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i.marazzi\Desktop\Scripts\XL\Gantt\"/>
    </mc:Choice>
  </mc:AlternateContent>
  <xr:revisionPtr revIDLastSave="0" documentId="13_ncr:1_{BB394191-6E19-4A9B-B7F9-F8E6CDCADDEE}" xr6:coauthVersionLast="47" xr6:coauthVersionMax="47" xr10:uidLastSave="{00000000-0000-0000-0000-000000000000}"/>
  <bookViews>
    <workbookView xWindow="-120" yWindow="-120" windowWidth="38640" windowHeight="21120" tabRatio="199" activeTab="3" xr2:uid="{D0132C9D-8AAA-42C8-8F46-B3DF02F50D2F}"/>
  </bookViews>
  <sheets>
    <sheet name="Sheet1" sheetId="1" r:id="rId1"/>
    <sheet name="Sheet2" sheetId="3" r:id="rId2"/>
    <sheet name="Settings" sheetId="4" r:id="rId3"/>
    <sheet name="Gantt" sheetId="5" r:id="rId4"/>
  </sheets>
  <definedNames>
    <definedName name="d_id" localSheetId="3">Gantt!$M1</definedName>
    <definedName name="d_name" localSheetId="3">INDEX(Gantt!$F:$F,Gantt!d_row)</definedName>
    <definedName name="d_row" localSheetId="3">MATCH(Gantt!d_id,Gantt!$B:$B,0)</definedName>
    <definedName name="d_type" localSheetId="3">INDEX(Gantt!$E:$E,Gantt!d_row)</definedName>
    <definedName name="date" localSheetId="3">Gantt!A$10</definedName>
    <definedName name="id" localSheetId="3">Gantt!$B1</definedName>
    <definedName name="ind_end" localSheetId="3">Gantt!$L1</definedName>
    <definedName name="ind_start" localSheetId="3">Gantt!$K1</definedName>
    <definedName name="item_in_plan" localSheetId="3">AND(Gantt!date&gt;=Gantt!plan_start,Gantt!date&lt;=Gantt!plan_end)</definedName>
    <definedName name="next_date" localSheetId="3">Gantt!B$10</definedName>
    <definedName name="plan_end" localSheetId="3">Gantt!$U1</definedName>
    <definedName name="plan_end_calculation">WORKDAY(Gantt!plan_start,Gantt!workdays-1)</definedName>
    <definedName name="plan_start" localSheetId="3">Gantt!$T1</definedName>
    <definedName name="plan_start_calculation" localSheetId="3">WORKDAY(Gantt!plan_end,(-1)*Gantt!workdays+1)</definedName>
    <definedName name="prev_col_range" localSheetId="3">Gantt!A$13:A1048576</definedName>
    <definedName name="team_member" localSheetId="3">Gantt!$I1</definedName>
    <definedName name="type" localSheetId="3">Gantt!$E1</definedName>
    <definedName name="workdays" localSheetId="3">MAX(Gantt!$S1,1)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5" l="1" a="1"/>
  <c r="P17" i="5" s="1"/>
  <c r="P18" i="5" a="1"/>
  <c r="P18" i="5"/>
  <c r="P19" i="5" a="1"/>
  <c r="P19" i="5"/>
  <c r="P20" i="5" a="1"/>
  <c r="P20" i="5" s="1"/>
  <c r="P21" i="5" a="1"/>
  <c r="P21" i="5" s="1"/>
  <c r="P22" i="5" a="1"/>
  <c r="P22" i="5"/>
  <c r="P23" i="5" a="1"/>
  <c r="P23" i="5"/>
  <c r="P24" i="5" a="1"/>
  <c r="P24" i="5"/>
  <c r="P25" i="5" a="1"/>
  <c r="P25" i="5"/>
  <c r="P26" i="5" a="1"/>
  <c r="P26" i="5"/>
  <c r="P27" i="5" a="1"/>
  <c r="P27" i="5" s="1"/>
  <c r="P28" i="5" a="1"/>
  <c r="P28" i="5"/>
  <c r="P29" i="5" a="1"/>
  <c r="P29" i="5" s="1"/>
  <c r="P30" i="5" a="1"/>
  <c r="P30" i="5"/>
  <c r="P31" i="5" a="1"/>
  <c r="P31" i="5"/>
  <c r="P32" i="5" a="1"/>
  <c r="P32" i="5"/>
  <c r="P33" i="5" a="1"/>
  <c r="P33" i="5"/>
  <c r="P34" i="5" a="1"/>
  <c r="P34" i="5"/>
  <c r="P35" i="5" a="1"/>
  <c r="P35" i="5" s="1"/>
  <c r="P36" i="5" a="1"/>
  <c r="P36" i="5"/>
  <c r="P37" i="5" a="1"/>
  <c r="P37" i="5" s="1"/>
  <c r="P38" i="5" a="1"/>
  <c r="P38" i="5"/>
  <c r="P39" i="5" a="1"/>
  <c r="P39" i="5"/>
  <c r="P40" i="5" a="1"/>
  <c r="P40" i="5"/>
  <c r="P41" i="5" a="1"/>
  <c r="P41" i="5" s="1"/>
  <c r="P42" i="5" a="1"/>
  <c r="P42" i="5"/>
  <c r="P43" i="5" a="1"/>
  <c r="P43" i="5" s="1"/>
  <c r="P44" i="5" a="1"/>
  <c r="P44" i="5" s="1"/>
  <c r="P45" i="5" a="1"/>
  <c r="P45" i="5"/>
  <c r="P46" i="5" a="1"/>
  <c r="P46" i="5"/>
  <c r="P47" i="5" a="1"/>
  <c r="P47" i="5" s="1"/>
  <c r="P48" i="5" a="1"/>
  <c r="P48" i="5" s="1"/>
  <c r="P49" i="5" a="1"/>
  <c r="P49" i="5" s="1"/>
  <c r="P50" i="5" a="1"/>
  <c r="P50" i="5"/>
  <c r="P16" i="5" a="1"/>
  <c r="P16" i="5" s="1"/>
  <c r="P15" i="5" a="1"/>
  <c r="P15" i="5" s="1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15" i="5"/>
  <c r="B15" i="5"/>
  <c r="B16" i="5" s="1"/>
  <c r="B17" i="5" s="1"/>
  <c r="M18" i="5" s="1"/>
  <c r="Y10" i="5"/>
  <c r="Y13" i="5" s="1"/>
  <c r="U22" i="5" a="1"/>
  <c r="U22" i="5" s="1"/>
  <c r="U23" i="5" a="1"/>
  <c r="U23" i="5" s="1"/>
  <c r="U24" i="5" a="1"/>
  <c r="U24" i="5" s="1"/>
  <c r="T21" i="5" a="1"/>
  <c r="T21" i="5" s="1"/>
  <c r="U21" i="5" s="1" a="1"/>
  <c r="U21" i="5" s="1"/>
  <c r="U25" i="5" a="1"/>
  <c r="U25" i="5"/>
  <c r="U26" i="5" a="1"/>
  <c r="U26" i="5" s="1"/>
  <c r="U27" i="5" a="1"/>
  <c r="U27" i="5" s="1"/>
  <c r="U28" i="5" a="1"/>
  <c r="U28" i="5" s="1"/>
  <c r="U29" i="5" a="1"/>
  <c r="U29" i="5"/>
  <c r="U30" i="5" a="1"/>
  <c r="U30" i="5" s="1"/>
  <c r="U31" i="5" a="1"/>
  <c r="U31" i="5"/>
  <c r="U32" i="5" a="1"/>
  <c r="U32" i="5" s="1"/>
  <c r="U33" i="5" a="1"/>
  <c r="U33" i="5" s="1"/>
  <c r="U34" i="5" a="1"/>
  <c r="U34" i="5" s="1"/>
  <c r="U35" i="5" a="1"/>
  <c r="U35" i="5" s="1"/>
  <c r="U36" i="5" a="1"/>
  <c r="U36" i="5" s="1"/>
  <c r="U37" i="5" a="1"/>
  <c r="U37" i="5" s="1"/>
  <c r="U38" i="5" a="1"/>
  <c r="U38" i="5"/>
  <c r="U39" i="5" a="1"/>
  <c r="U39" i="5"/>
  <c r="U40" i="5" a="1"/>
  <c r="U40" i="5" s="1"/>
  <c r="U41" i="5" a="1"/>
  <c r="U41" i="5" s="1"/>
  <c r="U42" i="5" a="1"/>
  <c r="U42" i="5"/>
  <c r="U43" i="5" a="1"/>
  <c r="U43" i="5"/>
  <c r="U44" i="5" a="1"/>
  <c r="U44" i="5"/>
  <c r="U45" i="5" a="1"/>
  <c r="U45" i="5" s="1"/>
  <c r="U46" i="5" a="1"/>
  <c r="U46" i="5"/>
  <c r="U47" i="5" a="1"/>
  <c r="U47" i="5" s="1"/>
  <c r="U48" i="5" a="1"/>
  <c r="U48" i="5" s="1"/>
  <c r="U49" i="5" a="1"/>
  <c r="U49" i="5" s="1"/>
  <c r="U50" i="5" a="1"/>
  <c r="U50" i="5" s="1"/>
  <c r="T17" i="5" a="1"/>
  <c r="T17" i="5" s="1"/>
  <c r="U17" i="5" s="1" a="1"/>
  <c r="U17" i="5" s="1"/>
  <c r="T18" i="5" a="1"/>
  <c r="T18" i="5" s="1"/>
  <c r="U18" i="5" s="1" a="1"/>
  <c r="U18" i="5" s="1"/>
  <c r="T19" i="5" a="1"/>
  <c r="T19" i="5" s="1"/>
  <c r="U19" i="5" s="1" a="1"/>
  <c r="U19" i="5" s="1"/>
  <c r="T25" i="5" a="1"/>
  <c r="T25" i="5" s="1"/>
  <c r="T26" i="5" a="1"/>
  <c r="T26" i="5" s="1"/>
  <c r="T27" i="5" a="1"/>
  <c r="T27" i="5"/>
  <c r="T28" i="5" a="1"/>
  <c r="T28" i="5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/>
  <c r="T36" i="5" a="1"/>
  <c r="T36" i="5" s="1"/>
  <c r="T37" i="5" a="1"/>
  <c r="T37" i="5" s="1"/>
  <c r="T38" i="5" a="1"/>
  <c r="T38" i="5"/>
  <c r="T39" i="5" a="1"/>
  <c r="T39" i="5"/>
  <c r="T40" i="5" a="1"/>
  <c r="T40" i="5"/>
  <c r="T41" i="5" a="1"/>
  <c r="T41" i="5" s="1"/>
  <c r="T42" i="5" a="1"/>
  <c r="T42" i="5"/>
  <c r="T43" i="5" a="1"/>
  <c r="T43" i="5"/>
  <c r="T44" i="5" a="1"/>
  <c r="T44" i="5"/>
  <c r="T45" i="5" a="1"/>
  <c r="T45" i="5" s="1"/>
  <c r="T46" i="5" a="1"/>
  <c r="T46" i="5" s="1"/>
  <c r="T47" i="5" a="1"/>
  <c r="T47" i="5" s="1"/>
  <c r="T48" i="5" a="1"/>
  <c r="T48" i="5"/>
  <c r="T49" i="5" a="1"/>
  <c r="T49" i="5" s="1"/>
  <c r="T50" i="5" a="1"/>
  <c r="T50" i="5" s="1"/>
  <c r="H15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16" i="5"/>
  <c r="P15" i="4"/>
  <c r="J10" i="4"/>
  <c r="J11" i="4"/>
  <c r="J12" i="4"/>
  <c r="J13" i="4"/>
  <c r="J14" i="4"/>
  <c r="J15" i="4"/>
  <c r="J16" i="4"/>
  <c r="J17" i="4"/>
  <c r="J18" i="4"/>
  <c r="J19" i="4"/>
  <c r="J9" i="4"/>
  <c r="P10" i="4"/>
  <c r="P11" i="4"/>
  <c r="P12" i="4"/>
  <c r="P13" i="4"/>
  <c r="P14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9" i="4"/>
  <c r="CB2" i="5"/>
  <c r="S5" i="1"/>
  <c r="T5" i="1" s="1"/>
  <c r="U5" i="1"/>
  <c r="M4" i="1"/>
  <c r="M34" i="1"/>
  <c r="M50" i="3"/>
  <c r="K50" i="3"/>
  <c r="M49" i="3"/>
  <c r="K49" i="3"/>
  <c r="M48" i="3"/>
  <c r="K48" i="3"/>
  <c r="M47" i="3"/>
  <c r="K47" i="3"/>
  <c r="M46" i="3"/>
  <c r="K46" i="3"/>
  <c r="M45" i="3"/>
  <c r="K45" i="3"/>
  <c r="M44" i="3"/>
  <c r="K44" i="3"/>
  <c r="M43" i="3"/>
  <c r="K43" i="3"/>
  <c r="M42" i="3"/>
  <c r="K42" i="3"/>
  <c r="M41" i="3"/>
  <c r="K41" i="3"/>
  <c r="M40" i="3"/>
  <c r="K40" i="3"/>
  <c r="M39" i="3"/>
  <c r="K39" i="3"/>
  <c r="M38" i="3"/>
  <c r="K38" i="3"/>
  <c r="M37" i="3"/>
  <c r="K37" i="3"/>
  <c r="M36" i="3"/>
  <c r="K36" i="3"/>
  <c r="M35" i="3"/>
  <c r="K35" i="3"/>
  <c r="M34" i="3"/>
  <c r="K34" i="3"/>
  <c r="M33" i="3"/>
  <c r="K33" i="3"/>
  <c r="M32" i="3"/>
  <c r="K32" i="3"/>
  <c r="M31" i="3"/>
  <c r="K31" i="3"/>
  <c r="M30" i="3"/>
  <c r="K30" i="3"/>
  <c r="M29" i="3"/>
  <c r="K29" i="3"/>
  <c r="M28" i="3"/>
  <c r="K28" i="3"/>
  <c r="M27" i="3"/>
  <c r="K27" i="3"/>
  <c r="M26" i="3"/>
  <c r="K26" i="3"/>
  <c r="M25" i="3"/>
  <c r="K25" i="3"/>
  <c r="M24" i="3"/>
  <c r="K24" i="3"/>
  <c r="M23" i="3"/>
  <c r="K23" i="3"/>
  <c r="M22" i="3"/>
  <c r="K22" i="3"/>
  <c r="M21" i="3"/>
  <c r="K21" i="3"/>
  <c r="M20" i="3"/>
  <c r="K20" i="3"/>
  <c r="M19" i="3"/>
  <c r="K19" i="3"/>
  <c r="M18" i="3"/>
  <c r="K18" i="3"/>
  <c r="M17" i="3"/>
  <c r="K17" i="3"/>
  <c r="M16" i="3"/>
  <c r="K16" i="3"/>
  <c r="M15" i="3"/>
  <c r="K15" i="3"/>
  <c r="M14" i="3"/>
  <c r="K14" i="3"/>
  <c r="M13" i="3"/>
  <c r="K13" i="3"/>
  <c r="M12" i="3"/>
  <c r="K12" i="3"/>
  <c r="M11" i="3"/>
  <c r="K11" i="3"/>
  <c r="M10" i="3"/>
  <c r="K10" i="3"/>
  <c r="M9" i="3"/>
  <c r="K9" i="3"/>
  <c r="M8" i="3"/>
  <c r="K8" i="3"/>
  <c r="M7" i="3"/>
  <c r="K7" i="3"/>
  <c r="M6" i="3"/>
  <c r="K6" i="3"/>
  <c r="M5" i="3"/>
  <c r="K5" i="3"/>
  <c r="M4" i="3"/>
  <c r="K4" i="3"/>
  <c r="M3" i="3"/>
  <c r="K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3" i="1"/>
  <c r="V18" i="5" l="1"/>
  <c r="N16" i="5"/>
  <c r="M17" i="5"/>
  <c r="B18" i="5"/>
  <c r="Z10" i="5"/>
  <c r="Z13" i="5" s="1"/>
  <c r="B19" i="5" l="1"/>
  <c r="M20" i="5" s="1"/>
  <c r="M19" i="5"/>
  <c r="N18" i="5"/>
  <c r="N17" i="5"/>
  <c r="B20" i="5"/>
  <c r="AA10" i="5"/>
  <c r="AA13" i="5" s="1"/>
  <c r="B21" i="5" l="1"/>
  <c r="M22" i="5" s="1"/>
  <c r="M21" i="5"/>
  <c r="N19" i="5"/>
  <c r="N20" i="5"/>
  <c r="B22" i="5"/>
  <c r="M23" i="5" s="1"/>
  <c r="AB10" i="5"/>
  <c r="AB13" i="5" s="1"/>
  <c r="N21" i="5" l="1"/>
  <c r="N22" i="5"/>
  <c r="B23" i="5"/>
  <c r="M24" i="5" s="1"/>
  <c r="AC10" i="5"/>
  <c r="AC13" i="5" s="1"/>
  <c r="N23" i="5" l="1"/>
  <c r="B24" i="5"/>
  <c r="M25" i="5" s="1"/>
  <c r="AD10" i="5"/>
  <c r="AD13" i="5" s="1"/>
  <c r="N24" i="5" l="1"/>
  <c r="B25" i="5"/>
  <c r="AE10" i="5"/>
  <c r="AE13" i="5" s="1"/>
  <c r="N25" i="5" l="1"/>
  <c r="B26" i="5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AF10" i="5"/>
  <c r="AF13" i="5" s="1"/>
  <c r="AG10" i="5" l="1"/>
  <c r="AG13" i="5" s="1"/>
  <c r="AH10" i="5" l="1"/>
  <c r="AH13" i="5" s="1"/>
  <c r="AI10" i="5" l="1"/>
  <c r="AI13" i="5" s="1"/>
  <c r="AJ10" i="5" l="1"/>
  <c r="AJ44" i="5" s="1"/>
  <c r="AC17" i="5"/>
  <c r="AE17" i="5"/>
  <c r="AH17" i="5"/>
  <c r="AG18" i="5"/>
  <c r="Z19" i="5"/>
  <c r="AE30" i="5"/>
  <c r="AF30" i="5"/>
  <c r="AH30" i="5"/>
  <c r="AF32" i="5"/>
  <c r="Z32" i="5"/>
  <c r="AI32" i="5"/>
  <c r="AG34" i="5"/>
  <c r="AF34" i="5"/>
  <c r="AB35" i="5"/>
  <c r="AI35" i="5"/>
  <c r="AE35" i="5"/>
  <c r="AH35" i="5"/>
  <c r="AC35" i="5"/>
  <c r="AA35" i="5"/>
  <c r="AA41" i="5"/>
  <c r="AB41" i="5"/>
  <c r="AG44" i="5"/>
  <c r="AA44" i="5"/>
  <c r="AB44" i="5"/>
  <c r="Z44" i="5"/>
  <c r="AD44" i="5"/>
  <c r="AF44" i="5"/>
  <c r="AJ41" i="5" l="1"/>
  <c r="AJ35" i="5"/>
  <c r="AJ30" i="5"/>
  <c r="AK10" i="5"/>
  <c r="AK42" i="5" s="1"/>
  <c r="AJ13" i="5"/>
  <c r="Y36" i="5"/>
  <c r="Z36" i="5"/>
  <c r="AH36" i="5"/>
  <c r="AE36" i="5"/>
  <c r="AF36" i="5"/>
  <c r="AC36" i="5"/>
  <c r="AI36" i="5"/>
  <c r="AF39" i="5"/>
  <c r="AI39" i="5"/>
  <c r="AG39" i="5"/>
  <c r="AD39" i="5"/>
  <c r="AH39" i="5"/>
  <c r="AJ39" i="5"/>
  <c r="AA39" i="5"/>
  <c r="AE39" i="5"/>
  <c r="Y38" i="5"/>
  <c r="AJ38" i="5"/>
  <c r="Z38" i="5"/>
  <c r="AG38" i="5"/>
  <c r="AA38" i="5"/>
  <c r="AB38" i="5"/>
  <c r="AH40" i="5"/>
  <c r="AB50" i="5"/>
  <c r="AF50" i="5"/>
  <c r="AC50" i="5"/>
  <c r="AF27" i="5"/>
  <c r="Z26" i="5"/>
  <c r="AK43" i="5"/>
  <c r="AJ43" i="5"/>
  <c r="AI43" i="5"/>
  <c r="AA43" i="5"/>
  <c r="Z43" i="5"/>
  <c r="AE43" i="5"/>
  <c r="AB43" i="5"/>
  <c r="AG43" i="5"/>
  <c r="AB42" i="5"/>
  <c r="AA42" i="5"/>
  <c r="AI42" i="5"/>
  <c r="AD42" i="5"/>
  <c r="AJ33" i="5"/>
  <c r="AE33" i="5"/>
  <c r="Z33" i="5"/>
  <c r="AI41" i="5"/>
  <c r="AC41" i="5"/>
  <c r="AD41" i="5"/>
  <c r="AA30" i="5"/>
  <c r="AK29" i="5"/>
  <c r="AD30" i="5"/>
  <c r="AF29" i="5"/>
  <c r="AE32" i="5"/>
  <c r="AA29" i="5"/>
  <c r="AJ32" i="5"/>
  <c r="Y30" i="5"/>
  <c r="AB32" i="5"/>
  <c r="AD32" i="5"/>
  <c r="AG17" i="5"/>
  <c r="Z41" i="5"/>
  <c r="AG32" i="5"/>
  <c r="AE19" i="5"/>
  <c r="AB30" i="5"/>
  <c r="AB19" i="5"/>
  <c r="AH32" i="5"/>
  <c r="AK32" i="5"/>
  <c r="AF35" i="5"/>
  <c r="AG19" i="5"/>
  <c r="AH41" i="5"/>
  <c r="AC32" i="5"/>
  <c r="AI30" i="5"/>
  <c r="AA19" i="5"/>
  <c r="AK37" i="5"/>
  <c r="Z37" i="5"/>
  <c r="AB37" i="5"/>
  <c r="AI37" i="5"/>
  <c r="AJ37" i="5"/>
  <c r="AA37" i="5"/>
  <c r="AG37" i="5"/>
  <c r="AE37" i="5"/>
  <c r="AD37" i="5"/>
  <c r="Y37" i="5"/>
  <c r="AF37" i="5"/>
  <c r="AC37" i="5"/>
  <c r="AH37" i="5"/>
  <c r="AJ49" i="5"/>
  <c r="AF49" i="5"/>
  <c r="AI49" i="5"/>
  <c r="AG49" i="5"/>
  <c r="Z49" i="5"/>
  <c r="AD49" i="5"/>
  <c r="AC49" i="5"/>
  <c r="AE49" i="5"/>
  <c r="AB49" i="5"/>
  <c r="Y49" i="5"/>
  <c r="AH49" i="5"/>
  <c r="AK49" i="5"/>
  <c r="AA49" i="5"/>
  <c r="AG48" i="5"/>
  <c r="AF48" i="5"/>
  <c r="AD48" i="5"/>
  <c r="AB48" i="5"/>
  <c r="AA48" i="5"/>
  <c r="AI48" i="5"/>
  <c r="AC48" i="5"/>
  <c r="Z48" i="5"/>
  <c r="Y48" i="5"/>
  <c r="AH48" i="5"/>
  <c r="AE48" i="5"/>
  <c r="AJ48" i="5"/>
  <c r="AD47" i="5"/>
  <c r="AB47" i="5"/>
  <c r="Z47" i="5"/>
  <c r="AK47" i="5"/>
  <c r="AJ47" i="5"/>
  <c r="AI47" i="5"/>
  <c r="AE47" i="5"/>
  <c r="Y47" i="5"/>
  <c r="AG47" i="5"/>
  <c r="AC47" i="5"/>
  <c r="AF47" i="5"/>
  <c r="AH47" i="5"/>
  <c r="AA47" i="5"/>
  <c r="AK46" i="5"/>
  <c r="Y46" i="5"/>
  <c r="AI46" i="5"/>
  <c r="AG46" i="5"/>
  <c r="AJ46" i="5"/>
  <c r="AF46" i="5"/>
  <c r="AB46" i="5"/>
  <c r="Z46" i="5"/>
  <c r="AA46" i="5"/>
  <c r="AE46" i="5"/>
  <c r="AH46" i="5"/>
  <c r="AC46" i="5"/>
  <c r="AD46" i="5"/>
  <c r="AB45" i="5"/>
  <c r="AG45" i="5"/>
  <c r="AK45" i="5"/>
  <c r="AI45" i="5"/>
  <c r="AE45" i="5"/>
  <c r="AC45" i="5"/>
  <c r="AD45" i="5"/>
  <c r="AF45" i="5"/>
  <c r="AJ45" i="5"/>
  <c r="Y45" i="5"/>
  <c r="AA45" i="5"/>
  <c r="Z45" i="5"/>
  <c r="AH45" i="5"/>
  <c r="AD31" i="5"/>
  <c r="AA31" i="5"/>
  <c r="AJ31" i="5"/>
  <c r="AF31" i="5"/>
  <c r="Z31" i="5"/>
  <c r="AB31" i="5"/>
  <c r="AI31" i="5"/>
  <c r="AH31" i="5"/>
  <c r="Y31" i="5"/>
  <c r="AE31" i="5"/>
  <c r="AG31" i="5"/>
  <c r="AC31" i="5"/>
  <c r="AH50" i="5"/>
  <c r="AD43" i="5"/>
  <c r="AE42" i="5"/>
  <c r="AF42" i="5"/>
  <c r="AB34" i="5"/>
  <c r="AH33" i="5"/>
  <c r="AI33" i="5"/>
  <c r="AI44" i="5"/>
  <c r="AK36" i="5"/>
  <c r="AA36" i="5"/>
  <c r="AD36" i="5"/>
  <c r="AJ50" i="5"/>
  <c r="Z42" i="5"/>
  <c r="AB39" i="5"/>
  <c r="AC39" i="5"/>
  <c r="Y39" i="5"/>
  <c r="AB33" i="5"/>
  <c r="Y33" i="5"/>
  <c r="AK33" i="5"/>
  <c r="AG33" i="5"/>
  <c r="AF33" i="5"/>
  <c r="Y50" i="5"/>
  <c r="AG50" i="5"/>
  <c r="Z50" i="5"/>
  <c r="Y44" i="5"/>
  <c r="AF41" i="5"/>
  <c r="AC33" i="5"/>
  <c r="AI34" i="5"/>
  <c r="AJ34" i="5"/>
  <c r="AD34" i="5"/>
  <c r="AA34" i="5"/>
  <c r="Z34" i="5"/>
  <c r="AH34" i="5"/>
  <c r="AD50" i="5"/>
  <c r="AH44" i="5"/>
  <c r="AF43" i="5"/>
  <c r="AD35" i="5"/>
  <c r="Y35" i="5"/>
  <c r="AG35" i="5"/>
  <c r="AC43" i="5"/>
  <c r="AC42" i="5"/>
  <c r="Y42" i="5"/>
  <c r="AE34" i="5"/>
  <c r="AE27" i="5"/>
  <c r="AJ27" i="5"/>
  <c r="AG27" i="5"/>
  <c r="AK27" i="5"/>
  <c r="AD27" i="5"/>
  <c r="AB27" i="5"/>
  <c r="AI27" i="5"/>
  <c r="AC27" i="5"/>
  <c r="AH27" i="5"/>
  <c r="Z27" i="5"/>
  <c r="AA27" i="5"/>
  <c r="Y27" i="5"/>
  <c r="AH43" i="5"/>
  <c r="AB36" i="5"/>
  <c r="AC44" i="5"/>
  <c r="AG41" i="5"/>
  <c r="Y41" i="5"/>
  <c r="AK39" i="5"/>
  <c r="AG36" i="5"/>
  <c r="Z35" i="5"/>
  <c r="AI50" i="5"/>
  <c r="AD33" i="5"/>
  <c r="AH29" i="5"/>
  <c r="Z29" i="5"/>
  <c r="AD29" i="5"/>
  <c r="AI29" i="5"/>
  <c r="AE29" i="5"/>
  <c r="AJ29" i="5"/>
  <c r="AG29" i="5"/>
  <c r="AB29" i="5"/>
  <c r="Y29" i="5"/>
  <c r="AK50" i="5"/>
  <c r="AJ42" i="5"/>
  <c r="AE41" i="5"/>
  <c r="AJ36" i="5"/>
  <c r="AA33" i="5"/>
  <c r="AE44" i="5"/>
  <c r="Z39" i="5"/>
  <c r="AC34" i="5"/>
  <c r="AH38" i="5"/>
  <c r="AC29" i="5"/>
  <c r="AE26" i="5"/>
  <c r="AG26" i="5"/>
  <c r="AB26" i="5"/>
  <c r="Y26" i="5"/>
  <c r="AH26" i="5"/>
  <c r="AA26" i="5"/>
  <c r="AD26" i="5"/>
  <c r="AC26" i="5"/>
  <c r="AI26" i="5"/>
  <c r="AF26" i="5"/>
  <c r="AJ26" i="5"/>
  <c r="AE50" i="5"/>
  <c r="AA50" i="5"/>
  <c r="Y43" i="5"/>
  <c r="AG42" i="5"/>
  <c r="Y34" i="5"/>
  <c r="AB28" i="5"/>
  <c r="AI28" i="5"/>
  <c r="AJ28" i="5"/>
  <c r="AC28" i="5"/>
  <c r="Y28" i="5"/>
  <c r="AE28" i="5"/>
  <c r="AG28" i="5"/>
  <c r="AA28" i="5"/>
  <c r="Z28" i="5"/>
  <c r="AH28" i="5"/>
  <c r="AF28" i="5"/>
  <c r="AD28" i="5"/>
  <c r="AH42" i="5"/>
  <c r="AE38" i="5"/>
  <c r="AI25" i="5"/>
  <c r="AJ25" i="5"/>
  <c r="AA25" i="5"/>
  <c r="Y25" i="5"/>
  <c r="AK25" i="5"/>
  <c r="AC25" i="5"/>
  <c r="AG25" i="5"/>
  <c r="Z25" i="5"/>
  <c r="AF25" i="5"/>
  <c r="AE25" i="5"/>
  <c r="AH25" i="5"/>
  <c r="AD25" i="5"/>
  <c r="AK44" i="5"/>
  <c r="AF38" i="5"/>
  <c r="AI38" i="5"/>
  <c r="AC38" i="5"/>
  <c r="AK38" i="5"/>
  <c r="AD38" i="5"/>
  <c r="AB25" i="5"/>
  <c r="Z40" i="5"/>
  <c r="AF19" i="5"/>
  <c r="AF18" i="5"/>
  <c r="Y17" i="5"/>
  <c r="AI17" i="5"/>
  <c r="AJ18" i="5"/>
  <c r="AA17" i="5"/>
  <c r="AG40" i="5"/>
  <c r="AC19" i="5"/>
  <c r="AF17" i="5"/>
  <c r="AD18" i="5"/>
  <c r="AG30" i="5"/>
  <c r="Y40" i="5"/>
  <c r="AI19" i="5"/>
  <c r="AJ17" i="5"/>
  <c r="AH18" i="5"/>
  <c r="AH19" i="5"/>
  <c r="AC18" i="5"/>
  <c r="AF40" i="5"/>
  <c r="AJ40" i="5"/>
  <c r="AA18" i="5"/>
  <c r="AD17" i="5"/>
  <c r="Z30" i="5"/>
  <c r="AI40" i="5"/>
  <c r="Y19" i="5"/>
  <c r="Z18" i="5"/>
  <c r="AB18" i="5"/>
  <c r="AB17" i="5"/>
  <c r="AK18" i="5"/>
  <c r="Y18" i="5"/>
  <c r="AA32" i="5"/>
  <c r="Y32" i="5"/>
  <c r="AC30" i="5"/>
  <c r="AB40" i="5"/>
  <c r="AD40" i="5"/>
  <c r="AE40" i="5"/>
  <c r="AC40" i="5"/>
  <c r="AD19" i="5"/>
  <c r="AA40" i="5"/>
  <c r="AK40" i="5"/>
  <c r="AE18" i="5"/>
  <c r="AK30" i="5"/>
  <c r="AJ19" i="5"/>
  <c r="AK19" i="5"/>
  <c r="AI18" i="5"/>
  <c r="Z17" i="5"/>
  <c r="AK48" i="5" l="1"/>
  <c r="AK26" i="5"/>
  <c r="AK34" i="5"/>
  <c r="AK31" i="5"/>
  <c r="AK28" i="5"/>
  <c r="AL10" i="5"/>
  <c r="AK13" i="5"/>
  <c r="AK35" i="5"/>
  <c r="AK17" i="5"/>
  <c r="AK41" i="5"/>
  <c r="T16" i="5" a="1"/>
  <c r="T16" i="5" s="1"/>
  <c r="K15" i="5" s="1"/>
  <c r="T15" i="5" s="1" a="1"/>
  <c r="T15" i="5" s="1"/>
  <c r="AM10" i="5" l="1"/>
  <c r="AL13" i="5"/>
  <c r="AL41" i="5"/>
  <c r="AL33" i="5"/>
  <c r="AL34" i="5"/>
  <c r="AL19" i="5"/>
  <c r="AL17" i="5"/>
  <c r="AL18" i="5"/>
  <c r="AL37" i="5"/>
  <c r="AL45" i="5"/>
  <c r="AL28" i="5"/>
  <c r="AL25" i="5"/>
  <c r="AL32" i="5"/>
  <c r="AL49" i="5"/>
  <c r="AL35" i="5"/>
  <c r="AL44" i="5"/>
  <c r="AL50" i="5"/>
  <c r="AL38" i="5"/>
  <c r="AL36" i="5"/>
  <c r="AL46" i="5"/>
  <c r="AL47" i="5"/>
  <c r="AL42" i="5"/>
  <c r="AL39" i="5"/>
  <c r="AL48" i="5"/>
  <c r="AL31" i="5"/>
  <c r="AL27" i="5"/>
  <c r="AL29" i="5"/>
  <c r="AL26" i="5"/>
  <c r="AL40" i="5"/>
  <c r="AL43" i="5"/>
  <c r="AL30" i="5"/>
  <c r="U16" i="5" a="1"/>
  <c r="U16" i="5" s="1"/>
  <c r="S15" i="5" s="1"/>
  <c r="U15" i="5" s="1" a="1"/>
  <c r="U15" i="5" s="1"/>
  <c r="AL16" i="5"/>
  <c r="AH16" i="5"/>
  <c r="AK16" i="5"/>
  <c r="Y16" i="5"/>
  <c r="AA16" i="5"/>
  <c r="T24" i="5" a="1"/>
  <c r="T24" i="5" s="1"/>
  <c r="T23" i="5" a="1"/>
  <c r="T23" i="5" s="1"/>
  <c r="T22" i="5" a="1"/>
  <c r="T22" i="5" s="1"/>
  <c r="AE16" i="5" l="1"/>
  <c r="AM16" i="5"/>
  <c r="AD16" i="5"/>
  <c r="AF16" i="5"/>
  <c r="AB16" i="5"/>
  <c r="AI16" i="5"/>
  <c r="AJ16" i="5"/>
  <c r="AN10" i="5"/>
  <c r="AN23" i="5" s="1"/>
  <c r="AM13" i="5"/>
  <c r="AM44" i="5"/>
  <c r="AM32" i="5"/>
  <c r="AM31" i="5"/>
  <c r="AM39" i="5"/>
  <c r="AM34" i="5"/>
  <c r="AM43" i="5"/>
  <c r="AM33" i="5"/>
  <c r="AM27" i="5"/>
  <c r="AM40" i="5"/>
  <c r="AM37" i="5"/>
  <c r="AM35" i="5"/>
  <c r="AM30" i="5"/>
  <c r="AM26" i="5"/>
  <c r="AM50" i="5"/>
  <c r="AM47" i="5"/>
  <c r="AM45" i="5"/>
  <c r="AM29" i="5"/>
  <c r="AM36" i="5"/>
  <c r="AM38" i="5"/>
  <c r="AM49" i="5"/>
  <c r="AM46" i="5"/>
  <c r="AM42" i="5"/>
  <c r="AM48" i="5"/>
  <c r="AM18" i="5"/>
  <c r="AM19" i="5"/>
  <c r="AM41" i="5"/>
  <c r="AM25" i="5"/>
  <c r="AM28" i="5"/>
  <c r="AM17" i="5"/>
  <c r="AC16" i="5"/>
  <c r="Z16" i="5"/>
  <c r="AG16" i="5"/>
  <c r="AK15" i="5"/>
  <c r="AL15" i="5"/>
  <c r="AG15" i="5"/>
  <c r="Y15" i="5"/>
  <c r="AI15" i="5"/>
  <c r="AJ15" i="5"/>
  <c r="AB15" i="5"/>
  <c r="Z15" i="5"/>
  <c r="AC15" i="5"/>
  <c r="AF15" i="5"/>
  <c r="AE15" i="5"/>
  <c r="AA15" i="5"/>
  <c r="AD15" i="5"/>
  <c r="AH15" i="5"/>
  <c r="AM15" i="5"/>
  <c r="AN15" i="5"/>
  <c r="AB22" i="5"/>
  <c r="AL22" i="5"/>
  <c r="AH22" i="5"/>
  <c r="AN22" i="5"/>
  <c r="AG22" i="5"/>
  <c r="Z22" i="5"/>
  <c r="AA22" i="5"/>
  <c r="AI22" i="5"/>
  <c r="AM22" i="5"/>
  <c r="AC22" i="5"/>
  <c r="Y22" i="5"/>
  <c r="AJ22" i="5"/>
  <c r="AK22" i="5"/>
  <c r="AF22" i="5"/>
  <c r="AD22" i="5"/>
  <c r="AE22" i="5"/>
  <c r="AJ23" i="5"/>
  <c r="AM23" i="5"/>
  <c r="AA23" i="5"/>
  <c r="AH23" i="5"/>
  <c r="AG23" i="5"/>
  <c r="AB23" i="5"/>
  <c r="AE23" i="5"/>
  <c r="AC23" i="5"/>
  <c r="AD23" i="5"/>
  <c r="Y23" i="5"/>
  <c r="Z23" i="5"/>
  <c r="AI23" i="5"/>
  <c r="AL23" i="5"/>
  <c r="AF23" i="5"/>
  <c r="AK23" i="5"/>
  <c r="AG24" i="5"/>
  <c r="Z24" i="5"/>
  <c r="AH24" i="5"/>
  <c r="AI24" i="5"/>
  <c r="AJ24" i="5"/>
  <c r="AK24" i="5"/>
  <c r="AM24" i="5"/>
  <c r="AD24" i="5"/>
  <c r="AB24" i="5"/>
  <c r="Y24" i="5"/>
  <c r="AA24" i="5"/>
  <c r="AC24" i="5"/>
  <c r="AE24" i="5"/>
  <c r="AF24" i="5"/>
  <c r="AL24" i="5"/>
  <c r="AN24" i="5" l="1"/>
  <c r="AO10" i="5"/>
  <c r="AN13" i="5"/>
  <c r="AN44" i="5"/>
  <c r="AN26" i="5"/>
  <c r="AN43" i="5"/>
  <c r="AN46" i="5"/>
  <c r="AN35" i="5"/>
  <c r="AN28" i="5"/>
  <c r="AN17" i="5"/>
  <c r="AN19" i="5"/>
  <c r="AN25" i="5"/>
  <c r="AN37" i="5"/>
  <c r="AN38" i="5"/>
  <c r="AN32" i="5"/>
  <c r="AN45" i="5"/>
  <c r="AN39" i="5"/>
  <c r="AN18" i="5"/>
  <c r="AN30" i="5"/>
  <c r="AN49" i="5"/>
  <c r="AN50" i="5"/>
  <c r="AN29" i="5"/>
  <c r="AN40" i="5"/>
  <c r="AN47" i="5"/>
  <c r="AN31" i="5"/>
  <c r="AN48" i="5"/>
  <c r="AN27" i="5"/>
  <c r="AN36" i="5"/>
  <c r="AN33" i="5"/>
  <c r="AN41" i="5"/>
  <c r="AN42" i="5"/>
  <c r="AN34" i="5"/>
  <c r="AN16" i="5"/>
  <c r="AK21" i="5"/>
  <c r="AH21" i="5"/>
  <c r="AP10" i="5" l="1"/>
  <c r="AO13" i="5"/>
  <c r="AO35" i="5"/>
  <c r="AO41" i="5"/>
  <c r="AO28" i="5"/>
  <c r="AO45" i="5"/>
  <c r="AO42" i="5"/>
  <c r="AO27" i="5"/>
  <c r="AO38" i="5"/>
  <c r="AO25" i="5"/>
  <c r="AO47" i="5"/>
  <c r="AO39" i="5"/>
  <c r="AO50" i="5"/>
  <c r="AO43" i="5"/>
  <c r="AO40" i="5"/>
  <c r="AO44" i="5"/>
  <c r="AO29" i="5"/>
  <c r="AO49" i="5"/>
  <c r="AO26" i="5"/>
  <c r="AO37" i="5"/>
  <c r="AO36" i="5"/>
  <c r="AO46" i="5"/>
  <c r="AO30" i="5"/>
  <c r="AO31" i="5"/>
  <c r="AO34" i="5"/>
  <c r="AO17" i="5"/>
  <c r="AO48" i="5"/>
  <c r="AO19" i="5"/>
  <c r="AO32" i="5"/>
  <c r="AO33" i="5"/>
  <c r="AO18" i="5"/>
  <c r="AO16" i="5"/>
  <c r="AO22" i="5"/>
  <c r="AO23" i="5"/>
  <c r="AO24" i="5"/>
  <c r="AO15" i="5"/>
  <c r="AP21" i="5"/>
  <c r="AL21" i="5"/>
  <c r="AE21" i="5"/>
  <c r="AA21" i="5"/>
  <c r="AM21" i="5"/>
  <c r="AN21" i="5"/>
  <c r="AD21" i="5"/>
  <c r="AC21" i="5"/>
  <c r="AO21" i="5"/>
  <c r="AI21" i="5"/>
  <c r="Y21" i="5"/>
  <c r="Z21" i="5"/>
  <c r="AJ21" i="5"/>
  <c r="AB21" i="5"/>
  <c r="AG21" i="5"/>
  <c r="AF21" i="5"/>
  <c r="T20" i="5" a="1"/>
  <c r="T20" i="5" s="1"/>
  <c r="AQ10" i="5" l="1"/>
  <c r="AP13" i="5"/>
  <c r="AP30" i="5"/>
  <c r="AP35" i="5"/>
  <c r="AP44" i="5"/>
  <c r="AP25" i="5"/>
  <c r="AP17" i="5"/>
  <c r="AP40" i="5"/>
  <c r="AP19" i="5"/>
  <c r="AP49" i="5"/>
  <c r="AP43" i="5"/>
  <c r="AP26" i="5"/>
  <c r="AP18" i="5"/>
  <c r="AP28" i="5"/>
  <c r="AP47" i="5"/>
  <c r="AP41" i="5"/>
  <c r="AP27" i="5"/>
  <c r="AP42" i="5"/>
  <c r="AP32" i="5"/>
  <c r="AP46" i="5"/>
  <c r="AP29" i="5"/>
  <c r="AP37" i="5"/>
  <c r="AP50" i="5"/>
  <c r="AP31" i="5"/>
  <c r="AP48" i="5"/>
  <c r="AP45" i="5"/>
  <c r="AP36" i="5"/>
  <c r="AP39" i="5"/>
  <c r="AP34" i="5"/>
  <c r="AP33" i="5"/>
  <c r="AP38" i="5"/>
  <c r="AP16" i="5"/>
  <c r="AP22" i="5"/>
  <c r="AP15" i="5"/>
  <c r="AP24" i="5"/>
  <c r="AP23" i="5"/>
  <c r="U20" i="5" a="1"/>
  <c r="U20" i="5" s="1"/>
  <c r="AR10" i="5" l="1"/>
  <c r="AQ13" i="5"/>
  <c r="AQ32" i="5"/>
  <c r="AQ35" i="5"/>
  <c r="AQ29" i="5"/>
  <c r="AQ40" i="5"/>
  <c r="AQ43" i="5"/>
  <c r="AQ28" i="5"/>
  <c r="AQ19" i="5"/>
  <c r="AQ45" i="5"/>
  <c r="AQ48" i="5"/>
  <c r="AQ41" i="5"/>
  <c r="AQ50" i="5"/>
  <c r="AQ26" i="5"/>
  <c r="AQ30" i="5"/>
  <c r="AQ37" i="5"/>
  <c r="AQ34" i="5"/>
  <c r="AQ25" i="5"/>
  <c r="AQ38" i="5"/>
  <c r="AQ49" i="5"/>
  <c r="AQ46" i="5"/>
  <c r="AQ27" i="5"/>
  <c r="AQ17" i="5"/>
  <c r="AQ36" i="5"/>
  <c r="AQ31" i="5"/>
  <c r="AQ39" i="5"/>
  <c r="AQ47" i="5"/>
  <c r="AQ44" i="5"/>
  <c r="AQ42" i="5"/>
  <c r="AQ33" i="5"/>
  <c r="AQ18" i="5"/>
  <c r="AQ16" i="5"/>
  <c r="AQ24" i="5"/>
  <c r="AQ23" i="5"/>
  <c r="AQ22" i="5"/>
  <c r="AQ15" i="5"/>
  <c r="AQ21" i="5"/>
  <c r="Z20" i="5"/>
  <c r="AI20" i="5"/>
  <c r="AK20" i="5"/>
  <c r="AE20" i="5"/>
  <c r="AO20" i="5"/>
  <c r="AB20" i="5"/>
  <c r="AF20" i="5"/>
  <c r="AQ20" i="5"/>
  <c r="AG20" i="5"/>
  <c r="AR20" i="5"/>
  <c r="AP20" i="5"/>
  <c r="Y20" i="5"/>
  <c r="AL20" i="5"/>
  <c r="AA20" i="5"/>
  <c r="AM20" i="5"/>
  <c r="AC20" i="5"/>
  <c r="AJ20" i="5"/>
  <c r="AN20" i="5"/>
  <c r="AH20" i="5"/>
  <c r="AD20" i="5"/>
  <c r="AS10" i="5" l="1"/>
  <c r="AR13" i="5"/>
  <c r="AR35" i="5"/>
  <c r="AR44" i="5"/>
  <c r="AR32" i="5"/>
  <c r="AR39" i="5"/>
  <c r="AR19" i="5"/>
  <c r="AR26" i="5"/>
  <c r="AR18" i="5"/>
  <c r="AR36" i="5"/>
  <c r="AR46" i="5"/>
  <c r="AR34" i="5"/>
  <c r="AR43" i="5"/>
  <c r="AR38" i="5"/>
  <c r="AR25" i="5"/>
  <c r="AR42" i="5"/>
  <c r="AR45" i="5"/>
  <c r="AR37" i="5"/>
  <c r="AR33" i="5"/>
  <c r="AR29" i="5"/>
  <c r="AR28" i="5"/>
  <c r="AR30" i="5"/>
  <c r="AR49" i="5"/>
  <c r="AR47" i="5"/>
  <c r="AR31" i="5"/>
  <c r="AR48" i="5"/>
  <c r="AR27" i="5"/>
  <c r="AR40" i="5"/>
  <c r="AR41" i="5"/>
  <c r="AR17" i="5"/>
  <c r="AR50" i="5"/>
  <c r="AR16" i="5"/>
  <c r="AR15" i="5"/>
  <c r="AR24" i="5"/>
  <c r="AR22" i="5"/>
  <c r="AR23" i="5"/>
  <c r="AR21" i="5"/>
  <c r="AT10" i="5" l="1"/>
  <c r="AS13" i="5"/>
  <c r="AS41" i="5"/>
  <c r="AS44" i="5"/>
  <c r="AS26" i="5"/>
  <c r="AS43" i="5"/>
  <c r="AS48" i="5"/>
  <c r="AS33" i="5"/>
  <c r="AS37" i="5"/>
  <c r="AS46" i="5"/>
  <c r="AS35" i="5"/>
  <c r="AS27" i="5"/>
  <c r="AS28" i="5"/>
  <c r="AS45" i="5"/>
  <c r="AS29" i="5"/>
  <c r="AS18" i="5"/>
  <c r="AS39" i="5"/>
  <c r="AS42" i="5"/>
  <c r="AS25" i="5"/>
  <c r="AS38" i="5"/>
  <c r="AS34" i="5"/>
  <c r="AS49" i="5"/>
  <c r="AS50" i="5"/>
  <c r="AS47" i="5"/>
  <c r="AS32" i="5"/>
  <c r="AS40" i="5"/>
  <c r="AS30" i="5"/>
  <c r="AS17" i="5"/>
  <c r="AS19" i="5"/>
  <c r="AS31" i="5"/>
  <c r="AS36" i="5"/>
  <c r="AS16" i="5"/>
  <c r="AS15" i="5"/>
  <c r="AS22" i="5"/>
  <c r="AS24" i="5"/>
  <c r="AS23" i="5"/>
  <c r="AS21" i="5"/>
  <c r="AS20" i="5"/>
  <c r="AU10" i="5" l="1"/>
  <c r="AT13" i="5"/>
  <c r="AT17" i="5"/>
  <c r="AT44" i="5"/>
  <c r="AT29" i="5"/>
  <c r="AT19" i="5"/>
  <c r="AT48" i="5"/>
  <c r="AT25" i="5"/>
  <c r="AT49" i="5"/>
  <c r="AT41" i="5"/>
  <c r="AT38" i="5"/>
  <c r="AT45" i="5"/>
  <c r="AT30" i="5"/>
  <c r="AT35" i="5"/>
  <c r="AT34" i="5"/>
  <c r="AT40" i="5"/>
  <c r="AT43" i="5"/>
  <c r="AT50" i="5"/>
  <c r="AT47" i="5"/>
  <c r="AT39" i="5"/>
  <c r="AT37" i="5"/>
  <c r="AT33" i="5"/>
  <c r="AT42" i="5"/>
  <c r="AT46" i="5"/>
  <c r="AT36" i="5"/>
  <c r="AT31" i="5"/>
  <c r="AT27" i="5"/>
  <c r="AT32" i="5"/>
  <c r="AT26" i="5"/>
  <c r="AT18" i="5"/>
  <c r="AT28" i="5"/>
  <c r="AT16" i="5"/>
  <c r="AT22" i="5"/>
  <c r="AT23" i="5"/>
  <c r="AT15" i="5"/>
  <c r="AT24" i="5"/>
  <c r="AT21" i="5"/>
  <c r="AT20" i="5"/>
  <c r="AV10" i="5" l="1"/>
  <c r="AU13" i="5"/>
  <c r="AU37" i="5"/>
  <c r="AU33" i="5"/>
  <c r="AU50" i="5"/>
  <c r="AU27" i="5"/>
  <c r="AU28" i="5"/>
  <c r="AU44" i="5"/>
  <c r="AU41" i="5"/>
  <c r="AU48" i="5"/>
  <c r="AU29" i="5"/>
  <c r="AU34" i="5"/>
  <c r="AU47" i="5"/>
  <c r="AU32" i="5"/>
  <c r="AU30" i="5"/>
  <c r="AU49" i="5"/>
  <c r="AU31" i="5"/>
  <c r="AU25" i="5"/>
  <c r="AU46" i="5"/>
  <c r="AU42" i="5"/>
  <c r="AU45" i="5"/>
  <c r="AU43" i="5"/>
  <c r="AU17" i="5"/>
  <c r="AU35" i="5"/>
  <c r="AU26" i="5"/>
  <c r="AU40" i="5"/>
  <c r="AU36" i="5"/>
  <c r="AU18" i="5"/>
  <c r="AU38" i="5"/>
  <c r="AU39" i="5"/>
  <c r="AU19" i="5"/>
  <c r="AU16" i="5"/>
  <c r="AU22" i="5"/>
  <c r="AU23" i="5"/>
  <c r="AU15" i="5"/>
  <c r="AU24" i="5"/>
  <c r="AU21" i="5"/>
  <c r="AU20" i="5"/>
  <c r="AW10" i="5" l="1"/>
  <c r="AV13" i="5"/>
  <c r="AV44" i="5"/>
  <c r="AV30" i="5"/>
  <c r="AV19" i="5"/>
  <c r="AV17" i="5"/>
  <c r="AV49" i="5"/>
  <c r="AV34" i="5"/>
  <c r="AV50" i="5"/>
  <c r="AV42" i="5"/>
  <c r="AV25" i="5"/>
  <c r="AV47" i="5"/>
  <c r="AV35" i="5"/>
  <c r="AV31" i="5"/>
  <c r="AV43" i="5"/>
  <c r="AV37" i="5"/>
  <c r="AV46" i="5"/>
  <c r="AV45" i="5"/>
  <c r="AV29" i="5"/>
  <c r="AV28" i="5"/>
  <c r="AV48" i="5"/>
  <c r="AV38" i="5"/>
  <c r="AV41" i="5"/>
  <c r="AV36" i="5"/>
  <c r="AV32" i="5"/>
  <c r="AV27" i="5"/>
  <c r="AV39" i="5"/>
  <c r="AV18" i="5"/>
  <c r="AV40" i="5"/>
  <c r="AV33" i="5"/>
  <c r="AV26" i="5"/>
  <c r="AV16" i="5"/>
  <c r="AV15" i="5"/>
  <c r="AV23" i="5"/>
  <c r="AV22" i="5"/>
  <c r="AV24" i="5"/>
  <c r="AV21" i="5"/>
  <c r="AV20" i="5"/>
  <c r="AX10" i="5" l="1"/>
  <c r="AW13" i="5"/>
  <c r="AW30" i="5"/>
  <c r="AW45" i="5"/>
  <c r="AW47" i="5"/>
  <c r="AW27" i="5"/>
  <c r="AW34" i="5"/>
  <c r="AW36" i="5"/>
  <c r="AW38" i="5"/>
  <c r="AW19" i="5"/>
  <c r="AW46" i="5"/>
  <c r="AW18" i="5"/>
  <c r="AW32" i="5"/>
  <c r="AW48" i="5"/>
  <c r="AW35" i="5"/>
  <c r="AW42" i="5"/>
  <c r="AW43" i="5"/>
  <c r="AW49" i="5"/>
  <c r="AW39" i="5"/>
  <c r="AW40" i="5"/>
  <c r="AW31" i="5"/>
  <c r="AW50" i="5"/>
  <c r="AW29" i="5"/>
  <c r="AW41" i="5"/>
  <c r="AW37" i="5"/>
  <c r="AW44" i="5"/>
  <c r="AW28" i="5"/>
  <c r="AW26" i="5"/>
  <c r="AW17" i="5"/>
  <c r="AW25" i="5"/>
  <c r="AW33" i="5"/>
  <c r="AW16" i="5"/>
  <c r="AW22" i="5"/>
  <c r="AW15" i="5"/>
  <c r="AW24" i="5"/>
  <c r="AW23" i="5"/>
  <c r="AW21" i="5"/>
  <c r="AW20" i="5"/>
  <c r="AY10" i="5" l="1"/>
  <c r="AX13" i="5"/>
  <c r="AX44" i="5"/>
  <c r="AX19" i="5"/>
  <c r="AX41" i="5"/>
  <c r="AX25" i="5"/>
  <c r="AX37" i="5"/>
  <c r="AX30" i="5"/>
  <c r="AX47" i="5"/>
  <c r="AX31" i="5"/>
  <c r="AX42" i="5"/>
  <c r="AX45" i="5"/>
  <c r="AX35" i="5"/>
  <c r="AX28" i="5"/>
  <c r="AX48" i="5"/>
  <c r="AX36" i="5"/>
  <c r="AX49" i="5"/>
  <c r="AX34" i="5"/>
  <c r="AX32" i="5"/>
  <c r="AX39" i="5"/>
  <c r="AX27" i="5"/>
  <c r="AX29" i="5"/>
  <c r="AX17" i="5"/>
  <c r="AX46" i="5"/>
  <c r="AX33" i="5"/>
  <c r="AX43" i="5"/>
  <c r="AX40" i="5"/>
  <c r="AX38" i="5"/>
  <c r="AX50" i="5"/>
  <c r="AX26" i="5"/>
  <c r="AX18" i="5"/>
  <c r="AX16" i="5"/>
  <c r="AX24" i="5"/>
  <c r="AX23" i="5"/>
  <c r="AX22" i="5"/>
  <c r="AX15" i="5"/>
  <c r="AX21" i="5"/>
  <c r="AX20" i="5"/>
  <c r="AZ10" i="5" l="1"/>
  <c r="AY13" i="5"/>
  <c r="AY44" i="5"/>
  <c r="AY32" i="5"/>
  <c r="AY47" i="5"/>
  <c r="AY43" i="5"/>
  <c r="AY46" i="5"/>
  <c r="AY50" i="5"/>
  <c r="AY41" i="5"/>
  <c r="AY27" i="5"/>
  <c r="AY17" i="5"/>
  <c r="AY30" i="5"/>
  <c r="AY36" i="5"/>
  <c r="AY37" i="5"/>
  <c r="AY40" i="5"/>
  <c r="AY45" i="5"/>
  <c r="AY33" i="5"/>
  <c r="AY42" i="5"/>
  <c r="AY39" i="5"/>
  <c r="AY31" i="5"/>
  <c r="AY34" i="5"/>
  <c r="AY49" i="5"/>
  <c r="AY35" i="5"/>
  <c r="AY48" i="5"/>
  <c r="AY38" i="5"/>
  <c r="AY26" i="5"/>
  <c r="AY28" i="5"/>
  <c r="AY18" i="5"/>
  <c r="AY19" i="5"/>
  <c r="AY25" i="5"/>
  <c r="AY29" i="5"/>
  <c r="AY16" i="5"/>
  <c r="AY23" i="5"/>
  <c r="AY24" i="5"/>
  <c r="AY15" i="5"/>
  <c r="AY22" i="5"/>
  <c r="AY21" i="5"/>
  <c r="AY20" i="5"/>
  <c r="BA10" i="5" l="1"/>
  <c r="AZ13" i="5"/>
  <c r="AZ32" i="5"/>
  <c r="AZ31" i="5"/>
  <c r="AZ35" i="5"/>
  <c r="AZ44" i="5"/>
  <c r="AZ42" i="5"/>
  <c r="AZ30" i="5"/>
  <c r="AZ48" i="5"/>
  <c r="AZ39" i="5"/>
  <c r="AZ26" i="5"/>
  <c r="AZ37" i="5"/>
  <c r="AZ18" i="5"/>
  <c r="AZ47" i="5"/>
  <c r="AZ46" i="5"/>
  <c r="AZ43" i="5"/>
  <c r="AZ50" i="5"/>
  <c r="AZ34" i="5"/>
  <c r="AZ27" i="5"/>
  <c r="AZ45" i="5"/>
  <c r="AZ49" i="5"/>
  <c r="AZ41" i="5"/>
  <c r="AZ36" i="5"/>
  <c r="AZ29" i="5"/>
  <c r="AZ38" i="5"/>
  <c r="AZ33" i="5"/>
  <c r="AZ17" i="5"/>
  <c r="AZ19" i="5"/>
  <c r="AZ40" i="5"/>
  <c r="AZ25" i="5"/>
  <c r="AZ28" i="5"/>
  <c r="AZ16" i="5"/>
  <c r="AZ23" i="5"/>
  <c r="AZ24" i="5"/>
  <c r="AZ15" i="5"/>
  <c r="AZ22" i="5"/>
  <c r="AZ21" i="5"/>
  <c r="AZ20" i="5"/>
  <c r="BB10" i="5" l="1"/>
  <c r="BA13" i="5"/>
  <c r="BA32" i="5"/>
  <c r="BA19" i="5"/>
  <c r="BA44" i="5"/>
  <c r="BA25" i="5"/>
  <c r="BA49" i="5"/>
  <c r="BA35" i="5"/>
  <c r="BA38" i="5"/>
  <c r="BA29" i="5"/>
  <c r="BA36" i="5"/>
  <c r="BA42" i="5"/>
  <c r="BA18" i="5"/>
  <c r="BA37" i="5"/>
  <c r="BA40" i="5"/>
  <c r="BA17" i="5"/>
  <c r="BA31" i="5"/>
  <c r="BA50" i="5"/>
  <c r="BA43" i="5"/>
  <c r="BA41" i="5"/>
  <c r="BA28" i="5"/>
  <c r="BA27" i="5"/>
  <c r="BA47" i="5"/>
  <c r="BA30" i="5"/>
  <c r="BA48" i="5"/>
  <c r="BA46" i="5"/>
  <c r="BA45" i="5"/>
  <c r="BA33" i="5"/>
  <c r="BA39" i="5"/>
  <c r="BA26" i="5"/>
  <c r="BA34" i="5"/>
  <c r="BA16" i="5"/>
  <c r="BA23" i="5"/>
  <c r="BA22" i="5"/>
  <c r="BA15" i="5"/>
  <c r="BA24" i="5"/>
  <c r="BA21" i="5"/>
  <c r="BA20" i="5"/>
  <c r="BC10" i="5" l="1"/>
  <c r="BB13" i="5"/>
  <c r="BB41" i="5"/>
  <c r="BB44" i="5"/>
  <c r="BB25" i="5"/>
  <c r="BB36" i="5"/>
  <c r="BB30" i="5"/>
  <c r="BB35" i="5"/>
  <c r="BB43" i="5"/>
  <c r="BB49" i="5"/>
  <c r="BB26" i="5"/>
  <c r="BB32" i="5"/>
  <c r="BB46" i="5"/>
  <c r="BB28" i="5"/>
  <c r="BB34" i="5"/>
  <c r="BB39" i="5"/>
  <c r="BB37" i="5"/>
  <c r="BB42" i="5"/>
  <c r="BB29" i="5"/>
  <c r="BB17" i="5"/>
  <c r="BB40" i="5"/>
  <c r="BB45" i="5"/>
  <c r="BB47" i="5"/>
  <c r="BB33" i="5"/>
  <c r="BB48" i="5"/>
  <c r="BB31" i="5"/>
  <c r="BB19" i="5"/>
  <c r="BB50" i="5"/>
  <c r="BB38" i="5"/>
  <c r="BB18" i="5"/>
  <c r="BB27" i="5"/>
  <c r="BB16" i="5"/>
  <c r="BB23" i="5"/>
  <c r="BB22" i="5"/>
  <c r="BB15" i="5"/>
  <c r="BB24" i="5"/>
  <c r="BB21" i="5"/>
  <c r="BB20" i="5"/>
  <c r="BD10" i="5" l="1"/>
  <c r="BC13" i="5"/>
  <c r="BC30" i="5"/>
  <c r="BC35" i="5"/>
  <c r="BC31" i="5"/>
  <c r="BC41" i="5"/>
  <c r="BC37" i="5"/>
  <c r="BC48" i="5"/>
  <c r="BC50" i="5"/>
  <c r="BC49" i="5"/>
  <c r="BC40" i="5"/>
  <c r="BC43" i="5"/>
  <c r="BC44" i="5"/>
  <c r="BC42" i="5"/>
  <c r="BC36" i="5"/>
  <c r="BC32" i="5"/>
  <c r="BC45" i="5"/>
  <c r="BC28" i="5"/>
  <c r="BC34" i="5"/>
  <c r="BC46" i="5"/>
  <c r="BC26" i="5"/>
  <c r="BC39" i="5"/>
  <c r="BC47" i="5"/>
  <c r="BC38" i="5"/>
  <c r="BC27" i="5"/>
  <c r="BC29" i="5"/>
  <c r="BC25" i="5"/>
  <c r="BC33" i="5"/>
  <c r="BC19" i="5"/>
  <c r="BC18" i="5"/>
  <c r="BC17" i="5"/>
  <c r="BC16" i="5"/>
  <c r="BC15" i="5"/>
  <c r="BC24" i="5"/>
  <c r="BC23" i="5"/>
  <c r="BC22" i="5"/>
  <c r="BC21" i="5"/>
  <c r="BC20" i="5"/>
  <c r="BE10" i="5" l="1"/>
  <c r="BD13" i="5"/>
  <c r="BD44" i="5"/>
  <c r="BD49" i="5"/>
  <c r="BD28" i="5"/>
  <c r="BD17" i="5"/>
  <c r="BD42" i="5"/>
  <c r="BD29" i="5"/>
  <c r="BD43" i="5"/>
  <c r="BD41" i="5"/>
  <c r="BD18" i="5"/>
  <c r="BD31" i="5"/>
  <c r="BD19" i="5"/>
  <c r="BD47" i="5"/>
  <c r="BD36" i="5"/>
  <c r="BD39" i="5"/>
  <c r="BD45" i="5"/>
  <c r="BD38" i="5"/>
  <c r="BD48" i="5"/>
  <c r="BD32" i="5"/>
  <c r="BD34" i="5"/>
  <c r="BD30" i="5"/>
  <c r="BD46" i="5"/>
  <c r="BD26" i="5"/>
  <c r="BD37" i="5"/>
  <c r="BD33" i="5"/>
  <c r="BD25" i="5"/>
  <c r="BD50" i="5"/>
  <c r="BD35" i="5"/>
  <c r="BD40" i="5"/>
  <c r="BD27" i="5"/>
  <c r="BD16" i="5"/>
  <c r="BD23" i="5"/>
  <c r="BD24" i="5"/>
  <c r="BD15" i="5"/>
  <c r="BD22" i="5"/>
  <c r="BD21" i="5"/>
  <c r="BD20" i="5"/>
  <c r="BF10" i="5" l="1"/>
  <c r="BE13" i="5"/>
  <c r="BE35" i="5"/>
  <c r="BE44" i="5"/>
  <c r="BE43" i="5"/>
  <c r="BE48" i="5"/>
  <c r="BE42" i="5"/>
  <c r="BE40" i="5"/>
  <c r="BE19" i="5"/>
  <c r="BE26" i="5"/>
  <c r="BE38" i="5"/>
  <c r="BE29" i="5"/>
  <c r="BE33" i="5"/>
  <c r="BE30" i="5"/>
  <c r="BE36" i="5"/>
  <c r="BE45" i="5"/>
  <c r="BE25" i="5"/>
  <c r="BE47" i="5"/>
  <c r="BE49" i="5"/>
  <c r="BE46" i="5"/>
  <c r="BE50" i="5"/>
  <c r="BE32" i="5"/>
  <c r="BE39" i="5"/>
  <c r="BE18" i="5"/>
  <c r="BE34" i="5"/>
  <c r="BE37" i="5"/>
  <c r="BE31" i="5"/>
  <c r="BE28" i="5"/>
  <c r="BE41" i="5"/>
  <c r="BE17" i="5"/>
  <c r="BE27" i="5"/>
  <c r="BE16" i="5"/>
  <c r="BE15" i="5"/>
  <c r="BE24" i="5"/>
  <c r="BE22" i="5"/>
  <c r="BE23" i="5"/>
  <c r="BE21" i="5"/>
  <c r="BE20" i="5"/>
  <c r="BG10" i="5" l="1"/>
  <c r="BF13" i="5"/>
  <c r="BF32" i="5"/>
  <c r="BF37" i="5"/>
  <c r="BF45" i="5"/>
  <c r="BF31" i="5"/>
  <c r="BF29" i="5"/>
  <c r="BF38" i="5"/>
  <c r="BF47" i="5"/>
  <c r="BF28" i="5"/>
  <c r="BF33" i="5"/>
  <c r="BF35" i="5"/>
  <c r="BF27" i="5"/>
  <c r="BF50" i="5"/>
  <c r="BF19" i="5"/>
  <c r="BF34" i="5"/>
  <c r="BF30" i="5"/>
  <c r="BF48" i="5"/>
  <c r="BF26" i="5"/>
  <c r="BF42" i="5"/>
  <c r="BF36" i="5"/>
  <c r="BF49" i="5"/>
  <c r="BF44" i="5"/>
  <c r="BF46" i="5"/>
  <c r="BF39" i="5"/>
  <c r="BF41" i="5"/>
  <c r="BF43" i="5"/>
  <c r="BF25" i="5"/>
  <c r="BF40" i="5"/>
  <c r="BF17" i="5"/>
  <c r="BF18" i="5"/>
  <c r="BF16" i="5"/>
  <c r="BF15" i="5"/>
  <c r="BF24" i="5"/>
  <c r="BF22" i="5"/>
  <c r="BF23" i="5"/>
  <c r="BF21" i="5"/>
  <c r="BF20" i="5"/>
  <c r="BH10" i="5" l="1"/>
  <c r="BG13" i="5"/>
  <c r="BG38" i="5"/>
  <c r="BG41" i="5"/>
  <c r="BG27" i="5"/>
  <c r="BG50" i="5"/>
  <c r="BG35" i="5"/>
  <c r="BG25" i="5"/>
  <c r="BG46" i="5"/>
  <c r="BG31" i="5"/>
  <c r="BG34" i="5"/>
  <c r="BG48" i="5"/>
  <c r="BG39" i="5"/>
  <c r="BG29" i="5"/>
  <c r="BG26" i="5"/>
  <c r="BG44" i="5"/>
  <c r="BG30" i="5"/>
  <c r="BG49" i="5"/>
  <c r="BG19" i="5"/>
  <c r="BG32" i="5"/>
  <c r="BG47" i="5"/>
  <c r="BG37" i="5"/>
  <c r="BG17" i="5"/>
  <c r="BG43" i="5"/>
  <c r="BG45" i="5"/>
  <c r="BG42" i="5"/>
  <c r="BG28" i="5"/>
  <c r="BG40" i="5"/>
  <c r="BG33" i="5"/>
  <c r="BG18" i="5"/>
  <c r="BG36" i="5"/>
  <c r="BG16" i="5"/>
  <c r="BG23" i="5"/>
  <c r="BG24" i="5"/>
  <c r="BG22" i="5"/>
  <c r="BG15" i="5"/>
  <c r="BG21" i="5"/>
  <c r="BG20" i="5"/>
  <c r="BI10" i="5" l="1"/>
  <c r="BH13" i="5"/>
  <c r="BH44" i="5"/>
  <c r="BH31" i="5"/>
  <c r="BH28" i="5"/>
  <c r="BH46" i="5"/>
  <c r="BH32" i="5"/>
  <c r="BH33" i="5"/>
  <c r="BH29" i="5"/>
  <c r="BH42" i="5"/>
  <c r="BH37" i="5"/>
  <c r="BH49" i="5"/>
  <c r="BH48" i="5"/>
  <c r="BH50" i="5"/>
  <c r="BH41" i="5"/>
  <c r="BH17" i="5"/>
  <c r="BH47" i="5"/>
  <c r="BH36" i="5"/>
  <c r="BH34" i="5"/>
  <c r="BH38" i="5"/>
  <c r="BH27" i="5"/>
  <c r="BH43" i="5"/>
  <c r="BH25" i="5"/>
  <c r="BH30" i="5"/>
  <c r="BH45" i="5"/>
  <c r="BH39" i="5"/>
  <c r="BH35" i="5"/>
  <c r="BH18" i="5"/>
  <c r="BH26" i="5"/>
  <c r="BH19" i="5"/>
  <c r="BH40" i="5"/>
  <c r="BH16" i="5"/>
  <c r="BH23" i="5"/>
  <c r="BH22" i="5"/>
  <c r="BH15" i="5"/>
  <c r="BH24" i="5"/>
  <c r="BH21" i="5"/>
  <c r="BH20" i="5"/>
  <c r="BJ10" i="5" l="1"/>
  <c r="BI13" i="5"/>
  <c r="BI44" i="5"/>
  <c r="BI32" i="5"/>
  <c r="BI30" i="5"/>
  <c r="BI45" i="5"/>
  <c r="BI48" i="5"/>
  <c r="BI38" i="5"/>
  <c r="BI33" i="5"/>
  <c r="BI36" i="5"/>
  <c r="BI50" i="5"/>
  <c r="BI35" i="5"/>
  <c r="BI27" i="5"/>
  <c r="BI31" i="5"/>
  <c r="BI37" i="5"/>
  <c r="BI39" i="5"/>
  <c r="BI26" i="5"/>
  <c r="BI43" i="5"/>
  <c r="BI19" i="5"/>
  <c r="BI41" i="5"/>
  <c r="BI47" i="5"/>
  <c r="BI46" i="5"/>
  <c r="BI49" i="5"/>
  <c r="BI25" i="5"/>
  <c r="BI34" i="5"/>
  <c r="BI18" i="5"/>
  <c r="BI17" i="5"/>
  <c r="BI40" i="5"/>
  <c r="BI42" i="5"/>
  <c r="BI29" i="5"/>
  <c r="BI28" i="5"/>
  <c r="BI16" i="5"/>
  <c r="BI23" i="5"/>
  <c r="BI22" i="5"/>
  <c r="BI15" i="5"/>
  <c r="BI24" i="5"/>
  <c r="BI21" i="5"/>
  <c r="BI20" i="5"/>
  <c r="BK10" i="5" l="1"/>
  <c r="BJ13" i="5"/>
  <c r="BJ41" i="5"/>
  <c r="BJ44" i="5"/>
  <c r="BJ29" i="5"/>
  <c r="BJ30" i="5"/>
  <c r="BJ34" i="5"/>
  <c r="BJ42" i="5"/>
  <c r="BJ27" i="5"/>
  <c r="BJ17" i="5"/>
  <c r="BJ25" i="5"/>
  <c r="BJ40" i="5"/>
  <c r="BJ43" i="5"/>
  <c r="BJ47" i="5"/>
  <c r="BJ31" i="5"/>
  <c r="BJ49" i="5"/>
  <c r="BJ48" i="5"/>
  <c r="BJ38" i="5"/>
  <c r="BJ50" i="5"/>
  <c r="BJ32" i="5"/>
  <c r="BJ39" i="5"/>
  <c r="BJ45" i="5"/>
  <c r="BJ46" i="5"/>
  <c r="BJ36" i="5"/>
  <c r="BJ26" i="5"/>
  <c r="BJ37" i="5"/>
  <c r="BJ33" i="5"/>
  <c r="BJ19" i="5"/>
  <c r="BJ28" i="5"/>
  <c r="BJ35" i="5"/>
  <c r="BJ18" i="5"/>
  <c r="BJ16" i="5"/>
  <c r="BJ15" i="5"/>
  <c r="BJ24" i="5"/>
  <c r="BJ23" i="5"/>
  <c r="BJ22" i="5"/>
  <c r="BJ21" i="5"/>
  <c r="BJ20" i="5"/>
  <c r="BL10" i="5" l="1"/>
  <c r="BK13" i="5"/>
  <c r="BK19" i="5"/>
  <c r="BK17" i="5"/>
  <c r="BK41" i="5"/>
  <c r="BK18" i="5"/>
  <c r="BK47" i="5"/>
  <c r="BK36" i="5"/>
  <c r="BK33" i="5"/>
  <c r="BK28" i="5"/>
  <c r="BK49" i="5"/>
  <c r="BK43" i="5"/>
  <c r="BK42" i="5"/>
  <c r="BK37" i="5"/>
  <c r="BK27" i="5"/>
  <c r="BK40" i="5"/>
  <c r="BK34" i="5"/>
  <c r="BK25" i="5"/>
  <c r="BK50" i="5"/>
  <c r="BK31" i="5"/>
  <c r="BK45" i="5"/>
  <c r="BK48" i="5"/>
  <c r="BK46" i="5"/>
  <c r="BK30" i="5"/>
  <c r="BK39" i="5"/>
  <c r="BK38" i="5"/>
  <c r="BK44" i="5"/>
  <c r="BK29" i="5"/>
  <c r="BK26" i="5"/>
  <c r="BK32" i="5"/>
  <c r="BK35" i="5"/>
  <c r="BK16" i="5"/>
  <c r="BK15" i="5"/>
  <c r="BK23" i="5"/>
  <c r="BK24" i="5"/>
  <c r="BK22" i="5"/>
  <c r="BK21" i="5"/>
  <c r="BK20" i="5"/>
  <c r="BM10" i="5" l="1"/>
  <c r="BL13" i="5"/>
  <c r="BL44" i="5"/>
  <c r="BL32" i="5"/>
  <c r="BL19" i="5"/>
  <c r="BL18" i="5"/>
  <c r="BL47" i="5"/>
  <c r="BL26" i="5"/>
  <c r="BL43" i="5"/>
  <c r="BL39" i="5"/>
  <c r="BL50" i="5"/>
  <c r="BL30" i="5"/>
  <c r="BL36" i="5"/>
  <c r="BL49" i="5"/>
  <c r="BL17" i="5"/>
  <c r="BL37" i="5"/>
  <c r="BL41" i="5"/>
  <c r="BL45" i="5"/>
  <c r="BL35" i="5"/>
  <c r="BL42" i="5"/>
  <c r="BL38" i="5"/>
  <c r="BL40" i="5"/>
  <c r="BL48" i="5"/>
  <c r="BL34" i="5"/>
  <c r="BL46" i="5"/>
  <c r="BL33" i="5"/>
  <c r="BL31" i="5"/>
  <c r="BL25" i="5"/>
  <c r="BL27" i="5"/>
  <c r="BL29" i="5"/>
  <c r="BL28" i="5"/>
  <c r="BL16" i="5"/>
  <c r="BL24" i="5"/>
  <c r="BL22" i="5"/>
  <c r="BL15" i="5"/>
  <c r="BL23" i="5"/>
  <c r="BL21" i="5"/>
  <c r="BL20" i="5"/>
  <c r="BN10" i="5" l="1"/>
  <c r="BM13" i="5"/>
  <c r="BM44" i="5"/>
  <c r="BM41" i="5"/>
  <c r="BM32" i="5"/>
  <c r="BM17" i="5"/>
  <c r="BM19" i="5"/>
  <c r="BM30" i="5"/>
  <c r="BM28" i="5"/>
  <c r="BM18" i="5"/>
  <c r="BM26" i="5"/>
  <c r="BM37" i="5"/>
  <c r="BM38" i="5"/>
  <c r="BM47" i="5"/>
  <c r="BM40" i="5"/>
  <c r="BM49" i="5"/>
  <c r="BM46" i="5"/>
  <c r="BM33" i="5"/>
  <c r="BM42" i="5"/>
  <c r="BM50" i="5"/>
  <c r="BM31" i="5"/>
  <c r="BM45" i="5"/>
  <c r="BM39" i="5"/>
  <c r="BM36" i="5"/>
  <c r="BM48" i="5"/>
  <c r="BM34" i="5"/>
  <c r="BM35" i="5"/>
  <c r="BM27" i="5"/>
  <c r="BM29" i="5"/>
  <c r="BM25" i="5"/>
  <c r="BM43" i="5"/>
  <c r="BM16" i="5"/>
  <c r="BM15" i="5"/>
  <c r="BM24" i="5"/>
  <c r="BM23" i="5"/>
  <c r="BM22" i="5"/>
  <c r="BM21" i="5"/>
  <c r="BM20" i="5"/>
  <c r="BO10" i="5" l="1"/>
  <c r="BN13" i="5"/>
  <c r="BN44" i="5"/>
  <c r="BN32" i="5"/>
  <c r="BN47" i="5"/>
  <c r="BN43" i="5"/>
  <c r="BN40" i="5"/>
  <c r="BN42" i="5"/>
  <c r="BN39" i="5"/>
  <c r="BN36" i="5"/>
  <c r="BN26" i="5"/>
  <c r="BN41" i="5"/>
  <c r="BN29" i="5"/>
  <c r="BN48" i="5"/>
  <c r="BN25" i="5"/>
  <c r="BN46" i="5"/>
  <c r="BN27" i="5"/>
  <c r="BN37" i="5"/>
  <c r="BN33" i="5"/>
  <c r="BN50" i="5"/>
  <c r="BN35" i="5"/>
  <c r="BN45" i="5"/>
  <c r="BN19" i="5"/>
  <c r="BN49" i="5"/>
  <c r="BN31" i="5"/>
  <c r="BN38" i="5"/>
  <c r="BN28" i="5"/>
  <c r="BN17" i="5"/>
  <c r="BN34" i="5"/>
  <c r="BN18" i="5"/>
  <c r="BN30" i="5"/>
  <c r="BN16" i="5"/>
  <c r="BN22" i="5"/>
  <c r="BN23" i="5"/>
  <c r="BN15" i="5"/>
  <c r="BN24" i="5"/>
  <c r="BN21" i="5"/>
  <c r="BN20" i="5"/>
  <c r="BP10" i="5" l="1"/>
  <c r="BO13" i="5"/>
  <c r="BO44" i="5"/>
  <c r="BO35" i="5"/>
  <c r="BO25" i="5"/>
  <c r="BO36" i="5"/>
  <c r="BO50" i="5"/>
  <c r="BO38" i="5"/>
  <c r="BO42" i="5"/>
  <c r="BO26" i="5"/>
  <c r="BO28" i="5"/>
  <c r="BO27" i="5"/>
  <c r="BO41" i="5"/>
  <c r="BO37" i="5"/>
  <c r="BO33" i="5"/>
  <c r="BO48" i="5"/>
  <c r="BO18" i="5"/>
  <c r="BO32" i="5"/>
  <c r="BO19" i="5"/>
  <c r="BO30" i="5"/>
  <c r="BO31" i="5"/>
  <c r="BO46" i="5"/>
  <c r="BO34" i="5"/>
  <c r="BO49" i="5"/>
  <c r="BO40" i="5"/>
  <c r="BO43" i="5"/>
  <c r="BO39" i="5"/>
  <c r="BO47" i="5"/>
  <c r="BO45" i="5"/>
  <c r="BO17" i="5"/>
  <c r="BO29" i="5"/>
  <c r="BO16" i="5"/>
  <c r="BO15" i="5"/>
  <c r="BO22" i="5"/>
  <c r="BO24" i="5"/>
  <c r="BO23" i="5"/>
  <c r="BO21" i="5"/>
  <c r="BO20" i="5"/>
  <c r="BQ10" i="5" l="1"/>
  <c r="BP13" i="5"/>
  <c r="BP19" i="5"/>
  <c r="BP32" i="5"/>
  <c r="BP41" i="5"/>
  <c r="BP35" i="5"/>
  <c r="BP36" i="5"/>
  <c r="BP29" i="5"/>
  <c r="BP47" i="5"/>
  <c r="BP25" i="5"/>
  <c r="BP26" i="5"/>
  <c r="BP28" i="5"/>
  <c r="BP39" i="5"/>
  <c r="BP48" i="5"/>
  <c r="BP45" i="5"/>
  <c r="BP37" i="5"/>
  <c r="BP31" i="5"/>
  <c r="BP49" i="5"/>
  <c r="BP42" i="5"/>
  <c r="BP17" i="5"/>
  <c r="BP30" i="5"/>
  <c r="BP38" i="5"/>
  <c r="BP40" i="5"/>
  <c r="BP46" i="5"/>
  <c r="BP34" i="5"/>
  <c r="BP50" i="5"/>
  <c r="BP43" i="5"/>
  <c r="BP33" i="5"/>
  <c r="BP44" i="5"/>
  <c r="BP18" i="5"/>
  <c r="BP27" i="5"/>
  <c r="BP16" i="5"/>
  <c r="BP24" i="5"/>
  <c r="BP22" i="5"/>
  <c r="BP23" i="5"/>
  <c r="BP15" i="5"/>
  <c r="BP21" i="5"/>
  <c r="BP20" i="5"/>
  <c r="BR10" i="5" l="1"/>
  <c r="BQ13" i="5"/>
  <c r="BQ35" i="5"/>
  <c r="BQ17" i="5"/>
  <c r="BQ50" i="5"/>
  <c r="BQ25" i="5"/>
  <c r="BQ40" i="5"/>
  <c r="BQ28" i="5"/>
  <c r="BQ33" i="5"/>
  <c r="BQ32" i="5"/>
  <c r="BQ38" i="5"/>
  <c r="BQ30" i="5"/>
  <c r="BQ42" i="5"/>
  <c r="BQ19" i="5"/>
  <c r="BQ49" i="5"/>
  <c r="BQ36" i="5"/>
  <c r="BQ43" i="5"/>
  <c r="BQ41" i="5"/>
  <c r="BQ48" i="5"/>
  <c r="BQ47" i="5"/>
  <c r="BQ34" i="5"/>
  <c r="BQ27" i="5"/>
  <c r="BQ39" i="5"/>
  <c r="BQ44" i="5"/>
  <c r="BQ46" i="5"/>
  <c r="BQ45" i="5"/>
  <c r="BQ26" i="5"/>
  <c r="BQ37" i="5"/>
  <c r="BQ31" i="5"/>
  <c r="BQ29" i="5"/>
  <c r="BQ18" i="5"/>
  <c r="BQ16" i="5"/>
  <c r="BQ24" i="5"/>
  <c r="BQ22" i="5"/>
  <c r="BQ15" i="5"/>
  <c r="BQ23" i="5"/>
  <c r="BQ21" i="5"/>
  <c r="BQ20" i="5"/>
  <c r="BS10" i="5" l="1"/>
  <c r="BR13" i="5"/>
  <c r="BR46" i="5"/>
  <c r="BR48" i="5"/>
  <c r="BR32" i="5"/>
  <c r="BR19" i="5"/>
  <c r="BR39" i="5"/>
  <c r="BR33" i="5"/>
  <c r="BR41" i="5"/>
  <c r="BR45" i="5"/>
  <c r="BR25" i="5"/>
  <c r="BR42" i="5"/>
  <c r="BR38" i="5"/>
  <c r="BR30" i="5"/>
  <c r="BR37" i="5"/>
  <c r="BR31" i="5"/>
  <c r="BR43" i="5"/>
  <c r="BR29" i="5"/>
  <c r="BR50" i="5"/>
  <c r="BR36" i="5"/>
  <c r="BR49" i="5"/>
  <c r="BR47" i="5"/>
  <c r="BR44" i="5"/>
  <c r="BR26" i="5"/>
  <c r="BR35" i="5"/>
  <c r="BR40" i="5"/>
  <c r="BR27" i="5"/>
  <c r="BR34" i="5"/>
  <c r="BR28" i="5"/>
  <c r="BR18" i="5"/>
  <c r="BR17" i="5"/>
  <c r="BR16" i="5"/>
  <c r="BR24" i="5"/>
  <c r="BR15" i="5"/>
  <c r="BR22" i="5"/>
  <c r="BR23" i="5"/>
  <c r="BR21" i="5"/>
  <c r="BR20" i="5"/>
  <c r="BT10" i="5" l="1"/>
  <c r="BS13" i="5"/>
  <c r="BS44" i="5"/>
  <c r="BS48" i="5"/>
  <c r="BS34" i="5"/>
  <c r="BS46" i="5"/>
  <c r="BS26" i="5"/>
  <c r="BS50" i="5"/>
  <c r="BS27" i="5"/>
  <c r="BS25" i="5"/>
  <c r="BS18" i="5"/>
  <c r="BS42" i="5"/>
  <c r="BS31" i="5"/>
  <c r="BS38" i="5"/>
  <c r="BS49" i="5"/>
  <c r="BS37" i="5"/>
  <c r="BS47" i="5"/>
  <c r="BS41" i="5"/>
  <c r="BS45" i="5"/>
  <c r="BS35" i="5"/>
  <c r="BS28" i="5"/>
  <c r="BS40" i="5"/>
  <c r="BS43" i="5"/>
  <c r="BS36" i="5"/>
  <c r="BS19" i="5"/>
  <c r="BS33" i="5"/>
  <c r="BS17" i="5"/>
  <c r="BS32" i="5"/>
  <c r="BS29" i="5"/>
  <c r="BS39" i="5"/>
  <c r="BS30" i="5"/>
  <c r="BS16" i="5"/>
  <c r="BS23" i="5"/>
  <c r="BS24" i="5"/>
  <c r="BS15" i="5"/>
  <c r="BS22" i="5"/>
  <c r="BS21" i="5"/>
  <c r="BS20" i="5"/>
  <c r="BU10" i="5" l="1"/>
  <c r="BT13" i="5"/>
  <c r="BT41" i="5"/>
  <c r="BT32" i="5"/>
  <c r="BT48" i="5"/>
  <c r="BT36" i="5"/>
  <c r="BT38" i="5"/>
  <c r="BT25" i="5"/>
  <c r="BT45" i="5"/>
  <c r="BT26" i="5"/>
  <c r="BT18" i="5"/>
  <c r="BT19" i="5"/>
  <c r="BT40" i="5"/>
  <c r="BT39" i="5"/>
  <c r="BT43" i="5"/>
  <c r="BT33" i="5"/>
  <c r="BT42" i="5"/>
  <c r="BT37" i="5"/>
  <c r="BT46" i="5"/>
  <c r="BT27" i="5"/>
  <c r="BT49" i="5"/>
  <c r="BT31" i="5"/>
  <c r="BT44" i="5"/>
  <c r="BT47" i="5"/>
  <c r="BT29" i="5"/>
  <c r="BT30" i="5"/>
  <c r="BT34" i="5"/>
  <c r="BT17" i="5"/>
  <c r="BT28" i="5"/>
  <c r="BT50" i="5"/>
  <c r="BT35" i="5"/>
  <c r="BT16" i="5"/>
  <c r="BT15" i="5"/>
  <c r="BT22" i="5"/>
  <c r="BT24" i="5"/>
  <c r="BT23" i="5"/>
  <c r="BT21" i="5"/>
  <c r="BT20" i="5"/>
  <c r="BV10" i="5" l="1"/>
  <c r="BU13" i="5"/>
  <c r="BU44" i="5"/>
  <c r="BU18" i="5"/>
  <c r="BU19" i="5"/>
  <c r="BU36" i="5"/>
  <c r="BU38" i="5"/>
  <c r="BU29" i="5"/>
  <c r="BU48" i="5"/>
  <c r="BU30" i="5"/>
  <c r="BU45" i="5"/>
  <c r="BU32" i="5"/>
  <c r="BU47" i="5"/>
  <c r="BU31" i="5"/>
  <c r="BU33" i="5"/>
  <c r="BU28" i="5"/>
  <c r="BU40" i="5"/>
  <c r="BU50" i="5"/>
  <c r="BU46" i="5"/>
  <c r="BU42" i="5"/>
  <c r="BU39" i="5"/>
  <c r="BU35" i="5"/>
  <c r="BU43" i="5"/>
  <c r="BU49" i="5"/>
  <c r="BU37" i="5"/>
  <c r="BU41" i="5"/>
  <c r="BU26" i="5"/>
  <c r="BU17" i="5"/>
  <c r="BU34" i="5"/>
  <c r="BU27" i="5"/>
  <c r="BU25" i="5"/>
  <c r="BU16" i="5"/>
  <c r="BU24" i="5"/>
  <c r="BU23" i="5"/>
  <c r="BU22" i="5"/>
  <c r="BU15" i="5"/>
  <c r="BU21" i="5"/>
  <c r="BU20" i="5"/>
  <c r="BW10" i="5" l="1"/>
  <c r="BV13" i="5"/>
  <c r="BV41" i="5"/>
  <c r="BV30" i="5"/>
  <c r="BV34" i="5"/>
  <c r="BV50" i="5"/>
  <c r="BV48" i="5"/>
  <c r="BV31" i="5"/>
  <c r="BV49" i="5"/>
  <c r="BV42" i="5"/>
  <c r="BV44" i="5"/>
  <c r="BV43" i="5"/>
  <c r="BV19" i="5"/>
  <c r="BV36" i="5"/>
  <c r="BV29" i="5"/>
  <c r="BV17" i="5"/>
  <c r="BV33" i="5"/>
  <c r="BV37" i="5"/>
  <c r="BV28" i="5"/>
  <c r="BV40" i="5"/>
  <c r="BV47" i="5"/>
  <c r="BV46" i="5"/>
  <c r="BV32" i="5"/>
  <c r="BV25" i="5"/>
  <c r="BV35" i="5"/>
  <c r="BV38" i="5"/>
  <c r="BV18" i="5"/>
  <c r="BV39" i="5"/>
  <c r="BV26" i="5"/>
  <c r="BV27" i="5"/>
  <c r="BV45" i="5"/>
  <c r="BV16" i="5"/>
  <c r="BV22" i="5"/>
  <c r="BV23" i="5"/>
  <c r="BV15" i="5"/>
  <c r="BV24" i="5"/>
  <c r="BV21" i="5"/>
  <c r="BV20" i="5"/>
  <c r="BX10" i="5" l="1"/>
  <c r="BW13" i="5"/>
  <c r="BW40" i="5"/>
  <c r="BW30" i="5"/>
  <c r="BW38" i="5"/>
  <c r="BW48" i="5"/>
  <c r="BW37" i="5"/>
  <c r="BW41" i="5"/>
  <c r="BW17" i="5"/>
  <c r="BW19" i="5"/>
  <c r="BW31" i="5"/>
  <c r="BW43" i="5"/>
  <c r="BW29" i="5"/>
  <c r="BW33" i="5"/>
  <c r="BW35" i="5"/>
  <c r="BW36" i="5"/>
  <c r="BW46" i="5"/>
  <c r="BW32" i="5"/>
  <c r="BW27" i="5"/>
  <c r="BW34" i="5"/>
  <c r="BW39" i="5"/>
  <c r="BW45" i="5"/>
  <c r="BW42" i="5"/>
  <c r="BW49" i="5"/>
  <c r="BW47" i="5"/>
  <c r="BW44" i="5"/>
  <c r="BW50" i="5"/>
  <c r="BW25" i="5"/>
  <c r="BW26" i="5"/>
  <c r="BW28" i="5"/>
  <c r="BW18" i="5"/>
  <c r="BW16" i="5"/>
  <c r="BW15" i="5"/>
  <c r="BW23" i="5"/>
  <c r="BW22" i="5"/>
  <c r="BW24" i="5"/>
  <c r="BW21" i="5"/>
  <c r="BW20" i="5"/>
  <c r="BY10" i="5" l="1"/>
  <c r="BX13" i="5"/>
  <c r="BX35" i="5"/>
  <c r="BX44" i="5"/>
  <c r="BX29" i="5"/>
  <c r="BX43" i="5"/>
  <c r="BX41" i="5"/>
  <c r="BX50" i="5"/>
  <c r="BX47" i="5"/>
  <c r="BX36" i="5"/>
  <c r="BX18" i="5"/>
  <c r="BX32" i="5"/>
  <c r="BX33" i="5"/>
  <c r="BX42" i="5"/>
  <c r="BX30" i="5"/>
  <c r="BX37" i="5"/>
  <c r="BX45" i="5"/>
  <c r="BX28" i="5"/>
  <c r="BX26" i="5"/>
  <c r="BX46" i="5"/>
  <c r="BX31" i="5"/>
  <c r="BX40" i="5"/>
  <c r="BX49" i="5"/>
  <c r="BX48" i="5"/>
  <c r="BX39" i="5"/>
  <c r="BX34" i="5"/>
  <c r="BX17" i="5"/>
  <c r="BX19" i="5"/>
  <c r="BX38" i="5"/>
  <c r="BX27" i="5"/>
  <c r="BX25" i="5"/>
  <c r="BX16" i="5"/>
  <c r="BX24" i="5"/>
  <c r="BX15" i="5"/>
  <c r="BX23" i="5"/>
  <c r="BX22" i="5"/>
  <c r="BX21" i="5"/>
  <c r="BX20" i="5"/>
  <c r="BZ10" i="5" l="1"/>
  <c r="BY13" i="5"/>
  <c r="BY44" i="5"/>
  <c r="BY42" i="5"/>
  <c r="BY26" i="5"/>
  <c r="BY25" i="5"/>
  <c r="BY30" i="5"/>
  <c r="BY47" i="5"/>
  <c r="BY18" i="5"/>
  <c r="BY46" i="5"/>
  <c r="BY49" i="5"/>
  <c r="BY45" i="5"/>
  <c r="BY48" i="5"/>
  <c r="BY27" i="5"/>
  <c r="BY19" i="5"/>
  <c r="BY43" i="5"/>
  <c r="BY36" i="5"/>
  <c r="BY50" i="5"/>
  <c r="BY38" i="5"/>
  <c r="BY39" i="5"/>
  <c r="BY40" i="5"/>
  <c r="BY33" i="5"/>
  <c r="BY37" i="5"/>
  <c r="BY35" i="5"/>
  <c r="BY17" i="5"/>
  <c r="BY32" i="5"/>
  <c r="BY28" i="5"/>
  <c r="BY29" i="5"/>
  <c r="BY34" i="5"/>
  <c r="BY41" i="5"/>
  <c r="BY31" i="5"/>
  <c r="BY16" i="5"/>
  <c r="BY15" i="5"/>
  <c r="BY22" i="5"/>
  <c r="BY24" i="5"/>
  <c r="BY23" i="5"/>
  <c r="BY21" i="5"/>
  <c r="BY20" i="5"/>
  <c r="CA10" i="5" l="1"/>
  <c r="BZ13" i="5"/>
  <c r="BZ19" i="5"/>
  <c r="BZ18" i="5"/>
  <c r="BZ43" i="5"/>
  <c r="BZ44" i="5"/>
  <c r="BZ25" i="5"/>
  <c r="BZ45" i="5"/>
  <c r="BZ35" i="5"/>
  <c r="BZ50" i="5"/>
  <c r="BZ42" i="5"/>
  <c r="BZ40" i="5"/>
  <c r="BZ37" i="5"/>
  <c r="BZ36" i="5"/>
  <c r="BZ38" i="5"/>
  <c r="BZ39" i="5"/>
  <c r="BZ34" i="5"/>
  <c r="BZ17" i="5"/>
  <c r="BZ27" i="5"/>
  <c r="BZ41" i="5"/>
  <c r="BZ33" i="5"/>
  <c r="BZ49" i="5"/>
  <c r="BZ26" i="5"/>
  <c r="BZ28" i="5"/>
  <c r="BZ46" i="5"/>
  <c r="BZ32" i="5"/>
  <c r="BZ31" i="5"/>
  <c r="BZ48" i="5"/>
  <c r="BZ47" i="5"/>
  <c r="BZ29" i="5"/>
  <c r="BZ30" i="5"/>
  <c r="BZ16" i="5"/>
  <c r="BZ22" i="5"/>
  <c r="BZ24" i="5"/>
  <c r="BZ23" i="5"/>
  <c r="BZ15" i="5"/>
  <c r="BZ21" i="5"/>
  <c r="BZ20" i="5"/>
  <c r="CB10" i="5" l="1"/>
  <c r="CA13" i="5"/>
  <c r="CA32" i="5"/>
  <c r="CA41" i="5"/>
  <c r="CA29" i="5"/>
  <c r="CA31" i="5"/>
  <c r="CA44" i="5"/>
  <c r="CA48" i="5"/>
  <c r="CA40" i="5"/>
  <c r="CA49" i="5"/>
  <c r="CA37" i="5"/>
  <c r="CA46" i="5"/>
  <c r="CA30" i="5"/>
  <c r="CA33" i="5"/>
  <c r="CA28" i="5"/>
  <c r="CA39" i="5"/>
  <c r="CA47" i="5"/>
  <c r="CA17" i="5"/>
  <c r="CA27" i="5"/>
  <c r="CA45" i="5"/>
  <c r="CA34" i="5"/>
  <c r="CA36" i="5"/>
  <c r="CA50" i="5"/>
  <c r="CA38" i="5"/>
  <c r="CA35" i="5"/>
  <c r="CA25" i="5"/>
  <c r="CA19" i="5"/>
  <c r="CA42" i="5"/>
  <c r="CA18" i="5"/>
  <c r="CA43" i="5"/>
  <c r="CA26" i="5"/>
  <c r="CA16" i="5"/>
  <c r="CA15" i="5"/>
  <c r="CA22" i="5"/>
  <c r="CA24" i="5"/>
  <c r="CA23" i="5"/>
  <c r="CA21" i="5"/>
  <c r="CA20" i="5"/>
  <c r="CC10" i="5" l="1"/>
  <c r="CB13" i="5"/>
  <c r="CB32" i="5"/>
  <c r="CB18" i="5"/>
  <c r="CB35" i="5"/>
  <c r="CB44" i="5"/>
  <c r="CB50" i="5"/>
  <c r="CB45" i="5"/>
  <c r="CB42" i="5"/>
  <c r="CB43" i="5"/>
  <c r="CB25" i="5"/>
  <c r="CB40" i="5"/>
  <c r="CB33" i="5"/>
  <c r="CB36" i="5"/>
  <c r="CB29" i="5"/>
  <c r="CB49" i="5"/>
  <c r="CB28" i="5"/>
  <c r="CB39" i="5"/>
  <c r="CB41" i="5"/>
  <c r="CB17" i="5"/>
  <c r="CB47" i="5"/>
  <c r="CB38" i="5"/>
  <c r="CB30" i="5"/>
  <c r="CB48" i="5"/>
  <c r="CB37" i="5"/>
  <c r="CB31" i="5"/>
  <c r="CB46" i="5"/>
  <c r="CB19" i="5"/>
  <c r="CB34" i="5"/>
  <c r="CB27" i="5"/>
  <c r="CB26" i="5"/>
  <c r="CB16" i="5"/>
  <c r="CB22" i="5"/>
  <c r="CB24" i="5"/>
  <c r="CB15" i="5"/>
  <c r="CB23" i="5"/>
  <c r="CB21" i="5"/>
  <c r="CB20" i="5"/>
  <c r="CD10" i="5" l="1"/>
  <c r="CC13" i="5"/>
  <c r="CC30" i="5"/>
  <c r="CC19" i="5"/>
  <c r="CC38" i="5"/>
  <c r="CC40" i="5"/>
  <c r="CC17" i="5"/>
  <c r="CC32" i="5"/>
  <c r="CC36" i="5"/>
  <c r="CC43" i="5"/>
  <c r="CC39" i="5"/>
  <c r="CC48" i="5"/>
  <c r="CC47" i="5"/>
  <c r="CC46" i="5"/>
  <c r="CC27" i="5"/>
  <c r="CC33" i="5"/>
  <c r="CC41" i="5"/>
  <c r="CC29" i="5"/>
  <c r="CC42" i="5"/>
  <c r="CC25" i="5"/>
  <c r="CC35" i="5"/>
  <c r="CC50" i="5"/>
  <c r="CC49" i="5"/>
  <c r="CC37" i="5"/>
  <c r="CC44" i="5"/>
  <c r="CC28" i="5"/>
  <c r="CC45" i="5"/>
  <c r="CC31" i="5"/>
  <c r="CC34" i="5"/>
  <c r="CC18" i="5"/>
  <c r="CC26" i="5"/>
  <c r="CC16" i="5"/>
  <c r="CC15" i="5"/>
  <c r="CC24" i="5"/>
  <c r="CC22" i="5"/>
  <c r="CC23" i="5"/>
  <c r="CC21" i="5"/>
  <c r="CC20" i="5"/>
  <c r="CE10" i="5" l="1"/>
  <c r="CD13" i="5"/>
  <c r="CD19" i="5"/>
  <c r="CD33" i="5"/>
  <c r="CD32" i="5"/>
  <c r="CD41" i="5"/>
  <c r="CD28" i="5"/>
  <c r="CD42" i="5"/>
  <c r="CD34" i="5"/>
  <c r="CD49" i="5"/>
  <c r="CD46" i="5"/>
  <c r="CD37" i="5"/>
  <c r="CD43" i="5"/>
  <c r="CD36" i="5"/>
  <c r="CD44" i="5"/>
  <c r="CD39" i="5"/>
  <c r="CD48" i="5"/>
  <c r="CD25" i="5"/>
  <c r="CD38" i="5"/>
  <c r="CD27" i="5"/>
  <c r="CD18" i="5"/>
  <c r="CD31" i="5"/>
  <c r="CD50" i="5"/>
  <c r="CD47" i="5"/>
  <c r="CD45" i="5"/>
  <c r="CD26" i="5"/>
  <c r="CD30" i="5"/>
  <c r="CD40" i="5"/>
  <c r="CD35" i="5"/>
  <c r="CD17" i="5"/>
  <c r="CD29" i="5"/>
  <c r="CD16" i="5"/>
  <c r="CD15" i="5"/>
  <c r="CD24" i="5"/>
  <c r="CD23" i="5"/>
  <c r="CD22" i="5"/>
  <c r="CD21" i="5"/>
  <c r="CD20" i="5"/>
  <c r="CF10" i="5" l="1"/>
  <c r="CE13" i="5"/>
  <c r="CE19" i="5"/>
  <c r="CE44" i="5"/>
  <c r="CE30" i="5"/>
  <c r="CE39" i="5"/>
  <c r="CE17" i="5"/>
  <c r="CE18" i="5"/>
  <c r="CE29" i="5"/>
  <c r="CE25" i="5"/>
  <c r="CE42" i="5"/>
  <c r="CE41" i="5"/>
  <c r="CE38" i="5"/>
  <c r="CE31" i="5"/>
  <c r="CE34" i="5"/>
  <c r="CE43" i="5"/>
  <c r="CE45" i="5"/>
  <c r="CE50" i="5"/>
  <c r="CE37" i="5"/>
  <c r="CE49" i="5"/>
  <c r="CE35" i="5"/>
  <c r="CE47" i="5"/>
  <c r="CE36" i="5"/>
  <c r="CE33" i="5"/>
  <c r="CE27" i="5"/>
  <c r="CE32" i="5"/>
  <c r="CE46" i="5"/>
  <c r="CE48" i="5"/>
  <c r="CE40" i="5"/>
  <c r="CE28" i="5"/>
  <c r="CE26" i="5"/>
  <c r="CE16" i="5"/>
  <c r="CE24" i="5"/>
  <c r="CE22" i="5"/>
  <c r="CE15" i="5"/>
  <c r="CE23" i="5"/>
  <c r="CE21" i="5"/>
  <c r="CE20" i="5"/>
  <c r="CG10" i="5" l="1"/>
  <c r="CF13" i="5"/>
  <c r="CF32" i="5"/>
  <c r="CF27" i="5"/>
  <c r="CF26" i="5"/>
  <c r="CF42" i="5"/>
  <c r="CF40" i="5"/>
  <c r="CF39" i="5"/>
  <c r="CF34" i="5"/>
  <c r="CF48" i="5"/>
  <c r="CF45" i="5"/>
  <c r="CF33" i="5"/>
  <c r="CF19" i="5"/>
  <c r="CF38" i="5"/>
  <c r="CF18" i="5"/>
  <c r="CF44" i="5"/>
  <c r="CF31" i="5"/>
  <c r="CF36" i="5"/>
  <c r="CF25" i="5"/>
  <c r="CF43" i="5"/>
  <c r="CF37" i="5"/>
  <c r="CF29" i="5"/>
  <c r="CF28" i="5"/>
  <c r="CF47" i="5"/>
  <c r="CF46" i="5"/>
  <c r="CF35" i="5"/>
  <c r="CF30" i="5"/>
  <c r="CF50" i="5"/>
  <c r="CF49" i="5"/>
  <c r="CF17" i="5"/>
  <c r="CF41" i="5"/>
  <c r="CF16" i="5"/>
  <c r="CF23" i="5"/>
  <c r="CF24" i="5"/>
  <c r="CF15" i="5"/>
  <c r="CF22" i="5"/>
  <c r="CF21" i="5"/>
  <c r="CF20" i="5"/>
  <c r="CH10" i="5" l="1"/>
  <c r="CG13" i="5"/>
  <c r="CG35" i="5"/>
  <c r="CG44" i="5"/>
  <c r="CG47" i="5"/>
  <c r="CG38" i="5"/>
  <c r="CG37" i="5"/>
  <c r="CG41" i="5"/>
  <c r="CG25" i="5"/>
  <c r="CG29" i="5"/>
  <c r="CG39" i="5"/>
  <c r="CG34" i="5"/>
  <c r="CG42" i="5"/>
  <c r="CG45" i="5"/>
  <c r="CG28" i="5"/>
  <c r="CG36" i="5"/>
  <c r="CG40" i="5"/>
  <c r="CG33" i="5"/>
  <c r="CG17" i="5"/>
  <c r="CG27" i="5"/>
  <c r="CG50" i="5"/>
  <c r="CG48" i="5"/>
  <c r="CG49" i="5"/>
  <c r="CG46" i="5"/>
  <c r="CG19" i="5"/>
  <c r="CG43" i="5"/>
  <c r="CG31" i="5"/>
  <c r="CG18" i="5"/>
  <c r="CG32" i="5"/>
  <c r="CG26" i="5"/>
  <c r="CG30" i="5"/>
  <c r="CG16" i="5"/>
  <c r="CG23" i="5"/>
  <c r="CG15" i="5"/>
  <c r="CG24" i="5"/>
  <c r="CG22" i="5"/>
  <c r="CG21" i="5"/>
  <c r="CG20" i="5"/>
  <c r="CI10" i="5" l="1"/>
  <c r="CH13" i="5"/>
  <c r="CH17" i="5"/>
  <c r="CH44" i="5"/>
  <c r="CH32" i="5"/>
  <c r="CH18" i="5"/>
  <c r="CH39" i="5"/>
  <c r="CH29" i="5"/>
  <c r="CH47" i="5"/>
  <c r="CH26" i="5"/>
  <c r="CH46" i="5"/>
  <c r="CH36" i="5"/>
  <c r="CH31" i="5"/>
  <c r="CH48" i="5"/>
  <c r="CH43" i="5"/>
  <c r="CH49" i="5"/>
  <c r="CH41" i="5"/>
  <c r="CH35" i="5"/>
  <c r="CH45" i="5"/>
  <c r="CH50" i="5"/>
  <c r="CH38" i="5"/>
  <c r="CH37" i="5"/>
  <c r="CH34" i="5"/>
  <c r="CH30" i="5"/>
  <c r="CH40" i="5"/>
  <c r="CH19" i="5"/>
  <c r="CH42" i="5"/>
  <c r="CH28" i="5"/>
  <c r="CH25" i="5"/>
  <c r="CH27" i="5"/>
  <c r="CH33" i="5"/>
  <c r="CH16" i="5"/>
  <c r="CH22" i="5"/>
  <c r="CH23" i="5"/>
  <c r="CH15" i="5"/>
  <c r="CH24" i="5"/>
  <c r="CH21" i="5"/>
  <c r="CH20" i="5"/>
  <c r="CJ10" i="5" l="1"/>
  <c r="CI13" i="5"/>
  <c r="CI19" i="5"/>
  <c r="CI43" i="5"/>
  <c r="CI27" i="5"/>
  <c r="CI45" i="5"/>
  <c r="CI46" i="5"/>
  <c r="CI50" i="5"/>
  <c r="CI28" i="5"/>
  <c r="CI32" i="5"/>
  <c r="CI47" i="5"/>
  <c r="CI36" i="5"/>
  <c r="CI34" i="5"/>
  <c r="CI31" i="5"/>
  <c r="CI29" i="5"/>
  <c r="CI33" i="5"/>
  <c r="CI37" i="5"/>
  <c r="CI38" i="5"/>
  <c r="CI48" i="5"/>
  <c r="CI40" i="5"/>
  <c r="CI18" i="5"/>
  <c r="CI41" i="5"/>
  <c r="CI39" i="5"/>
  <c r="CI44" i="5"/>
  <c r="CI25" i="5"/>
  <c r="CI42" i="5"/>
  <c r="CI49" i="5"/>
  <c r="CI35" i="5"/>
  <c r="CI26" i="5"/>
  <c r="CI30" i="5"/>
  <c r="CI17" i="5"/>
  <c r="CI16" i="5"/>
  <c r="CI24" i="5"/>
  <c r="CI23" i="5"/>
  <c r="CI15" i="5"/>
  <c r="CI22" i="5"/>
  <c r="CI21" i="5"/>
  <c r="CI20" i="5"/>
  <c r="CK10" i="5" l="1"/>
  <c r="CJ13" i="5"/>
  <c r="CJ32" i="5"/>
  <c r="CJ44" i="5"/>
  <c r="CJ41" i="5"/>
  <c r="CJ37" i="5"/>
  <c r="CJ36" i="5"/>
  <c r="CJ19" i="5"/>
  <c r="CJ35" i="5"/>
  <c r="CJ25" i="5"/>
  <c r="CJ45" i="5"/>
  <c r="CJ31" i="5"/>
  <c r="CJ18" i="5"/>
  <c r="CJ29" i="5"/>
  <c r="CJ46" i="5"/>
  <c r="CJ48" i="5"/>
  <c r="CJ26" i="5"/>
  <c r="CJ49" i="5"/>
  <c r="CJ47" i="5"/>
  <c r="CJ27" i="5"/>
  <c r="CJ40" i="5"/>
  <c r="CJ38" i="5"/>
  <c r="CJ33" i="5"/>
  <c r="CJ43" i="5"/>
  <c r="CJ42" i="5"/>
  <c r="CJ30" i="5"/>
  <c r="CJ28" i="5"/>
  <c r="CJ50" i="5"/>
  <c r="CJ17" i="5"/>
  <c r="CJ39" i="5"/>
  <c r="CJ34" i="5"/>
  <c r="CJ16" i="5"/>
  <c r="CJ22" i="5"/>
  <c r="CJ24" i="5"/>
  <c r="CJ23" i="5"/>
  <c r="CJ15" i="5"/>
  <c r="CJ21" i="5"/>
  <c r="CJ20" i="5"/>
  <c r="CL10" i="5" l="1"/>
  <c r="CK13" i="5"/>
  <c r="CK41" i="5"/>
  <c r="CK19" i="5"/>
  <c r="CK35" i="5"/>
  <c r="CK33" i="5"/>
  <c r="CK42" i="5"/>
  <c r="CK46" i="5"/>
  <c r="CK17" i="5"/>
  <c r="CK36" i="5"/>
  <c r="CK50" i="5"/>
  <c r="CK32" i="5"/>
  <c r="CK48" i="5"/>
  <c r="CK38" i="5"/>
  <c r="CK43" i="5"/>
  <c r="CK49" i="5"/>
  <c r="CK18" i="5"/>
  <c r="CK34" i="5"/>
  <c r="CK28" i="5"/>
  <c r="CK26" i="5"/>
  <c r="CK45" i="5"/>
  <c r="CK39" i="5"/>
  <c r="CK27" i="5"/>
  <c r="CK25" i="5"/>
  <c r="CK30" i="5"/>
  <c r="CK37" i="5"/>
  <c r="CK31" i="5"/>
  <c r="CK47" i="5"/>
  <c r="CK29" i="5"/>
  <c r="CK44" i="5"/>
  <c r="CK40" i="5"/>
  <c r="CK16" i="5"/>
  <c r="CK15" i="5"/>
  <c r="CK22" i="5"/>
  <c r="CK24" i="5"/>
  <c r="CK23" i="5"/>
  <c r="CK21" i="5"/>
  <c r="CK20" i="5"/>
  <c r="CM10" i="5" l="1"/>
  <c r="CL13" i="5"/>
  <c r="CL49" i="5"/>
  <c r="CL26" i="5"/>
  <c r="CL40" i="5"/>
  <c r="CL45" i="5"/>
  <c r="CL46" i="5"/>
  <c r="CL33" i="5"/>
  <c r="CL18" i="5"/>
  <c r="CL44" i="5"/>
  <c r="CL36" i="5"/>
  <c r="CL42" i="5"/>
  <c r="CL41" i="5"/>
  <c r="CL50" i="5"/>
  <c r="CL48" i="5"/>
  <c r="CL38" i="5"/>
  <c r="CL35" i="5"/>
  <c r="CL34" i="5"/>
  <c r="CL25" i="5"/>
  <c r="CL17" i="5"/>
  <c r="CL39" i="5"/>
  <c r="CL32" i="5"/>
  <c r="CL37" i="5"/>
  <c r="CL47" i="5"/>
  <c r="CL27" i="5"/>
  <c r="CL30" i="5"/>
  <c r="CL31" i="5"/>
  <c r="CL28" i="5"/>
  <c r="CL43" i="5"/>
  <c r="CL29" i="5"/>
  <c r="CL19" i="5"/>
  <c r="CL16" i="5"/>
  <c r="CL23" i="5"/>
  <c r="CL22" i="5"/>
  <c r="CL24" i="5"/>
  <c r="CL15" i="5"/>
  <c r="CL21" i="5"/>
  <c r="CL20" i="5"/>
  <c r="CN10" i="5" l="1"/>
  <c r="CM13" i="5"/>
  <c r="CM44" i="5"/>
  <c r="CM32" i="5"/>
  <c r="CM26" i="5"/>
  <c r="CM18" i="5"/>
  <c r="CM50" i="5"/>
  <c r="CM47" i="5"/>
  <c r="CM43" i="5"/>
  <c r="CM30" i="5"/>
  <c r="CM46" i="5"/>
  <c r="CM17" i="5"/>
  <c r="CM45" i="5"/>
  <c r="CM33" i="5"/>
  <c r="CM49" i="5"/>
  <c r="CM27" i="5"/>
  <c r="CM38" i="5"/>
  <c r="CM48" i="5"/>
  <c r="CM36" i="5"/>
  <c r="CM31" i="5"/>
  <c r="CM42" i="5"/>
  <c r="CM37" i="5"/>
  <c r="CM34" i="5"/>
  <c r="CM39" i="5"/>
  <c r="CM41" i="5"/>
  <c r="CM35" i="5"/>
  <c r="CM19" i="5"/>
  <c r="CM40" i="5"/>
  <c r="CM29" i="5"/>
  <c r="CM25" i="5"/>
  <c r="CM28" i="5"/>
  <c r="CM16" i="5"/>
  <c r="CM15" i="5"/>
  <c r="CM24" i="5"/>
  <c r="CM23" i="5"/>
  <c r="CM22" i="5"/>
  <c r="CM21" i="5"/>
  <c r="CM20" i="5"/>
  <c r="CO10" i="5" l="1"/>
  <c r="CN13" i="5"/>
  <c r="CN29" i="5"/>
  <c r="CN19" i="5"/>
  <c r="CN33" i="5"/>
  <c r="CN50" i="5"/>
  <c r="CN18" i="5"/>
  <c r="CN30" i="5"/>
  <c r="CN47" i="5"/>
  <c r="CN46" i="5"/>
  <c r="CN28" i="5"/>
  <c r="CN48" i="5"/>
  <c r="CN31" i="5"/>
  <c r="CN44" i="5"/>
  <c r="CN40" i="5"/>
  <c r="CN26" i="5"/>
  <c r="CN42" i="5"/>
  <c r="CN41" i="5"/>
  <c r="CN35" i="5"/>
  <c r="CN49" i="5"/>
  <c r="CN37" i="5"/>
  <c r="CN45" i="5"/>
  <c r="CN39" i="5"/>
  <c r="CN43" i="5"/>
  <c r="CN36" i="5"/>
  <c r="CN38" i="5"/>
  <c r="CN34" i="5"/>
  <c r="CN27" i="5"/>
  <c r="CN25" i="5"/>
  <c r="CN17" i="5"/>
  <c r="CN32" i="5"/>
  <c r="CN16" i="5"/>
  <c r="CN24" i="5"/>
  <c r="CN23" i="5"/>
  <c r="CN15" i="5"/>
  <c r="CN22" i="5"/>
  <c r="CN21" i="5"/>
  <c r="CN20" i="5"/>
  <c r="CP10" i="5" l="1"/>
  <c r="CO13" i="5"/>
  <c r="CO30" i="5"/>
  <c r="CO41" i="5"/>
  <c r="CO19" i="5"/>
  <c r="CO28" i="5"/>
  <c r="CO32" i="5"/>
  <c r="CO44" i="5"/>
  <c r="CO46" i="5"/>
  <c r="CO34" i="5"/>
  <c r="CO45" i="5"/>
  <c r="CO36" i="5"/>
  <c r="CO50" i="5"/>
  <c r="CO39" i="5"/>
  <c r="CO25" i="5"/>
  <c r="CO27" i="5"/>
  <c r="CO26" i="5"/>
  <c r="CO38" i="5"/>
  <c r="CO31" i="5"/>
  <c r="CO43" i="5"/>
  <c r="CO37" i="5"/>
  <c r="CO40" i="5"/>
  <c r="CO33" i="5"/>
  <c r="CO47" i="5"/>
  <c r="CO48" i="5"/>
  <c r="CO49" i="5"/>
  <c r="CO42" i="5"/>
  <c r="CO17" i="5"/>
  <c r="CO18" i="5"/>
  <c r="CO35" i="5"/>
  <c r="CO29" i="5"/>
  <c r="CO16" i="5"/>
  <c r="CO15" i="5"/>
  <c r="CO23" i="5"/>
  <c r="CO24" i="5"/>
  <c r="CO22" i="5"/>
  <c r="CO21" i="5"/>
  <c r="CO20" i="5"/>
  <c r="CQ10" i="5" l="1"/>
  <c r="CP13" i="5"/>
  <c r="CP35" i="5"/>
  <c r="CP41" i="5"/>
  <c r="CP34" i="5"/>
  <c r="CP19" i="5"/>
  <c r="CP49" i="5"/>
  <c r="CP27" i="5"/>
  <c r="CP26" i="5"/>
  <c r="CP28" i="5"/>
  <c r="CP32" i="5"/>
  <c r="CP46" i="5"/>
  <c r="CP39" i="5"/>
  <c r="CP38" i="5"/>
  <c r="CP37" i="5"/>
  <c r="CP30" i="5"/>
  <c r="CP48" i="5"/>
  <c r="CP42" i="5"/>
  <c r="CP44" i="5"/>
  <c r="CP40" i="5"/>
  <c r="CP17" i="5"/>
  <c r="CP18" i="5"/>
  <c r="CP33" i="5"/>
  <c r="CP29" i="5"/>
  <c r="CP36" i="5"/>
  <c r="CP43" i="5"/>
  <c r="CP31" i="5"/>
  <c r="CP47" i="5"/>
  <c r="CP45" i="5"/>
  <c r="CP25" i="5"/>
  <c r="CP50" i="5"/>
  <c r="CP16" i="5"/>
  <c r="CP15" i="5"/>
  <c r="CP23" i="5"/>
  <c r="CP24" i="5"/>
  <c r="CP22" i="5"/>
  <c r="CP21" i="5"/>
  <c r="CP20" i="5"/>
  <c r="CR10" i="5" l="1"/>
  <c r="CQ13" i="5"/>
  <c r="CQ32" i="5"/>
  <c r="CQ41" i="5"/>
  <c r="CQ48" i="5"/>
  <c r="CQ45" i="5"/>
  <c r="CQ31" i="5"/>
  <c r="CQ36" i="5"/>
  <c r="CQ18" i="5"/>
  <c r="CQ25" i="5"/>
  <c r="CQ30" i="5"/>
  <c r="CQ19" i="5"/>
  <c r="CQ50" i="5"/>
  <c r="CQ34" i="5"/>
  <c r="CQ39" i="5"/>
  <c r="CQ26" i="5"/>
  <c r="CQ29" i="5"/>
  <c r="CQ38" i="5"/>
  <c r="CQ27" i="5"/>
  <c r="CQ47" i="5"/>
  <c r="CQ37" i="5"/>
  <c r="CQ46" i="5"/>
  <c r="CQ43" i="5"/>
  <c r="CQ42" i="5"/>
  <c r="CQ49" i="5"/>
  <c r="CQ44" i="5"/>
  <c r="CQ17" i="5"/>
  <c r="CQ40" i="5"/>
  <c r="CQ28" i="5"/>
  <c r="CQ33" i="5"/>
  <c r="CQ35" i="5"/>
  <c r="CQ16" i="5"/>
  <c r="CQ24" i="5"/>
  <c r="CQ15" i="5"/>
  <c r="CQ23" i="5"/>
  <c r="CQ22" i="5"/>
  <c r="CQ21" i="5"/>
  <c r="CQ20" i="5"/>
  <c r="CR13" i="5" l="1"/>
  <c r="CR44" i="5"/>
  <c r="CR49" i="5"/>
  <c r="CR31" i="5"/>
  <c r="CR40" i="5"/>
  <c r="CR43" i="5"/>
  <c r="CR17" i="5"/>
  <c r="CR19" i="5"/>
  <c r="CR50" i="5"/>
  <c r="CR29" i="5"/>
  <c r="CR18" i="5"/>
  <c r="CR36" i="5"/>
  <c r="CR48" i="5"/>
  <c r="CR47" i="5"/>
  <c r="CR46" i="5"/>
  <c r="CR42" i="5"/>
  <c r="CR26" i="5"/>
  <c r="CR39" i="5"/>
  <c r="CR45" i="5"/>
  <c r="CR32" i="5"/>
  <c r="CR28" i="5"/>
  <c r="CR37" i="5"/>
  <c r="CR34" i="5"/>
  <c r="CR33" i="5"/>
  <c r="CR35" i="5"/>
  <c r="CR25" i="5"/>
  <c r="CR30" i="5"/>
  <c r="CR41" i="5"/>
  <c r="CR27" i="5"/>
  <c r="CR38" i="5"/>
  <c r="CR16" i="5"/>
  <c r="CR23" i="5"/>
  <c r="CR15" i="5"/>
  <c r="CR22" i="5"/>
  <c r="CR24" i="5"/>
  <c r="CR21" i="5"/>
  <c r="CR2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50D06-5F36-4D7F-A8B3-ABE2CF572837}" keepAlive="1" name="Query - pdp_v002_pulitoAzz" description="Connection to the 'pdp_v002_pulitoAzz' query in the workbook." type="5" refreshedVersion="0" background="1">
    <dbPr connection="Provider=Microsoft.Mashup.OleDb.1;Data Source=$Workbook$;Location=pdp_v002_pulitoAzz;Extended Properties=&quot;&quot;" command="SELECT * FROM [pdp_v002_pulitoAzz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<sst xmlns="http://schemas.openxmlformats.org/spreadsheetml/2006/main" count="269" uniqueCount="103">
  <si>
    <t>Boo</t>
  </si>
  <si>
    <t/>
  </si>
  <si>
    <t>Modeling &amp; Texturing</t>
  </si>
  <si>
    <t>Main content</t>
  </si>
  <si>
    <t>Main character</t>
  </si>
  <si>
    <t>Secondary character</t>
  </si>
  <si>
    <t>Main macro environment (+Look Dev)</t>
  </si>
  <si>
    <t>Incidental not speaking characters</t>
  </si>
  <si>
    <t>Episodic content</t>
  </si>
  <si>
    <t>Comparse umane (2 adulti+bambino)</t>
  </si>
  <si>
    <t>Episodic character (cambio colore vestito o cappelli)</t>
  </si>
  <si>
    <t>Episodic speaking human characters</t>
  </si>
  <si>
    <t>Episodic incidental characters</t>
  </si>
  <si>
    <t>Episodic Props</t>
  </si>
  <si>
    <t>Episodic Prop (solo TX)</t>
  </si>
  <si>
    <t>Episodic environment</t>
  </si>
  <si>
    <t>Night version - EXT Macro environment</t>
  </si>
  <si>
    <t>Seasonal version - EXT Macro environment</t>
  </si>
  <si>
    <t>start</t>
  </si>
  <si>
    <t>end</t>
  </si>
  <si>
    <t>WD</t>
  </si>
  <si>
    <t xml:space="preserve">Mobo </t>
  </si>
  <si>
    <t>Gantt</t>
  </si>
  <si>
    <t>Unicode Icons</t>
  </si>
  <si>
    <t>ids</t>
  </si>
  <si>
    <t>Item Details</t>
  </si>
  <si>
    <t>Base plan</t>
  </si>
  <si>
    <t>Actual plan</t>
  </si>
  <si>
    <t>g tot</t>
  </si>
  <si>
    <t>pre</t>
  </si>
  <si>
    <t>giorni lav</t>
  </si>
  <si>
    <t>libero</t>
  </si>
  <si>
    <t>update on:</t>
  </si>
  <si>
    <t>Saved on:</t>
  </si>
  <si>
    <t>x-xxx-xx</t>
  </si>
  <si>
    <t>id</t>
  </si>
  <si>
    <t>s id</t>
  </si>
  <si>
    <t>r id</t>
  </si>
  <si>
    <t>Type</t>
  </si>
  <si>
    <t>Description</t>
  </si>
  <si>
    <t>Role</t>
  </si>
  <si>
    <t>Team</t>
  </si>
  <si>
    <t>Start</t>
  </si>
  <si>
    <t>End</t>
  </si>
  <si>
    <t>Work days</t>
  </si>
  <si>
    <t>ind. Start</t>
  </si>
  <si>
    <t>ind. End</t>
  </si>
  <si>
    <t>d. Item</t>
  </si>
  <si>
    <t>d. Conn</t>
  </si>
  <si>
    <t>d. Id</t>
  </si>
  <si>
    <t>d. Lag</t>
  </si>
  <si>
    <t>%</t>
  </si>
  <si>
    <t>Settings</t>
  </si>
  <si>
    <t>Project Details</t>
  </si>
  <si>
    <t>Project Title:</t>
  </si>
  <si>
    <t>Project Manager:</t>
  </si>
  <si>
    <t>Project Priority:</t>
  </si>
  <si>
    <t xml:space="preserve"> Progetto1</t>
  </si>
  <si>
    <t>gg</t>
  </si>
  <si>
    <t>High</t>
  </si>
  <si>
    <t xml:space="preserve">Projec Timespan: </t>
  </si>
  <si>
    <t xml:space="preserve">Projec Manager: </t>
  </si>
  <si>
    <t>S</t>
  </si>
  <si>
    <t>T</t>
  </si>
  <si>
    <t>M</t>
  </si>
  <si>
    <t>planning</t>
  </si>
  <si>
    <t>task p1</t>
  </si>
  <si>
    <t>task p2</t>
  </si>
  <si>
    <t>task p3</t>
  </si>
  <si>
    <t>milestone 1</t>
  </si>
  <si>
    <t>implementetion</t>
  </si>
  <si>
    <t>task i1</t>
  </si>
  <si>
    <t>task i2</t>
  </si>
  <si>
    <t>task i3</t>
  </si>
  <si>
    <t>milestone 2</t>
  </si>
  <si>
    <t>⚠</t>
  </si>
  <si>
    <t>Project  Role Details</t>
  </si>
  <si>
    <t>Code</t>
  </si>
  <si>
    <t>#</t>
  </si>
  <si>
    <t>Project Managment</t>
  </si>
  <si>
    <t>PM</t>
  </si>
  <si>
    <t>Coding</t>
  </si>
  <si>
    <t>COD</t>
  </si>
  <si>
    <t>Design</t>
  </si>
  <si>
    <t>DES</t>
  </si>
  <si>
    <t>Name</t>
  </si>
  <si>
    <t>Animator</t>
  </si>
  <si>
    <t>ANIM</t>
  </si>
  <si>
    <t>Luigi</t>
  </si>
  <si>
    <t>Simona</t>
  </si>
  <si>
    <t>Matteo</t>
  </si>
  <si>
    <t>♦</t>
  </si>
  <si>
    <t>⟼</t>
  </si>
  <si>
    <t>⥽</t>
  </si>
  <si>
    <t>=MIN(ITEMS_START)</t>
  </si>
  <si>
    <t>=NETWORKDAYS(plan_start;MAX(ITEMS_END))</t>
  </si>
  <si>
    <t>↗</t>
  </si>
  <si>
    <t>↘</t>
  </si>
  <si>
    <t>↖</t>
  </si>
  <si>
    <t>↙</t>
  </si>
  <si>
    <t>=IF(i.id&lt;&gt;"";IF(d.id&lt;id;"au";IF(i.id&gt;id;"ad";""));"")</t>
  </si>
  <si>
    <t>=IFERROR("("&amp; d_type &amp;")" &amp; d_name;"")</t>
  </si>
  <si>
    <t>IF(LEN(d_name)&gt;7;LEFT(d_name;7)&amp;"...";d_name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</si>
</sst>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22"/>
      <color theme="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u/>
      <sz val="11"/>
      <color theme="1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4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b/>
      <sz val="12"/>
      <color rgb="FF474747"/>
      <name val="Arial"/>
      <family val="2"/>
    </font>
    <font>
      <sz val="10"/>
      <color theme="0" tint="-0.34998626667073579"/>
      <name val="Aptos Narrow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0" tint="-0.249977111117893"/>
      <name val="Aptos Narrow"/>
      <family val="2"/>
      <scheme val="minor"/>
    </font>
    <font>
      <sz val="10"/>
      <color theme="0" tint="-0.249977111117893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D9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theme="0" tint="-0.24994659260841701"/>
      </right>
      <top style="thin">
        <color theme="0" tint="-0.24994659260841701"/>
      </top>
      <bottom/>
      <diagonal/>
    </border>
    <border>
      <left style="medium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medium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0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9" fillId="2" borderId="0" xfId="0" applyFont="1" applyFill="1"/>
    <xf numFmtId="0" fontId="0" fillId="13" borderId="23" xfId="0" applyFill="1" applyBorder="1"/>
    <xf numFmtId="0" fontId="0" fillId="14" borderId="23" xfId="0" applyFill="1" applyBorder="1"/>
    <xf numFmtId="0" fontId="5" fillId="8" borderId="9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13" fillId="0" borderId="16" xfId="0" applyFont="1" applyBorder="1"/>
    <xf numFmtId="0" fontId="13" fillId="0" borderId="17" xfId="0" applyFont="1" applyBorder="1"/>
    <xf numFmtId="0" fontId="13" fillId="0" borderId="18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5" xfId="0" applyFont="1" applyBorder="1"/>
    <xf numFmtId="0" fontId="13" fillId="0" borderId="15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5" fillId="13" borderId="29" xfId="0" applyFont="1" applyFill="1" applyBorder="1" applyAlignment="1">
      <alignment horizontal="center"/>
    </xf>
    <xf numFmtId="0" fontId="0" fillId="14" borderId="31" xfId="0" applyFill="1" applyBorder="1" applyProtection="1">
      <protection locked="0"/>
    </xf>
    <xf numFmtId="0" fontId="0" fillId="13" borderId="31" xfId="0" applyFill="1" applyBorder="1" applyProtection="1">
      <protection locked="0"/>
    </xf>
    <xf numFmtId="0" fontId="0" fillId="14" borderId="32" xfId="0" applyFill="1" applyBorder="1" applyProtection="1">
      <protection locked="0"/>
    </xf>
    <xf numFmtId="0" fontId="0" fillId="13" borderId="32" xfId="0" applyFill="1" applyBorder="1" applyProtection="1">
      <protection locked="0"/>
    </xf>
    <xf numFmtId="0" fontId="0" fillId="14" borderId="30" xfId="0" applyFill="1" applyBorder="1" applyProtection="1">
      <protection locked="0"/>
    </xf>
    <xf numFmtId="0" fontId="0" fillId="13" borderId="30" xfId="0" applyFill="1" applyBorder="1" applyProtection="1">
      <protection locked="0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15" fontId="13" fillId="0" borderId="15" xfId="0" applyNumberFormat="1" applyFont="1" applyBorder="1"/>
    <xf numFmtId="15" fontId="13" fillId="0" borderId="17" xfId="0" applyNumberFormat="1" applyFont="1" applyBorder="1"/>
    <xf numFmtId="15" fontId="13" fillId="0" borderId="8" xfId="0" applyNumberFormat="1" applyFont="1" applyBorder="1"/>
    <xf numFmtId="15" fontId="13" fillId="0" borderId="10" xfId="0" applyNumberFormat="1" applyFont="1" applyBorder="1"/>
    <xf numFmtId="0" fontId="13" fillId="0" borderId="1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16" xfId="0" applyFont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2" borderId="19" xfId="1" applyFont="1" applyFill="1" applyBorder="1" applyAlignment="1">
      <alignment horizontal="center" vertical="center" wrapText="1"/>
    </xf>
    <xf numFmtId="0" fontId="8" fillId="2" borderId="22" xfId="1" applyFont="1" applyFill="1" applyBorder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center" vertical="center"/>
    </xf>
    <xf numFmtId="164" fontId="12" fillId="11" borderId="0" xfId="0" applyNumberFormat="1" applyFont="1" applyFill="1" applyAlignment="1">
      <alignment vertical="center" textRotation="90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8" fillId="2" borderId="20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0" fillId="0" borderId="0" xfId="0" quotePrefix="1"/>
    <xf numFmtId="15" fontId="13" fillId="0" borderId="15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15" fontId="13" fillId="0" borderId="17" xfId="0" applyNumberFormat="1" applyFont="1" applyBorder="1" applyAlignment="1">
      <alignment horizontal="center"/>
    </xf>
    <xf numFmtId="15" fontId="13" fillId="0" borderId="10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0" fillId="0" borderId="12" xfId="0" applyBorder="1" applyAlignment="1">
      <alignment horizontal="left"/>
    </xf>
    <xf numFmtId="0" fontId="13" fillId="0" borderId="16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8" borderId="9" xfId="0" applyFont="1" applyFill="1" applyBorder="1" applyAlignment="1">
      <alignment horizontal="left" vertical="center"/>
    </xf>
    <xf numFmtId="0" fontId="25" fillId="0" borderId="16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16" xfId="0" applyFont="1" applyBorder="1" applyAlignment="1">
      <alignment horizontal="left"/>
    </xf>
    <xf numFmtId="0" fontId="26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2">
    <dxf>
      <numFmt numFmtId="167" formatCode="&quot;Auto&quot;"/>
    </dxf>
    <dxf>
      <font>
        <color theme="3" tint="0.24994659260841701"/>
      </font>
    </dxf>
    <dxf>
      <font>
        <color theme="0" tint="-0.24994659260841701"/>
      </font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border>
        <right style="thin">
          <color theme="0" tint="-0.499984740745262"/>
        </right>
        <vertical/>
        <horizontal/>
      </border>
    </dxf>
    <dxf>
      <font>
        <color rgb="FFC00000"/>
      </font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numFmt numFmtId="165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colors>
    <mruColors>
      <color rgb="FFC0D9F2"/>
      <color rgb="FF80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Mobo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Sheet1!$A$3:$A$50</c:f>
              <c:strCache>
                <c:ptCount val="48"/>
                <c:pt idx="0">
                  <c:v>Boo</c:v>
                </c:pt>
                <c:pt idx="1">
                  <c:v>Modeling &amp; Texturing</c:v>
                </c:pt>
                <c:pt idx="2">
                  <c:v>Main content</c:v>
                </c:pt>
                <c:pt idx="3">
                  <c:v>Main character</c:v>
                </c:pt>
                <c:pt idx="4">
                  <c:v>Main character</c:v>
                </c:pt>
                <c:pt idx="5">
                  <c:v>Main content</c:v>
                </c:pt>
                <c:pt idx="6">
                  <c:v>Secondary character</c:v>
                </c:pt>
                <c:pt idx="7">
                  <c:v>Secondary character</c:v>
                </c:pt>
                <c:pt idx="8">
                  <c:v>Main content</c:v>
                </c:pt>
                <c:pt idx="9">
                  <c:v>Main macro environment (+Look Dev)</c:v>
                </c:pt>
                <c:pt idx="10">
                  <c:v>Main macro environment (+Look Dev)</c:v>
                </c:pt>
                <c:pt idx="11">
                  <c:v>Main macro environment (+Look Dev)</c:v>
                </c:pt>
                <c:pt idx="12">
                  <c:v>Main macro environment (+Look Dev)</c:v>
                </c:pt>
                <c:pt idx="13">
                  <c:v>Main content</c:v>
                </c:pt>
                <c:pt idx="14">
                  <c:v>Incidental not speaking characters</c:v>
                </c:pt>
                <c:pt idx="15">
                  <c:v>Incidental not speaking characters</c:v>
                </c:pt>
                <c:pt idx="16">
                  <c:v>Incidental not speaking characters</c:v>
                </c:pt>
                <c:pt idx="17">
                  <c:v>Incidental not speaking characters</c:v>
                </c:pt>
                <c:pt idx="18">
                  <c:v>Modeling &amp; Texturing</c:v>
                </c:pt>
                <c:pt idx="19">
                  <c:v>Episodic content</c:v>
                </c:pt>
                <c:pt idx="20">
                  <c:v>Comparse umane (2 adulti+bambino)</c:v>
                </c:pt>
                <c:pt idx="21">
                  <c:v>Comparse umane (2 adulti+bambino)</c:v>
                </c:pt>
                <c:pt idx="22">
                  <c:v>Episodic content</c:v>
                </c:pt>
                <c:pt idx="23">
                  <c:v>Episodic character (cambio colore vestito o cappelli)</c:v>
                </c:pt>
                <c:pt idx="24">
                  <c:v>Episodic character (cambio colore vestito o cappelli)</c:v>
                </c:pt>
                <c:pt idx="25">
                  <c:v>Episodic content</c:v>
                </c:pt>
                <c:pt idx="26">
                  <c:v>Episodic speaking human characters</c:v>
                </c:pt>
                <c:pt idx="27">
                  <c:v>Episodic speaking human characters</c:v>
                </c:pt>
                <c:pt idx="28">
                  <c:v>Episodic content</c:v>
                </c:pt>
                <c:pt idx="29">
                  <c:v>Episodic incidental characters</c:v>
                </c:pt>
                <c:pt idx="30">
                  <c:v>Episodic incidental characters</c:v>
                </c:pt>
                <c:pt idx="31">
                  <c:v>Episodic content</c:v>
                </c:pt>
                <c:pt idx="32">
                  <c:v>Episodic Props</c:v>
                </c:pt>
                <c:pt idx="33">
                  <c:v>Episodic Props</c:v>
                </c:pt>
                <c:pt idx="34">
                  <c:v>Episodic Props</c:v>
                </c:pt>
                <c:pt idx="35">
                  <c:v>Episodic content</c:v>
                </c:pt>
                <c:pt idx="36">
                  <c:v>Episodic Prop (solo TX)</c:v>
                </c:pt>
                <c:pt idx="37">
                  <c:v>Episodic content</c:v>
                </c:pt>
                <c:pt idx="38">
                  <c:v>Episodic environment</c:v>
                </c:pt>
                <c:pt idx="39">
                  <c:v>Episodic environment</c:v>
                </c:pt>
                <c:pt idx="40">
                  <c:v>Episodic environment</c:v>
                </c:pt>
                <c:pt idx="41">
                  <c:v>Episodic environment</c:v>
                </c:pt>
                <c:pt idx="42">
                  <c:v>Episodic content</c:v>
                </c:pt>
                <c:pt idx="43">
                  <c:v>Night version - EXT Macro environment</c:v>
                </c:pt>
                <c:pt idx="44">
                  <c:v>Night version - EXT Macro environment</c:v>
                </c:pt>
                <c:pt idx="45">
                  <c:v>Episodic content</c:v>
                </c:pt>
                <c:pt idx="46">
                  <c:v>Seasonal version - EXT Macro environment</c:v>
                </c:pt>
                <c:pt idx="47">
                  <c:v>Seasonal version - EXT Macro environment</c:v>
                </c:pt>
              </c:strCache>
            </c:strRef>
          </c:cat>
          <c:val>
            <c:numRef>
              <c:f>Sheet1!$E$3:$E$50</c:f>
              <c:numCache>
                <c:formatCode>m/d/yyyy</c:formatCode>
                <c:ptCount val="48"/>
                <c:pt idx="0">
                  <c:v>45537</c:v>
                </c:pt>
                <c:pt idx="1">
                  <c:v>45537</c:v>
                </c:pt>
                <c:pt idx="2">
                  <c:v>45537</c:v>
                </c:pt>
                <c:pt idx="3">
                  <c:v>45537</c:v>
                </c:pt>
                <c:pt idx="4">
                  <c:v>45537</c:v>
                </c:pt>
                <c:pt idx="5">
                  <c:v>45553</c:v>
                </c:pt>
                <c:pt idx="6">
                  <c:v>45553</c:v>
                </c:pt>
                <c:pt idx="7">
                  <c:v>45553</c:v>
                </c:pt>
                <c:pt idx="8">
                  <c:v>45537</c:v>
                </c:pt>
                <c:pt idx="9">
                  <c:v>45537</c:v>
                </c:pt>
                <c:pt idx="10">
                  <c:v>45537</c:v>
                </c:pt>
                <c:pt idx="11">
                  <c:v>45537</c:v>
                </c:pt>
                <c:pt idx="12">
                  <c:v>45537</c:v>
                </c:pt>
                <c:pt idx="13">
                  <c:v>45579</c:v>
                </c:pt>
                <c:pt idx="14">
                  <c:v>45579</c:v>
                </c:pt>
                <c:pt idx="15">
                  <c:v>45579</c:v>
                </c:pt>
                <c:pt idx="16">
                  <c:v>45579</c:v>
                </c:pt>
                <c:pt idx="17">
                  <c:v>45579</c:v>
                </c:pt>
                <c:pt idx="18">
                  <c:v>45593</c:v>
                </c:pt>
                <c:pt idx="19">
                  <c:v>45714</c:v>
                </c:pt>
                <c:pt idx="20">
                  <c:v>45730</c:v>
                </c:pt>
                <c:pt idx="21">
                  <c:v>45714</c:v>
                </c:pt>
                <c:pt idx="22">
                  <c:v>45785</c:v>
                </c:pt>
                <c:pt idx="23">
                  <c:v>45785</c:v>
                </c:pt>
                <c:pt idx="24">
                  <c:v>45803</c:v>
                </c:pt>
                <c:pt idx="25">
                  <c:v>45804</c:v>
                </c:pt>
                <c:pt idx="26">
                  <c:v>45804</c:v>
                </c:pt>
                <c:pt idx="27">
                  <c:v>45804</c:v>
                </c:pt>
                <c:pt idx="28">
                  <c:v>45873</c:v>
                </c:pt>
                <c:pt idx="29">
                  <c:v>45873</c:v>
                </c:pt>
                <c:pt idx="30">
                  <c:v>45873</c:v>
                </c:pt>
                <c:pt idx="31">
                  <c:v>45593</c:v>
                </c:pt>
                <c:pt idx="32">
                  <c:v>45601</c:v>
                </c:pt>
                <c:pt idx="33">
                  <c:v>45601</c:v>
                </c:pt>
                <c:pt idx="34">
                  <c:v>45593</c:v>
                </c:pt>
                <c:pt idx="35">
                  <c:v>45840</c:v>
                </c:pt>
                <c:pt idx="36">
                  <c:v>45840</c:v>
                </c:pt>
                <c:pt idx="37">
                  <c:v>45593</c:v>
                </c:pt>
                <c:pt idx="38">
                  <c:v>45866</c:v>
                </c:pt>
                <c:pt idx="39">
                  <c:v>45866</c:v>
                </c:pt>
                <c:pt idx="40">
                  <c:v>45859</c:v>
                </c:pt>
                <c:pt idx="41">
                  <c:v>45593</c:v>
                </c:pt>
                <c:pt idx="42">
                  <c:v>45803</c:v>
                </c:pt>
                <c:pt idx="43">
                  <c:v>45895</c:v>
                </c:pt>
                <c:pt idx="44">
                  <c:v>45803</c:v>
                </c:pt>
                <c:pt idx="45">
                  <c:v>45811</c:v>
                </c:pt>
                <c:pt idx="46">
                  <c:v>45895</c:v>
                </c:pt>
                <c:pt idx="47">
                  <c:v>45811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B-479C-A46C-74B312BC60D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Sheet1!$A$3:$A$50</c:f>
              <c:strCache>
                <c:ptCount val="48"/>
                <c:pt idx="0">
                  <c:v>Boo</c:v>
                </c:pt>
                <c:pt idx="1">
                  <c:v>Modeling &amp; Texturing</c:v>
                </c:pt>
                <c:pt idx="2">
                  <c:v>Main content</c:v>
                </c:pt>
                <c:pt idx="3">
                  <c:v>Main character</c:v>
                </c:pt>
                <c:pt idx="4">
                  <c:v>Main character</c:v>
                </c:pt>
                <c:pt idx="5">
                  <c:v>Main content</c:v>
                </c:pt>
                <c:pt idx="6">
                  <c:v>Secondary character</c:v>
                </c:pt>
                <c:pt idx="7">
                  <c:v>Secondary character</c:v>
                </c:pt>
                <c:pt idx="8">
                  <c:v>Main content</c:v>
                </c:pt>
                <c:pt idx="9">
                  <c:v>Main macro environment (+Look Dev)</c:v>
                </c:pt>
                <c:pt idx="10">
                  <c:v>Main macro environment (+Look Dev)</c:v>
                </c:pt>
                <c:pt idx="11">
                  <c:v>Main macro environment (+Look Dev)</c:v>
                </c:pt>
                <c:pt idx="12">
                  <c:v>Main macro environment (+Look Dev)</c:v>
                </c:pt>
                <c:pt idx="13">
                  <c:v>Main content</c:v>
                </c:pt>
                <c:pt idx="14">
                  <c:v>Incidental not speaking characters</c:v>
                </c:pt>
                <c:pt idx="15">
                  <c:v>Incidental not speaking characters</c:v>
                </c:pt>
                <c:pt idx="16">
                  <c:v>Incidental not speaking characters</c:v>
                </c:pt>
                <c:pt idx="17">
                  <c:v>Incidental not speaking characters</c:v>
                </c:pt>
                <c:pt idx="18">
                  <c:v>Modeling &amp; Texturing</c:v>
                </c:pt>
                <c:pt idx="19">
                  <c:v>Episodic content</c:v>
                </c:pt>
                <c:pt idx="20">
                  <c:v>Comparse umane (2 adulti+bambino)</c:v>
                </c:pt>
                <c:pt idx="21">
                  <c:v>Comparse umane (2 adulti+bambino)</c:v>
                </c:pt>
                <c:pt idx="22">
                  <c:v>Episodic content</c:v>
                </c:pt>
                <c:pt idx="23">
                  <c:v>Episodic character (cambio colore vestito o cappelli)</c:v>
                </c:pt>
                <c:pt idx="24">
                  <c:v>Episodic character (cambio colore vestito o cappelli)</c:v>
                </c:pt>
                <c:pt idx="25">
                  <c:v>Episodic content</c:v>
                </c:pt>
                <c:pt idx="26">
                  <c:v>Episodic speaking human characters</c:v>
                </c:pt>
                <c:pt idx="27">
                  <c:v>Episodic speaking human characters</c:v>
                </c:pt>
                <c:pt idx="28">
                  <c:v>Episodic content</c:v>
                </c:pt>
                <c:pt idx="29">
                  <c:v>Episodic incidental characters</c:v>
                </c:pt>
                <c:pt idx="30">
                  <c:v>Episodic incidental characters</c:v>
                </c:pt>
                <c:pt idx="31">
                  <c:v>Episodic content</c:v>
                </c:pt>
                <c:pt idx="32">
                  <c:v>Episodic Props</c:v>
                </c:pt>
                <c:pt idx="33">
                  <c:v>Episodic Props</c:v>
                </c:pt>
                <c:pt idx="34">
                  <c:v>Episodic Props</c:v>
                </c:pt>
                <c:pt idx="35">
                  <c:v>Episodic content</c:v>
                </c:pt>
                <c:pt idx="36">
                  <c:v>Episodic Prop (solo TX)</c:v>
                </c:pt>
                <c:pt idx="37">
                  <c:v>Episodic content</c:v>
                </c:pt>
                <c:pt idx="38">
                  <c:v>Episodic environment</c:v>
                </c:pt>
                <c:pt idx="39">
                  <c:v>Episodic environment</c:v>
                </c:pt>
                <c:pt idx="40">
                  <c:v>Episodic environment</c:v>
                </c:pt>
                <c:pt idx="41">
                  <c:v>Episodic environment</c:v>
                </c:pt>
                <c:pt idx="42">
                  <c:v>Episodic content</c:v>
                </c:pt>
                <c:pt idx="43">
                  <c:v>Night version - EXT Macro environment</c:v>
                </c:pt>
                <c:pt idx="44">
                  <c:v>Night version - EXT Macro environment</c:v>
                </c:pt>
                <c:pt idx="45">
                  <c:v>Episodic content</c:v>
                </c:pt>
                <c:pt idx="46">
                  <c:v>Seasonal version - EXT Macro environment</c:v>
                </c:pt>
                <c:pt idx="47">
                  <c:v>Seasonal version - EXT Macro environment</c:v>
                </c:pt>
              </c:strCache>
            </c:strRef>
          </c:cat>
          <c:val>
            <c:numRef>
              <c:f>Sheet1!$M$3:$M$50</c:f>
              <c:numCache>
                <c:formatCode>General</c:formatCode>
                <c:ptCount val="48"/>
                <c:pt idx="0">
                  <c:v>513</c:v>
                </c:pt>
                <c:pt idx="1">
                  <c:v>192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176</c:v>
                </c:pt>
                <c:pt idx="6">
                  <c:v>176</c:v>
                </c:pt>
                <c:pt idx="7">
                  <c:v>160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11</c:v>
                </c:pt>
                <c:pt idx="17">
                  <c:v>11</c:v>
                </c:pt>
                <c:pt idx="18">
                  <c:v>381</c:v>
                </c:pt>
                <c:pt idx="19">
                  <c:v>86</c:v>
                </c:pt>
                <c:pt idx="20">
                  <c:v>54</c:v>
                </c:pt>
                <c:pt idx="21">
                  <c:v>86</c:v>
                </c:pt>
                <c:pt idx="22">
                  <c:v>19</c:v>
                </c:pt>
                <c:pt idx="23">
                  <c:v>19</c:v>
                </c:pt>
                <c:pt idx="24">
                  <c:v>1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101</c:v>
                </c:pt>
                <c:pt idx="29">
                  <c:v>101</c:v>
                </c:pt>
                <c:pt idx="30">
                  <c:v>101</c:v>
                </c:pt>
                <c:pt idx="31">
                  <c:v>270</c:v>
                </c:pt>
                <c:pt idx="32">
                  <c:v>262</c:v>
                </c:pt>
                <c:pt idx="33">
                  <c:v>262</c:v>
                </c:pt>
                <c:pt idx="34">
                  <c:v>263</c:v>
                </c:pt>
                <c:pt idx="35">
                  <c:v>40</c:v>
                </c:pt>
                <c:pt idx="36">
                  <c:v>40</c:v>
                </c:pt>
                <c:pt idx="37">
                  <c:v>301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207</c:v>
                </c:pt>
                <c:pt idx="42">
                  <c:v>98</c:v>
                </c:pt>
                <c:pt idx="43">
                  <c:v>6</c:v>
                </c:pt>
                <c:pt idx="44">
                  <c:v>4</c:v>
                </c:pt>
                <c:pt idx="45">
                  <c:v>97</c:v>
                </c:pt>
                <c:pt idx="46">
                  <c:v>13</c:v>
                </c:pt>
                <c:pt idx="4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B-479C-A46C-74B312BC6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7145152"/>
        <c:axId val="855190272"/>
      </c:barChart>
      <c:catAx>
        <c:axId val="477145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190272"/>
        <c:crosses val="autoZero"/>
        <c:auto val="1"/>
        <c:lblAlgn val="ctr"/>
        <c:lblOffset val="100"/>
        <c:noMultiLvlLbl val="0"/>
      </c:catAx>
      <c:valAx>
        <c:axId val="855190272"/>
        <c:scaling>
          <c:orientation val="minMax"/>
          <c:max val="46052"/>
          <c:min val="4553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45152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50</xdr:row>
      <xdr:rowOff>80961</xdr:rowOff>
    </xdr:from>
    <xdr:to>
      <xdr:col>36</xdr:col>
      <xdr:colOff>590550</xdr:colOff>
      <xdr:row>99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DF3D9-DB6C-C89D-F060-736484AC8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165-6F6C-4034-B5D9-B845F496C24D}">
  <dimension ref="A1:U50"/>
  <sheetViews>
    <sheetView topLeftCell="A28" workbookViewId="0">
      <selection activeCell="T7" sqref="T7"/>
    </sheetView>
  </sheetViews>
  <sheetFormatPr defaultRowHeight="15" x14ac:dyDescent="0.25"/>
  <cols>
    <col min="1" max="1" width="26.7109375" customWidth="1"/>
    <col min="3" max="3" width="12.28515625" customWidth="1"/>
    <col min="4" max="4" width="13.7109375" customWidth="1"/>
    <col min="5" max="5" width="14.5703125" customWidth="1"/>
    <col min="6" max="6" width="20.42578125" customWidth="1"/>
    <col min="7" max="7" width="9.140625" style="2"/>
    <col min="11" max="11" width="13.7109375" style="1" customWidth="1"/>
    <col min="16" max="17" width="10.42578125" bestFit="1" customWidth="1"/>
    <col min="19" max="20" width="10.42578125" bestFit="1" customWidth="1"/>
  </cols>
  <sheetData>
    <row r="1" spans="1:21" x14ac:dyDescent="0.25">
      <c r="A1" t="s">
        <v>21</v>
      </c>
    </row>
    <row r="2" spans="1:21" x14ac:dyDescent="0.25">
      <c r="D2" t="s">
        <v>30</v>
      </c>
      <c r="E2" t="s">
        <v>18</v>
      </c>
      <c r="F2" t="s">
        <v>19</v>
      </c>
      <c r="G2" s="2" t="s">
        <v>29</v>
      </c>
      <c r="K2" s="1" t="s">
        <v>20</v>
      </c>
      <c r="M2" t="s">
        <v>28</v>
      </c>
    </row>
    <row r="3" spans="1:21" x14ac:dyDescent="0.25">
      <c r="A3" t="s">
        <v>0</v>
      </c>
      <c r="D3">
        <v>355.5</v>
      </c>
      <c r="E3" s="1">
        <v>45537</v>
      </c>
      <c r="F3" s="1">
        <v>46050</v>
      </c>
      <c r="G3" s="2" t="s">
        <v>1</v>
      </c>
      <c r="K3" s="1">
        <f>WORKDAY(E3,D3)</f>
        <v>46034</v>
      </c>
      <c r="M3">
        <f>F3-E3</f>
        <v>513</v>
      </c>
      <c r="T3" t="s">
        <v>31</v>
      </c>
    </row>
    <row r="4" spans="1:21" x14ac:dyDescent="0.25">
      <c r="A4" t="s">
        <v>2</v>
      </c>
      <c r="D4">
        <v>132</v>
      </c>
      <c r="E4" s="1">
        <v>45537</v>
      </c>
      <c r="F4" s="1">
        <v>45729</v>
      </c>
      <c r="G4" s="2" t="s">
        <v>1</v>
      </c>
      <c r="K4" s="1">
        <f t="shared" ref="K4:K50" si="0">WORKDAY(E4,D4)</f>
        <v>45721</v>
      </c>
      <c r="M4">
        <f t="shared" ref="M4:M50" si="1">F4-E4</f>
        <v>192</v>
      </c>
    </row>
    <row r="5" spans="1:21" x14ac:dyDescent="0.25">
      <c r="A5" t="s">
        <v>3</v>
      </c>
      <c r="B5">
        <v>2</v>
      </c>
      <c r="C5">
        <v>12</v>
      </c>
      <c r="D5">
        <v>12</v>
      </c>
      <c r="E5" s="1">
        <v>45537</v>
      </c>
      <c r="F5" s="1">
        <v>45552</v>
      </c>
      <c r="G5" s="2" t="s">
        <v>1</v>
      </c>
      <c r="K5" s="1">
        <f t="shared" si="0"/>
        <v>45553</v>
      </c>
      <c r="M5">
        <f t="shared" si="1"/>
        <v>15</v>
      </c>
      <c r="P5" s="1">
        <v>45453</v>
      </c>
      <c r="Q5" s="1">
        <v>45460</v>
      </c>
      <c r="S5">
        <f>(WORKDAY(P5,U5))-1</f>
        <v>45461</v>
      </c>
      <c r="T5" s="1">
        <f>S5</f>
        <v>45461</v>
      </c>
      <c r="U5">
        <f>Q5-P5</f>
        <v>7</v>
      </c>
    </row>
    <row r="6" spans="1:21" x14ac:dyDescent="0.25">
      <c r="A6" t="s">
        <v>4</v>
      </c>
      <c r="B6">
        <v>1</v>
      </c>
      <c r="D6">
        <v>12</v>
      </c>
      <c r="E6" s="1">
        <v>45537</v>
      </c>
      <c r="F6" s="1">
        <v>45552</v>
      </c>
      <c r="G6" s="2" t="s">
        <v>1</v>
      </c>
      <c r="K6" s="1">
        <f t="shared" si="0"/>
        <v>45553</v>
      </c>
      <c r="M6">
        <f t="shared" si="1"/>
        <v>15</v>
      </c>
    </row>
    <row r="7" spans="1:21" x14ac:dyDescent="0.25">
      <c r="A7" t="s">
        <v>4</v>
      </c>
      <c r="B7">
        <v>1</v>
      </c>
      <c r="D7">
        <v>12</v>
      </c>
      <c r="E7" s="1">
        <v>45537</v>
      </c>
      <c r="F7" s="1">
        <v>45552</v>
      </c>
      <c r="G7" s="2" t="s">
        <v>1</v>
      </c>
      <c r="K7" s="1">
        <f t="shared" si="0"/>
        <v>45553</v>
      </c>
      <c r="M7">
        <f t="shared" si="1"/>
        <v>15</v>
      </c>
    </row>
    <row r="8" spans="1:21" x14ac:dyDescent="0.25">
      <c r="A8" t="s">
        <v>3</v>
      </c>
      <c r="B8">
        <v>19</v>
      </c>
      <c r="C8">
        <v>12</v>
      </c>
      <c r="D8">
        <v>120</v>
      </c>
      <c r="E8" s="1">
        <v>45553</v>
      </c>
      <c r="F8" s="1">
        <v>45729</v>
      </c>
      <c r="G8">
        <v>3</v>
      </c>
      <c r="K8" s="1">
        <f t="shared" si="0"/>
        <v>45721</v>
      </c>
      <c r="M8">
        <f t="shared" si="1"/>
        <v>176</v>
      </c>
    </row>
    <row r="9" spans="1:21" x14ac:dyDescent="0.25">
      <c r="A9" t="s">
        <v>5</v>
      </c>
      <c r="B9">
        <v>10</v>
      </c>
      <c r="D9">
        <v>120</v>
      </c>
      <c r="E9" s="1">
        <v>45553</v>
      </c>
      <c r="F9" s="1">
        <v>45729</v>
      </c>
      <c r="G9" s="2" t="s">
        <v>1</v>
      </c>
      <c r="K9" s="1">
        <f t="shared" si="0"/>
        <v>45721</v>
      </c>
      <c r="M9">
        <f t="shared" si="1"/>
        <v>176</v>
      </c>
    </row>
    <row r="10" spans="1:21" x14ac:dyDescent="0.25">
      <c r="A10" t="s">
        <v>5</v>
      </c>
      <c r="B10">
        <v>9</v>
      </c>
      <c r="D10">
        <v>108</v>
      </c>
      <c r="E10" s="1">
        <v>45553</v>
      </c>
      <c r="F10" s="1">
        <v>45713</v>
      </c>
      <c r="G10" s="2" t="s">
        <v>1</v>
      </c>
      <c r="K10" s="1">
        <f t="shared" si="0"/>
        <v>45705</v>
      </c>
      <c r="M10">
        <f t="shared" si="1"/>
        <v>160</v>
      </c>
    </row>
    <row r="11" spans="1:21" x14ac:dyDescent="0.25">
      <c r="A11" t="s">
        <v>3</v>
      </c>
      <c r="B11">
        <v>4</v>
      </c>
      <c r="C11">
        <v>30</v>
      </c>
      <c r="D11">
        <v>30</v>
      </c>
      <c r="E11" s="1">
        <v>45537</v>
      </c>
      <c r="F11" s="1">
        <v>45576</v>
      </c>
      <c r="G11" s="2" t="s">
        <v>1</v>
      </c>
      <c r="K11" s="1">
        <f t="shared" si="0"/>
        <v>45579</v>
      </c>
      <c r="M11">
        <f t="shared" si="1"/>
        <v>39</v>
      </c>
    </row>
    <row r="12" spans="1:21" x14ac:dyDescent="0.25">
      <c r="A12" t="s">
        <v>6</v>
      </c>
      <c r="B12">
        <v>1</v>
      </c>
      <c r="D12">
        <v>30</v>
      </c>
      <c r="E12" s="1">
        <v>45537</v>
      </c>
      <c r="F12" s="1">
        <v>45576</v>
      </c>
      <c r="G12" s="2" t="s">
        <v>1</v>
      </c>
      <c r="K12" s="1">
        <f t="shared" si="0"/>
        <v>45579</v>
      </c>
      <c r="M12">
        <f t="shared" si="1"/>
        <v>39</v>
      </c>
    </row>
    <row r="13" spans="1:21" x14ac:dyDescent="0.25">
      <c r="A13" t="s">
        <v>6</v>
      </c>
      <c r="B13">
        <v>1</v>
      </c>
      <c r="D13">
        <v>30</v>
      </c>
      <c r="E13" s="1">
        <v>45537</v>
      </c>
      <c r="F13" s="1">
        <v>45576</v>
      </c>
      <c r="G13" s="2" t="s">
        <v>1</v>
      </c>
      <c r="K13" s="1">
        <f t="shared" si="0"/>
        <v>45579</v>
      </c>
      <c r="M13">
        <f t="shared" si="1"/>
        <v>39</v>
      </c>
    </row>
    <row r="14" spans="1:21" x14ac:dyDescent="0.25">
      <c r="A14" t="s">
        <v>6</v>
      </c>
      <c r="B14">
        <v>1</v>
      </c>
      <c r="D14">
        <v>30</v>
      </c>
      <c r="E14" s="1">
        <v>45537</v>
      </c>
      <c r="F14" s="1">
        <v>45576</v>
      </c>
      <c r="G14" s="2" t="s">
        <v>1</v>
      </c>
      <c r="K14" s="1">
        <f t="shared" si="0"/>
        <v>45579</v>
      </c>
      <c r="M14">
        <f t="shared" si="1"/>
        <v>39</v>
      </c>
    </row>
    <row r="15" spans="1:21" x14ac:dyDescent="0.25">
      <c r="A15" t="s">
        <v>6</v>
      </c>
      <c r="B15">
        <v>1</v>
      </c>
      <c r="D15">
        <v>30</v>
      </c>
      <c r="E15" s="1">
        <v>45537</v>
      </c>
      <c r="F15" s="1">
        <v>45576</v>
      </c>
      <c r="G15" s="2" t="s">
        <v>1</v>
      </c>
      <c r="K15" s="1">
        <f t="shared" si="0"/>
        <v>45579</v>
      </c>
      <c r="M15">
        <f t="shared" si="1"/>
        <v>39</v>
      </c>
    </row>
    <row r="16" spans="1:21" x14ac:dyDescent="0.25">
      <c r="A16" t="s">
        <v>3</v>
      </c>
      <c r="B16">
        <v>10</v>
      </c>
      <c r="C16">
        <v>5</v>
      </c>
      <c r="D16">
        <v>15</v>
      </c>
      <c r="E16" s="1">
        <v>45579</v>
      </c>
      <c r="F16" s="1">
        <v>45600</v>
      </c>
      <c r="G16">
        <v>9</v>
      </c>
      <c r="K16" s="1">
        <f t="shared" si="0"/>
        <v>45600</v>
      </c>
      <c r="M16">
        <f t="shared" si="1"/>
        <v>21</v>
      </c>
    </row>
    <row r="17" spans="1:13" x14ac:dyDescent="0.25">
      <c r="A17" t="s">
        <v>7</v>
      </c>
      <c r="B17">
        <v>3</v>
      </c>
      <c r="D17">
        <v>15</v>
      </c>
      <c r="E17" s="1">
        <v>45579</v>
      </c>
      <c r="F17" s="1">
        <v>45600</v>
      </c>
      <c r="G17" s="2" t="s">
        <v>1</v>
      </c>
      <c r="K17" s="1">
        <f t="shared" si="0"/>
        <v>45600</v>
      </c>
      <c r="M17">
        <f t="shared" si="1"/>
        <v>21</v>
      </c>
    </row>
    <row r="18" spans="1:13" x14ac:dyDescent="0.25">
      <c r="A18" t="s">
        <v>7</v>
      </c>
      <c r="B18">
        <v>3</v>
      </c>
      <c r="D18">
        <v>15</v>
      </c>
      <c r="E18" s="1">
        <v>45579</v>
      </c>
      <c r="F18" s="1">
        <v>45600</v>
      </c>
      <c r="G18" s="2" t="s">
        <v>1</v>
      </c>
      <c r="K18" s="1">
        <f t="shared" si="0"/>
        <v>45600</v>
      </c>
      <c r="M18">
        <f t="shared" si="1"/>
        <v>21</v>
      </c>
    </row>
    <row r="19" spans="1:13" x14ac:dyDescent="0.25">
      <c r="A19" t="s">
        <v>7</v>
      </c>
      <c r="B19">
        <v>2</v>
      </c>
      <c r="D19">
        <v>10</v>
      </c>
      <c r="E19" s="1">
        <v>45579</v>
      </c>
      <c r="F19" s="1">
        <v>45590</v>
      </c>
      <c r="G19" s="2" t="s">
        <v>1</v>
      </c>
      <c r="K19" s="1">
        <f t="shared" si="0"/>
        <v>45593</v>
      </c>
      <c r="M19">
        <f t="shared" si="1"/>
        <v>11</v>
      </c>
    </row>
    <row r="20" spans="1:13" x14ac:dyDescent="0.25">
      <c r="A20" t="s">
        <v>7</v>
      </c>
      <c r="B20">
        <v>2</v>
      </c>
      <c r="D20">
        <v>10</v>
      </c>
      <c r="E20" s="1">
        <v>45579</v>
      </c>
      <c r="F20" s="1">
        <v>45590</v>
      </c>
      <c r="G20" s="2" t="s">
        <v>1</v>
      </c>
      <c r="K20" s="1">
        <f t="shared" si="0"/>
        <v>45593</v>
      </c>
      <c r="M20">
        <f t="shared" si="1"/>
        <v>11</v>
      </c>
    </row>
    <row r="21" spans="1:13" x14ac:dyDescent="0.25">
      <c r="A21" t="s">
        <v>2</v>
      </c>
      <c r="D21">
        <v>261.5</v>
      </c>
      <c r="E21" s="1">
        <v>45593</v>
      </c>
      <c r="F21" s="1">
        <v>45974</v>
      </c>
      <c r="G21" s="2" t="s">
        <v>1</v>
      </c>
      <c r="K21" s="1">
        <f t="shared" si="0"/>
        <v>45958</v>
      </c>
      <c r="M21">
        <f t="shared" si="1"/>
        <v>381</v>
      </c>
    </row>
    <row r="22" spans="1:13" x14ac:dyDescent="0.25">
      <c r="A22" t="s">
        <v>8</v>
      </c>
      <c r="B22">
        <v>8</v>
      </c>
      <c r="C22">
        <v>12</v>
      </c>
      <c r="D22">
        <v>60</v>
      </c>
      <c r="E22" s="1">
        <v>45714</v>
      </c>
      <c r="F22" s="1">
        <v>45800</v>
      </c>
      <c r="G22" s="2" t="s">
        <v>1</v>
      </c>
      <c r="K22" s="1">
        <f t="shared" si="0"/>
        <v>45798</v>
      </c>
      <c r="M22">
        <f t="shared" si="1"/>
        <v>86</v>
      </c>
    </row>
    <row r="23" spans="1:13" x14ac:dyDescent="0.25">
      <c r="A23" t="s">
        <v>9</v>
      </c>
      <c r="B23">
        <v>3</v>
      </c>
      <c r="D23">
        <v>36</v>
      </c>
      <c r="E23" s="1">
        <v>45730</v>
      </c>
      <c r="F23" s="1">
        <v>45784</v>
      </c>
      <c r="G23">
        <v>7</v>
      </c>
      <c r="K23" s="1">
        <f t="shared" si="0"/>
        <v>45782</v>
      </c>
      <c r="M23">
        <f t="shared" si="1"/>
        <v>54</v>
      </c>
    </row>
    <row r="24" spans="1:13" x14ac:dyDescent="0.25">
      <c r="A24" t="s">
        <v>9</v>
      </c>
      <c r="B24">
        <v>5</v>
      </c>
      <c r="D24">
        <v>60</v>
      </c>
      <c r="E24" s="1">
        <v>45714</v>
      </c>
      <c r="F24" s="1">
        <v>45800</v>
      </c>
      <c r="G24">
        <v>8</v>
      </c>
      <c r="K24" s="1">
        <f t="shared" si="0"/>
        <v>45798</v>
      </c>
      <c r="M24">
        <f t="shared" si="1"/>
        <v>86</v>
      </c>
    </row>
    <row r="25" spans="1:13" x14ac:dyDescent="0.25">
      <c r="A25" t="s">
        <v>8</v>
      </c>
      <c r="B25">
        <v>30</v>
      </c>
      <c r="C25">
        <v>0.5</v>
      </c>
      <c r="D25">
        <v>13.5</v>
      </c>
      <c r="E25" s="1">
        <v>45785</v>
      </c>
      <c r="F25" s="1">
        <v>45804</v>
      </c>
      <c r="G25" s="2" t="s">
        <v>1</v>
      </c>
      <c r="K25" s="1">
        <f t="shared" si="0"/>
        <v>45804</v>
      </c>
      <c r="M25">
        <f t="shared" si="1"/>
        <v>19</v>
      </c>
    </row>
    <row r="26" spans="1:13" x14ac:dyDescent="0.25">
      <c r="A26" t="s">
        <v>10</v>
      </c>
      <c r="B26">
        <v>27</v>
      </c>
      <c r="D26">
        <v>13.5</v>
      </c>
      <c r="E26" s="1">
        <v>45785</v>
      </c>
      <c r="F26" s="1">
        <v>45804</v>
      </c>
      <c r="G26">
        <v>21</v>
      </c>
      <c r="K26" s="1">
        <f t="shared" si="0"/>
        <v>45804</v>
      </c>
      <c r="M26">
        <f t="shared" si="1"/>
        <v>19</v>
      </c>
    </row>
    <row r="27" spans="1:13" x14ac:dyDescent="0.25">
      <c r="A27" t="s">
        <v>10</v>
      </c>
      <c r="B27">
        <v>3</v>
      </c>
      <c r="D27">
        <v>1.5</v>
      </c>
      <c r="E27" s="1">
        <v>45803</v>
      </c>
      <c r="F27" s="1">
        <v>45804</v>
      </c>
      <c r="G27">
        <v>22</v>
      </c>
      <c r="K27" s="1">
        <f t="shared" si="0"/>
        <v>45804</v>
      </c>
      <c r="M27">
        <f t="shared" si="1"/>
        <v>1</v>
      </c>
    </row>
    <row r="28" spans="1:13" x14ac:dyDescent="0.25">
      <c r="A28" t="s">
        <v>8</v>
      </c>
      <c r="B28">
        <v>8</v>
      </c>
      <c r="C28">
        <v>12</v>
      </c>
      <c r="D28">
        <v>48</v>
      </c>
      <c r="E28" s="1">
        <v>45804</v>
      </c>
      <c r="F28" s="1">
        <v>45873</v>
      </c>
      <c r="G28" s="2" t="s">
        <v>1</v>
      </c>
      <c r="K28" s="1">
        <f t="shared" si="0"/>
        <v>45870</v>
      </c>
      <c r="M28">
        <f t="shared" si="1"/>
        <v>69</v>
      </c>
    </row>
    <row r="29" spans="1:13" x14ac:dyDescent="0.25">
      <c r="A29" t="s">
        <v>11</v>
      </c>
      <c r="B29">
        <v>4</v>
      </c>
      <c r="D29">
        <v>48</v>
      </c>
      <c r="E29" s="1">
        <v>45804</v>
      </c>
      <c r="F29" s="1">
        <v>45873</v>
      </c>
      <c r="G29">
        <v>24</v>
      </c>
      <c r="K29" s="1">
        <f t="shared" si="0"/>
        <v>45870</v>
      </c>
      <c r="M29">
        <f t="shared" si="1"/>
        <v>69</v>
      </c>
    </row>
    <row r="30" spans="1:13" x14ac:dyDescent="0.25">
      <c r="A30" t="s">
        <v>11</v>
      </c>
      <c r="B30">
        <v>4</v>
      </c>
      <c r="D30">
        <v>48</v>
      </c>
      <c r="E30" s="1">
        <v>45804</v>
      </c>
      <c r="F30" s="1">
        <v>45873</v>
      </c>
      <c r="G30">
        <v>25</v>
      </c>
      <c r="K30" s="1">
        <f t="shared" si="0"/>
        <v>45870</v>
      </c>
      <c r="M30">
        <f t="shared" si="1"/>
        <v>69</v>
      </c>
    </row>
    <row r="31" spans="1:13" x14ac:dyDescent="0.25">
      <c r="A31" t="s">
        <v>8</v>
      </c>
      <c r="B31">
        <v>12</v>
      </c>
      <c r="C31">
        <v>12</v>
      </c>
      <c r="D31">
        <v>72</v>
      </c>
      <c r="E31" s="1">
        <v>45873</v>
      </c>
      <c r="F31" s="1">
        <v>45974</v>
      </c>
      <c r="G31" s="2" t="s">
        <v>1</v>
      </c>
      <c r="K31" s="1">
        <f t="shared" si="0"/>
        <v>45973</v>
      </c>
      <c r="M31">
        <f t="shared" si="1"/>
        <v>101</v>
      </c>
    </row>
    <row r="32" spans="1:13" x14ac:dyDescent="0.25">
      <c r="A32" t="s">
        <v>12</v>
      </c>
      <c r="B32">
        <v>6</v>
      </c>
      <c r="D32">
        <v>72</v>
      </c>
      <c r="E32" s="1">
        <v>45873</v>
      </c>
      <c r="F32" s="1">
        <v>45974</v>
      </c>
      <c r="G32">
        <v>27</v>
      </c>
      <c r="K32" s="1">
        <f t="shared" si="0"/>
        <v>45973</v>
      </c>
      <c r="M32">
        <f t="shared" si="1"/>
        <v>101</v>
      </c>
    </row>
    <row r="33" spans="1:13" x14ac:dyDescent="0.25">
      <c r="A33" t="s">
        <v>12</v>
      </c>
      <c r="B33">
        <v>6</v>
      </c>
      <c r="D33">
        <v>72</v>
      </c>
      <c r="E33" s="1">
        <v>45873</v>
      </c>
      <c r="F33" s="1">
        <v>45974</v>
      </c>
      <c r="G33">
        <v>28</v>
      </c>
      <c r="K33" s="1">
        <f t="shared" si="0"/>
        <v>45973</v>
      </c>
      <c r="M33">
        <f t="shared" si="1"/>
        <v>101</v>
      </c>
    </row>
    <row r="34" spans="1:13" x14ac:dyDescent="0.25">
      <c r="A34" t="s">
        <v>8</v>
      </c>
      <c r="B34">
        <v>358</v>
      </c>
      <c r="C34">
        <v>1.5</v>
      </c>
      <c r="D34">
        <v>184</v>
      </c>
      <c r="E34" s="1">
        <v>45593</v>
      </c>
      <c r="F34" s="1">
        <v>45863</v>
      </c>
      <c r="G34" s="2" t="s">
        <v>1</v>
      </c>
      <c r="K34" s="1">
        <f t="shared" si="0"/>
        <v>45849</v>
      </c>
      <c r="M34">
        <f t="shared" si="1"/>
        <v>270</v>
      </c>
    </row>
    <row r="35" spans="1:13" x14ac:dyDescent="0.25">
      <c r="A35" t="s">
        <v>13</v>
      </c>
      <c r="B35">
        <v>119</v>
      </c>
      <c r="D35">
        <v>179</v>
      </c>
      <c r="E35" s="1">
        <v>45601</v>
      </c>
      <c r="F35" s="1">
        <v>45863</v>
      </c>
      <c r="G35">
        <v>15</v>
      </c>
      <c r="K35" s="1">
        <f t="shared" si="0"/>
        <v>45852</v>
      </c>
      <c r="M35">
        <f t="shared" si="1"/>
        <v>262</v>
      </c>
    </row>
    <row r="36" spans="1:13" x14ac:dyDescent="0.25">
      <c r="A36" t="s">
        <v>13</v>
      </c>
      <c r="B36">
        <v>119</v>
      </c>
      <c r="D36">
        <v>179</v>
      </c>
      <c r="E36" s="1">
        <v>45601</v>
      </c>
      <c r="F36" s="1">
        <v>45863</v>
      </c>
      <c r="G36">
        <v>16</v>
      </c>
      <c r="K36" s="1">
        <f t="shared" si="0"/>
        <v>45852</v>
      </c>
      <c r="M36">
        <f t="shared" si="1"/>
        <v>262</v>
      </c>
    </row>
    <row r="37" spans="1:13" x14ac:dyDescent="0.25">
      <c r="A37" t="s">
        <v>13</v>
      </c>
      <c r="B37">
        <v>119</v>
      </c>
      <c r="D37">
        <v>179</v>
      </c>
      <c r="E37" s="1">
        <v>45593</v>
      </c>
      <c r="F37" s="1">
        <v>45856</v>
      </c>
      <c r="G37">
        <v>17</v>
      </c>
      <c r="K37" s="1">
        <f t="shared" si="0"/>
        <v>45842</v>
      </c>
      <c r="M37">
        <f t="shared" si="1"/>
        <v>263</v>
      </c>
    </row>
    <row r="38" spans="1:13" x14ac:dyDescent="0.25">
      <c r="A38" t="s">
        <v>8</v>
      </c>
      <c r="B38">
        <v>58</v>
      </c>
      <c r="C38">
        <v>0.5</v>
      </c>
      <c r="D38">
        <v>29</v>
      </c>
      <c r="E38" s="1">
        <v>45840</v>
      </c>
      <c r="F38" s="1">
        <v>45880</v>
      </c>
      <c r="G38" s="2" t="s">
        <v>1</v>
      </c>
      <c r="K38" s="1">
        <f t="shared" si="0"/>
        <v>45881</v>
      </c>
      <c r="M38">
        <f t="shared" si="1"/>
        <v>40</v>
      </c>
    </row>
    <row r="39" spans="1:13" x14ac:dyDescent="0.25">
      <c r="A39" t="s">
        <v>14</v>
      </c>
      <c r="D39">
        <v>29</v>
      </c>
      <c r="E39" s="1">
        <v>45840</v>
      </c>
      <c r="F39" s="1">
        <v>45880</v>
      </c>
      <c r="G39" s="2">
        <v>100</v>
      </c>
      <c r="K39" s="1">
        <f t="shared" si="0"/>
        <v>45881</v>
      </c>
      <c r="M39">
        <f t="shared" si="1"/>
        <v>40</v>
      </c>
    </row>
    <row r="40" spans="1:13" x14ac:dyDescent="0.25">
      <c r="A40" t="s">
        <v>8</v>
      </c>
      <c r="B40">
        <v>10</v>
      </c>
      <c r="C40">
        <v>20</v>
      </c>
      <c r="D40">
        <v>204</v>
      </c>
      <c r="E40" s="1">
        <v>45593</v>
      </c>
      <c r="F40" s="1">
        <v>45894</v>
      </c>
      <c r="G40" s="2" t="s">
        <v>1</v>
      </c>
      <c r="K40" s="1">
        <f t="shared" si="0"/>
        <v>45877</v>
      </c>
      <c r="M40">
        <f t="shared" si="1"/>
        <v>301</v>
      </c>
    </row>
    <row r="41" spans="1:13" x14ac:dyDescent="0.25">
      <c r="A41" t="s">
        <v>15</v>
      </c>
      <c r="B41">
        <v>1</v>
      </c>
      <c r="D41">
        <v>20</v>
      </c>
      <c r="E41" s="1">
        <v>45866</v>
      </c>
      <c r="F41" s="1">
        <v>45894</v>
      </c>
      <c r="G41">
        <v>33</v>
      </c>
      <c r="K41" s="1">
        <f t="shared" si="0"/>
        <v>45894</v>
      </c>
      <c r="M41">
        <f t="shared" si="1"/>
        <v>28</v>
      </c>
    </row>
    <row r="42" spans="1:13" x14ac:dyDescent="0.25">
      <c r="A42" t="s">
        <v>15</v>
      </c>
      <c r="B42">
        <v>1</v>
      </c>
      <c r="D42">
        <v>20</v>
      </c>
      <c r="E42" s="1">
        <v>45866</v>
      </c>
      <c r="F42" s="1">
        <v>45894</v>
      </c>
      <c r="G42">
        <v>34</v>
      </c>
      <c r="K42" s="1">
        <f t="shared" si="0"/>
        <v>45894</v>
      </c>
      <c r="M42">
        <f t="shared" si="1"/>
        <v>28</v>
      </c>
    </row>
    <row r="43" spans="1:13" x14ac:dyDescent="0.25">
      <c r="A43" t="s">
        <v>15</v>
      </c>
      <c r="B43">
        <v>1</v>
      </c>
      <c r="D43">
        <v>20</v>
      </c>
      <c r="E43" s="1">
        <v>45859</v>
      </c>
      <c r="F43" s="1">
        <v>45887</v>
      </c>
      <c r="G43">
        <v>35</v>
      </c>
      <c r="K43" s="1">
        <f t="shared" si="0"/>
        <v>45887</v>
      </c>
      <c r="M43">
        <f t="shared" si="1"/>
        <v>28</v>
      </c>
    </row>
    <row r="44" spans="1:13" x14ac:dyDescent="0.25">
      <c r="A44" t="s">
        <v>15</v>
      </c>
      <c r="B44">
        <v>7</v>
      </c>
      <c r="D44">
        <v>140</v>
      </c>
      <c r="E44" s="1">
        <v>45593</v>
      </c>
      <c r="F44" s="1">
        <v>45800</v>
      </c>
      <c r="G44">
        <v>18</v>
      </c>
      <c r="K44" s="1">
        <f t="shared" si="0"/>
        <v>45789</v>
      </c>
      <c r="M44">
        <f t="shared" si="1"/>
        <v>207</v>
      </c>
    </row>
    <row r="45" spans="1:13" x14ac:dyDescent="0.25">
      <c r="A45" t="s">
        <v>8</v>
      </c>
      <c r="B45">
        <v>2</v>
      </c>
      <c r="C45">
        <v>5</v>
      </c>
      <c r="D45">
        <v>69</v>
      </c>
      <c r="E45" s="1">
        <v>45803</v>
      </c>
      <c r="F45" s="1">
        <v>45901</v>
      </c>
      <c r="G45" s="2" t="s">
        <v>1</v>
      </c>
      <c r="K45" s="1">
        <f t="shared" si="0"/>
        <v>45898</v>
      </c>
      <c r="M45">
        <f t="shared" si="1"/>
        <v>98</v>
      </c>
    </row>
    <row r="46" spans="1:13" x14ac:dyDescent="0.25">
      <c r="A46" t="s">
        <v>16</v>
      </c>
      <c r="B46">
        <v>1</v>
      </c>
      <c r="D46">
        <v>5</v>
      </c>
      <c r="E46" s="1">
        <v>45895</v>
      </c>
      <c r="F46" s="1">
        <v>45901</v>
      </c>
      <c r="G46">
        <v>40</v>
      </c>
      <c r="K46" s="1">
        <f t="shared" si="0"/>
        <v>45902</v>
      </c>
      <c r="M46">
        <f t="shared" si="1"/>
        <v>6</v>
      </c>
    </row>
    <row r="47" spans="1:13" x14ac:dyDescent="0.25">
      <c r="A47" t="s">
        <v>16</v>
      </c>
      <c r="B47">
        <v>1</v>
      </c>
      <c r="D47">
        <v>5</v>
      </c>
      <c r="E47" s="1">
        <v>45803</v>
      </c>
      <c r="F47" s="1">
        <v>45807</v>
      </c>
      <c r="G47">
        <v>42</v>
      </c>
      <c r="K47" s="1">
        <f t="shared" si="0"/>
        <v>45810</v>
      </c>
      <c r="M47">
        <f t="shared" si="1"/>
        <v>4</v>
      </c>
    </row>
    <row r="48" spans="1:13" x14ac:dyDescent="0.25">
      <c r="A48" t="s">
        <v>8</v>
      </c>
      <c r="B48">
        <v>2</v>
      </c>
      <c r="C48">
        <v>10</v>
      </c>
      <c r="D48">
        <v>69</v>
      </c>
      <c r="E48" s="1">
        <v>45811</v>
      </c>
      <c r="F48" s="1">
        <v>45908</v>
      </c>
      <c r="G48" s="2" t="s">
        <v>1</v>
      </c>
      <c r="K48" s="1">
        <f t="shared" si="0"/>
        <v>45908</v>
      </c>
      <c r="M48">
        <f t="shared" si="1"/>
        <v>97</v>
      </c>
    </row>
    <row r="49" spans="1:13" x14ac:dyDescent="0.25">
      <c r="A49" t="s">
        <v>17</v>
      </c>
      <c r="B49">
        <v>1</v>
      </c>
      <c r="D49">
        <v>10</v>
      </c>
      <c r="E49" s="1">
        <v>45895</v>
      </c>
      <c r="F49" s="1">
        <v>45908</v>
      </c>
      <c r="G49">
        <v>39</v>
      </c>
      <c r="K49" s="1">
        <f t="shared" si="0"/>
        <v>45909</v>
      </c>
      <c r="M49">
        <f t="shared" si="1"/>
        <v>13</v>
      </c>
    </row>
    <row r="50" spans="1:13" x14ac:dyDescent="0.25">
      <c r="A50" t="s">
        <v>17</v>
      </c>
      <c r="B50">
        <v>1</v>
      </c>
      <c r="D50">
        <v>10</v>
      </c>
      <c r="E50" s="1">
        <v>45811</v>
      </c>
      <c r="F50" s="1">
        <v>45824</v>
      </c>
      <c r="G50">
        <v>45</v>
      </c>
      <c r="K50" s="1">
        <f t="shared" si="0"/>
        <v>45825</v>
      </c>
      <c r="M50">
        <f t="shared" si="1"/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B11C-5643-4F93-B694-EE9B6A3AA53D}">
  <dimension ref="A1:M50"/>
  <sheetViews>
    <sheetView workbookViewId="0">
      <selection activeCell="K5" sqref="K5"/>
    </sheetView>
  </sheetViews>
  <sheetFormatPr defaultRowHeight="15" x14ac:dyDescent="0.25"/>
  <cols>
    <col min="1" max="1" width="24" customWidth="1"/>
    <col min="5" max="6" width="16" customWidth="1"/>
    <col min="11" max="11" width="14" customWidth="1"/>
  </cols>
  <sheetData>
    <row r="1" spans="1:13" x14ac:dyDescent="0.25">
      <c r="A1" t="s">
        <v>21</v>
      </c>
      <c r="G1" s="2"/>
      <c r="K1" s="1"/>
    </row>
    <row r="2" spans="1:13" x14ac:dyDescent="0.25">
      <c r="E2" t="s">
        <v>18</v>
      </c>
      <c r="F2" t="s">
        <v>19</v>
      </c>
      <c r="G2" s="2"/>
      <c r="K2" s="1" t="s">
        <v>20</v>
      </c>
    </row>
    <row r="3" spans="1:13" x14ac:dyDescent="0.25">
      <c r="A3" t="s">
        <v>0</v>
      </c>
      <c r="D3">
        <v>355.5</v>
      </c>
      <c r="E3" s="1">
        <v>45537</v>
      </c>
      <c r="F3" s="1">
        <v>46050</v>
      </c>
      <c r="G3" s="2" t="s">
        <v>1</v>
      </c>
      <c r="H3">
        <v>503.97</v>
      </c>
      <c r="K3" s="1">
        <f>WORKDAY(E3,D3)</f>
        <v>46034</v>
      </c>
      <c r="M3">
        <f>F3-E3</f>
        <v>513</v>
      </c>
    </row>
    <row r="4" spans="1:13" x14ac:dyDescent="0.25">
      <c r="A4" t="s">
        <v>2</v>
      </c>
      <c r="D4">
        <v>132</v>
      </c>
      <c r="E4" s="1">
        <v>45537</v>
      </c>
      <c r="F4" s="1">
        <v>45729</v>
      </c>
      <c r="G4" s="2" t="s">
        <v>1</v>
      </c>
      <c r="H4">
        <v>503.97</v>
      </c>
      <c r="K4" s="1">
        <f t="shared" ref="K4:K50" si="0">WORKDAY(E4,D4)</f>
        <v>45721</v>
      </c>
      <c r="M4">
        <f t="shared" ref="M4:M50" si="1">F4-E4</f>
        <v>192</v>
      </c>
    </row>
    <row r="5" spans="1:13" x14ac:dyDescent="0.25">
      <c r="A5" t="s">
        <v>3</v>
      </c>
      <c r="B5">
        <v>2</v>
      </c>
      <c r="C5">
        <v>12</v>
      </c>
      <c r="D5">
        <v>12</v>
      </c>
      <c r="E5" s="1">
        <v>45537</v>
      </c>
      <c r="F5" s="1">
        <v>45552</v>
      </c>
      <c r="G5" s="2" t="s">
        <v>1</v>
      </c>
      <c r="H5">
        <v>503.97</v>
      </c>
      <c r="K5" s="1">
        <f t="shared" si="0"/>
        <v>45553</v>
      </c>
      <c r="M5">
        <f t="shared" si="1"/>
        <v>15</v>
      </c>
    </row>
    <row r="6" spans="1:13" x14ac:dyDescent="0.25">
      <c r="A6" t="s">
        <v>4</v>
      </c>
      <c r="B6">
        <v>1</v>
      </c>
      <c r="D6">
        <v>12</v>
      </c>
      <c r="E6" s="1">
        <v>45537</v>
      </c>
      <c r="F6" s="1">
        <v>45552</v>
      </c>
      <c r="G6" s="2" t="s">
        <v>1</v>
      </c>
      <c r="H6">
        <v>503.97</v>
      </c>
      <c r="K6" s="1">
        <f t="shared" si="0"/>
        <v>45553</v>
      </c>
      <c r="M6">
        <f t="shared" si="1"/>
        <v>15</v>
      </c>
    </row>
    <row r="7" spans="1:13" x14ac:dyDescent="0.25">
      <c r="A7" t="s">
        <v>4</v>
      </c>
      <c r="B7">
        <v>1</v>
      </c>
      <c r="D7">
        <v>12</v>
      </c>
      <c r="E7" s="1">
        <v>45537</v>
      </c>
      <c r="F7" s="1">
        <v>45552</v>
      </c>
      <c r="G7" s="2" t="s">
        <v>1</v>
      </c>
      <c r="H7">
        <v>0</v>
      </c>
      <c r="K7" s="1">
        <f t="shared" si="0"/>
        <v>45553</v>
      </c>
      <c r="M7">
        <f t="shared" si="1"/>
        <v>15</v>
      </c>
    </row>
    <row r="8" spans="1:13" x14ac:dyDescent="0.25">
      <c r="A8" t="s">
        <v>3</v>
      </c>
      <c r="B8">
        <v>19</v>
      </c>
      <c r="C8">
        <v>12</v>
      </c>
      <c r="D8">
        <v>120</v>
      </c>
      <c r="E8" s="1">
        <v>45553</v>
      </c>
      <c r="F8" s="1">
        <v>45729</v>
      </c>
      <c r="G8">
        <v>3</v>
      </c>
      <c r="H8">
        <v>0</v>
      </c>
      <c r="K8" s="1">
        <f t="shared" si="0"/>
        <v>45721</v>
      </c>
      <c r="M8">
        <f t="shared" si="1"/>
        <v>176</v>
      </c>
    </row>
    <row r="9" spans="1:13" x14ac:dyDescent="0.25">
      <c r="A9" t="s">
        <v>5</v>
      </c>
      <c r="B9">
        <v>10</v>
      </c>
      <c r="D9">
        <v>120</v>
      </c>
      <c r="E9" s="1">
        <v>45553</v>
      </c>
      <c r="F9" s="1">
        <v>45729</v>
      </c>
      <c r="G9" s="2" t="s">
        <v>1</v>
      </c>
      <c r="H9">
        <v>0</v>
      </c>
      <c r="K9" s="1">
        <f t="shared" si="0"/>
        <v>45721</v>
      </c>
      <c r="M9">
        <f t="shared" si="1"/>
        <v>176</v>
      </c>
    </row>
    <row r="10" spans="1:13" x14ac:dyDescent="0.25">
      <c r="A10" t="s">
        <v>5</v>
      </c>
      <c r="B10">
        <v>9</v>
      </c>
      <c r="D10">
        <v>108</v>
      </c>
      <c r="E10" s="1">
        <v>45553</v>
      </c>
      <c r="F10" s="1">
        <v>45713</v>
      </c>
      <c r="G10" s="2" t="s">
        <v>1</v>
      </c>
      <c r="H10">
        <v>0</v>
      </c>
      <c r="K10" s="1">
        <f t="shared" si="0"/>
        <v>45705</v>
      </c>
      <c r="M10">
        <f t="shared" si="1"/>
        <v>160</v>
      </c>
    </row>
    <row r="11" spans="1:13" x14ac:dyDescent="0.25">
      <c r="A11" t="s">
        <v>3</v>
      </c>
      <c r="B11">
        <v>4</v>
      </c>
      <c r="C11">
        <v>30</v>
      </c>
      <c r="D11">
        <v>30</v>
      </c>
      <c r="E11" s="1">
        <v>45537</v>
      </c>
      <c r="F11" s="1">
        <v>45576</v>
      </c>
      <c r="G11" s="2" t="s">
        <v>1</v>
      </c>
      <c r="H11">
        <v>0</v>
      </c>
      <c r="K11" s="1">
        <f t="shared" si="0"/>
        <v>45579</v>
      </c>
      <c r="M11">
        <f t="shared" si="1"/>
        <v>39</v>
      </c>
    </row>
    <row r="12" spans="1:13" x14ac:dyDescent="0.25">
      <c r="A12" t="s">
        <v>6</v>
      </c>
      <c r="B12">
        <v>1</v>
      </c>
      <c r="D12">
        <v>30</v>
      </c>
      <c r="E12" s="1">
        <v>45537</v>
      </c>
      <c r="F12" s="1">
        <v>45576</v>
      </c>
      <c r="G12" s="2" t="s">
        <v>1</v>
      </c>
      <c r="H12">
        <v>0</v>
      </c>
      <c r="K12" s="1">
        <f t="shared" si="0"/>
        <v>45579</v>
      </c>
      <c r="M12">
        <f t="shared" si="1"/>
        <v>39</v>
      </c>
    </row>
    <row r="13" spans="1:13" x14ac:dyDescent="0.25">
      <c r="A13" t="s">
        <v>6</v>
      </c>
      <c r="B13">
        <v>1</v>
      </c>
      <c r="D13">
        <v>30</v>
      </c>
      <c r="E13" s="1">
        <v>45537</v>
      </c>
      <c r="F13" s="1">
        <v>45576</v>
      </c>
      <c r="G13" s="2" t="s">
        <v>1</v>
      </c>
      <c r="H13">
        <v>0</v>
      </c>
      <c r="K13" s="1">
        <f t="shared" si="0"/>
        <v>45579</v>
      </c>
      <c r="M13">
        <f t="shared" si="1"/>
        <v>39</v>
      </c>
    </row>
    <row r="14" spans="1:13" x14ac:dyDescent="0.25">
      <c r="A14" t="s">
        <v>6</v>
      </c>
      <c r="B14">
        <v>1</v>
      </c>
      <c r="D14">
        <v>30</v>
      </c>
      <c r="E14" s="1">
        <v>45537</v>
      </c>
      <c r="F14" s="1">
        <v>45576</v>
      </c>
      <c r="G14" s="2" t="s">
        <v>1</v>
      </c>
      <c r="H14">
        <v>0</v>
      </c>
      <c r="K14" s="1">
        <f t="shared" si="0"/>
        <v>45579</v>
      </c>
      <c r="M14">
        <f t="shared" si="1"/>
        <v>39</v>
      </c>
    </row>
    <row r="15" spans="1:13" x14ac:dyDescent="0.25">
      <c r="A15" t="s">
        <v>6</v>
      </c>
      <c r="B15">
        <v>1</v>
      </c>
      <c r="D15">
        <v>30</v>
      </c>
      <c r="E15" s="1">
        <v>45537</v>
      </c>
      <c r="F15" s="1">
        <v>45576</v>
      </c>
      <c r="G15" s="2" t="s">
        <v>1</v>
      </c>
      <c r="H15">
        <v>0</v>
      </c>
      <c r="K15" s="1">
        <f t="shared" si="0"/>
        <v>45579</v>
      </c>
      <c r="M15">
        <f t="shared" si="1"/>
        <v>39</v>
      </c>
    </row>
    <row r="16" spans="1:13" x14ac:dyDescent="0.25">
      <c r="A16" t="s">
        <v>3</v>
      </c>
      <c r="B16">
        <v>10</v>
      </c>
      <c r="C16">
        <v>5</v>
      </c>
      <c r="D16">
        <v>15</v>
      </c>
      <c r="E16" s="1">
        <v>45579</v>
      </c>
      <c r="F16" s="1">
        <v>45600</v>
      </c>
      <c r="G16">
        <v>9</v>
      </c>
      <c r="H16">
        <v>0</v>
      </c>
      <c r="K16" s="1">
        <f t="shared" si="0"/>
        <v>45600</v>
      </c>
      <c r="M16">
        <f t="shared" si="1"/>
        <v>21</v>
      </c>
    </row>
    <row r="17" spans="1:13" x14ac:dyDescent="0.25">
      <c r="A17" t="s">
        <v>7</v>
      </c>
      <c r="B17">
        <v>3</v>
      </c>
      <c r="D17">
        <v>15</v>
      </c>
      <c r="E17" s="1">
        <v>45579</v>
      </c>
      <c r="F17" s="1">
        <v>45600</v>
      </c>
      <c r="G17" s="2" t="s">
        <v>1</v>
      </c>
      <c r="H17">
        <v>0</v>
      </c>
      <c r="K17" s="1">
        <f t="shared" si="0"/>
        <v>45600</v>
      </c>
      <c r="M17">
        <f t="shared" si="1"/>
        <v>21</v>
      </c>
    </row>
    <row r="18" spans="1:13" x14ac:dyDescent="0.25">
      <c r="A18" t="s">
        <v>7</v>
      </c>
      <c r="B18">
        <v>3</v>
      </c>
      <c r="D18">
        <v>15</v>
      </c>
      <c r="E18" s="1">
        <v>45579</v>
      </c>
      <c r="F18" s="1">
        <v>45600</v>
      </c>
      <c r="G18" s="2" t="s">
        <v>1</v>
      </c>
      <c r="H18">
        <v>0</v>
      </c>
      <c r="K18" s="1">
        <f t="shared" si="0"/>
        <v>45600</v>
      </c>
      <c r="M18">
        <f t="shared" si="1"/>
        <v>21</v>
      </c>
    </row>
    <row r="19" spans="1:13" x14ac:dyDescent="0.25">
      <c r="A19" t="s">
        <v>7</v>
      </c>
      <c r="B19">
        <v>2</v>
      </c>
      <c r="D19">
        <v>10</v>
      </c>
      <c r="E19" s="1">
        <v>45579</v>
      </c>
      <c r="F19" s="1">
        <v>45590</v>
      </c>
      <c r="G19" s="2" t="s">
        <v>1</v>
      </c>
      <c r="H19">
        <v>0</v>
      </c>
      <c r="K19" s="1">
        <f t="shared" si="0"/>
        <v>45593</v>
      </c>
      <c r="M19">
        <f t="shared" si="1"/>
        <v>11</v>
      </c>
    </row>
    <row r="20" spans="1:13" x14ac:dyDescent="0.25">
      <c r="A20" t="s">
        <v>7</v>
      </c>
      <c r="B20">
        <v>2</v>
      </c>
      <c r="D20">
        <v>10</v>
      </c>
      <c r="E20" s="1">
        <v>45579</v>
      </c>
      <c r="F20" s="1">
        <v>45590</v>
      </c>
      <c r="G20" s="2" t="s">
        <v>1</v>
      </c>
      <c r="H20">
        <v>0</v>
      </c>
      <c r="K20" s="1">
        <f t="shared" si="0"/>
        <v>45593</v>
      </c>
      <c r="M20">
        <f t="shared" si="1"/>
        <v>11</v>
      </c>
    </row>
    <row r="21" spans="1:13" x14ac:dyDescent="0.25">
      <c r="A21" t="s">
        <v>2</v>
      </c>
      <c r="D21">
        <v>261.5</v>
      </c>
      <c r="E21" s="1">
        <v>45593</v>
      </c>
      <c r="F21" s="1">
        <v>45974</v>
      </c>
      <c r="G21" s="2" t="s">
        <v>1</v>
      </c>
      <c r="H21">
        <v>0</v>
      </c>
      <c r="K21" s="1">
        <f t="shared" si="0"/>
        <v>45958</v>
      </c>
      <c r="M21">
        <f t="shared" si="1"/>
        <v>381</v>
      </c>
    </row>
    <row r="22" spans="1:13" x14ac:dyDescent="0.25">
      <c r="A22" t="s">
        <v>8</v>
      </c>
      <c r="B22">
        <v>8</v>
      </c>
      <c r="C22">
        <v>12</v>
      </c>
      <c r="D22">
        <v>60</v>
      </c>
      <c r="E22" s="1">
        <v>45714</v>
      </c>
      <c r="F22" s="1">
        <v>45800</v>
      </c>
      <c r="G22" s="2" t="s">
        <v>1</v>
      </c>
      <c r="H22">
        <v>0</v>
      </c>
      <c r="K22" s="1">
        <f t="shared" si="0"/>
        <v>45798</v>
      </c>
      <c r="M22">
        <f t="shared" si="1"/>
        <v>86</v>
      </c>
    </row>
    <row r="23" spans="1:13" x14ac:dyDescent="0.25">
      <c r="A23" t="s">
        <v>9</v>
      </c>
      <c r="B23">
        <v>3</v>
      </c>
      <c r="D23">
        <v>36</v>
      </c>
      <c r="E23" s="1">
        <v>45730</v>
      </c>
      <c r="F23" s="1">
        <v>45784</v>
      </c>
      <c r="G23">
        <v>7</v>
      </c>
      <c r="H23">
        <v>0</v>
      </c>
      <c r="K23" s="1">
        <f t="shared" si="0"/>
        <v>45782</v>
      </c>
      <c r="M23">
        <f t="shared" si="1"/>
        <v>54</v>
      </c>
    </row>
    <row r="24" spans="1:13" x14ac:dyDescent="0.25">
      <c r="A24" t="s">
        <v>9</v>
      </c>
      <c r="B24">
        <v>5</v>
      </c>
      <c r="D24">
        <v>60</v>
      </c>
      <c r="E24" s="1">
        <v>45714</v>
      </c>
      <c r="F24" s="1">
        <v>45800</v>
      </c>
      <c r="G24">
        <v>8</v>
      </c>
      <c r="H24">
        <v>0</v>
      </c>
      <c r="K24" s="1">
        <f t="shared" si="0"/>
        <v>45798</v>
      </c>
      <c r="M24">
        <f t="shared" si="1"/>
        <v>86</v>
      </c>
    </row>
    <row r="25" spans="1:13" x14ac:dyDescent="0.25">
      <c r="A25" t="s">
        <v>8</v>
      </c>
      <c r="B25">
        <v>30</v>
      </c>
      <c r="C25">
        <v>0.5</v>
      </c>
      <c r="D25">
        <v>13.5</v>
      </c>
      <c r="E25" s="1">
        <v>45785</v>
      </c>
      <c r="F25" s="1">
        <v>45804</v>
      </c>
      <c r="G25" s="2" t="s">
        <v>1</v>
      </c>
      <c r="H25">
        <v>0</v>
      </c>
      <c r="K25" s="1">
        <f t="shared" si="0"/>
        <v>45804</v>
      </c>
      <c r="M25">
        <f t="shared" si="1"/>
        <v>19</v>
      </c>
    </row>
    <row r="26" spans="1:13" x14ac:dyDescent="0.25">
      <c r="A26" t="s">
        <v>10</v>
      </c>
      <c r="B26">
        <v>27</v>
      </c>
      <c r="D26">
        <v>13.5</v>
      </c>
      <c r="E26" s="1">
        <v>45785</v>
      </c>
      <c r="F26" s="1">
        <v>45804</v>
      </c>
      <c r="G26">
        <v>21</v>
      </c>
      <c r="H26">
        <v>0</v>
      </c>
      <c r="K26" s="1">
        <f t="shared" si="0"/>
        <v>45804</v>
      </c>
      <c r="M26">
        <f t="shared" si="1"/>
        <v>19</v>
      </c>
    </row>
    <row r="27" spans="1:13" x14ac:dyDescent="0.25">
      <c r="A27" t="s">
        <v>10</v>
      </c>
      <c r="B27">
        <v>3</v>
      </c>
      <c r="D27">
        <v>1.5</v>
      </c>
      <c r="E27" s="1">
        <v>45803</v>
      </c>
      <c r="F27" s="1">
        <v>45804</v>
      </c>
      <c r="G27">
        <v>22</v>
      </c>
      <c r="H27">
        <v>0</v>
      </c>
      <c r="K27" s="1">
        <f t="shared" si="0"/>
        <v>45804</v>
      </c>
      <c r="M27">
        <f t="shared" si="1"/>
        <v>1</v>
      </c>
    </row>
    <row r="28" spans="1:13" x14ac:dyDescent="0.25">
      <c r="A28" t="s">
        <v>8</v>
      </c>
      <c r="B28">
        <v>8</v>
      </c>
      <c r="C28">
        <v>12</v>
      </c>
      <c r="D28">
        <v>48</v>
      </c>
      <c r="E28" s="1">
        <v>45804</v>
      </c>
      <c r="F28" s="1">
        <v>45873</v>
      </c>
      <c r="G28" s="2" t="s">
        <v>1</v>
      </c>
      <c r="H28">
        <v>0</v>
      </c>
      <c r="K28" s="1">
        <f t="shared" si="0"/>
        <v>45870</v>
      </c>
      <c r="M28">
        <f t="shared" si="1"/>
        <v>69</v>
      </c>
    </row>
    <row r="29" spans="1:13" x14ac:dyDescent="0.25">
      <c r="A29" t="s">
        <v>11</v>
      </c>
      <c r="B29">
        <v>4</v>
      </c>
      <c r="D29">
        <v>48</v>
      </c>
      <c r="E29" s="1">
        <v>45804</v>
      </c>
      <c r="F29" s="1">
        <v>45873</v>
      </c>
      <c r="G29">
        <v>24</v>
      </c>
      <c r="H29">
        <v>0</v>
      </c>
      <c r="K29" s="1">
        <f t="shared" si="0"/>
        <v>45870</v>
      </c>
      <c r="M29">
        <f t="shared" si="1"/>
        <v>69</v>
      </c>
    </row>
    <row r="30" spans="1:13" x14ac:dyDescent="0.25">
      <c r="A30" t="s">
        <v>11</v>
      </c>
      <c r="B30">
        <v>4</v>
      </c>
      <c r="D30">
        <v>48</v>
      </c>
      <c r="E30" s="1">
        <v>45804</v>
      </c>
      <c r="F30" s="1">
        <v>45873</v>
      </c>
      <c r="G30">
        <v>25</v>
      </c>
      <c r="H30">
        <v>0</v>
      </c>
      <c r="K30" s="1">
        <f t="shared" si="0"/>
        <v>45870</v>
      </c>
      <c r="M30">
        <f t="shared" si="1"/>
        <v>69</v>
      </c>
    </row>
    <row r="31" spans="1:13" x14ac:dyDescent="0.25">
      <c r="A31" t="s">
        <v>8</v>
      </c>
      <c r="B31">
        <v>12</v>
      </c>
      <c r="C31">
        <v>12</v>
      </c>
      <c r="D31">
        <v>72</v>
      </c>
      <c r="E31" s="1">
        <v>45873</v>
      </c>
      <c r="F31" s="1">
        <v>45974</v>
      </c>
      <c r="G31" s="2" t="s">
        <v>1</v>
      </c>
      <c r="H31">
        <v>0</v>
      </c>
      <c r="K31" s="1">
        <f t="shared" si="0"/>
        <v>45973</v>
      </c>
      <c r="M31">
        <f t="shared" si="1"/>
        <v>101</v>
      </c>
    </row>
    <row r="32" spans="1:13" x14ac:dyDescent="0.25">
      <c r="A32" t="s">
        <v>12</v>
      </c>
      <c r="B32">
        <v>6</v>
      </c>
      <c r="D32">
        <v>72</v>
      </c>
      <c r="E32" s="1">
        <v>45873</v>
      </c>
      <c r="F32" s="1">
        <v>45974</v>
      </c>
      <c r="G32">
        <v>27</v>
      </c>
      <c r="H32">
        <v>0</v>
      </c>
      <c r="K32" s="1">
        <f t="shared" si="0"/>
        <v>45973</v>
      </c>
      <c r="M32">
        <f t="shared" si="1"/>
        <v>101</v>
      </c>
    </row>
    <row r="33" spans="1:13" x14ac:dyDescent="0.25">
      <c r="A33" t="s">
        <v>12</v>
      </c>
      <c r="B33">
        <v>6</v>
      </c>
      <c r="D33">
        <v>72</v>
      </c>
      <c r="E33" s="1">
        <v>45873</v>
      </c>
      <c r="F33" s="1">
        <v>45974</v>
      </c>
      <c r="G33">
        <v>28</v>
      </c>
      <c r="H33">
        <v>0</v>
      </c>
      <c r="K33" s="1">
        <f t="shared" si="0"/>
        <v>45973</v>
      </c>
      <c r="M33">
        <f t="shared" si="1"/>
        <v>101</v>
      </c>
    </row>
    <row r="34" spans="1:13" x14ac:dyDescent="0.25">
      <c r="A34" t="s">
        <v>8</v>
      </c>
      <c r="B34">
        <v>358</v>
      </c>
      <c r="C34">
        <v>1.5</v>
      </c>
      <c r="D34">
        <v>184</v>
      </c>
      <c r="E34" s="1">
        <v>45593</v>
      </c>
      <c r="F34" s="1">
        <v>45863</v>
      </c>
      <c r="G34" s="2" t="s">
        <v>1</v>
      </c>
      <c r="H34">
        <v>0</v>
      </c>
      <c r="K34" s="1">
        <f t="shared" si="0"/>
        <v>45849</v>
      </c>
      <c r="M34">
        <f t="shared" si="1"/>
        <v>270</v>
      </c>
    </row>
    <row r="35" spans="1:13" x14ac:dyDescent="0.25">
      <c r="A35" t="s">
        <v>13</v>
      </c>
      <c r="B35">
        <v>119</v>
      </c>
      <c r="D35">
        <v>179</v>
      </c>
      <c r="E35" s="1">
        <v>45601</v>
      </c>
      <c r="F35" s="1">
        <v>45863</v>
      </c>
      <c r="G35">
        <v>15</v>
      </c>
      <c r="H35">
        <v>0</v>
      </c>
      <c r="K35" s="1">
        <f t="shared" si="0"/>
        <v>45852</v>
      </c>
      <c r="M35">
        <f t="shared" si="1"/>
        <v>262</v>
      </c>
    </row>
    <row r="36" spans="1:13" x14ac:dyDescent="0.25">
      <c r="A36" t="s">
        <v>13</v>
      </c>
      <c r="B36">
        <v>119</v>
      </c>
      <c r="D36">
        <v>179</v>
      </c>
      <c r="E36" s="1">
        <v>45601</v>
      </c>
      <c r="F36" s="1">
        <v>45863</v>
      </c>
      <c r="G36">
        <v>16</v>
      </c>
      <c r="H36">
        <v>0</v>
      </c>
      <c r="K36" s="1">
        <f t="shared" si="0"/>
        <v>45852</v>
      </c>
      <c r="M36">
        <f t="shared" si="1"/>
        <v>262</v>
      </c>
    </row>
    <row r="37" spans="1:13" x14ac:dyDescent="0.25">
      <c r="A37" t="s">
        <v>13</v>
      </c>
      <c r="B37">
        <v>119</v>
      </c>
      <c r="D37">
        <v>179</v>
      </c>
      <c r="E37" s="1">
        <v>45593</v>
      </c>
      <c r="F37" s="1">
        <v>45856</v>
      </c>
      <c r="G37">
        <v>17</v>
      </c>
      <c r="H37">
        <v>0</v>
      </c>
      <c r="K37" s="1">
        <f t="shared" si="0"/>
        <v>45842</v>
      </c>
      <c r="M37">
        <f t="shared" si="1"/>
        <v>263</v>
      </c>
    </row>
    <row r="38" spans="1:13" x14ac:dyDescent="0.25">
      <c r="A38" t="s">
        <v>8</v>
      </c>
      <c r="B38">
        <v>58</v>
      </c>
      <c r="C38">
        <v>0.5</v>
      </c>
      <c r="D38">
        <v>29</v>
      </c>
      <c r="E38" s="1">
        <v>45840</v>
      </c>
      <c r="F38" s="1">
        <v>45880</v>
      </c>
      <c r="G38" s="2" t="s">
        <v>1</v>
      </c>
      <c r="H38">
        <v>0</v>
      </c>
      <c r="K38" s="1">
        <f t="shared" si="0"/>
        <v>45881</v>
      </c>
      <c r="M38">
        <f t="shared" si="1"/>
        <v>40</v>
      </c>
    </row>
    <row r="39" spans="1:13" x14ac:dyDescent="0.25">
      <c r="A39" t="s">
        <v>14</v>
      </c>
      <c r="D39">
        <v>29</v>
      </c>
      <c r="E39" s="1">
        <v>45840</v>
      </c>
      <c r="F39" s="1">
        <v>45880</v>
      </c>
      <c r="G39" s="2">
        <v>100</v>
      </c>
      <c r="H39">
        <v>0</v>
      </c>
      <c r="K39" s="1">
        <f t="shared" si="0"/>
        <v>45881</v>
      </c>
      <c r="M39">
        <f t="shared" si="1"/>
        <v>40</v>
      </c>
    </row>
    <row r="40" spans="1:13" x14ac:dyDescent="0.25">
      <c r="A40" t="s">
        <v>8</v>
      </c>
      <c r="B40">
        <v>10</v>
      </c>
      <c r="C40">
        <v>20</v>
      </c>
      <c r="D40">
        <v>204</v>
      </c>
      <c r="E40" s="1">
        <v>45593</v>
      </c>
      <c r="F40" s="1">
        <v>45894</v>
      </c>
      <c r="G40" s="2" t="s">
        <v>1</v>
      </c>
      <c r="H40">
        <v>0</v>
      </c>
      <c r="K40" s="1">
        <f t="shared" si="0"/>
        <v>45877</v>
      </c>
      <c r="M40">
        <f t="shared" si="1"/>
        <v>301</v>
      </c>
    </row>
    <row r="41" spans="1:13" x14ac:dyDescent="0.25">
      <c r="A41" t="s">
        <v>15</v>
      </c>
      <c r="B41">
        <v>1</v>
      </c>
      <c r="D41">
        <v>20</v>
      </c>
      <c r="E41" s="1">
        <v>45866</v>
      </c>
      <c r="F41" s="1">
        <v>45894</v>
      </c>
      <c r="G41">
        <v>33</v>
      </c>
      <c r="H41">
        <v>0</v>
      </c>
      <c r="K41" s="1">
        <f t="shared" si="0"/>
        <v>45894</v>
      </c>
      <c r="M41">
        <f t="shared" si="1"/>
        <v>28</v>
      </c>
    </row>
    <row r="42" spans="1:13" x14ac:dyDescent="0.25">
      <c r="A42" t="s">
        <v>15</v>
      </c>
      <c r="B42">
        <v>1</v>
      </c>
      <c r="D42">
        <v>20</v>
      </c>
      <c r="E42" s="1">
        <v>45866</v>
      </c>
      <c r="F42" s="1">
        <v>45894</v>
      </c>
      <c r="G42">
        <v>34</v>
      </c>
      <c r="H42">
        <v>0</v>
      </c>
      <c r="K42" s="1">
        <f t="shared" si="0"/>
        <v>45894</v>
      </c>
      <c r="M42">
        <f t="shared" si="1"/>
        <v>28</v>
      </c>
    </row>
    <row r="43" spans="1:13" x14ac:dyDescent="0.25">
      <c r="A43" t="s">
        <v>15</v>
      </c>
      <c r="B43">
        <v>1</v>
      </c>
      <c r="D43">
        <v>20</v>
      </c>
      <c r="E43" s="1">
        <v>45859</v>
      </c>
      <c r="F43" s="1">
        <v>45887</v>
      </c>
      <c r="G43">
        <v>35</v>
      </c>
      <c r="H43">
        <v>0</v>
      </c>
      <c r="K43" s="1">
        <f t="shared" si="0"/>
        <v>45887</v>
      </c>
      <c r="M43">
        <f t="shared" si="1"/>
        <v>28</v>
      </c>
    </row>
    <row r="44" spans="1:13" x14ac:dyDescent="0.25">
      <c r="A44" t="s">
        <v>15</v>
      </c>
      <c r="B44">
        <v>7</v>
      </c>
      <c r="D44">
        <v>140</v>
      </c>
      <c r="E44" s="1">
        <v>45593</v>
      </c>
      <c r="F44" s="1">
        <v>45800</v>
      </c>
      <c r="G44">
        <v>18</v>
      </c>
      <c r="H44">
        <v>0</v>
      </c>
      <c r="K44" s="1">
        <f t="shared" si="0"/>
        <v>45789</v>
      </c>
      <c r="M44">
        <f t="shared" si="1"/>
        <v>207</v>
      </c>
    </row>
    <row r="45" spans="1:13" x14ac:dyDescent="0.25">
      <c r="A45" t="s">
        <v>8</v>
      </c>
      <c r="B45">
        <v>2</v>
      </c>
      <c r="C45">
        <v>5</v>
      </c>
      <c r="D45">
        <v>69</v>
      </c>
      <c r="E45" s="1">
        <v>45803</v>
      </c>
      <c r="F45" s="1">
        <v>45901</v>
      </c>
      <c r="G45" s="2" t="s">
        <v>1</v>
      </c>
      <c r="H45">
        <v>0</v>
      </c>
      <c r="K45" s="1">
        <f t="shared" si="0"/>
        <v>45898</v>
      </c>
      <c r="M45">
        <f t="shared" si="1"/>
        <v>98</v>
      </c>
    </row>
    <row r="46" spans="1:13" x14ac:dyDescent="0.25">
      <c r="A46" t="s">
        <v>16</v>
      </c>
      <c r="B46">
        <v>1</v>
      </c>
      <c r="D46">
        <v>5</v>
      </c>
      <c r="E46" s="1">
        <v>45895</v>
      </c>
      <c r="F46" s="1">
        <v>45901</v>
      </c>
      <c r="G46">
        <v>40</v>
      </c>
      <c r="H46">
        <v>0</v>
      </c>
      <c r="K46" s="1">
        <f t="shared" si="0"/>
        <v>45902</v>
      </c>
      <c r="M46">
        <f t="shared" si="1"/>
        <v>6</v>
      </c>
    </row>
    <row r="47" spans="1:13" x14ac:dyDescent="0.25">
      <c r="A47" t="s">
        <v>16</v>
      </c>
      <c r="B47">
        <v>1</v>
      </c>
      <c r="D47">
        <v>5</v>
      </c>
      <c r="E47" s="1">
        <v>45803</v>
      </c>
      <c r="F47" s="1">
        <v>45807</v>
      </c>
      <c r="G47">
        <v>42</v>
      </c>
      <c r="H47">
        <v>0</v>
      </c>
      <c r="K47" s="1">
        <f t="shared" si="0"/>
        <v>45810</v>
      </c>
      <c r="M47">
        <f t="shared" si="1"/>
        <v>4</v>
      </c>
    </row>
    <row r="48" spans="1:13" x14ac:dyDescent="0.25">
      <c r="A48" t="s">
        <v>8</v>
      </c>
      <c r="B48">
        <v>2</v>
      </c>
      <c r="C48">
        <v>10</v>
      </c>
      <c r="D48">
        <v>69</v>
      </c>
      <c r="E48" s="1">
        <v>45811</v>
      </c>
      <c r="F48" s="1">
        <v>45908</v>
      </c>
      <c r="G48" s="2" t="s">
        <v>1</v>
      </c>
      <c r="H48">
        <v>0</v>
      </c>
      <c r="K48" s="1">
        <f t="shared" si="0"/>
        <v>45908</v>
      </c>
      <c r="M48">
        <f t="shared" si="1"/>
        <v>97</v>
      </c>
    </row>
    <row r="49" spans="1:13" x14ac:dyDescent="0.25">
      <c r="A49" t="s">
        <v>17</v>
      </c>
      <c r="B49">
        <v>1</v>
      </c>
      <c r="D49">
        <v>10</v>
      </c>
      <c r="E49" s="1">
        <v>45895</v>
      </c>
      <c r="F49" s="1">
        <v>45908</v>
      </c>
      <c r="G49">
        <v>39</v>
      </c>
      <c r="H49">
        <v>0</v>
      </c>
      <c r="K49" s="1">
        <f t="shared" si="0"/>
        <v>45909</v>
      </c>
      <c r="M49">
        <f t="shared" si="1"/>
        <v>13</v>
      </c>
    </row>
    <row r="50" spans="1:13" x14ac:dyDescent="0.25">
      <c r="A50" t="s">
        <v>17</v>
      </c>
      <c r="B50">
        <v>1</v>
      </c>
      <c r="D50">
        <v>10</v>
      </c>
      <c r="E50" s="1">
        <v>45811</v>
      </c>
      <c r="F50" s="1">
        <v>45824</v>
      </c>
      <c r="G50">
        <v>45</v>
      </c>
      <c r="H50">
        <v>0</v>
      </c>
      <c r="K50" s="1">
        <f t="shared" si="0"/>
        <v>45825</v>
      </c>
      <c r="M50">
        <f t="shared" si="1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D9D4-0367-4A45-8ADA-DCC350D56B5E}">
  <dimension ref="B1:CQ50"/>
  <sheetViews>
    <sheetView showGridLines="0" workbookViewId="0">
      <selection activeCell="X2" sqref="X2:Y2"/>
    </sheetView>
  </sheetViews>
  <sheetFormatPr defaultRowHeight="15" x14ac:dyDescent="0.25"/>
  <cols>
    <col min="1" max="1" width="3.7109375" customWidth="1"/>
    <col min="2" max="2" width="3.140625" customWidth="1"/>
    <col min="3" max="4" width="22.42578125" customWidth="1"/>
    <col min="5" max="5" width="3.140625" customWidth="1"/>
    <col min="7" max="7" width="3.85546875" customWidth="1"/>
    <col min="8" max="8" width="29.28515625" customWidth="1"/>
    <col min="9" max="9" width="14.5703125" customWidth="1"/>
    <col min="10" max="10" width="6.28515625" customWidth="1"/>
    <col min="11" max="11" width="3.85546875" customWidth="1"/>
    <col min="13" max="13" width="4.28515625" customWidth="1"/>
    <col min="14" max="14" width="27.42578125" customWidth="1"/>
    <col min="15" max="15" width="26.42578125" customWidth="1"/>
    <col min="17" max="17" width="4.28515625" customWidth="1"/>
  </cols>
  <sheetData>
    <row r="1" spans="2:95" s="3" customFormat="1" ht="15.75" thickBot="1" x14ac:dyDescent="0.3"/>
    <row r="2" spans="2:95" s="3" customFormat="1" ht="26.25" customHeight="1" thickBot="1" x14ac:dyDescent="0.3">
      <c r="B2" s="68" t="s">
        <v>52</v>
      </c>
      <c r="C2" s="68"/>
      <c r="X2" s="69" t="s">
        <v>22</v>
      </c>
      <c r="Y2" s="70"/>
      <c r="CL2" s="65"/>
      <c r="CM2" s="66"/>
      <c r="CN2" s="66"/>
      <c r="CO2" s="66"/>
      <c r="CP2" s="66"/>
      <c r="CQ2" s="67"/>
    </row>
    <row r="3" spans="2:95" s="3" customFormat="1" x14ac:dyDescent="0.25"/>
    <row r="6" spans="2:95" x14ac:dyDescent="0.25">
      <c r="B6" s="71" t="s">
        <v>53</v>
      </c>
      <c r="C6" s="71"/>
      <c r="D6" s="71"/>
      <c r="E6" s="71"/>
      <c r="G6" s="72" t="s">
        <v>76</v>
      </c>
      <c r="H6" s="73"/>
      <c r="I6" s="73"/>
      <c r="J6" s="73"/>
      <c r="K6" s="73"/>
      <c r="M6" s="72" t="s">
        <v>76</v>
      </c>
      <c r="N6" s="73"/>
      <c r="O6" s="73"/>
      <c r="P6" s="73"/>
      <c r="Q6" s="73"/>
    </row>
    <row r="7" spans="2:95" x14ac:dyDescent="0.25">
      <c r="B7" s="40"/>
      <c r="E7" s="41"/>
      <c r="G7" s="40"/>
      <c r="K7" s="41"/>
      <c r="M7" s="40"/>
      <c r="Q7" s="41"/>
    </row>
    <row r="8" spans="2:95" x14ac:dyDescent="0.25">
      <c r="B8" s="40"/>
      <c r="C8" s="23" t="s">
        <v>54</v>
      </c>
      <c r="D8" s="24" t="s">
        <v>57</v>
      </c>
      <c r="E8" s="41"/>
      <c r="G8" s="40"/>
      <c r="H8" s="45" t="s">
        <v>40</v>
      </c>
      <c r="I8" s="45" t="s">
        <v>77</v>
      </c>
      <c r="J8" s="45" t="s">
        <v>78</v>
      </c>
      <c r="K8" s="41"/>
      <c r="M8" s="40"/>
      <c r="N8" s="45" t="s">
        <v>85</v>
      </c>
      <c r="O8" s="45" t="s">
        <v>40</v>
      </c>
      <c r="P8" s="45" t="s">
        <v>77</v>
      </c>
      <c r="Q8" s="41"/>
    </row>
    <row r="9" spans="2:95" x14ac:dyDescent="0.25">
      <c r="B9" s="40"/>
      <c r="E9" s="41"/>
      <c r="G9" s="40"/>
      <c r="H9" s="46" t="s">
        <v>79</v>
      </c>
      <c r="I9" s="46" t="s">
        <v>80</v>
      </c>
      <c r="J9" s="47">
        <f>IF(H9&lt;&gt;"",COUNTIF($O$9:$O$49,H9),"")</f>
        <v>1</v>
      </c>
      <c r="K9" s="41"/>
      <c r="M9" s="40"/>
      <c r="N9" s="46" t="s">
        <v>88</v>
      </c>
      <c r="O9" s="46" t="s">
        <v>79</v>
      </c>
      <c r="P9" s="52" t="str">
        <f>_xlfn.IFNA(INDEX(I9:I19,MATCH(O9,H9:H19,0)),"")</f>
        <v>PM</v>
      </c>
      <c r="Q9" s="41"/>
    </row>
    <row r="10" spans="2:95" x14ac:dyDescent="0.25">
      <c r="B10" s="40"/>
      <c r="C10" s="23" t="s">
        <v>55</v>
      </c>
      <c r="D10" s="24" t="s">
        <v>58</v>
      </c>
      <c r="E10" s="41"/>
      <c r="G10" s="40"/>
      <c r="H10" s="48" t="s">
        <v>81</v>
      </c>
      <c r="I10" s="48" t="s">
        <v>82</v>
      </c>
      <c r="J10" s="49">
        <f t="shared" ref="J10:J19" si="0">IF(H10&lt;&gt;"",COUNTIF($O$9:$O$49,H10),"")</f>
        <v>0</v>
      </c>
      <c r="K10" s="41"/>
      <c r="M10" s="40"/>
      <c r="N10" s="48" t="s">
        <v>89</v>
      </c>
      <c r="O10" s="48" t="s">
        <v>83</v>
      </c>
      <c r="P10" s="53" t="str">
        <f t="shared" ref="P10:P49" si="1">_xlfn.IFNA(INDEX(I10:I20,MATCH(O10,H10:H20,0)),"")</f>
        <v>DES</v>
      </c>
      <c r="Q10" s="41"/>
    </row>
    <row r="11" spans="2:95" x14ac:dyDescent="0.25">
      <c r="B11" s="40"/>
      <c r="E11" s="41"/>
      <c r="G11" s="40"/>
      <c r="H11" s="48" t="s">
        <v>83</v>
      </c>
      <c r="I11" s="48" t="s">
        <v>84</v>
      </c>
      <c r="J11" s="49">
        <f t="shared" si="0"/>
        <v>2</v>
      </c>
      <c r="K11" s="41"/>
      <c r="M11" s="40"/>
      <c r="N11" s="48" t="s">
        <v>90</v>
      </c>
      <c r="O11" s="48" t="s">
        <v>83</v>
      </c>
      <c r="P11" s="53" t="str">
        <f t="shared" si="1"/>
        <v>DES</v>
      </c>
      <c r="Q11" s="41"/>
    </row>
    <row r="12" spans="2:95" x14ac:dyDescent="0.25">
      <c r="B12" s="40"/>
      <c r="C12" s="23" t="s">
        <v>56</v>
      </c>
      <c r="D12" s="24" t="s">
        <v>59</v>
      </c>
      <c r="E12" s="41"/>
      <c r="G12" s="40"/>
      <c r="H12" s="48" t="s">
        <v>86</v>
      </c>
      <c r="I12" s="48" t="s">
        <v>87</v>
      </c>
      <c r="J12" s="49">
        <f t="shared" si="0"/>
        <v>0</v>
      </c>
      <c r="K12" s="41"/>
      <c r="M12" s="40"/>
      <c r="N12" s="48"/>
      <c r="O12" s="48"/>
      <c r="P12" s="53" t="str">
        <f t="shared" si="1"/>
        <v/>
      </c>
      <c r="Q12" s="41"/>
    </row>
    <row r="13" spans="2:95" ht="15.75" thickBot="1" x14ac:dyDescent="0.3">
      <c r="B13" s="42"/>
      <c r="C13" s="43"/>
      <c r="D13" s="43"/>
      <c r="E13" s="44"/>
      <c r="G13" s="40"/>
      <c r="H13" s="48"/>
      <c r="I13" s="48"/>
      <c r="J13" s="49" t="str">
        <f t="shared" si="0"/>
        <v/>
      </c>
      <c r="K13" s="41"/>
      <c r="M13" s="40"/>
      <c r="N13" s="48"/>
      <c r="O13" s="48"/>
      <c r="P13" s="53" t="str">
        <f t="shared" si="1"/>
        <v/>
      </c>
      <c r="Q13" s="41"/>
    </row>
    <row r="14" spans="2:95" x14ac:dyDescent="0.25">
      <c r="G14" s="40"/>
      <c r="H14" s="48"/>
      <c r="I14" s="48"/>
      <c r="J14" s="49" t="str">
        <f t="shared" si="0"/>
        <v/>
      </c>
      <c r="K14" s="41"/>
      <c r="M14" s="40"/>
      <c r="N14" s="48"/>
      <c r="O14" s="48"/>
      <c r="P14" s="53" t="str">
        <f t="shared" si="1"/>
        <v/>
      </c>
      <c r="Q14" s="41"/>
    </row>
    <row r="15" spans="2:95" x14ac:dyDescent="0.25">
      <c r="G15" s="40"/>
      <c r="H15" s="48"/>
      <c r="I15" s="48"/>
      <c r="J15" s="49" t="str">
        <f t="shared" si="0"/>
        <v/>
      </c>
      <c r="K15" s="41"/>
      <c r="M15" s="40"/>
      <c r="N15" s="48"/>
      <c r="O15" s="48"/>
      <c r="P15" s="53" t="str">
        <f t="shared" si="1"/>
        <v/>
      </c>
      <c r="Q15" s="41"/>
    </row>
    <row r="16" spans="2:95" x14ac:dyDescent="0.25">
      <c r="G16" s="40"/>
      <c r="H16" s="48"/>
      <c r="I16" s="48"/>
      <c r="J16" s="49" t="str">
        <f t="shared" si="0"/>
        <v/>
      </c>
      <c r="K16" s="41"/>
      <c r="M16" s="40"/>
      <c r="N16" s="48"/>
      <c r="O16" s="48"/>
      <c r="P16" s="53" t="str">
        <f t="shared" si="1"/>
        <v/>
      </c>
      <c r="Q16" s="41"/>
    </row>
    <row r="17" spans="7:17" x14ac:dyDescent="0.25">
      <c r="G17" s="40"/>
      <c r="H17" s="48"/>
      <c r="I17" s="48"/>
      <c r="J17" s="49" t="str">
        <f t="shared" si="0"/>
        <v/>
      </c>
      <c r="K17" s="41"/>
      <c r="M17" s="40"/>
      <c r="N17" s="48"/>
      <c r="O17" s="48"/>
      <c r="P17" s="53" t="str">
        <f t="shared" si="1"/>
        <v/>
      </c>
      <c r="Q17" s="41"/>
    </row>
    <row r="18" spans="7:17" x14ac:dyDescent="0.25">
      <c r="G18" s="40"/>
      <c r="H18" s="48"/>
      <c r="I18" s="48"/>
      <c r="J18" s="49" t="str">
        <f t="shared" si="0"/>
        <v/>
      </c>
      <c r="K18" s="41"/>
      <c r="M18" s="40"/>
      <c r="N18" s="48"/>
      <c r="O18" s="48"/>
      <c r="P18" s="53" t="str">
        <f t="shared" si="1"/>
        <v/>
      </c>
      <c r="Q18" s="41"/>
    </row>
    <row r="19" spans="7:17" x14ac:dyDescent="0.25">
      <c r="G19" s="40"/>
      <c r="H19" s="50"/>
      <c r="I19" s="50"/>
      <c r="J19" s="51" t="str">
        <f t="shared" si="0"/>
        <v/>
      </c>
      <c r="K19" s="41"/>
      <c r="M19" s="40"/>
      <c r="N19" s="48"/>
      <c r="O19" s="48"/>
      <c r="P19" s="53" t="str">
        <f t="shared" si="1"/>
        <v/>
      </c>
      <c r="Q19" s="41"/>
    </row>
    <row r="20" spans="7:17" ht="15.75" thickBot="1" x14ac:dyDescent="0.3">
      <c r="G20" s="42"/>
      <c r="H20" s="43"/>
      <c r="I20" s="43"/>
      <c r="J20" s="43"/>
      <c r="K20" s="44"/>
      <c r="M20" s="40"/>
      <c r="N20" s="48"/>
      <c r="O20" s="48"/>
      <c r="P20" s="53" t="str">
        <f t="shared" si="1"/>
        <v/>
      </c>
      <c r="Q20" s="41"/>
    </row>
    <row r="21" spans="7:17" x14ac:dyDescent="0.25">
      <c r="M21" s="40"/>
      <c r="N21" s="48"/>
      <c r="O21" s="48"/>
      <c r="P21" s="53" t="str">
        <f t="shared" si="1"/>
        <v/>
      </c>
      <c r="Q21" s="41"/>
    </row>
    <row r="22" spans="7:17" x14ac:dyDescent="0.25">
      <c r="M22" s="40"/>
      <c r="N22" s="48"/>
      <c r="O22" s="48"/>
      <c r="P22" s="53" t="str">
        <f t="shared" si="1"/>
        <v/>
      </c>
      <c r="Q22" s="41"/>
    </row>
    <row r="23" spans="7:17" x14ac:dyDescent="0.25">
      <c r="M23" s="40"/>
      <c r="N23" s="48"/>
      <c r="O23" s="48"/>
      <c r="P23" s="53" t="str">
        <f t="shared" si="1"/>
        <v/>
      </c>
      <c r="Q23" s="41"/>
    </row>
    <row r="24" spans="7:17" x14ac:dyDescent="0.25">
      <c r="M24" s="40"/>
      <c r="N24" s="48"/>
      <c r="O24" s="48"/>
      <c r="P24" s="53" t="str">
        <f t="shared" si="1"/>
        <v/>
      </c>
      <c r="Q24" s="41"/>
    </row>
    <row r="25" spans="7:17" x14ac:dyDescent="0.25">
      <c r="M25" s="40"/>
      <c r="N25" s="48"/>
      <c r="O25" s="48"/>
      <c r="P25" s="53" t="str">
        <f t="shared" si="1"/>
        <v/>
      </c>
      <c r="Q25" s="41"/>
    </row>
    <row r="26" spans="7:17" x14ac:dyDescent="0.25">
      <c r="M26" s="40"/>
      <c r="N26" s="48"/>
      <c r="O26" s="48"/>
      <c r="P26" s="53" t="str">
        <f t="shared" si="1"/>
        <v/>
      </c>
      <c r="Q26" s="41"/>
    </row>
    <row r="27" spans="7:17" x14ac:dyDescent="0.25">
      <c r="M27" s="40"/>
      <c r="N27" s="48"/>
      <c r="O27" s="48"/>
      <c r="P27" s="53" t="str">
        <f t="shared" si="1"/>
        <v/>
      </c>
      <c r="Q27" s="41"/>
    </row>
    <row r="28" spans="7:17" x14ac:dyDescent="0.25">
      <c r="M28" s="40"/>
      <c r="N28" s="48"/>
      <c r="O28" s="48"/>
      <c r="P28" s="53" t="str">
        <f t="shared" si="1"/>
        <v/>
      </c>
      <c r="Q28" s="41"/>
    </row>
    <row r="29" spans="7:17" x14ac:dyDescent="0.25">
      <c r="M29" s="40"/>
      <c r="N29" s="48"/>
      <c r="O29" s="48"/>
      <c r="P29" s="53" t="str">
        <f t="shared" si="1"/>
        <v/>
      </c>
      <c r="Q29" s="41"/>
    </row>
    <row r="30" spans="7:17" x14ac:dyDescent="0.25">
      <c r="M30" s="40"/>
      <c r="N30" s="48"/>
      <c r="O30" s="48"/>
      <c r="P30" s="53" t="str">
        <f t="shared" si="1"/>
        <v/>
      </c>
      <c r="Q30" s="41"/>
    </row>
    <row r="31" spans="7:17" x14ac:dyDescent="0.25">
      <c r="M31" s="40"/>
      <c r="N31" s="48"/>
      <c r="O31" s="48"/>
      <c r="P31" s="53" t="str">
        <f t="shared" si="1"/>
        <v/>
      </c>
      <c r="Q31" s="41"/>
    </row>
    <row r="32" spans="7:17" x14ac:dyDescent="0.25">
      <c r="M32" s="40"/>
      <c r="N32" s="48"/>
      <c r="O32" s="48"/>
      <c r="P32" s="53" t="str">
        <f t="shared" si="1"/>
        <v/>
      </c>
      <c r="Q32" s="41"/>
    </row>
    <row r="33" spans="13:17" x14ac:dyDescent="0.25">
      <c r="M33" s="40"/>
      <c r="N33" s="48"/>
      <c r="O33" s="48"/>
      <c r="P33" s="53" t="str">
        <f t="shared" si="1"/>
        <v/>
      </c>
      <c r="Q33" s="41"/>
    </row>
    <row r="34" spans="13:17" x14ac:dyDescent="0.25">
      <c r="M34" s="40"/>
      <c r="N34" s="48"/>
      <c r="O34" s="48"/>
      <c r="P34" s="53" t="str">
        <f t="shared" si="1"/>
        <v/>
      </c>
      <c r="Q34" s="41"/>
    </row>
    <row r="35" spans="13:17" x14ac:dyDescent="0.25">
      <c r="M35" s="40"/>
      <c r="N35" s="48"/>
      <c r="O35" s="48"/>
      <c r="P35" s="53" t="str">
        <f t="shared" si="1"/>
        <v/>
      </c>
      <c r="Q35" s="41"/>
    </row>
    <row r="36" spans="13:17" x14ac:dyDescent="0.25">
      <c r="M36" s="40"/>
      <c r="N36" s="48"/>
      <c r="O36" s="48"/>
      <c r="P36" s="53" t="str">
        <f t="shared" si="1"/>
        <v/>
      </c>
      <c r="Q36" s="41"/>
    </row>
    <row r="37" spans="13:17" x14ac:dyDescent="0.25">
      <c r="M37" s="40"/>
      <c r="N37" s="48"/>
      <c r="O37" s="48"/>
      <c r="P37" s="53" t="str">
        <f t="shared" si="1"/>
        <v/>
      </c>
      <c r="Q37" s="41"/>
    </row>
    <row r="38" spans="13:17" x14ac:dyDescent="0.25">
      <c r="M38" s="40"/>
      <c r="N38" s="48"/>
      <c r="O38" s="48"/>
      <c r="P38" s="53" t="str">
        <f t="shared" si="1"/>
        <v/>
      </c>
      <c r="Q38" s="41"/>
    </row>
    <row r="39" spans="13:17" x14ac:dyDescent="0.25">
      <c r="M39" s="40"/>
      <c r="N39" s="48"/>
      <c r="O39" s="48"/>
      <c r="P39" s="53" t="str">
        <f t="shared" si="1"/>
        <v/>
      </c>
      <c r="Q39" s="41"/>
    </row>
    <row r="40" spans="13:17" x14ac:dyDescent="0.25">
      <c r="M40" s="40"/>
      <c r="N40" s="48"/>
      <c r="O40" s="48"/>
      <c r="P40" s="53" t="str">
        <f t="shared" si="1"/>
        <v/>
      </c>
      <c r="Q40" s="41"/>
    </row>
    <row r="41" spans="13:17" x14ac:dyDescent="0.25">
      <c r="M41" s="40"/>
      <c r="N41" s="48"/>
      <c r="O41" s="48"/>
      <c r="P41" s="53" t="str">
        <f t="shared" si="1"/>
        <v/>
      </c>
      <c r="Q41" s="41"/>
    </row>
    <row r="42" spans="13:17" x14ac:dyDescent="0.25">
      <c r="M42" s="40"/>
      <c r="N42" s="48"/>
      <c r="O42" s="48"/>
      <c r="P42" s="53" t="str">
        <f t="shared" si="1"/>
        <v/>
      </c>
      <c r="Q42" s="41"/>
    </row>
    <row r="43" spans="13:17" x14ac:dyDescent="0.25">
      <c r="M43" s="40"/>
      <c r="N43" s="48"/>
      <c r="O43" s="48"/>
      <c r="P43" s="53" t="str">
        <f t="shared" si="1"/>
        <v/>
      </c>
      <c r="Q43" s="41"/>
    </row>
    <row r="44" spans="13:17" x14ac:dyDescent="0.25">
      <c r="M44" s="40"/>
      <c r="N44" s="48"/>
      <c r="O44" s="48"/>
      <c r="P44" s="53" t="str">
        <f t="shared" si="1"/>
        <v/>
      </c>
      <c r="Q44" s="41"/>
    </row>
    <row r="45" spans="13:17" x14ac:dyDescent="0.25">
      <c r="M45" s="40"/>
      <c r="N45" s="48"/>
      <c r="O45" s="48"/>
      <c r="P45" s="53" t="str">
        <f t="shared" si="1"/>
        <v/>
      </c>
      <c r="Q45" s="41"/>
    </row>
    <row r="46" spans="13:17" x14ac:dyDescent="0.25">
      <c r="M46" s="40"/>
      <c r="N46" s="48"/>
      <c r="O46" s="48"/>
      <c r="P46" s="53" t="str">
        <f t="shared" si="1"/>
        <v/>
      </c>
      <c r="Q46" s="41"/>
    </row>
    <row r="47" spans="13:17" x14ac:dyDescent="0.25">
      <c r="M47" s="40"/>
      <c r="N47" s="48"/>
      <c r="O47" s="48"/>
      <c r="P47" s="53" t="str">
        <f t="shared" si="1"/>
        <v/>
      </c>
      <c r="Q47" s="41"/>
    </row>
    <row r="48" spans="13:17" x14ac:dyDescent="0.25">
      <c r="M48" s="40"/>
      <c r="N48" s="48"/>
      <c r="O48" s="48"/>
      <c r="P48" s="53" t="str">
        <f t="shared" si="1"/>
        <v/>
      </c>
      <c r="Q48" s="41"/>
    </row>
    <row r="49" spans="13:17" x14ac:dyDescent="0.25">
      <c r="M49" s="40"/>
      <c r="N49" s="50"/>
      <c r="O49" s="50"/>
      <c r="P49" s="54" t="str">
        <f t="shared" si="1"/>
        <v/>
      </c>
      <c r="Q49" s="41"/>
    </row>
    <row r="50" spans="13:17" ht="15.75" thickBot="1" x14ac:dyDescent="0.3">
      <c r="M50" s="42"/>
      <c r="N50" s="43"/>
      <c r="O50" s="43"/>
      <c r="P50" s="43"/>
      <c r="Q50" s="44"/>
    </row>
  </sheetData>
  <mergeCells count="6">
    <mergeCell ref="CL2:CQ2"/>
    <mergeCell ref="B2:C2"/>
    <mergeCell ref="X2:Y2"/>
    <mergeCell ref="B6:E6"/>
    <mergeCell ref="G6:K6"/>
    <mergeCell ref="M6:Q6"/>
  </mergeCells>
  <dataValidations count="1">
    <dataValidation type="list" allowBlank="1" showInputMessage="1" showErrorMessage="1" sqref="O9:O49" xr:uid="{87F3D21C-2B8F-46DC-8AE9-18CA1C562B2B}">
      <formula1>OFFSET($H$9,,,COUNTA($H$9:$H$19))</formula1>
    </dataValidation>
  </dataValidations>
  <hyperlinks>
    <hyperlink ref="X2:Y2" location="Gantt!CL2" tooltip="Go to Gant Chart" display="Gantt" xr:uid="{8957487E-8A55-41F0-AF33-CD21125A64E5}"/>
  </hyperlinks>
  <pageMargins left="0.7" right="0.7" top="0.75" bottom="0.75" header="0.3" footer="0.3"/>
  <ignoredErrors>
    <ignoredError sqref="P9:P49" emptyCellReference="1"/>
    <ignoredError sqref="J9:J19" unlockedFormula="1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C65B-65A6-4007-A310-3C8B710B69A3}">
  <dimension ref="B1:CT50"/>
  <sheetViews>
    <sheetView showGridLines="0" tabSelected="1" topLeftCell="A4" workbookViewId="0">
      <selection activeCell="R19" sqref="R19"/>
    </sheetView>
  </sheetViews>
  <sheetFormatPr defaultRowHeight="15" outlineLevelCol="1" x14ac:dyDescent="0.25"/>
  <cols>
    <col min="1" max="1" width="2" customWidth="1"/>
    <col min="2" max="2" width="4.140625" style="102" customWidth="1"/>
    <col min="3" max="3" width="4.140625" customWidth="1"/>
    <col min="4" max="4" width="3.28515625" customWidth="1"/>
    <col min="5" max="5" width="6.140625" customWidth="1"/>
    <col min="6" max="6" width="17.7109375" customWidth="1"/>
    <col min="7" max="7" width="1.5703125" customWidth="1"/>
    <col min="8" max="8" width="5.5703125" customWidth="1"/>
    <col min="9" max="9" width="13.28515625" customWidth="1"/>
    <col min="10" max="10" width="4.28515625" customWidth="1"/>
    <col min="11" max="11" width="9.7109375" customWidth="1" outlineLevel="1"/>
    <col min="12" max="12" width="9.7109375" style="96" customWidth="1" outlineLevel="1"/>
    <col min="13" max="13" width="3.7109375" style="102" customWidth="1" outlineLevel="1"/>
    <col min="14" max="14" width="3.140625" customWidth="1" outlineLevel="1"/>
    <col min="15" max="15" width="5.140625" hidden="1" customWidth="1" outlineLevel="1"/>
    <col min="16" max="16" width="15" style="114" customWidth="1" outlineLevel="1"/>
    <col min="17" max="18" width="9.140625" outlineLevel="1"/>
    <col min="21" max="21" width="10.42578125" bestFit="1" customWidth="1"/>
    <col min="22" max="23" width="9.28515625" customWidth="1" outlineLevel="1"/>
    <col min="24" max="24" width="5.5703125" customWidth="1"/>
    <col min="25" max="96" width="2.7109375" customWidth="1"/>
  </cols>
  <sheetData>
    <row r="1" spans="2:98" s="3" customFormat="1" ht="15.75" thickBot="1" x14ac:dyDescent="0.3">
      <c r="B1" s="100"/>
      <c r="L1" s="95"/>
      <c r="P1" s="113"/>
    </row>
    <row r="2" spans="2:98" s="3" customFormat="1" ht="26.25" customHeight="1" thickBot="1" x14ac:dyDescent="0.5">
      <c r="B2" s="74" t="s">
        <v>22</v>
      </c>
      <c r="C2" s="74"/>
      <c r="D2" s="74"/>
      <c r="E2" s="74"/>
      <c r="F2" s="74"/>
      <c r="G2" s="74"/>
      <c r="H2" s="74"/>
      <c r="L2" s="95"/>
      <c r="P2" s="113"/>
      <c r="Y2" s="75" t="s">
        <v>60</v>
      </c>
      <c r="Z2" s="75"/>
      <c r="AA2" s="75"/>
      <c r="AB2" s="75"/>
      <c r="AC2" s="75"/>
      <c r="AD2" s="75"/>
      <c r="AE2" s="75"/>
      <c r="AF2" s="76">
        <v>45475</v>
      </c>
      <c r="AG2" s="76"/>
      <c r="AH2" s="76"/>
      <c r="AI2" s="76"/>
      <c r="AJ2" s="76"/>
      <c r="AK2" s="76"/>
      <c r="AM2" s="78">
        <v>45422</v>
      </c>
      <c r="AN2" s="78"/>
      <c r="AO2" s="78"/>
      <c r="AP2" s="78"/>
      <c r="AQ2" s="78"/>
      <c r="AR2" s="78"/>
      <c r="AT2" s="78">
        <v>45422</v>
      </c>
      <c r="AU2" s="78"/>
      <c r="AV2" s="78"/>
      <c r="AW2" s="78"/>
      <c r="AX2" s="78"/>
      <c r="AY2" s="78"/>
      <c r="BU2" s="75" t="s">
        <v>61</v>
      </c>
      <c r="BV2" s="75"/>
      <c r="BW2" s="75"/>
      <c r="BX2" s="75"/>
      <c r="BY2" s="75"/>
      <c r="BZ2" s="75"/>
      <c r="CA2" s="75"/>
      <c r="CB2" s="77" t="str">
        <f>Settings!D10</f>
        <v>gg</v>
      </c>
      <c r="CC2" s="77"/>
      <c r="CD2" s="77"/>
      <c r="CE2" s="77"/>
      <c r="CF2" s="77"/>
      <c r="CG2" s="77"/>
      <c r="CH2" s="77"/>
      <c r="CM2" s="69" t="s">
        <v>52</v>
      </c>
      <c r="CN2" s="90"/>
      <c r="CO2" s="90"/>
      <c r="CP2" s="90"/>
      <c r="CQ2" s="90"/>
      <c r="CR2" s="91"/>
      <c r="CS2" s="22"/>
      <c r="CT2" s="22"/>
    </row>
    <row r="3" spans="2:98" s="3" customFormat="1" x14ac:dyDescent="0.25">
      <c r="B3" s="100"/>
      <c r="L3" s="95"/>
      <c r="P3" s="113"/>
    </row>
    <row r="4" spans="2:98" x14ac:dyDescent="0.25">
      <c r="M4"/>
    </row>
    <row r="5" spans="2:98" x14ac:dyDescent="0.25">
      <c r="B5" s="101"/>
      <c r="M5" s="93" t="s">
        <v>94</v>
      </c>
    </row>
    <row r="6" spans="2:98" x14ac:dyDescent="0.25">
      <c r="B6" s="101"/>
      <c r="M6"/>
    </row>
    <row r="7" spans="2:98" x14ac:dyDescent="0.25">
      <c r="B7" s="101"/>
      <c r="M7" s="93" t="s">
        <v>95</v>
      </c>
      <c r="T7" s="93" t="s">
        <v>100</v>
      </c>
      <c r="AA7" s="93" t="s">
        <v>101</v>
      </c>
    </row>
    <row r="8" spans="2:98" x14ac:dyDescent="0.25">
      <c r="M8"/>
      <c r="AA8" s="93" t="s">
        <v>102</v>
      </c>
    </row>
    <row r="9" spans="2:98" x14ac:dyDescent="0.25">
      <c r="B9" s="102" t="s">
        <v>23</v>
      </c>
      <c r="M9"/>
    </row>
    <row r="10" spans="2:98" ht="15" customHeight="1" x14ac:dyDescent="0.3">
      <c r="B10" s="103" t="s">
        <v>75</v>
      </c>
      <c r="C10" s="62" t="s">
        <v>91</v>
      </c>
      <c r="D10" s="63" t="s">
        <v>92</v>
      </c>
      <c r="E10" s="62" t="s">
        <v>93</v>
      </c>
      <c r="F10" s="106" t="s">
        <v>96</v>
      </c>
      <c r="H10" s="106" t="s">
        <v>97</v>
      </c>
      <c r="K10" s="83" t="s">
        <v>27</v>
      </c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5" t="s">
        <v>26</v>
      </c>
      <c r="W10" s="86"/>
      <c r="Y10" s="79">
        <f>AF2-7</f>
        <v>45468</v>
      </c>
      <c r="Z10" s="79">
        <f>WORKDAY(Y10,1)</f>
        <v>45469</v>
      </c>
      <c r="AA10" s="79">
        <f t="shared" ref="AA10:CL10" si="0">WORKDAY(Z10,1)</f>
        <v>45470</v>
      </c>
      <c r="AB10" s="79">
        <f t="shared" si="0"/>
        <v>45471</v>
      </c>
      <c r="AC10" s="79">
        <f t="shared" si="0"/>
        <v>45474</v>
      </c>
      <c r="AD10" s="79">
        <f t="shared" si="0"/>
        <v>45475</v>
      </c>
      <c r="AE10" s="79">
        <f t="shared" si="0"/>
        <v>45476</v>
      </c>
      <c r="AF10" s="79">
        <f t="shared" si="0"/>
        <v>45477</v>
      </c>
      <c r="AG10" s="79">
        <f t="shared" si="0"/>
        <v>45478</v>
      </c>
      <c r="AH10" s="79">
        <f t="shared" si="0"/>
        <v>45481</v>
      </c>
      <c r="AI10" s="79">
        <f t="shared" si="0"/>
        <v>45482</v>
      </c>
      <c r="AJ10" s="79">
        <f t="shared" si="0"/>
        <v>45483</v>
      </c>
      <c r="AK10" s="79">
        <f t="shared" si="0"/>
        <v>45484</v>
      </c>
      <c r="AL10" s="79">
        <f t="shared" si="0"/>
        <v>45485</v>
      </c>
      <c r="AM10" s="79">
        <f t="shared" si="0"/>
        <v>45488</v>
      </c>
      <c r="AN10" s="79">
        <f t="shared" si="0"/>
        <v>45489</v>
      </c>
      <c r="AO10" s="79">
        <f t="shared" si="0"/>
        <v>45490</v>
      </c>
      <c r="AP10" s="79">
        <f t="shared" si="0"/>
        <v>45491</v>
      </c>
      <c r="AQ10" s="79">
        <f t="shared" si="0"/>
        <v>45492</v>
      </c>
      <c r="AR10" s="79">
        <f t="shared" si="0"/>
        <v>45495</v>
      </c>
      <c r="AS10" s="79">
        <f t="shared" si="0"/>
        <v>45496</v>
      </c>
      <c r="AT10" s="79">
        <f t="shared" si="0"/>
        <v>45497</v>
      </c>
      <c r="AU10" s="79">
        <f t="shared" si="0"/>
        <v>45498</v>
      </c>
      <c r="AV10" s="79">
        <f t="shared" si="0"/>
        <v>45499</v>
      </c>
      <c r="AW10" s="79">
        <f t="shared" si="0"/>
        <v>45502</v>
      </c>
      <c r="AX10" s="79">
        <f t="shared" si="0"/>
        <v>45503</v>
      </c>
      <c r="AY10" s="79">
        <f t="shared" si="0"/>
        <v>45504</v>
      </c>
      <c r="AZ10" s="79">
        <f t="shared" si="0"/>
        <v>45505</v>
      </c>
      <c r="BA10" s="79">
        <f t="shared" si="0"/>
        <v>45506</v>
      </c>
      <c r="BB10" s="79">
        <f t="shared" si="0"/>
        <v>45509</v>
      </c>
      <c r="BC10" s="79">
        <f t="shared" si="0"/>
        <v>45510</v>
      </c>
      <c r="BD10" s="79">
        <f t="shared" si="0"/>
        <v>45511</v>
      </c>
      <c r="BE10" s="79">
        <f t="shared" si="0"/>
        <v>45512</v>
      </c>
      <c r="BF10" s="79">
        <f t="shared" si="0"/>
        <v>45513</v>
      </c>
      <c r="BG10" s="79">
        <f t="shared" si="0"/>
        <v>45516</v>
      </c>
      <c r="BH10" s="79">
        <f t="shared" si="0"/>
        <v>45517</v>
      </c>
      <c r="BI10" s="79">
        <f t="shared" si="0"/>
        <v>45518</v>
      </c>
      <c r="BJ10" s="79">
        <f t="shared" si="0"/>
        <v>45519</v>
      </c>
      <c r="BK10" s="79">
        <f t="shared" si="0"/>
        <v>45520</v>
      </c>
      <c r="BL10" s="79">
        <f t="shared" si="0"/>
        <v>45523</v>
      </c>
      <c r="BM10" s="79">
        <f t="shared" si="0"/>
        <v>45524</v>
      </c>
      <c r="BN10" s="79">
        <f t="shared" si="0"/>
        <v>45525</v>
      </c>
      <c r="BO10" s="79">
        <f t="shared" si="0"/>
        <v>45526</v>
      </c>
      <c r="BP10" s="79">
        <f t="shared" si="0"/>
        <v>45527</v>
      </c>
      <c r="BQ10" s="79">
        <f t="shared" si="0"/>
        <v>45530</v>
      </c>
      <c r="BR10" s="79">
        <f t="shared" si="0"/>
        <v>45531</v>
      </c>
      <c r="BS10" s="79">
        <f t="shared" si="0"/>
        <v>45532</v>
      </c>
      <c r="BT10" s="79">
        <f t="shared" si="0"/>
        <v>45533</v>
      </c>
      <c r="BU10" s="79">
        <f t="shared" si="0"/>
        <v>45534</v>
      </c>
      <c r="BV10" s="79">
        <f t="shared" si="0"/>
        <v>45537</v>
      </c>
      <c r="BW10" s="79">
        <f t="shared" si="0"/>
        <v>45538</v>
      </c>
      <c r="BX10" s="79">
        <f t="shared" si="0"/>
        <v>45539</v>
      </c>
      <c r="BY10" s="79">
        <f t="shared" si="0"/>
        <v>45540</v>
      </c>
      <c r="BZ10" s="79">
        <f t="shared" si="0"/>
        <v>45541</v>
      </c>
      <c r="CA10" s="79">
        <f t="shared" si="0"/>
        <v>45544</v>
      </c>
      <c r="CB10" s="79">
        <f t="shared" si="0"/>
        <v>45545</v>
      </c>
      <c r="CC10" s="79">
        <f t="shared" si="0"/>
        <v>45546</v>
      </c>
      <c r="CD10" s="79">
        <f t="shared" si="0"/>
        <v>45547</v>
      </c>
      <c r="CE10" s="79">
        <f t="shared" si="0"/>
        <v>45548</v>
      </c>
      <c r="CF10" s="79">
        <f t="shared" si="0"/>
        <v>45551</v>
      </c>
      <c r="CG10" s="79">
        <f t="shared" si="0"/>
        <v>45552</v>
      </c>
      <c r="CH10" s="79">
        <f t="shared" si="0"/>
        <v>45553</v>
      </c>
      <c r="CI10" s="79">
        <f t="shared" si="0"/>
        <v>45554</v>
      </c>
      <c r="CJ10" s="79">
        <f t="shared" si="0"/>
        <v>45555</v>
      </c>
      <c r="CK10" s="79">
        <f t="shared" si="0"/>
        <v>45558</v>
      </c>
      <c r="CL10" s="79">
        <f t="shared" si="0"/>
        <v>45559</v>
      </c>
      <c r="CM10" s="79">
        <f t="shared" ref="CM10:CR10" si="1">WORKDAY(CL10,1)</f>
        <v>45560</v>
      </c>
      <c r="CN10" s="79">
        <f t="shared" si="1"/>
        <v>45561</v>
      </c>
      <c r="CO10" s="79">
        <f t="shared" si="1"/>
        <v>45562</v>
      </c>
      <c r="CP10" s="79">
        <f t="shared" si="1"/>
        <v>45565</v>
      </c>
      <c r="CQ10" s="79">
        <f t="shared" si="1"/>
        <v>45566</v>
      </c>
      <c r="CR10" s="79">
        <f t="shared" si="1"/>
        <v>45567</v>
      </c>
    </row>
    <row r="11" spans="2:98" ht="21" x14ac:dyDescent="0.35">
      <c r="F11" s="107" t="s">
        <v>98</v>
      </c>
      <c r="G11" s="106"/>
      <c r="H11" s="107" t="s">
        <v>99</v>
      </c>
      <c r="K11" s="87" t="s">
        <v>32</v>
      </c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 t="s">
        <v>33</v>
      </c>
      <c r="W11" s="8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</row>
    <row r="12" spans="2:98" s="4" customFormat="1" ht="22.5" customHeight="1" x14ac:dyDescent="0.25">
      <c r="B12" s="80" t="s">
        <v>24</v>
      </c>
      <c r="C12" s="81"/>
      <c r="D12" s="82"/>
      <c r="E12" s="80" t="s">
        <v>25</v>
      </c>
      <c r="F12" s="81"/>
      <c r="G12" s="81"/>
      <c r="H12" s="81"/>
      <c r="I12" s="81"/>
      <c r="J12" s="82"/>
      <c r="K12" s="80" t="s">
        <v>34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 t="s">
        <v>34</v>
      </c>
      <c r="W12" s="82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</row>
    <row r="13" spans="2:98" s="5" customFormat="1" ht="27.75" customHeight="1" x14ac:dyDescent="0.25">
      <c r="B13" s="26" t="s">
        <v>35</v>
      </c>
      <c r="C13" s="25" t="s">
        <v>36</v>
      </c>
      <c r="D13" s="27" t="s">
        <v>37</v>
      </c>
      <c r="E13" s="10" t="s">
        <v>38</v>
      </c>
      <c r="F13" s="11" t="s">
        <v>39</v>
      </c>
      <c r="G13" s="12"/>
      <c r="H13" s="8" t="s">
        <v>40</v>
      </c>
      <c r="I13" s="11" t="s">
        <v>41</v>
      </c>
      <c r="J13" s="37" t="s">
        <v>75</v>
      </c>
      <c r="K13" s="35" t="s">
        <v>45</v>
      </c>
      <c r="L13" s="36" t="s">
        <v>46</v>
      </c>
      <c r="M13" s="10" t="s">
        <v>49</v>
      </c>
      <c r="N13" s="92" t="s">
        <v>47</v>
      </c>
      <c r="O13" s="92"/>
      <c r="P13" s="115"/>
      <c r="Q13" s="11" t="s">
        <v>48</v>
      </c>
      <c r="R13" s="13" t="s">
        <v>50</v>
      </c>
      <c r="S13" s="14" t="s">
        <v>44</v>
      </c>
      <c r="T13" s="7" t="s">
        <v>42</v>
      </c>
      <c r="U13" s="9" t="s">
        <v>43</v>
      </c>
      <c r="V13" s="15" t="s">
        <v>42</v>
      </c>
      <c r="W13" s="16" t="s">
        <v>43</v>
      </c>
      <c r="X13" s="17" t="s">
        <v>51</v>
      </c>
      <c r="Y13" s="6" t="str">
        <f>LEFT(TEXT(Y10,"GGG"),1)</f>
        <v>m</v>
      </c>
      <c r="Z13" s="6" t="str">
        <f t="shared" ref="Z13:CK13" si="2">LEFT(TEXT(Z10,"ggg"),1)</f>
        <v>m</v>
      </c>
      <c r="AA13" s="6" t="str">
        <f t="shared" si="2"/>
        <v>g</v>
      </c>
      <c r="AB13" s="6" t="str">
        <f t="shared" si="2"/>
        <v>v</v>
      </c>
      <c r="AC13" s="6" t="str">
        <f t="shared" si="2"/>
        <v>l</v>
      </c>
      <c r="AD13" s="6" t="str">
        <f t="shared" si="2"/>
        <v>m</v>
      </c>
      <c r="AE13" s="6" t="str">
        <f t="shared" si="2"/>
        <v>m</v>
      </c>
      <c r="AF13" s="6" t="str">
        <f t="shared" si="2"/>
        <v>g</v>
      </c>
      <c r="AG13" s="6" t="str">
        <f t="shared" si="2"/>
        <v>v</v>
      </c>
      <c r="AH13" s="6" t="str">
        <f t="shared" si="2"/>
        <v>l</v>
      </c>
      <c r="AI13" s="6" t="str">
        <f t="shared" si="2"/>
        <v>m</v>
      </c>
      <c r="AJ13" s="6" t="str">
        <f t="shared" si="2"/>
        <v>m</v>
      </c>
      <c r="AK13" s="6" t="str">
        <f t="shared" si="2"/>
        <v>g</v>
      </c>
      <c r="AL13" s="6" t="str">
        <f t="shared" si="2"/>
        <v>v</v>
      </c>
      <c r="AM13" s="6" t="str">
        <f t="shared" si="2"/>
        <v>l</v>
      </c>
      <c r="AN13" s="6" t="str">
        <f t="shared" si="2"/>
        <v>m</v>
      </c>
      <c r="AO13" s="6" t="str">
        <f t="shared" si="2"/>
        <v>m</v>
      </c>
      <c r="AP13" s="6" t="str">
        <f t="shared" si="2"/>
        <v>g</v>
      </c>
      <c r="AQ13" s="6" t="str">
        <f t="shared" si="2"/>
        <v>v</v>
      </c>
      <c r="AR13" s="6" t="str">
        <f t="shared" si="2"/>
        <v>l</v>
      </c>
      <c r="AS13" s="6" t="str">
        <f t="shared" si="2"/>
        <v>m</v>
      </c>
      <c r="AT13" s="6" t="str">
        <f t="shared" si="2"/>
        <v>m</v>
      </c>
      <c r="AU13" s="6" t="str">
        <f t="shared" si="2"/>
        <v>g</v>
      </c>
      <c r="AV13" s="6" t="str">
        <f t="shared" si="2"/>
        <v>v</v>
      </c>
      <c r="AW13" s="6" t="str">
        <f t="shared" si="2"/>
        <v>l</v>
      </c>
      <c r="AX13" s="6" t="str">
        <f t="shared" si="2"/>
        <v>m</v>
      </c>
      <c r="AY13" s="6" t="str">
        <f t="shared" si="2"/>
        <v>m</v>
      </c>
      <c r="AZ13" s="6" t="str">
        <f t="shared" si="2"/>
        <v>g</v>
      </c>
      <c r="BA13" s="6" t="str">
        <f t="shared" si="2"/>
        <v>v</v>
      </c>
      <c r="BB13" s="6" t="str">
        <f t="shared" si="2"/>
        <v>l</v>
      </c>
      <c r="BC13" s="6" t="str">
        <f t="shared" si="2"/>
        <v>m</v>
      </c>
      <c r="BD13" s="6" t="str">
        <f t="shared" si="2"/>
        <v>m</v>
      </c>
      <c r="BE13" s="6" t="str">
        <f t="shared" si="2"/>
        <v>g</v>
      </c>
      <c r="BF13" s="6" t="str">
        <f t="shared" si="2"/>
        <v>v</v>
      </c>
      <c r="BG13" s="6" t="str">
        <f t="shared" si="2"/>
        <v>l</v>
      </c>
      <c r="BH13" s="6" t="str">
        <f t="shared" si="2"/>
        <v>m</v>
      </c>
      <c r="BI13" s="6" t="str">
        <f t="shared" si="2"/>
        <v>m</v>
      </c>
      <c r="BJ13" s="6" t="str">
        <f t="shared" si="2"/>
        <v>g</v>
      </c>
      <c r="BK13" s="6" t="str">
        <f t="shared" si="2"/>
        <v>v</v>
      </c>
      <c r="BL13" s="6" t="str">
        <f t="shared" si="2"/>
        <v>l</v>
      </c>
      <c r="BM13" s="6" t="str">
        <f t="shared" si="2"/>
        <v>m</v>
      </c>
      <c r="BN13" s="6" t="str">
        <f t="shared" si="2"/>
        <v>m</v>
      </c>
      <c r="BO13" s="6" t="str">
        <f t="shared" si="2"/>
        <v>g</v>
      </c>
      <c r="BP13" s="6" t="str">
        <f t="shared" si="2"/>
        <v>v</v>
      </c>
      <c r="BQ13" s="6" t="str">
        <f t="shared" si="2"/>
        <v>l</v>
      </c>
      <c r="BR13" s="6" t="str">
        <f t="shared" si="2"/>
        <v>m</v>
      </c>
      <c r="BS13" s="6" t="str">
        <f t="shared" si="2"/>
        <v>m</v>
      </c>
      <c r="BT13" s="6" t="str">
        <f t="shared" si="2"/>
        <v>g</v>
      </c>
      <c r="BU13" s="6" t="str">
        <f t="shared" si="2"/>
        <v>v</v>
      </c>
      <c r="BV13" s="6" t="str">
        <f t="shared" si="2"/>
        <v>l</v>
      </c>
      <c r="BW13" s="6" t="str">
        <f t="shared" si="2"/>
        <v>m</v>
      </c>
      <c r="BX13" s="6" t="str">
        <f t="shared" si="2"/>
        <v>m</v>
      </c>
      <c r="BY13" s="6" t="str">
        <f t="shared" si="2"/>
        <v>g</v>
      </c>
      <c r="BZ13" s="6" t="str">
        <f t="shared" si="2"/>
        <v>v</v>
      </c>
      <c r="CA13" s="6" t="str">
        <f t="shared" si="2"/>
        <v>l</v>
      </c>
      <c r="CB13" s="6" t="str">
        <f t="shared" si="2"/>
        <v>m</v>
      </c>
      <c r="CC13" s="6" t="str">
        <f t="shared" si="2"/>
        <v>m</v>
      </c>
      <c r="CD13" s="6" t="str">
        <f t="shared" si="2"/>
        <v>g</v>
      </c>
      <c r="CE13" s="6" t="str">
        <f t="shared" si="2"/>
        <v>v</v>
      </c>
      <c r="CF13" s="6" t="str">
        <f t="shared" si="2"/>
        <v>l</v>
      </c>
      <c r="CG13" s="6" t="str">
        <f t="shared" si="2"/>
        <v>m</v>
      </c>
      <c r="CH13" s="6" t="str">
        <f t="shared" si="2"/>
        <v>m</v>
      </c>
      <c r="CI13" s="6" t="str">
        <f t="shared" si="2"/>
        <v>g</v>
      </c>
      <c r="CJ13" s="6" t="str">
        <f t="shared" si="2"/>
        <v>v</v>
      </c>
      <c r="CK13" s="6" t="str">
        <f t="shared" si="2"/>
        <v>l</v>
      </c>
      <c r="CL13" s="6" t="str">
        <f t="shared" ref="CL13:CR13" si="3">LEFT(TEXT(CL10,"ggg"),1)</f>
        <v>m</v>
      </c>
      <c r="CM13" s="6" t="str">
        <f t="shared" si="3"/>
        <v>m</v>
      </c>
      <c r="CN13" s="6" t="str">
        <f t="shared" si="3"/>
        <v>g</v>
      </c>
      <c r="CO13" s="6" t="str">
        <f t="shared" si="3"/>
        <v>v</v>
      </c>
      <c r="CP13" s="6" t="str">
        <f t="shared" si="3"/>
        <v>l</v>
      </c>
      <c r="CQ13" s="6" t="str">
        <f t="shared" si="3"/>
        <v>m</v>
      </c>
      <c r="CR13" s="6" t="str">
        <f t="shared" si="3"/>
        <v>m</v>
      </c>
    </row>
    <row r="14" spans="2:98" ht="6" customHeight="1" x14ac:dyDescent="0.25">
      <c r="B14" s="104"/>
      <c r="C14" s="19"/>
      <c r="D14" s="20"/>
      <c r="E14" s="18"/>
      <c r="F14" s="19"/>
      <c r="G14" s="19"/>
      <c r="H14" s="19"/>
      <c r="I14" s="19"/>
      <c r="J14" s="20"/>
      <c r="K14" s="18"/>
      <c r="L14" s="97"/>
      <c r="M14" s="104"/>
      <c r="N14" s="110"/>
      <c r="O14" s="110"/>
      <c r="P14" s="108"/>
      <c r="Q14" s="19"/>
      <c r="R14" s="20"/>
      <c r="S14" s="21"/>
      <c r="T14" s="18"/>
      <c r="U14" s="20"/>
      <c r="V14" s="18"/>
      <c r="W14" s="20"/>
      <c r="X14" s="21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</row>
    <row r="15" spans="2:98" ht="15.75" x14ac:dyDescent="0.25">
      <c r="B15" s="34">
        <f>IF(ROW(id)=ROW($B$13)+2,1,MAX(prev_col_range)+1)</f>
        <v>1</v>
      </c>
      <c r="C15" s="28"/>
      <c r="D15" s="29"/>
      <c r="E15" s="34" t="s">
        <v>62</v>
      </c>
      <c r="F15" s="28" t="s">
        <v>65</v>
      </c>
      <c r="G15" s="28"/>
      <c r="H15" s="55" t="str">
        <f>_xlfn.IFNA(INDEX(Settings!$P$9:$P$49,MATCH(team_member,Settings!$N$9:$N$49,0)),"")</f>
        <v/>
      </c>
      <c r="I15" s="28"/>
      <c r="J15" s="38" t="s">
        <v>75</v>
      </c>
      <c r="K15" s="94">
        <f>MIN(T16:T19)</f>
        <v>45475</v>
      </c>
      <c r="L15" s="98">
        <v>45499</v>
      </c>
      <c r="M15" s="34"/>
      <c r="N15" s="111" t="str">
        <f>IF(d_id&lt;&gt;"",IF(d_id&lt;id,"↖",IF(d_id&gt;id,"↙","")),"")</f>
        <v/>
      </c>
      <c r="O15" s="112"/>
      <c r="P15" s="109" t="str" cm="1">
        <f t="array" ref="P15">IFERROR("("&amp; d_type &amp;")" &amp; d_name,"")</f>
        <v/>
      </c>
      <c r="Q15" s="28"/>
      <c r="R15" s="29"/>
      <c r="S15" s="60">
        <f>NETWORKDAYS(plan_start,MAX(U16:U19))</f>
        <v>9</v>
      </c>
      <c r="T15" s="56" cm="1">
        <f t="array" ref="T15">IF(ind_start&lt;&gt;"",ind_start,IF(ind_end&lt;&gt;"",plan_start_calculation,""))</f>
        <v>45475</v>
      </c>
      <c r="U15" s="57" cm="1">
        <f t="array" ref="U15">IF(ind_start&lt;&gt;"",plan_end_calculation,IF(ind_end&lt;&gt;"",ind_end,""))</f>
        <v>45485</v>
      </c>
      <c r="V15" s="56"/>
      <c r="W15" s="57"/>
      <c r="X15" s="30"/>
      <c r="Y15" s="64" t="str">
        <f t="shared" ref="Y15:AH24" si="4">IF(AND(type="M",item_in_plan),"♦","")</f>
        <v/>
      </c>
      <c r="Z15" s="64" t="str">
        <f t="shared" si="4"/>
        <v/>
      </c>
      <c r="AA15" s="64" t="str">
        <f t="shared" si="4"/>
        <v/>
      </c>
      <c r="AB15" s="64" t="str">
        <f t="shared" si="4"/>
        <v/>
      </c>
      <c r="AC15" s="64" t="str">
        <f t="shared" si="4"/>
        <v/>
      </c>
      <c r="AD15" s="64" t="str">
        <f t="shared" si="4"/>
        <v/>
      </c>
      <c r="AE15" s="64" t="str">
        <f t="shared" si="4"/>
        <v/>
      </c>
      <c r="AF15" s="64" t="str">
        <f t="shared" si="4"/>
        <v/>
      </c>
      <c r="AG15" s="64" t="str">
        <f t="shared" si="4"/>
        <v/>
      </c>
      <c r="AH15" s="64" t="str">
        <f t="shared" si="4"/>
        <v/>
      </c>
      <c r="AI15" s="64" t="str">
        <f t="shared" ref="AI15:AR24" si="5">IF(AND(type="M",item_in_plan),"♦","")</f>
        <v/>
      </c>
      <c r="AJ15" s="64" t="str">
        <f t="shared" si="5"/>
        <v/>
      </c>
      <c r="AK15" s="64" t="str">
        <f t="shared" si="5"/>
        <v/>
      </c>
      <c r="AL15" s="64" t="str">
        <f t="shared" si="5"/>
        <v/>
      </c>
      <c r="AM15" s="64" t="str">
        <f t="shared" si="5"/>
        <v/>
      </c>
      <c r="AN15" s="64" t="str">
        <f t="shared" si="5"/>
        <v/>
      </c>
      <c r="AO15" s="64" t="str">
        <f t="shared" si="5"/>
        <v/>
      </c>
      <c r="AP15" s="64" t="str">
        <f t="shared" si="5"/>
        <v/>
      </c>
      <c r="AQ15" s="64" t="str">
        <f t="shared" si="5"/>
        <v/>
      </c>
      <c r="AR15" s="64" t="str">
        <f t="shared" si="5"/>
        <v/>
      </c>
      <c r="AS15" s="64" t="str">
        <f t="shared" ref="AS15:BB24" si="6">IF(AND(type="M",item_in_plan),"♦","")</f>
        <v/>
      </c>
      <c r="AT15" s="64" t="str">
        <f t="shared" si="6"/>
        <v/>
      </c>
      <c r="AU15" s="64" t="str">
        <f t="shared" si="6"/>
        <v/>
      </c>
      <c r="AV15" s="64" t="str">
        <f t="shared" si="6"/>
        <v/>
      </c>
      <c r="AW15" s="64" t="str">
        <f t="shared" si="6"/>
        <v/>
      </c>
      <c r="AX15" s="64" t="str">
        <f t="shared" si="6"/>
        <v/>
      </c>
      <c r="AY15" s="64" t="str">
        <f t="shared" si="6"/>
        <v/>
      </c>
      <c r="AZ15" s="64" t="str">
        <f t="shared" si="6"/>
        <v/>
      </c>
      <c r="BA15" s="64" t="str">
        <f t="shared" si="6"/>
        <v/>
      </c>
      <c r="BB15" s="64" t="str">
        <f t="shared" si="6"/>
        <v/>
      </c>
      <c r="BC15" s="64" t="str">
        <f t="shared" ref="BC15:BL24" si="7">IF(AND(type="M",item_in_plan),"♦","")</f>
        <v/>
      </c>
      <c r="BD15" s="64" t="str">
        <f t="shared" si="7"/>
        <v/>
      </c>
      <c r="BE15" s="64" t="str">
        <f t="shared" si="7"/>
        <v/>
      </c>
      <c r="BF15" s="64" t="str">
        <f t="shared" si="7"/>
        <v/>
      </c>
      <c r="BG15" s="64" t="str">
        <f t="shared" si="7"/>
        <v/>
      </c>
      <c r="BH15" s="64" t="str">
        <f t="shared" si="7"/>
        <v/>
      </c>
      <c r="BI15" s="64" t="str">
        <f t="shared" si="7"/>
        <v/>
      </c>
      <c r="BJ15" s="64" t="str">
        <f t="shared" si="7"/>
        <v/>
      </c>
      <c r="BK15" s="64" t="str">
        <f t="shared" si="7"/>
        <v/>
      </c>
      <c r="BL15" s="64" t="str">
        <f t="shared" si="7"/>
        <v/>
      </c>
      <c r="BM15" s="64" t="str">
        <f t="shared" ref="BM15:BV24" si="8">IF(AND(type="M",item_in_plan),"♦","")</f>
        <v/>
      </c>
      <c r="BN15" s="64" t="str">
        <f t="shared" si="8"/>
        <v/>
      </c>
      <c r="BO15" s="64" t="str">
        <f t="shared" si="8"/>
        <v/>
      </c>
      <c r="BP15" s="64" t="str">
        <f t="shared" si="8"/>
        <v/>
      </c>
      <c r="BQ15" s="64" t="str">
        <f t="shared" si="8"/>
        <v/>
      </c>
      <c r="BR15" s="64" t="str">
        <f t="shared" si="8"/>
        <v/>
      </c>
      <c r="BS15" s="64" t="str">
        <f t="shared" si="8"/>
        <v/>
      </c>
      <c r="BT15" s="64" t="str">
        <f t="shared" si="8"/>
        <v/>
      </c>
      <c r="BU15" s="64" t="str">
        <f t="shared" si="8"/>
        <v/>
      </c>
      <c r="BV15" s="64" t="str">
        <f t="shared" si="8"/>
        <v/>
      </c>
      <c r="BW15" s="64" t="str">
        <f t="shared" ref="BW15:CF24" si="9">IF(AND(type="M",item_in_plan),"♦","")</f>
        <v/>
      </c>
      <c r="BX15" s="64" t="str">
        <f t="shared" si="9"/>
        <v/>
      </c>
      <c r="BY15" s="64" t="str">
        <f t="shared" si="9"/>
        <v/>
      </c>
      <c r="BZ15" s="64" t="str">
        <f t="shared" si="9"/>
        <v/>
      </c>
      <c r="CA15" s="64" t="str">
        <f t="shared" si="9"/>
        <v/>
      </c>
      <c r="CB15" s="64" t="str">
        <f t="shared" si="9"/>
        <v/>
      </c>
      <c r="CC15" s="64" t="str">
        <f t="shared" si="9"/>
        <v/>
      </c>
      <c r="CD15" s="64" t="str">
        <f t="shared" si="9"/>
        <v/>
      </c>
      <c r="CE15" s="64" t="str">
        <f t="shared" si="9"/>
        <v/>
      </c>
      <c r="CF15" s="64" t="str">
        <f t="shared" si="9"/>
        <v/>
      </c>
      <c r="CG15" s="64" t="str">
        <f t="shared" ref="CG15:CR24" si="10">IF(AND(type="M",item_in_plan),"♦","")</f>
        <v/>
      </c>
      <c r="CH15" s="64" t="str">
        <f t="shared" si="10"/>
        <v/>
      </c>
      <c r="CI15" s="64" t="str">
        <f t="shared" si="10"/>
        <v/>
      </c>
      <c r="CJ15" s="64" t="str">
        <f t="shared" si="10"/>
        <v/>
      </c>
      <c r="CK15" s="64" t="str">
        <f t="shared" si="10"/>
        <v/>
      </c>
      <c r="CL15" s="64" t="str">
        <f t="shared" si="10"/>
        <v/>
      </c>
      <c r="CM15" s="64" t="str">
        <f t="shared" si="10"/>
        <v/>
      </c>
      <c r="CN15" s="64" t="str">
        <f t="shared" si="10"/>
        <v/>
      </c>
      <c r="CO15" s="64" t="str">
        <f t="shared" si="10"/>
        <v/>
      </c>
      <c r="CP15" s="64" t="str">
        <f t="shared" si="10"/>
        <v/>
      </c>
      <c r="CQ15" s="64" t="str">
        <f t="shared" si="10"/>
        <v/>
      </c>
      <c r="CR15" s="64" t="str">
        <f t="shared" si="10"/>
        <v/>
      </c>
    </row>
    <row r="16" spans="2:98" ht="15.75" x14ac:dyDescent="0.25">
      <c r="B16" s="34">
        <f>IF(ROW(id)=ROW($B$13)+2,1,MAX(prev_col_range)+1)</f>
        <v>2</v>
      </c>
      <c r="C16" s="28"/>
      <c r="D16" s="29"/>
      <c r="E16" s="34" t="s">
        <v>63</v>
      </c>
      <c r="F16" s="28" t="s">
        <v>66</v>
      </c>
      <c r="G16" s="28"/>
      <c r="H16" s="55" t="str">
        <f>_xlfn.IFNA(INDEX(Settings!$P$9:$P$49,MATCH(team_member,Settings!$N$9:$N$49,0)),"")</f>
        <v>DES</v>
      </c>
      <c r="I16" s="28" t="s">
        <v>89</v>
      </c>
      <c r="J16" s="38"/>
      <c r="K16" s="94">
        <v>45475</v>
      </c>
      <c r="L16" s="98">
        <v>45485</v>
      </c>
      <c r="M16" s="34">
        <v>3</v>
      </c>
      <c r="N16" s="116" t="str">
        <f>IF(d_id&lt;&gt;"",IF(d_id&lt;id,"↖",IF(d_id&gt;id,"↙","")),"")</f>
        <v>↙</v>
      </c>
      <c r="O16" s="117"/>
      <c r="P16" s="118" t="str" cm="1">
        <f t="array" ref="P16">IFERROR("("&amp; d_type &amp;") " &amp; IF(LEN(d_name)&gt;10,LEFT(d_name,10)&amp;"...",d_name),"")</f>
        <v>(T) task p2</v>
      </c>
      <c r="Q16" s="28"/>
      <c r="R16" s="29"/>
      <c r="S16" s="60">
        <v>9</v>
      </c>
      <c r="T16" s="56" cm="1">
        <f t="array" ref="T16">IF(ind_start&lt;&gt;"",ind_start,IF(ind_end&lt;&gt;"",plan_start_calculation,""))</f>
        <v>45475</v>
      </c>
      <c r="U16" s="57" cm="1">
        <f t="array" ref="U16">IF(ind_start&lt;&gt;"",plan_end_calculation,IF(ind_end&lt;&gt;"",ind_end,""))</f>
        <v>45485</v>
      </c>
      <c r="V16" s="56"/>
      <c r="W16" s="57"/>
      <c r="X16" s="30"/>
      <c r="Y16" s="64" t="str">
        <f t="shared" si="4"/>
        <v/>
      </c>
      <c r="Z16" s="64" t="str">
        <f t="shared" si="4"/>
        <v/>
      </c>
      <c r="AA16" s="64" t="str">
        <f t="shared" si="4"/>
        <v/>
      </c>
      <c r="AB16" s="64" t="str">
        <f t="shared" si="4"/>
        <v/>
      </c>
      <c r="AC16" s="64" t="str">
        <f t="shared" si="4"/>
        <v/>
      </c>
      <c r="AD16" s="64" t="str">
        <f t="shared" si="4"/>
        <v/>
      </c>
      <c r="AE16" s="64" t="str">
        <f t="shared" si="4"/>
        <v/>
      </c>
      <c r="AF16" s="64" t="str">
        <f t="shared" si="4"/>
        <v/>
      </c>
      <c r="AG16" s="64" t="str">
        <f t="shared" si="4"/>
        <v/>
      </c>
      <c r="AH16" s="64" t="str">
        <f t="shared" si="4"/>
        <v/>
      </c>
      <c r="AI16" s="64" t="str">
        <f t="shared" si="5"/>
        <v/>
      </c>
      <c r="AJ16" s="64" t="str">
        <f t="shared" si="5"/>
        <v/>
      </c>
      <c r="AK16" s="64" t="str">
        <f t="shared" si="5"/>
        <v/>
      </c>
      <c r="AL16" s="64" t="str">
        <f t="shared" si="5"/>
        <v/>
      </c>
      <c r="AM16" s="64" t="str">
        <f t="shared" si="5"/>
        <v/>
      </c>
      <c r="AN16" s="64" t="str">
        <f t="shared" si="5"/>
        <v/>
      </c>
      <c r="AO16" s="64" t="str">
        <f t="shared" si="5"/>
        <v/>
      </c>
      <c r="AP16" s="64" t="str">
        <f t="shared" si="5"/>
        <v/>
      </c>
      <c r="AQ16" s="64" t="str">
        <f t="shared" si="5"/>
        <v/>
      </c>
      <c r="AR16" s="64" t="str">
        <f t="shared" si="5"/>
        <v/>
      </c>
      <c r="AS16" s="64" t="str">
        <f t="shared" si="6"/>
        <v/>
      </c>
      <c r="AT16" s="64" t="str">
        <f t="shared" si="6"/>
        <v/>
      </c>
      <c r="AU16" s="64" t="str">
        <f t="shared" si="6"/>
        <v/>
      </c>
      <c r="AV16" s="64" t="str">
        <f t="shared" si="6"/>
        <v/>
      </c>
      <c r="AW16" s="64" t="str">
        <f t="shared" si="6"/>
        <v/>
      </c>
      <c r="AX16" s="64" t="str">
        <f t="shared" si="6"/>
        <v/>
      </c>
      <c r="AY16" s="64" t="str">
        <f t="shared" si="6"/>
        <v/>
      </c>
      <c r="AZ16" s="64" t="str">
        <f t="shared" si="6"/>
        <v/>
      </c>
      <c r="BA16" s="64" t="str">
        <f t="shared" si="6"/>
        <v/>
      </c>
      <c r="BB16" s="64" t="str">
        <f t="shared" si="6"/>
        <v/>
      </c>
      <c r="BC16" s="64" t="str">
        <f t="shared" si="7"/>
        <v/>
      </c>
      <c r="BD16" s="64" t="str">
        <f t="shared" si="7"/>
        <v/>
      </c>
      <c r="BE16" s="64" t="str">
        <f t="shared" si="7"/>
        <v/>
      </c>
      <c r="BF16" s="64" t="str">
        <f t="shared" si="7"/>
        <v/>
      </c>
      <c r="BG16" s="64" t="str">
        <f t="shared" si="7"/>
        <v/>
      </c>
      <c r="BH16" s="64" t="str">
        <f t="shared" si="7"/>
        <v/>
      </c>
      <c r="BI16" s="64" t="str">
        <f t="shared" si="7"/>
        <v/>
      </c>
      <c r="BJ16" s="64" t="str">
        <f t="shared" si="7"/>
        <v/>
      </c>
      <c r="BK16" s="64" t="str">
        <f t="shared" si="7"/>
        <v/>
      </c>
      <c r="BL16" s="64" t="str">
        <f t="shared" si="7"/>
        <v/>
      </c>
      <c r="BM16" s="64" t="str">
        <f t="shared" si="8"/>
        <v/>
      </c>
      <c r="BN16" s="64" t="str">
        <f t="shared" si="8"/>
        <v/>
      </c>
      <c r="BO16" s="64" t="str">
        <f t="shared" si="8"/>
        <v/>
      </c>
      <c r="BP16" s="64" t="str">
        <f t="shared" si="8"/>
        <v/>
      </c>
      <c r="BQ16" s="64" t="str">
        <f t="shared" si="8"/>
        <v/>
      </c>
      <c r="BR16" s="64" t="str">
        <f t="shared" si="8"/>
        <v/>
      </c>
      <c r="BS16" s="64" t="str">
        <f t="shared" si="8"/>
        <v/>
      </c>
      <c r="BT16" s="64" t="str">
        <f t="shared" si="8"/>
        <v/>
      </c>
      <c r="BU16" s="64" t="str">
        <f t="shared" si="8"/>
        <v/>
      </c>
      <c r="BV16" s="64" t="str">
        <f t="shared" si="8"/>
        <v/>
      </c>
      <c r="BW16" s="64" t="str">
        <f t="shared" si="9"/>
        <v/>
      </c>
      <c r="BX16" s="64" t="str">
        <f t="shared" si="9"/>
        <v/>
      </c>
      <c r="BY16" s="64" t="str">
        <f t="shared" si="9"/>
        <v/>
      </c>
      <c r="BZ16" s="64" t="str">
        <f t="shared" si="9"/>
        <v/>
      </c>
      <c r="CA16" s="64" t="str">
        <f t="shared" si="9"/>
        <v/>
      </c>
      <c r="CB16" s="64" t="str">
        <f t="shared" si="9"/>
        <v/>
      </c>
      <c r="CC16" s="64" t="str">
        <f t="shared" si="9"/>
        <v/>
      </c>
      <c r="CD16" s="64" t="str">
        <f t="shared" si="9"/>
        <v/>
      </c>
      <c r="CE16" s="64" t="str">
        <f t="shared" si="9"/>
        <v/>
      </c>
      <c r="CF16" s="64" t="str">
        <f t="shared" si="9"/>
        <v/>
      </c>
      <c r="CG16" s="64" t="str">
        <f t="shared" si="10"/>
        <v/>
      </c>
      <c r="CH16" s="64" t="str">
        <f t="shared" si="10"/>
        <v/>
      </c>
      <c r="CI16" s="64" t="str">
        <f t="shared" si="10"/>
        <v/>
      </c>
      <c r="CJ16" s="64" t="str">
        <f t="shared" si="10"/>
        <v/>
      </c>
      <c r="CK16" s="64" t="str">
        <f t="shared" si="10"/>
        <v/>
      </c>
      <c r="CL16" s="64" t="str">
        <f t="shared" si="10"/>
        <v/>
      </c>
      <c r="CM16" s="64" t="str">
        <f t="shared" si="10"/>
        <v/>
      </c>
      <c r="CN16" s="64" t="str">
        <f t="shared" si="10"/>
        <v/>
      </c>
      <c r="CO16" s="64" t="str">
        <f t="shared" si="10"/>
        <v/>
      </c>
      <c r="CP16" s="64" t="str">
        <f t="shared" si="10"/>
        <v/>
      </c>
      <c r="CQ16" s="64" t="str">
        <f t="shared" si="10"/>
        <v/>
      </c>
      <c r="CR16" s="64" t="str">
        <f t="shared" si="10"/>
        <v/>
      </c>
    </row>
    <row r="17" spans="2:96" ht="15.75" x14ac:dyDescent="0.25">
      <c r="B17" s="34">
        <f>IF(ROW(id)=ROW($B$13)+2,1,MAX(prev_col_range)+1)</f>
        <v>3</v>
      </c>
      <c r="C17" s="28"/>
      <c r="D17" s="29"/>
      <c r="E17" s="34" t="s">
        <v>63</v>
      </c>
      <c r="F17" s="28" t="s">
        <v>67</v>
      </c>
      <c r="G17" s="28"/>
      <c r="H17" s="55" t="str">
        <f>_xlfn.IFNA(INDEX(Settings!$P$9:$P$49,MATCH(team_member,Settings!$N$9:$N$49,0)),"")</f>
        <v>DES</v>
      </c>
      <c r="I17" s="28" t="s">
        <v>90</v>
      </c>
      <c r="J17" s="38"/>
      <c r="K17" s="94"/>
      <c r="L17" s="98"/>
      <c r="M17" s="34">
        <f>B16</f>
        <v>2</v>
      </c>
      <c r="N17" s="116" t="str">
        <f>IF(d_id&lt;&gt;"",IF(d_id&lt;id,"↖",IF(d_id&gt;id,"↙","")),"")</f>
        <v>↖</v>
      </c>
      <c r="O17" s="117"/>
      <c r="P17" s="118" t="str" cm="1">
        <f t="array" ref="P17">IFERROR("("&amp; d_type &amp;") " &amp; IF(LEN(d_name)&gt;10,LEFT(d_name,10)&amp;"...",d_name),"")</f>
        <v>(T) task p1</v>
      </c>
      <c r="Q17" s="28"/>
      <c r="R17" s="29"/>
      <c r="S17" s="60">
        <v>3</v>
      </c>
      <c r="T17" s="56" t="str" cm="1">
        <f t="array" ref="T17">IF(ind_start&lt;&gt;"",ind_start,IF(ind_end&lt;&gt;"",plan_start_calculation,""))</f>
        <v/>
      </c>
      <c r="U17" s="57" t="str" cm="1">
        <f t="array" ref="U17">IF(ind_start&lt;&gt;"",plan_end_calculation,IF(ind_end&lt;&gt;"",ind_end,""))</f>
        <v/>
      </c>
      <c r="V17" s="56"/>
      <c r="W17" s="57"/>
      <c r="X17" s="30"/>
      <c r="Y17" s="64" t="str">
        <f t="shared" si="4"/>
        <v/>
      </c>
      <c r="Z17" s="64" t="str">
        <f t="shared" si="4"/>
        <v/>
      </c>
      <c r="AA17" s="64" t="str">
        <f t="shared" si="4"/>
        <v/>
      </c>
      <c r="AB17" s="64" t="str">
        <f t="shared" si="4"/>
        <v/>
      </c>
      <c r="AC17" s="64" t="str">
        <f t="shared" si="4"/>
        <v/>
      </c>
      <c r="AD17" s="64" t="str">
        <f t="shared" si="4"/>
        <v/>
      </c>
      <c r="AE17" s="64" t="str">
        <f t="shared" si="4"/>
        <v/>
      </c>
      <c r="AF17" s="64" t="str">
        <f t="shared" si="4"/>
        <v/>
      </c>
      <c r="AG17" s="64" t="str">
        <f t="shared" si="4"/>
        <v/>
      </c>
      <c r="AH17" s="64" t="str">
        <f t="shared" si="4"/>
        <v/>
      </c>
      <c r="AI17" s="64" t="str">
        <f t="shared" si="5"/>
        <v/>
      </c>
      <c r="AJ17" s="64" t="str">
        <f t="shared" si="5"/>
        <v/>
      </c>
      <c r="AK17" s="64" t="str">
        <f t="shared" si="5"/>
        <v/>
      </c>
      <c r="AL17" s="64" t="str">
        <f t="shared" si="5"/>
        <v/>
      </c>
      <c r="AM17" s="64" t="str">
        <f t="shared" si="5"/>
        <v/>
      </c>
      <c r="AN17" s="64" t="str">
        <f t="shared" si="5"/>
        <v/>
      </c>
      <c r="AO17" s="64" t="str">
        <f t="shared" si="5"/>
        <v/>
      </c>
      <c r="AP17" s="64" t="str">
        <f t="shared" si="5"/>
        <v/>
      </c>
      <c r="AQ17" s="64" t="str">
        <f t="shared" si="5"/>
        <v/>
      </c>
      <c r="AR17" s="64" t="str">
        <f t="shared" si="5"/>
        <v/>
      </c>
      <c r="AS17" s="64" t="str">
        <f t="shared" si="6"/>
        <v/>
      </c>
      <c r="AT17" s="64" t="str">
        <f t="shared" si="6"/>
        <v/>
      </c>
      <c r="AU17" s="64" t="str">
        <f t="shared" si="6"/>
        <v/>
      </c>
      <c r="AV17" s="64" t="str">
        <f t="shared" si="6"/>
        <v/>
      </c>
      <c r="AW17" s="64" t="str">
        <f t="shared" si="6"/>
        <v/>
      </c>
      <c r="AX17" s="64" t="str">
        <f t="shared" si="6"/>
        <v/>
      </c>
      <c r="AY17" s="64" t="str">
        <f t="shared" si="6"/>
        <v/>
      </c>
      <c r="AZ17" s="64" t="str">
        <f t="shared" si="6"/>
        <v/>
      </c>
      <c r="BA17" s="64" t="str">
        <f t="shared" si="6"/>
        <v/>
      </c>
      <c r="BB17" s="64" t="str">
        <f t="shared" si="6"/>
        <v/>
      </c>
      <c r="BC17" s="64" t="str">
        <f t="shared" si="7"/>
        <v/>
      </c>
      <c r="BD17" s="64" t="str">
        <f t="shared" si="7"/>
        <v/>
      </c>
      <c r="BE17" s="64" t="str">
        <f t="shared" si="7"/>
        <v/>
      </c>
      <c r="BF17" s="64" t="str">
        <f t="shared" si="7"/>
        <v/>
      </c>
      <c r="BG17" s="64" t="str">
        <f t="shared" si="7"/>
        <v/>
      </c>
      <c r="BH17" s="64" t="str">
        <f t="shared" si="7"/>
        <v/>
      </c>
      <c r="BI17" s="64" t="str">
        <f t="shared" si="7"/>
        <v/>
      </c>
      <c r="BJ17" s="64" t="str">
        <f t="shared" si="7"/>
        <v/>
      </c>
      <c r="BK17" s="64" t="str">
        <f t="shared" si="7"/>
        <v/>
      </c>
      <c r="BL17" s="64" t="str">
        <f t="shared" si="7"/>
        <v/>
      </c>
      <c r="BM17" s="64" t="str">
        <f t="shared" si="8"/>
        <v/>
      </c>
      <c r="BN17" s="64" t="str">
        <f t="shared" si="8"/>
        <v/>
      </c>
      <c r="BO17" s="64" t="str">
        <f t="shared" si="8"/>
        <v/>
      </c>
      <c r="BP17" s="64" t="str">
        <f t="shared" si="8"/>
        <v/>
      </c>
      <c r="BQ17" s="64" t="str">
        <f t="shared" si="8"/>
        <v/>
      </c>
      <c r="BR17" s="64" t="str">
        <f t="shared" si="8"/>
        <v/>
      </c>
      <c r="BS17" s="64" t="str">
        <f t="shared" si="8"/>
        <v/>
      </c>
      <c r="BT17" s="64" t="str">
        <f t="shared" si="8"/>
        <v/>
      </c>
      <c r="BU17" s="64" t="str">
        <f t="shared" si="8"/>
        <v/>
      </c>
      <c r="BV17" s="64" t="str">
        <f t="shared" si="8"/>
        <v/>
      </c>
      <c r="BW17" s="64" t="str">
        <f t="shared" si="9"/>
        <v/>
      </c>
      <c r="BX17" s="64" t="str">
        <f t="shared" si="9"/>
        <v/>
      </c>
      <c r="BY17" s="64" t="str">
        <f t="shared" si="9"/>
        <v/>
      </c>
      <c r="BZ17" s="64" t="str">
        <f t="shared" si="9"/>
        <v/>
      </c>
      <c r="CA17" s="64" t="str">
        <f t="shared" si="9"/>
        <v/>
      </c>
      <c r="CB17" s="64" t="str">
        <f t="shared" si="9"/>
        <v/>
      </c>
      <c r="CC17" s="64" t="str">
        <f t="shared" si="9"/>
        <v/>
      </c>
      <c r="CD17" s="64" t="str">
        <f t="shared" si="9"/>
        <v/>
      </c>
      <c r="CE17" s="64" t="str">
        <f t="shared" si="9"/>
        <v/>
      </c>
      <c r="CF17" s="64" t="str">
        <f t="shared" si="9"/>
        <v/>
      </c>
      <c r="CG17" s="64" t="str">
        <f t="shared" si="10"/>
        <v/>
      </c>
      <c r="CH17" s="64" t="str">
        <f t="shared" si="10"/>
        <v/>
      </c>
      <c r="CI17" s="64" t="str">
        <f t="shared" si="10"/>
        <v/>
      </c>
      <c r="CJ17" s="64" t="str">
        <f t="shared" si="10"/>
        <v/>
      </c>
      <c r="CK17" s="64" t="str">
        <f t="shared" si="10"/>
        <v/>
      </c>
      <c r="CL17" s="64" t="str">
        <f t="shared" si="10"/>
        <v/>
      </c>
      <c r="CM17" s="64" t="str">
        <f t="shared" si="10"/>
        <v/>
      </c>
      <c r="CN17" s="64" t="str">
        <f t="shared" si="10"/>
        <v/>
      </c>
      <c r="CO17" s="64" t="str">
        <f t="shared" si="10"/>
        <v/>
      </c>
      <c r="CP17" s="64" t="str">
        <f t="shared" si="10"/>
        <v/>
      </c>
      <c r="CQ17" s="64" t="str">
        <f t="shared" si="10"/>
        <v/>
      </c>
      <c r="CR17" s="64" t="str">
        <f t="shared" si="10"/>
        <v/>
      </c>
    </row>
    <row r="18" spans="2:96" ht="15.75" x14ac:dyDescent="0.25">
      <c r="B18" s="34">
        <f>IF(ROW(id)=ROW($B$13)+2,1,MAX(prev_col_range)+1)</f>
        <v>4</v>
      </c>
      <c r="C18" s="28"/>
      <c r="D18" s="29"/>
      <c r="E18" s="34" t="s">
        <v>63</v>
      </c>
      <c r="F18" s="28" t="s">
        <v>68</v>
      </c>
      <c r="G18" s="28"/>
      <c r="H18" s="55" t="str">
        <f>_xlfn.IFNA(INDEX(Settings!$P$9:$P$49,MATCH(team_member,Settings!$N$9:$N$49,0)),"")</f>
        <v>PM</v>
      </c>
      <c r="I18" s="28" t="s">
        <v>88</v>
      </c>
      <c r="J18" s="38"/>
      <c r="K18" s="94"/>
      <c r="L18" s="98"/>
      <c r="M18" s="34">
        <f>B17</f>
        <v>3</v>
      </c>
      <c r="N18" s="116" t="str">
        <f>IF(d_id&lt;&gt;"",IF(d_id&lt;id,"↖",IF(d_id&gt;id,"↙","")),"")</f>
        <v>↖</v>
      </c>
      <c r="O18" s="117"/>
      <c r="P18" s="118" t="str" cm="1">
        <f t="array" ref="P18">IFERROR("("&amp; d_type &amp;") " &amp; IF(LEN(d_name)&gt;10,LEFT(d_name,10)&amp;"...",d_name),"")</f>
        <v>(T) task p2</v>
      </c>
      <c r="Q18" s="28"/>
      <c r="R18" s="29"/>
      <c r="S18" s="60"/>
      <c r="T18" s="56" t="str" cm="1">
        <f t="array" ref="T18">IF(ind_start&lt;&gt;"",ind_start,IF(ind_end&lt;&gt;"",plan_start_calculation,""))</f>
        <v/>
      </c>
      <c r="U18" s="57" t="str" cm="1">
        <f t="array" ref="U18">IF(ind_start&lt;&gt;"",plan_end_calculation,IF(ind_end&lt;&gt;"",ind_end,""))</f>
        <v/>
      </c>
      <c r="V18" s="56">
        <f>MATCH(Gantt!d_id,Gantt!$B:$B,0)</f>
        <v>17</v>
      </c>
      <c r="W18" s="57"/>
      <c r="X18" s="30"/>
      <c r="Y18" s="64" t="str">
        <f t="shared" si="4"/>
        <v/>
      </c>
      <c r="Z18" s="64" t="str">
        <f t="shared" si="4"/>
        <v/>
      </c>
      <c r="AA18" s="64" t="str">
        <f t="shared" si="4"/>
        <v/>
      </c>
      <c r="AB18" s="64" t="str">
        <f t="shared" si="4"/>
        <v/>
      </c>
      <c r="AC18" s="64" t="str">
        <f t="shared" si="4"/>
        <v/>
      </c>
      <c r="AD18" s="64" t="str">
        <f t="shared" si="4"/>
        <v/>
      </c>
      <c r="AE18" s="64" t="str">
        <f t="shared" si="4"/>
        <v/>
      </c>
      <c r="AF18" s="64" t="str">
        <f t="shared" si="4"/>
        <v/>
      </c>
      <c r="AG18" s="64" t="str">
        <f t="shared" si="4"/>
        <v/>
      </c>
      <c r="AH18" s="64" t="str">
        <f t="shared" si="4"/>
        <v/>
      </c>
      <c r="AI18" s="64" t="str">
        <f t="shared" si="5"/>
        <v/>
      </c>
      <c r="AJ18" s="64" t="str">
        <f t="shared" si="5"/>
        <v/>
      </c>
      <c r="AK18" s="64" t="str">
        <f t="shared" si="5"/>
        <v/>
      </c>
      <c r="AL18" s="64" t="str">
        <f t="shared" si="5"/>
        <v/>
      </c>
      <c r="AM18" s="64" t="str">
        <f t="shared" si="5"/>
        <v/>
      </c>
      <c r="AN18" s="64" t="str">
        <f t="shared" si="5"/>
        <v/>
      </c>
      <c r="AO18" s="64" t="str">
        <f t="shared" si="5"/>
        <v/>
      </c>
      <c r="AP18" s="64" t="str">
        <f t="shared" si="5"/>
        <v/>
      </c>
      <c r="AQ18" s="64" t="str">
        <f t="shared" si="5"/>
        <v/>
      </c>
      <c r="AR18" s="64" t="str">
        <f t="shared" si="5"/>
        <v/>
      </c>
      <c r="AS18" s="64" t="str">
        <f t="shared" si="6"/>
        <v/>
      </c>
      <c r="AT18" s="64" t="str">
        <f t="shared" si="6"/>
        <v/>
      </c>
      <c r="AU18" s="64" t="str">
        <f t="shared" si="6"/>
        <v/>
      </c>
      <c r="AV18" s="64" t="str">
        <f t="shared" si="6"/>
        <v/>
      </c>
      <c r="AW18" s="64" t="str">
        <f t="shared" si="6"/>
        <v/>
      </c>
      <c r="AX18" s="64" t="str">
        <f t="shared" si="6"/>
        <v/>
      </c>
      <c r="AY18" s="64" t="str">
        <f t="shared" si="6"/>
        <v/>
      </c>
      <c r="AZ18" s="64" t="str">
        <f t="shared" si="6"/>
        <v/>
      </c>
      <c r="BA18" s="64" t="str">
        <f t="shared" si="6"/>
        <v/>
      </c>
      <c r="BB18" s="64" t="str">
        <f t="shared" si="6"/>
        <v/>
      </c>
      <c r="BC18" s="64" t="str">
        <f t="shared" si="7"/>
        <v/>
      </c>
      <c r="BD18" s="64" t="str">
        <f t="shared" si="7"/>
        <v/>
      </c>
      <c r="BE18" s="64" t="str">
        <f t="shared" si="7"/>
        <v/>
      </c>
      <c r="BF18" s="64" t="str">
        <f t="shared" si="7"/>
        <v/>
      </c>
      <c r="BG18" s="64" t="str">
        <f t="shared" si="7"/>
        <v/>
      </c>
      <c r="BH18" s="64" t="str">
        <f t="shared" si="7"/>
        <v/>
      </c>
      <c r="BI18" s="64" t="str">
        <f t="shared" si="7"/>
        <v/>
      </c>
      <c r="BJ18" s="64" t="str">
        <f t="shared" si="7"/>
        <v/>
      </c>
      <c r="BK18" s="64" t="str">
        <f t="shared" si="7"/>
        <v/>
      </c>
      <c r="BL18" s="64" t="str">
        <f t="shared" si="7"/>
        <v/>
      </c>
      <c r="BM18" s="64" t="str">
        <f t="shared" si="8"/>
        <v/>
      </c>
      <c r="BN18" s="64" t="str">
        <f t="shared" si="8"/>
        <v/>
      </c>
      <c r="BO18" s="64" t="str">
        <f t="shared" si="8"/>
        <v/>
      </c>
      <c r="BP18" s="64" t="str">
        <f t="shared" si="8"/>
        <v/>
      </c>
      <c r="BQ18" s="64" t="str">
        <f t="shared" si="8"/>
        <v/>
      </c>
      <c r="BR18" s="64" t="str">
        <f t="shared" si="8"/>
        <v/>
      </c>
      <c r="BS18" s="64" t="str">
        <f t="shared" si="8"/>
        <v/>
      </c>
      <c r="BT18" s="64" t="str">
        <f t="shared" si="8"/>
        <v/>
      </c>
      <c r="BU18" s="64" t="str">
        <f t="shared" si="8"/>
        <v/>
      </c>
      <c r="BV18" s="64" t="str">
        <f t="shared" si="8"/>
        <v/>
      </c>
      <c r="BW18" s="64" t="str">
        <f t="shared" si="9"/>
        <v/>
      </c>
      <c r="BX18" s="64" t="str">
        <f t="shared" si="9"/>
        <v/>
      </c>
      <c r="BY18" s="64" t="str">
        <f t="shared" si="9"/>
        <v/>
      </c>
      <c r="BZ18" s="64" t="str">
        <f t="shared" si="9"/>
        <v/>
      </c>
      <c r="CA18" s="64" t="str">
        <f t="shared" si="9"/>
        <v/>
      </c>
      <c r="CB18" s="64" t="str">
        <f t="shared" si="9"/>
        <v/>
      </c>
      <c r="CC18" s="64" t="str">
        <f t="shared" si="9"/>
        <v/>
      </c>
      <c r="CD18" s="64" t="str">
        <f t="shared" si="9"/>
        <v/>
      </c>
      <c r="CE18" s="64" t="str">
        <f t="shared" si="9"/>
        <v/>
      </c>
      <c r="CF18" s="64" t="str">
        <f t="shared" si="9"/>
        <v/>
      </c>
      <c r="CG18" s="64" t="str">
        <f t="shared" si="10"/>
        <v/>
      </c>
      <c r="CH18" s="64" t="str">
        <f t="shared" si="10"/>
        <v/>
      </c>
      <c r="CI18" s="64" t="str">
        <f t="shared" si="10"/>
        <v/>
      </c>
      <c r="CJ18" s="64" t="str">
        <f t="shared" si="10"/>
        <v/>
      </c>
      <c r="CK18" s="64" t="str">
        <f t="shared" si="10"/>
        <v/>
      </c>
      <c r="CL18" s="64" t="str">
        <f t="shared" si="10"/>
        <v/>
      </c>
      <c r="CM18" s="64" t="str">
        <f t="shared" si="10"/>
        <v/>
      </c>
      <c r="CN18" s="64" t="str">
        <f t="shared" si="10"/>
        <v/>
      </c>
      <c r="CO18" s="64" t="str">
        <f t="shared" si="10"/>
        <v/>
      </c>
      <c r="CP18" s="64" t="str">
        <f t="shared" si="10"/>
        <v/>
      </c>
      <c r="CQ18" s="64" t="str">
        <f t="shared" si="10"/>
        <v/>
      </c>
      <c r="CR18" s="64" t="str">
        <f t="shared" si="10"/>
        <v/>
      </c>
    </row>
    <row r="19" spans="2:96" ht="15.75" x14ac:dyDescent="0.25">
      <c r="B19" s="34">
        <f>IF(ROW(id)=ROW($B$13)+2,1,MAX(prev_col_range)+1)</f>
        <v>5</v>
      </c>
      <c r="C19" s="28"/>
      <c r="D19" s="29"/>
      <c r="E19" s="34" t="s">
        <v>64</v>
      </c>
      <c r="F19" s="28" t="s">
        <v>69</v>
      </c>
      <c r="G19" s="28"/>
      <c r="H19" s="55" t="str">
        <f>_xlfn.IFNA(INDEX(Settings!$P$9:$P$49,MATCH(team_member,Settings!$N$9:$N$49,0)),"")</f>
        <v>PM</v>
      </c>
      <c r="I19" s="28" t="s">
        <v>88</v>
      </c>
      <c r="J19" s="38"/>
      <c r="K19" s="94"/>
      <c r="L19" s="98"/>
      <c r="M19" s="34">
        <f t="shared" ref="M19:M25" si="11">B18</f>
        <v>4</v>
      </c>
      <c r="N19" s="116" t="str">
        <f>IF(d_id&lt;&gt;"",IF(d_id&lt;id,"↖",IF(d_id&gt;id,"↙","")),"")</f>
        <v>↖</v>
      </c>
      <c r="O19" s="117"/>
      <c r="P19" s="118" t="str" cm="1">
        <f t="array" ref="P19">IFERROR("("&amp; d_type &amp;") " &amp; IF(LEN(d_name)&gt;10,LEFT(d_name,10)&amp;"...",d_name),"")</f>
        <v>(T) task p3</v>
      </c>
      <c r="Q19" s="28"/>
      <c r="R19" s="29"/>
      <c r="S19" s="60"/>
      <c r="T19" s="56" t="str" cm="1">
        <f t="array" ref="T19">IF(ind_start&lt;&gt;"",ind_start,IF(ind_end&lt;&gt;"",plan_start_calculation,""))</f>
        <v/>
      </c>
      <c r="U19" s="57" t="str" cm="1">
        <f t="array" ref="U19">IF(ind_start&lt;&gt;"",plan_end_calculation,IF(ind_end&lt;&gt;"",ind_end,""))</f>
        <v/>
      </c>
      <c r="V19" s="56"/>
      <c r="W19" s="57"/>
      <c r="X19" s="30"/>
      <c r="Y19" s="64" t="str">
        <f t="shared" si="4"/>
        <v/>
      </c>
      <c r="Z19" s="64" t="str">
        <f t="shared" si="4"/>
        <v/>
      </c>
      <c r="AA19" s="64" t="str">
        <f t="shared" si="4"/>
        <v/>
      </c>
      <c r="AB19" s="64" t="str">
        <f t="shared" si="4"/>
        <v/>
      </c>
      <c r="AC19" s="64" t="str">
        <f t="shared" si="4"/>
        <v/>
      </c>
      <c r="AD19" s="64" t="str">
        <f t="shared" si="4"/>
        <v/>
      </c>
      <c r="AE19" s="64" t="str">
        <f t="shared" si="4"/>
        <v/>
      </c>
      <c r="AF19" s="64" t="str">
        <f t="shared" si="4"/>
        <v/>
      </c>
      <c r="AG19" s="64" t="str">
        <f t="shared" si="4"/>
        <v/>
      </c>
      <c r="AH19" s="64" t="str">
        <f t="shared" si="4"/>
        <v/>
      </c>
      <c r="AI19" s="64" t="str">
        <f t="shared" si="5"/>
        <v/>
      </c>
      <c r="AJ19" s="64" t="str">
        <f t="shared" si="5"/>
        <v/>
      </c>
      <c r="AK19" s="64" t="str">
        <f t="shared" si="5"/>
        <v/>
      </c>
      <c r="AL19" s="64" t="str">
        <f t="shared" si="5"/>
        <v/>
      </c>
      <c r="AM19" s="64" t="str">
        <f t="shared" si="5"/>
        <v/>
      </c>
      <c r="AN19" s="64" t="str">
        <f t="shared" si="5"/>
        <v/>
      </c>
      <c r="AO19" s="64" t="str">
        <f t="shared" si="5"/>
        <v/>
      </c>
      <c r="AP19" s="64" t="str">
        <f t="shared" si="5"/>
        <v/>
      </c>
      <c r="AQ19" s="64" t="str">
        <f t="shared" si="5"/>
        <v/>
      </c>
      <c r="AR19" s="64" t="str">
        <f t="shared" si="5"/>
        <v/>
      </c>
      <c r="AS19" s="64" t="str">
        <f t="shared" si="6"/>
        <v/>
      </c>
      <c r="AT19" s="64" t="str">
        <f t="shared" si="6"/>
        <v/>
      </c>
      <c r="AU19" s="64" t="str">
        <f t="shared" si="6"/>
        <v/>
      </c>
      <c r="AV19" s="64" t="str">
        <f t="shared" si="6"/>
        <v/>
      </c>
      <c r="AW19" s="64" t="str">
        <f t="shared" si="6"/>
        <v/>
      </c>
      <c r="AX19" s="64" t="str">
        <f t="shared" si="6"/>
        <v/>
      </c>
      <c r="AY19" s="64" t="str">
        <f t="shared" si="6"/>
        <v/>
      </c>
      <c r="AZ19" s="64" t="str">
        <f t="shared" si="6"/>
        <v/>
      </c>
      <c r="BA19" s="64" t="str">
        <f t="shared" si="6"/>
        <v/>
      </c>
      <c r="BB19" s="64" t="str">
        <f t="shared" si="6"/>
        <v/>
      </c>
      <c r="BC19" s="64" t="str">
        <f t="shared" si="7"/>
        <v/>
      </c>
      <c r="BD19" s="64" t="str">
        <f t="shared" si="7"/>
        <v/>
      </c>
      <c r="BE19" s="64" t="str">
        <f t="shared" si="7"/>
        <v/>
      </c>
      <c r="BF19" s="64" t="str">
        <f t="shared" si="7"/>
        <v/>
      </c>
      <c r="BG19" s="64" t="str">
        <f t="shared" si="7"/>
        <v/>
      </c>
      <c r="BH19" s="64" t="str">
        <f t="shared" si="7"/>
        <v/>
      </c>
      <c r="BI19" s="64" t="str">
        <f t="shared" si="7"/>
        <v/>
      </c>
      <c r="BJ19" s="64" t="str">
        <f t="shared" si="7"/>
        <v/>
      </c>
      <c r="BK19" s="64" t="str">
        <f t="shared" si="7"/>
        <v/>
      </c>
      <c r="BL19" s="64" t="str">
        <f t="shared" si="7"/>
        <v/>
      </c>
      <c r="BM19" s="64" t="str">
        <f t="shared" si="8"/>
        <v/>
      </c>
      <c r="BN19" s="64" t="str">
        <f t="shared" si="8"/>
        <v/>
      </c>
      <c r="BO19" s="64" t="str">
        <f t="shared" si="8"/>
        <v/>
      </c>
      <c r="BP19" s="64" t="str">
        <f t="shared" si="8"/>
        <v/>
      </c>
      <c r="BQ19" s="64" t="str">
        <f t="shared" si="8"/>
        <v/>
      </c>
      <c r="BR19" s="64" t="str">
        <f t="shared" si="8"/>
        <v/>
      </c>
      <c r="BS19" s="64" t="str">
        <f t="shared" si="8"/>
        <v/>
      </c>
      <c r="BT19" s="64" t="str">
        <f t="shared" si="8"/>
        <v/>
      </c>
      <c r="BU19" s="64" t="str">
        <f t="shared" si="8"/>
        <v/>
      </c>
      <c r="BV19" s="64" t="str">
        <f t="shared" si="8"/>
        <v/>
      </c>
      <c r="BW19" s="64" t="str">
        <f t="shared" si="9"/>
        <v/>
      </c>
      <c r="BX19" s="64" t="str">
        <f t="shared" si="9"/>
        <v/>
      </c>
      <c r="BY19" s="64" t="str">
        <f t="shared" si="9"/>
        <v/>
      </c>
      <c r="BZ19" s="64" t="str">
        <f t="shared" si="9"/>
        <v/>
      </c>
      <c r="CA19" s="64" t="str">
        <f t="shared" si="9"/>
        <v/>
      </c>
      <c r="CB19" s="64" t="str">
        <f t="shared" si="9"/>
        <v/>
      </c>
      <c r="CC19" s="64" t="str">
        <f t="shared" si="9"/>
        <v/>
      </c>
      <c r="CD19" s="64" t="str">
        <f t="shared" si="9"/>
        <v/>
      </c>
      <c r="CE19" s="64" t="str">
        <f t="shared" si="9"/>
        <v/>
      </c>
      <c r="CF19" s="64" t="str">
        <f t="shared" si="9"/>
        <v/>
      </c>
      <c r="CG19" s="64" t="str">
        <f t="shared" si="10"/>
        <v/>
      </c>
      <c r="CH19" s="64" t="str">
        <f t="shared" si="10"/>
        <v/>
      </c>
      <c r="CI19" s="64" t="str">
        <f t="shared" si="10"/>
        <v/>
      </c>
      <c r="CJ19" s="64" t="str">
        <f t="shared" si="10"/>
        <v/>
      </c>
      <c r="CK19" s="64" t="str">
        <f t="shared" si="10"/>
        <v/>
      </c>
      <c r="CL19" s="64" t="str">
        <f t="shared" si="10"/>
        <v/>
      </c>
      <c r="CM19" s="64" t="str">
        <f t="shared" si="10"/>
        <v/>
      </c>
      <c r="CN19" s="64" t="str">
        <f t="shared" si="10"/>
        <v/>
      </c>
      <c r="CO19" s="64" t="str">
        <f t="shared" si="10"/>
        <v/>
      </c>
      <c r="CP19" s="64" t="str">
        <f t="shared" si="10"/>
        <v/>
      </c>
      <c r="CQ19" s="64" t="str">
        <f t="shared" si="10"/>
        <v/>
      </c>
      <c r="CR19" s="64" t="str">
        <f t="shared" si="10"/>
        <v/>
      </c>
    </row>
    <row r="20" spans="2:96" ht="15.75" x14ac:dyDescent="0.25">
      <c r="B20" s="34">
        <f>IF(ROW(id)=ROW($B$13)+2,1,MAX(prev_col_range)+1)</f>
        <v>6</v>
      </c>
      <c r="C20" s="28"/>
      <c r="D20" s="29"/>
      <c r="E20" s="34" t="s">
        <v>62</v>
      </c>
      <c r="F20" s="28" t="s">
        <v>70</v>
      </c>
      <c r="G20" s="28"/>
      <c r="H20" s="55" t="str">
        <f>_xlfn.IFNA(INDEX(Settings!$P$9:$P$49,MATCH(team_member,Settings!$N$9:$N$49,0)),"")</f>
        <v/>
      </c>
      <c r="I20" s="28"/>
      <c r="J20" s="38"/>
      <c r="K20" s="94"/>
      <c r="L20" s="98"/>
      <c r="M20" s="34">
        <f t="shared" si="11"/>
        <v>5</v>
      </c>
      <c r="N20" s="116" t="str">
        <f>IF(d_id&lt;&gt;"",IF(d_id&lt;id,"↖",IF(d_id&gt;id,"↙","")),"")</f>
        <v>↖</v>
      </c>
      <c r="O20" s="117"/>
      <c r="P20" s="118" t="str" cm="1">
        <f t="array" ref="P20">IFERROR("("&amp; d_type &amp;") " &amp; IF(LEN(d_name)&gt;10,LEFT(d_name,10)&amp;"...",d_name),"")</f>
        <v>(M) milestone ...</v>
      </c>
      <c r="Q20" s="28"/>
      <c r="R20" s="29"/>
      <c r="S20" s="60"/>
      <c r="T20" s="56" t="str" cm="1">
        <f t="array" ref="T20">IF(ind_start&lt;&gt;"",ind_start,IF(ind_end&lt;&gt;"",plan_start_calculation,""))</f>
        <v/>
      </c>
      <c r="U20" s="57" t="str" cm="1">
        <f t="array" ref="U20">IF(ind_start&lt;&gt;"",plan_end_calculation,IF(ind_end&lt;&gt;"",ind_end,""))</f>
        <v/>
      </c>
      <c r="V20" s="56"/>
      <c r="W20" s="57"/>
      <c r="X20" s="30"/>
      <c r="Y20" s="64" t="str">
        <f t="shared" si="4"/>
        <v/>
      </c>
      <c r="Z20" s="64" t="str">
        <f t="shared" si="4"/>
        <v/>
      </c>
      <c r="AA20" s="64" t="str">
        <f t="shared" si="4"/>
        <v/>
      </c>
      <c r="AB20" s="64" t="str">
        <f t="shared" si="4"/>
        <v/>
      </c>
      <c r="AC20" s="64" t="str">
        <f t="shared" si="4"/>
        <v/>
      </c>
      <c r="AD20" s="64" t="str">
        <f t="shared" si="4"/>
        <v/>
      </c>
      <c r="AE20" s="64" t="str">
        <f t="shared" si="4"/>
        <v/>
      </c>
      <c r="AF20" s="64" t="str">
        <f t="shared" si="4"/>
        <v/>
      </c>
      <c r="AG20" s="64" t="str">
        <f t="shared" si="4"/>
        <v/>
      </c>
      <c r="AH20" s="64" t="str">
        <f t="shared" si="4"/>
        <v/>
      </c>
      <c r="AI20" s="64" t="str">
        <f t="shared" si="5"/>
        <v/>
      </c>
      <c r="AJ20" s="64" t="str">
        <f t="shared" si="5"/>
        <v/>
      </c>
      <c r="AK20" s="64" t="str">
        <f t="shared" si="5"/>
        <v/>
      </c>
      <c r="AL20" s="64" t="str">
        <f t="shared" si="5"/>
        <v/>
      </c>
      <c r="AM20" s="64" t="str">
        <f t="shared" si="5"/>
        <v/>
      </c>
      <c r="AN20" s="64" t="str">
        <f t="shared" si="5"/>
        <v/>
      </c>
      <c r="AO20" s="64" t="str">
        <f t="shared" si="5"/>
        <v/>
      </c>
      <c r="AP20" s="64" t="str">
        <f t="shared" si="5"/>
        <v/>
      </c>
      <c r="AQ20" s="64" t="str">
        <f t="shared" si="5"/>
        <v/>
      </c>
      <c r="AR20" s="64" t="str">
        <f t="shared" si="5"/>
        <v/>
      </c>
      <c r="AS20" s="64" t="str">
        <f t="shared" si="6"/>
        <v/>
      </c>
      <c r="AT20" s="64" t="str">
        <f t="shared" si="6"/>
        <v/>
      </c>
      <c r="AU20" s="64" t="str">
        <f t="shared" si="6"/>
        <v/>
      </c>
      <c r="AV20" s="64" t="str">
        <f t="shared" si="6"/>
        <v/>
      </c>
      <c r="AW20" s="64" t="str">
        <f t="shared" si="6"/>
        <v/>
      </c>
      <c r="AX20" s="64" t="str">
        <f t="shared" si="6"/>
        <v/>
      </c>
      <c r="AY20" s="64" t="str">
        <f t="shared" si="6"/>
        <v/>
      </c>
      <c r="AZ20" s="64" t="str">
        <f t="shared" si="6"/>
        <v/>
      </c>
      <c r="BA20" s="64" t="str">
        <f t="shared" si="6"/>
        <v/>
      </c>
      <c r="BB20" s="64" t="str">
        <f t="shared" si="6"/>
        <v/>
      </c>
      <c r="BC20" s="64" t="str">
        <f t="shared" si="7"/>
        <v/>
      </c>
      <c r="BD20" s="64" t="str">
        <f t="shared" si="7"/>
        <v/>
      </c>
      <c r="BE20" s="64" t="str">
        <f t="shared" si="7"/>
        <v/>
      </c>
      <c r="BF20" s="64" t="str">
        <f t="shared" si="7"/>
        <v/>
      </c>
      <c r="BG20" s="64" t="str">
        <f t="shared" si="7"/>
        <v/>
      </c>
      <c r="BH20" s="64" t="str">
        <f t="shared" si="7"/>
        <v/>
      </c>
      <c r="BI20" s="64" t="str">
        <f t="shared" si="7"/>
        <v/>
      </c>
      <c r="BJ20" s="64" t="str">
        <f t="shared" si="7"/>
        <v/>
      </c>
      <c r="BK20" s="64" t="str">
        <f t="shared" si="7"/>
        <v/>
      </c>
      <c r="BL20" s="64" t="str">
        <f t="shared" si="7"/>
        <v/>
      </c>
      <c r="BM20" s="64" t="str">
        <f t="shared" si="8"/>
        <v/>
      </c>
      <c r="BN20" s="64" t="str">
        <f t="shared" si="8"/>
        <v/>
      </c>
      <c r="BO20" s="64" t="str">
        <f t="shared" si="8"/>
        <v/>
      </c>
      <c r="BP20" s="64" t="str">
        <f t="shared" si="8"/>
        <v/>
      </c>
      <c r="BQ20" s="64" t="str">
        <f t="shared" si="8"/>
        <v/>
      </c>
      <c r="BR20" s="64" t="str">
        <f t="shared" si="8"/>
        <v/>
      </c>
      <c r="BS20" s="64" t="str">
        <f t="shared" si="8"/>
        <v/>
      </c>
      <c r="BT20" s="64" t="str">
        <f t="shared" si="8"/>
        <v/>
      </c>
      <c r="BU20" s="64" t="str">
        <f t="shared" si="8"/>
        <v/>
      </c>
      <c r="BV20" s="64" t="str">
        <f t="shared" si="8"/>
        <v/>
      </c>
      <c r="BW20" s="64" t="str">
        <f t="shared" si="9"/>
        <v/>
      </c>
      <c r="BX20" s="64" t="str">
        <f t="shared" si="9"/>
        <v/>
      </c>
      <c r="BY20" s="64" t="str">
        <f t="shared" si="9"/>
        <v/>
      </c>
      <c r="BZ20" s="64" t="str">
        <f t="shared" si="9"/>
        <v/>
      </c>
      <c r="CA20" s="64" t="str">
        <f t="shared" si="9"/>
        <v/>
      </c>
      <c r="CB20" s="64" t="str">
        <f t="shared" si="9"/>
        <v/>
      </c>
      <c r="CC20" s="64" t="str">
        <f t="shared" si="9"/>
        <v/>
      </c>
      <c r="CD20" s="64" t="str">
        <f t="shared" si="9"/>
        <v/>
      </c>
      <c r="CE20" s="64" t="str">
        <f t="shared" si="9"/>
        <v/>
      </c>
      <c r="CF20" s="64" t="str">
        <f t="shared" si="9"/>
        <v/>
      </c>
      <c r="CG20" s="64" t="str">
        <f t="shared" si="10"/>
        <v/>
      </c>
      <c r="CH20" s="64" t="str">
        <f t="shared" si="10"/>
        <v/>
      </c>
      <c r="CI20" s="64" t="str">
        <f t="shared" si="10"/>
        <v/>
      </c>
      <c r="CJ20" s="64" t="str">
        <f t="shared" si="10"/>
        <v/>
      </c>
      <c r="CK20" s="64" t="str">
        <f t="shared" si="10"/>
        <v/>
      </c>
      <c r="CL20" s="64" t="str">
        <f t="shared" si="10"/>
        <v/>
      </c>
      <c r="CM20" s="64" t="str">
        <f t="shared" si="10"/>
        <v/>
      </c>
      <c r="CN20" s="64" t="str">
        <f t="shared" si="10"/>
        <v/>
      </c>
      <c r="CO20" s="64" t="str">
        <f t="shared" si="10"/>
        <v/>
      </c>
      <c r="CP20" s="64" t="str">
        <f t="shared" si="10"/>
        <v/>
      </c>
      <c r="CQ20" s="64" t="str">
        <f t="shared" si="10"/>
        <v/>
      </c>
      <c r="CR20" s="64" t="str">
        <f t="shared" si="10"/>
        <v/>
      </c>
    </row>
    <row r="21" spans="2:96" ht="15.75" x14ac:dyDescent="0.25">
      <c r="B21" s="34">
        <f>IF(ROW(id)=ROW($B$13)+2,1,MAX(prev_col_range)+1)</f>
        <v>7</v>
      </c>
      <c r="C21" s="28"/>
      <c r="D21" s="29"/>
      <c r="E21" s="34" t="s">
        <v>63</v>
      </c>
      <c r="F21" s="28" t="s">
        <v>71</v>
      </c>
      <c r="G21" s="28"/>
      <c r="H21" s="55" t="str">
        <f>_xlfn.IFNA(INDEX(Settings!$P$9:$P$49,MATCH(team_member,Settings!$N$9:$N$49,0)),"")</f>
        <v>PM</v>
      </c>
      <c r="I21" s="28" t="s">
        <v>88</v>
      </c>
      <c r="J21" s="38"/>
      <c r="K21" s="94"/>
      <c r="L21" s="98"/>
      <c r="M21" s="34">
        <f t="shared" si="11"/>
        <v>6</v>
      </c>
      <c r="N21" s="116" t="str">
        <f>IF(d_id&lt;&gt;"",IF(d_id&lt;id,"↖",IF(d_id&gt;id,"↙","")),"")</f>
        <v>↖</v>
      </c>
      <c r="O21" s="117"/>
      <c r="P21" s="118" t="str" cm="1">
        <f t="array" ref="P21">IFERROR("("&amp; d_type &amp;") " &amp; IF(LEN(d_name)&gt;10,LEFT(d_name,10)&amp;"...",d_name),"")</f>
        <v>(S) implemente...</v>
      </c>
      <c r="Q21" s="28"/>
      <c r="R21" s="29"/>
      <c r="S21" s="60"/>
      <c r="T21" s="56" t="str" cm="1">
        <f t="array" ref="T21">IF(ind_start&lt;&gt;"",ind_start,IF(ind_end&lt;&gt;"",plan_start_calculation,""))</f>
        <v/>
      </c>
      <c r="U21" s="57" t="str" cm="1">
        <f t="array" ref="U21">IF(ind_start&lt;&gt;"",plan_end_calculation,IF(ind_end&lt;&gt;"",ind_end,""))</f>
        <v/>
      </c>
      <c r="V21" s="56"/>
      <c r="W21" s="57"/>
      <c r="X21" s="30"/>
      <c r="Y21" s="64" t="str">
        <f t="shared" si="4"/>
        <v/>
      </c>
      <c r="Z21" s="64" t="str">
        <f t="shared" si="4"/>
        <v/>
      </c>
      <c r="AA21" s="64" t="str">
        <f t="shared" si="4"/>
        <v/>
      </c>
      <c r="AB21" s="64" t="str">
        <f t="shared" si="4"/>
        <v/>
      </c>
      <c r="AC21" s="64" t="str">
        <f t="shared" si="4"/>
        <v/>
      </c>
      <c r="AD21" s="64" t="str">
        <f t="shared" si="4"/>
        <v/>
      </c>
      <c r="AE21" s="64" t="str">
        <f t="shared" si="4"/>
        <v/>
      </c>
      <c r="AF21" s="64" t="str">
        <f t="shared" si="4"/>
        <v/>
      </c>
      <c r="AG21" s="64" t="str">
        <f t="shared" si="4"/>
        <v/>
      </c>
      <c r="AH21" s="64" t="str">
        <f t="shared" si="4"/>
        <v/>
      </c>
      <c r="AI21" s="64" t="str">
        <f t="shared" si="5"/>
        <v/>
      </c>
      <c r="AJ21" s="64" t="str">
        <f t="shared" si="5"/>
        <v/>
      </c>
      <c r="AK21" s="64" t="str">
        <f t="shared" si="5"/>
        <v/>
      </c>
      <c r="AL21" s="64" t="str">
        <f t="shared" si="5"/>
        <v/>
      </c>
      <c r="AM21" s="64" t="str">
        <f t="shared" si="5"/>
        <v/>
      </c>
      <c r="AN21" s="64" t="str">
        <f t="shared" si="5"/>
        <v/>
      </c>
      <c r="AO21" s="64" t="str">
        <f t="shared" si="5"/>
        <v/>
      </c>
      <c r="AP21" s="64" t="str">
        <f t="shared" si="5"/>
        <v/>
      </c>
      <c r="AQ21" s="64" t="str">
        <f t="shared" si="5"/>
        <v/>
      </c>
      <c r="AR21" s="64" t="str">
        <f t="shared" si="5"/>
        <v/>
      </c>
      <c r="AS21" s="64" t="str">
        <f t="shared" si="6"/>
        <v/>
      </c>
      <c r="AT21" s="64" t="str">
        <f t="shared" si="6"/>
        <v/>
      </c>
      <c r="AU21" s="64" t="str">
        <f t="shared" si="6"/>
        <v/>
      </c>
      <c r="AV21" s="64" t="str">
        <f t="shared" si="6"/>
        <v/>
      </c>
      <c r="AW21" s="64" t="str">
        <f t="shared" si="6"/>
        <v/>
      </c>
      <c r="AX21" s="64" t="str">
        <f t="shared" si="6"/>
        <v/>
      </c>
      <c r="AY21" s="64" t="str">
        <f t="shared" si="6"/>
        <v/>
      </c>
      <c r="AZ21" s="64" t="str">
        <f t="shared" si="6"/>
        <v/>
      </c>
      <c r="BA21" s="64" t="str">
        <f t="shared" si="6"/>
        <v/>
      </c>
      <c r="BB21" s="64" t="str">
        <f t="shared" si="6"/>
        <v/>
      </c>
      <c r="BC21" s="64" t="str">
        <f t="shared" si="7"/>
        <v/>
      </c>
      <c r="BD21" s="64" t="str">
        <f t="shared" si="7"/>
        <v/>
      </c>
      <c r="BE21" s="64" t="str">
        <f t="shared" si="7"/>
        <v/>
      </c>
      <c r="BF21" s="64" t="str">
        <f t="shared" si="7"/>
        <v/>
      </c>
      <c r="BG21" s="64" t="str">
        <f t="shared" si="7"/>
        <v/>
      </c>
      <c r="BH21" s="64" t="str">
        <f t="shared" si="7"/>
        <v/>
      </c>
      <c r="BI21" s="64" t="str">
        <f t="shared" si="7"/>
        <v/>
      </c>
      <c r="BJ21" s="64" t="str">
        <f t="shared" si="7"/>
        <v/>
      </c>
      <c r="BK21" s="64" t="str">
        <f t="shared" si="7"/>
        <v/>
      </c>
      <c r="BL21" s="64" t="str">
        <f t="shared" si="7"/>
        <v/>
      </c>
      <c r="BM21" s="64" t="str">
        <f t="shared" si="8"/>
        <v/>
      </c>
      <c r="BN21" s="64" t="str">
        <f t="shared" si="8"/>
        <v/>
      </c>
      <c r="BO21" s="64" t="str">
        <f t="shared" si="8"/>
        <v/>
      </c>
      <c r="BP21" s="64" t="str">
        <f t="shared" si="8"/>
        <v/>
      </c>
      <c r="BQ21" s="64" t="str">
        <f t="shared" si="8"/>
        <v/>
      </c>
      <c r="BR21" s="64" t="str">
        <f t="shared" si="8"/>
        <v/>
      </c>
      <c r="BS21" s="64" t="str">
        <f t="shared" si="8"/>
        <v/>
      </c>
      <c r="BT21" s="64" t="str">
        <f t="shared" si="8"/>
        <v/>
      </c>
      <c r="BU21" s="64" t="str">
        <f t="shared" si="8"/>
        <v/>
      </c>
      <c r="BV21" s="64" t="str">
        <f t="shared" si="8"/>
        <v/>
      </c>
      <c r="BW21" s="64" t="str">
        <f t="shared" si="9"/>
        <v/>
      </c>
      <c r="BX21" s="64" t="str">
        <f t="shared" si="9"/>
        <v/>
      </c>
      <c r="BY21" s="64" t="str">
        <f t="shared" si="9"/>
        <v/>
      </c>
      <c r="BZ21" s="64" t="str">
        <f t="shared" si="9"/>
        <v/>
      </c>
      <c r="CA21" s="64" t="str">
        <f t="shared" si="9"/>
        <v/>
      </c>
      <c r="CB21" s="64" t="str">
        <f t="shared" si="9"/>
        <v/>
      </c>
      <c r="CC21" s="64" t="str">
        <f t="shared" si="9"/>
        <v/>
      </c>
      <c r="CD21" s="64" t="str">
        <f t="shared" si="9"/>
        <v/>
      </c>
      <c r="CE21" s="64" t="str">
        <f t="shared" si="9"/>
        <v/>
      </c>
      <c r="CF21" s="64" t="str">
        <f t="shared" si="9"/>
        <v/>
      </c>
      <c r="CG21" s="64" t="str">
        <f t="shared" si="10"/>
        <v/>
      </c>
      <c r="CH21" s="64" t="str">
        <f t="shared" si="10"/>
        <v/>
      </c>
      <c r="CI21" s="64" t="str">
        <f t="shared" si="10"/>
        <v/>
      </c>
      <c r="CJ21" s="64" t="str">
        <f t="shared" si="10"/>
        <v/>
      </c>
      <c r="CK21" s="64" t="str">
        <f t="shared" si="10"/>
        <v/>
      </c>
      <c r="CL21" s="64" t="str">
        <f t="shared" si="10"/>
        <v/>
      </c>
      <c r="CM21" s="64" t="str">
        <f t="shared" si="10"/>
        <v/>
      </c>
      <c r="CN21" s="64" t="str">
        <f t="shared" si="10"/>
        <v/>
      </c>
      <c r="CO21" s="64" t="str">
        <f t="shared" si="10"/>
        <v/>
      </c>
      <c r="CP21" s="64" t="str">
        <f t="shared" si="10"/>
        <v/>
      </c>
      <c r="CQ21" s="64" t="str">
        <f t="shared" si="10"/>
        <v/>
      </c>
      <c r="CR21" s="64" t="str">
        <f t="shared" si="10"/>
        <v/>
      </c>
    </row>
    <row r="22" spans="2:96" ht="15.75" x14ac:dyDescent="0.25">
      <c r="B22" s="34">
        <f>IF(ROW(id)=ROW($B$13)+2,1,MAX(prev_col_range)+1)</f>
        <v>8</v>
      </c>
      <c r="C22" s="28"/>
      <c r="D22" s="29"/>
      <c r="E22" s="34" t="s">
        <v>63</v>
      </c>
      <c r="F22" s="28" t="s">
        <v>72</v>
      </c>
      <c r="G22" s="28"/>
      <c r="H22" s="55" t="str">
        <f>_xlfn.IFNA(INDEX(Settings!$P$9:$P$49,MATCH(team_member,Settings!$N$9:$N$49,0)),"")</f>
        <v>DES</v>
      </c>
      <c r="I22" s="28" t="s">
        <v>89</v>
      </c>
      <c r="J22" s="38"/>
      <c r="K22" s="94"/>
      <c r="L22" s="98"/>
      <c r="M22" s="34">
        <f t="shared" si="11"/>
        <v>7</v>
      </c>
      <c r="N22" s="116" t="str">
        <f>IF(d_id&lt;&gt;"",IF(d_id&lt;id,"↖",IF(d_id&gt;id,"↙","")),"")</f>
        <v>↖</v>
      </c>
      <c r="O22" s="117"/>
      <c r="P22" s="118" t="str" cm="1">
        <f t="array" ref="P22">IFERROR("("&amp; d_type &amp;") " &amp; IF(LEN(d_name)&gt;10,LEFT(d_name,10)&amp;"...",d_name),"")</f>
        <v>(T) task i1</v>
      </c>
      <c r="Q22" s="28"/>
      <c r="R22" s="29"/>
      <c r="S22" s="60"/>
      <c r="T22" s="56" t="str" cm="1">
        <f t="array" ref="T22">IF(ind_start&lt;&gt;"",ind_start,IF(ind_end&lt;&gt;"",plan_start_calculation,""))</f>
        <v/>
      </c>
      <c r="U22" s="57" t="str" cm="1">
        <f t="array" ref="U22">IF(ind_start&lt;&gt;"",plan_end_calculation,IF(ind_end&lt;&gt;"",ind_end,""))</f>
        <v/>
      </c>
      <c r="V22" s="56"/>
      <c r="W22" s="57"/>
      <c r="X22" s="30"/>
      <c r="Y22" s="64" t="str">
        <f t="shared" si="4"/>
        <v/>
      </c>
      <c r="Z22" s="64" t="str">
        <f t="shared" si="4"/>
        <v/>
      </c>
      <c r="AA22" s="64" t="str">
        <f t="shared" si="4"/>
        <v/>
      </c>
      <c r="AB22" s="64" t="str">
        <f t="shared" si="4"/>
        <v/>
      </c>
      <c r="AC22" s="64" t="str">
        <f t="shared" si="4"/>
        <v/>
      </c>
      <c r="AD22" s="64" t="str">
        <f t="shared" si="4"/>
        <v/>
      </c>
      <c r="AE22" s="64" t="str">
        <f t="shared" si="4"/>
        <v/>
      </c>
      <c r="AF22" s="64" t="str">
        <f t="shared" si="4"/>
        <v/>
      </c>
      <c r="AG22" s="64" t="str">
        <f t="shared" si="4"/>
        <v/>
      </c>
      <c r="AH22" s="64" t="str">
        <f t="shared" si="4"/>
        <v/>
      </c>
      <c r="AI22" s="64" t="str">
        <f t="shared" si="5"/>
        <v/>
      </c>
      <c r="AJ22" s="64" t="str">
        <f t="shared" si="5"/>
        <v/>
      </c>
      <c r="AK22" s="64" t="str">
        <f t="shared" si="5"/>
        <v/>
      </c>
      <c r="AL22" s="64" t="str">
        <f t="shared" si="5"/>
        <v/>
      </c>
      <c r="AM22" s="64" t="str">
        <f t="shared" si="5"/>
        <v/>
      </c>
      <c r="AN22" s="64" t="str">
        <f t="shared" si="5"/>
        <v/>
      </c>
      <c r="AO22" s="64" t="str">
        <f t="shared" si="5"/>
        <v/>
      </c>
      <c r="AP22" s="64" t="str">
        <f t="shared" si="5"/>
        <v/>
      </c>
      <c r="AQ22" s="64" t="str">
        <f t="shared" si="5"/>
        <v/>
      </c>
      <c r="AR22" s="64" t="str">
        <f t="shared" si="5"/>
        <v/>
      </c>
      <c r="AS22" s="64" t="str">
        <f t="shared" si="6"/>
        <v/>
      </c>
      <c r="AT22" s="64" t="str">
        <f t="shared" si="6"/>
        <v/>
      </c>
      <c r="AU22" s="64" t="str">
        <f t="shared" si="6"/>
        <v/>
      </c>
      <c r="AV22" s="64" t="str">
        <f t="shared" si="6"/>
        <v/>
      </c>
      <c r="AW22" s="64" t="str">
        <f t="shared" si="6"/>
        <v/>
      </c>
      <c r="AX22" s="64" t="str">
        <f t="shared" si="6"/>
        <v/>
      </c>
      <c r="AY22" s="64" t="str">
        <f t="shared" si="6"/>
        <v/>
      </c>
      <c r="AZ22" s="64" t="str">
        <f t="shared" si="6"/>
        <v/>
      </c>
      <c r="BA22" s="64" t="str">
        <f t="shared" si="6"/>
        <v/>
      </c>
      <c r="BB22" s="64" t="str">
        <f t="shared" si="6"/>
        <v/>
      </c>
      <c r="BC22" s="64" t="str">
        <f t="shared" si="7"/>
        <v/>
      </c>
      <c r="BD22" s="64" t="str">
        <f t="shared" si="7"/>
        <v/>
      </c>
      <c r="BE22" s="64" t="str">
        <f t="shared" si="7"/>
        <v/>
      </c>
      <c r="BF22" s="64" t="str">
        <f t="shared" si="7"/>
        <v/>
      </c>
      <c r="BG22" s="64" t="str">
        <f t="shared" si="7"/>
        <v/>
      </c>
      <c r="BH22" s="64" t="str">
        <f t="shared" si="7"/>
        <v/>
      </c>
      <c r="BI22" s="64" t="str">
        <f t="shared" si="7"/>
        <v/>
      </c>
      <c r="BJ22" s="64" t="str">
        <f t="shared" si="7"/>
        <v/>
      </c>
      <c r="BK22" s="64" t="str">
        <f t="shared" si="7"/>
        <v/>
      </c>
      <c r="BL22" s="64" t="str">
        <f t="shared" si="7"/>
        <v/>
      </c>
      <c r="BM22" s="64" t="str">
        <f t="shared" si="8"/>
        <v/>
      </c>
      <c r="BN22" s="64" t="str">
        <f t="shared" si="8"/>
        <v/>
      </c>
      <c r="BO22" s="64" t="str">
        <f t="shared" si="8"/>
        <v/>
      </c>
      <c r="BP22" s="64" t="str">
        <f t="shared" si="8"/>
        <v/>
      </c>
      <c r="BQ22" s="64" t="str">
        <f t="shared" si="8"/>
        <v/>
      </c>
      <c r="BR22" s="64" t="str">
        <f t="shared" si="8"/>
        <v/>
      </c>
      <c r="BS22" s="64" t="str">
        <f t="shared" si="8"/>
        <v/>
      </c>
      <c r="BT22" s="64" t="str">
        <f t="shared" si="8"/>
        <v/>
      </c>
      <c r="BU22" s="64" t="str">
        <f t="shared" si="8"/>
        <v/>
      </c>
      <c r="BV22" s="64" t="str">
        <f t="shared" si="8"/>
        <v/>
      </c>
      <c r="BW22" s="64" t="str">
        <f t="shared" si="9"/>
        <v/>
      </c>
      <c r="BX22" s="64" t="str">
        <f t="shared" si="9"/>
        <v/>
      </c>
      <c r="BY22" s="64" t="str">
        <f t="shared" si="9"/>
        <v/>
      </c>
      <c r="BZ22" s="64" t="str">
        <f t="shared" si="9"/>
        <v/>
      </c>
      <c r="CA22" s="64" t="str">
        <f t="shared" si="9"/>
        <v/>
      </c>
      <c r="CB22" s="64" t="str">
        <f t="shared" si="9"/>
        <v/>
      </c>
      <c r="CC22" s="64" t="str">
        <f t="shared" si="9"/>
        <v/>
      </c>
      <c r="CD22" s="64" t="str">
        <f t="shared" si="9"/>
        <v/>
      </c>
      <c r="CE22" s="64" t="str">
        <f t="shared" si="9"/>
        <v/>
      </c>
      <c r="CF22" s="64" t="str">
        <f t="shared" si="9"/>
        <v/>
      </c>
      <c r="CG22" s="64" t="str">
        <f t="shared" si="10"/>
        <v/>
      </c>
      <c r="CH22" s="64" t="str">
        <f t="shared" si="10"/>
        <v/>
      </c>
      <c r="CI22" s="64" t="str">
        <f t="shared" si="10"/>
        <v/>
      </c>
      <c r="CJ22" s="64" t="str">
        <f t="shared" si="10"/>
        <v/>
      </c>
      <c r="CK22" s="64" t="str">
        <f t="shared" si="10"/>
        <v/>
      </c>
      <c r="CL22" s="64" t="str">
        <f t="shared" si="10"/>
        <v/>
      </c>
      <c r="CM22" s="64" t="str">
        <f t="shared" si="10"/>
        <v/>
      </c>
      <c r="CN22" s="64" t="str">
        <f t="shared" si="10"/>
        <v/>
      </c>
      <c r="CO22" s="64" t="str">
        <f t="shared" si="10"/>
        <v/>
      </c>
      <c r="CP22" s="64" t="str">
        <f t="shared" si="10"/>
        <v/>
      </c>
      <c r="CQ22" s="64" t="str">
        <f t="shared" si="10"/>
        <v/>
      </c>
      <c r="CR22" s="64" t="str">
        <f t="shared" si="10"/>
        <v/>
      </c>
    </row>
    <row r="23" spans="2:96" ht="15.75" x14ac:dyDescent="0.25">
      <c r="B23" s="34">
        <f>IF(ROW(id)=ROW($B$13)+2,1,MAX(prev_col_range)+1)</f>
        <v>9</v>
      </c>
      <c r="C23" s="28"/>
      <c r="D23" s="29"/>
      <c r="E23" s="34" t="s">
        <v>63</v>
      </c>
      <c r="F23" s="28" t="s">
        <v>73</v>
      </c>
      <c r="G23" s="28"/>
      <c r="H23" s="55" t="str">
        <f>_xlfn.IFNA(INDEX(Settings!$P$9:$P$49,MATCH(team_member,Settings!$N$9:$N$49,0)),"")</f>
        <v>DES</v>
      </c>
      <c r="I23" s="28" t="s">
        <v>90</v>
      </c>
      <c r="J23" s="38"/>
      <c r="K23" s="94"/>
      <c r="L23" s="98"/>
      <c r="M23" s="34">
        <f t="shared" si="11"/>
        <v>8</v>
      </c>
      <c r="N23" s="116" t="str">
        <f>IF(d_id&lt;&gt;"",IF(d_id&lt;id,"↖",IF(d_id&gt;id,"↙","")),"")</f>
        <v>↖</v>
      </c>
      <c r="O23" s="117"/>
      <c r="P23" s="118" t="str" cm="1">
        <f t="array" ref="P23">IFERROR("("&amp; d_type &amp;") " &amp; IF(LEN(d_name)&gt;10,LEFT(d_name,10)&amp;"...",d_name),"")</f>
        <v>(T) task i2</v>
      </c>
      <c r="Q23" s="28"/>
      <c r="R23" s="29"/>
      <c r="S23" s="60"/>
      <c r="T23" s="56" t="str" cm="1">
        <f t="array" ref="T23">IF(ind_start&lt;&gt;"",ind_start,IF(ind_end&lt;&gt;"",plan_start_calculation,""))</f>
        <v/>
      </c>
      <c r="U23" s="57" t="str" cm="1">
        <f t="array" ref="U23">IF(ind_start&lt;&gt;"",plan_end_calculation,IF(ind_end&lt;&gt;"",ind_end,""))</f>
        <v/>
      </c>
      <c r="V23" s="56"/>
      <c r="W23" s="57"/>
      <c r="X23" s="30"/>
      <c r="Y23" s="64" t="str">
        <f t="shared" si="4"/>
        <v/>
      </c>
      <c r="Z23" s="64" t="str">
        <f t="shared" si="4"/>
        <v/>
      </c>
      <c r="AA23" s="64" t="str">
        <f t="shared" si="4"/>
        <v/>
      </c>
      <c r="AB23" s="64" t="str">
        <f t="shared" si="4"/>
        <v/>
      </c>
      <c r="AC23" s="64" t="str">
        <f t="shared" si="4"/>
        <v/>
      </c>
      <c r="AD23" s="64" t="str">
        <f t="shared" si="4"/>
        <v/>
      </c>
      <c r="AE23" s="64" t="str">
        <f t="shared" si="4"/>
        <v/>
      </c>
      <c r="AF23" s="64" t="str">
        <f t="shared" si="4"/>
        <v/>
      </c>
      <c r="AG23" s="64" t="str">
        <f t="shared" si="4"/>
        <v/>
      </c>
      <c r="AH23" s="64" t="str">
        <f t="shared" si="4"/>
        <v/>
      </c>
      <c r="AI23" s="64" t="str">
        <f t="shared" si="5"/>
        <v/>
      </c>
      <c r="AJ23" s="64" t="str">
        <f t="shared" si="5"/>
        <v/>
      </c>
      <c r="AK23" s="64" t="str">
        <f t="shared" si="5"/>
        <v/>
      </c>
      <c r="AL23" s="64" t="str">
        <f t="shared" si="5"/>
        <v/>
      </c>
      <c r="AM23" s="64" t="str">
        <f t="shared" si="5"/>
        <v/>
      </c>
      <c r="AN23" s="64" t="str">
        <f t="shared" si="5"/>
        <v/>
      </c>
      <c r="AO23" s="64" t="str">
        <f t="shared" si="5"/>
        <v/>
      </c>
      <c r="AP23" s="64" t="str">
        <f t="shared" si="5"/>
        <v/>
      </c>
      <c r="AQ23" s="64" t="str">
        <f t="shared" si="5"/>
        <v/>
      </c>
      <c r="AR23" s="64" t="str">
        <f t="shared" si="5"/>
        <v/>
      </c>
      <c r="AS23" s="64" t="str">
        <f t="shared" si="6"/>
        <v/>
      </c>
      <c r="AT23" s="64" t="str">
        <f t="shared" si="6"/>
        <v/>
      </c>
      <c r="AU23" s="64" t="str">
        <f t="shared" si="6"/>
        <v/>
      </c>
      <c r="AV23" s="64" t="str">
        <f t="shared" si="6"/>
        <v/>
      </c>
      <c r="AW23" s="64" t="str">
        <f t="shared" si="6"/>
        <v/>
      </c>
      <c r="AX23" s="64" t="str">
        <f t="shared" si="6"/>
        <v/>
      </c>
      <c r="AY23" s="64" t="str">
        <f t="shared" si="6"/>
        <v/>
      </c>
      <c r="AZ23" s="64" t="str">
        <f t="shared" si="6"/>
        <v/>
      </c>
      <c r="BA23" s="64" t="str">
        <f t="shared" si="6"/>
        <v/>
      </c>
      <c r="BB23" s="64" t="str">
        <f t="shared" si="6"/>
        <v/>
      </c>
      <c r="BC23" s="64" t="str">
        <f t="shared" si="7"/>
        <v/>
      </c>
      <c r="BD23" s="64" t="str">
        <f t="shared" si="7"/>
        <v/>
      </c>
      <c r="BE23" s="64" t="str">
        <f t="shared" si="7"/>
        <v/>
      </c>
      <c r="BF23" s="64" t="str">
        <f t="shared" si="7"/>
        <v/>
      </c>
      <c r="BG23" s="64" t="str">
        <f t="shared" si="7"/>
        <v/>
      </c>
      <c r="BH23" s="64" t="str">
        <f t="shared" si="7"/>
        <v/>
      </c>
      <c r="BI23" s="64" t="str">
        <f t="shared" si="7"/>
        <v/>
      </c>
      <c r="BJ23" s="64" t="str">
        <f t="shared" si="7"/>
        <v/>
      </c>
      <c r="BK23" s="64" t="str">
        <f t="shared" si="7"/>
        <v/>
      </c>
      <c r="BL23" s="64" t="str">
        <f t="shared" si="7"/>
        <v/>
      </c>
      <c r="BM23" s="64" t="str">
        <f t="shared" si="8"/>
        <v/>
      </c>
      <c r="BN23" s="64" t="str">
        <f t="shared" si="8"/>
        <v/>
      </c>
      <c r="BO23" s="64" t="str">
        <f t="shared" si="8"/>
        <v/>
      </c>
      <c r="BP23" s="64" t="str">
        <f t="shared" si="8"/>
        <v/>
      </c>
      <c r="BQ23" s="64" t="str">
        <f t="shared" si="8"/>
        <v/>
      </c>
      <c r="BR23" s="64" t="str">
        <f t="shared" si="8"/>
        <v/>
      </c>
      <c r="BS23" s="64" t="str">
        <f t="shared" si="8"/>
        <v/>
      </c>
      <c r="BT23" s="64" t="str">
        <f t="shared" si="8"/>
        <v/>
      </c>
      <c r="BU23" s="64" t="str">
        <f t="shared" si="8"/>
        <v/>
      </c>
      <c r="BV23" s="64" t="str">
        <f t="shared" si="8"/>
        <v/>
      </c>
      <c r="BW23" s="64" t="str">
        <f t="shared" si="9"/>
        <v/>
      </c>
      <c r="BX23" s="64" t="str">
        <f t="shared" si="9"/>
        <v/>
      </c>
      <c r="BY23" s="64" t="str">
        <f t="shared" si="9"/>
        <v/>
      </c>
      <c r="BZ23" s="64" t="str">
        <f t="shared" si="9"/>
        <v/>
      </c>
      <c r="CA23" s="64" t="str">
        <f t="shared" si="9"/>
        <v/>
      </c>
      <c r="CB23" s="64" t="str">
        <f t="shared" si="9"/>
        <v/>
      </c>
      <c r="CC23" s="64" t="str">
        <f t="shared" si="9"/>
        <v/>
      </c>
      <c r="CD23" s="64" t="str">
        <f t="shared" si="9"/>
        <v/>
      </c>
      <c r="CE23" s="64" t="str">
        <f t="shared" si="9"/>
        <v/>
      </c>
      <c r="CF23" s="64" t="str">
        <f t="shared" si="9"/>
        <v/>
      </c>
      <c r="CG23" s="64" t="str">
        <f t="shared" si="10"/>
        <v/>
      </c>
      <c r="CH23" s="64" t="str">
        <f t="shared" si="10"/>
        <v/>
      </c>
      <c r="CI23" s="64" t="str">
        <f t="shared" si="10"/>
        <v/>
      </c>
      <c r="CJ23" s="64" t="str">
        <f t="shared" si="10"/>
        <v/>
      </c>
      <c r="CK23" s="64" t="str">
        <f t="shared" si="10"/>
        <v/>
      </c>
      <c r="CL23" s="64" t="str">
        <f t="shared" si="10"/>
        <v/>
      </c>
      <c r="CM23" s="64" t="str">
        <f t="shared" si="10"/>
        <v/>
      </c>
      <c r="CN23" s="64" t="str">
        <f t="shared" si="10"/>
        <v/>
      </c>
      <c r="CO23" s="64" t="str">
        <f t="shared" si="10"/>
        <v/>
      </c>
      <c r="CP23" s="64" t="str">
        <f t="shared" si="10"/>
        <v/>
      </c>
      <c r="CQ23" s="64" t="str">
        <f t="shared" si="10"/>
        <v/>
      </c>
      <c r="CR23" s="64" t="str">
        <f t="shared" si="10"/>
        <v/>
      </c>
    </row>
    <row r="24" spans="2:96" ht="15.75" x14ac:dyDescent="0.25">
      <c r="B24" s="34">
        <f>IF(ROW(id)=ROW($B$13)+2,1,MAX(prev_col_range)+1)</f>
        <v>10</v>
      </c>
      <c r="C24" s="28"/>
      <c r="D24" s="29"/>
      <c r="E24" s="34" t="s">
        <v>64</v>
      </c>
      <c r="F24" s="28" t="s">
        <v>74</v>
      </c>
      <c r="G24" s="28"/>
      <c r="H24" s="55" t="str">
        <f>_xlfn.IFNA(INDEX(Settings!$P$9:$P$49,MATCH(team_member,Settings!$N$9:$N$49,0)),"")</f>
        <v>PM</v>
      </c>
      <c r="I24" s="28" t="s">
        <v>88</v>
      </c>
      <c r="J24" s="38"/>
      <c r="K24" s="94"/>
      <c r="L24" s="98"/>
      <c r="M24" s="34">
        <f t="shared" si="11"/>
        <v>9</v>
      </c>
      <c r="N24" s="116" t="str">
        <f>IF(d_id&lt;&gt;"",IF(d_id&lt;id,"↖",IF(d_id&gt;id,"↙","")),"")</f>
        <v>↖</v>
      </c>
      <c r="O24" s="117"/>
      <c r="P24" s="118" t="str" cm="1">
        <f t="array" ref="P24">IFERROR("("&amp; d_type &amp;") " &amp; IF(LEN(d_name)&gt;10,LEFT(d_name,10)&amp;"...",d_name),"")</f>
        <v>(T) task i3</v>
      </c>
      <c r="Q24" s="28"/>
      <c r="R24" s="29"/>
      <c r="S24" s="60"/>
      <c r="T24" s="56" t="str" cm="1">
        <f t="array" ref="T24">IF(ind_start&lt;&gt;"",ind_start,IF(ind_end&lt;&gt;"",plan_start_calculation,""))</f>
        <v/>
      </c>
      <c r="U24" s="57" t="str" cm="1">
        <f t="array" ref="U24">IF(ind_start&lt;&gt;"",plan_end_calculation,IF(ind_end&lt;&gt;"",ind_end,""))</f>
        <v/>
      </c>
      <c r="V24" s="56"/>
      <c r="W24" s="57"/>
      <c r="X24" s="30"/>
      <c r="Y24" s="64" t="str">
        <f t="shared" si="4"/>
        <v/>
      </c>
      <c r="Z24" s="64" t="str">
        <f t="shared" si="4"/>
        <v/>
      </c>
      <c r="AA24" s="64" t="str">
        <f t="shared" si="4"/>
        <v/>
      </c>
      <c r="AB24" s="64" t="str">
        <f t="shared" si="4"/>
        <v/>
      </c>
      <c r="AC24" s="64" t="str">
        <f t="shared" si="4"/>
        <v/>
      </c>
      <c r="AD24" s="64" t="str">
        <f t="shared" si="4"/>
        <v/>
      </c>
      <c r="AE24" s="64" t="str">
        <f t="shared" si="4"/>
        <v/>
      </c>
      <c r="AF24" s="64" t="str">
        <f t="shared" si="4"/>
        <v/>
      </c>
      <c r="AG24" s="64" t="str">
        <f t="shared" si="4"/>
        <v/>
      </c>
      <c r="AH24" s="64" t="str">
        <f t="shared" si="4"/>
        <v/>
      </c>
      <c r="AI24" s="64" t="str">
        <f t="shared" si="5"/>
        <v/>
      </c>
      <c r="AJ24" s="64" t="str">
        <f t="shared" si="5"/>
        <v/>
      </c>
      <c r="AK24" s="64" t="str">
        <f t="shared" si="5"/>
        <v/>
      </c>
      <c r="AL24" s="64" t="str">
        <f t="shared" si="5"/>
        <v/>
      </c>
      <c r="AM24" s="64" t="str">
        <f t="shared" si="5"/>
        <v/>
      </c>
      <c r="AN24" s="64" t="str">
        <f t="shared" si="5"/>
        <v/>
      </c>
      <c r="AO24" s="64" t="str">
        <f t="shared" si="5"/>
        <v/>
      </c>
      <c r="AP24" s="64" t="str">
        <f t="shared" si="5"/>
        <v/>
      </c>
      <c r="AQ24" s="64" t="str">
        <f t="shared" si="5"/>
        <v/>
      </c>
      <c r="AR24" s="64" t="str">
        <f t="shared" si="5"/>
        <v/>
      </c>
      <c r="AS24" s="64" t="str">
        <f t="shared" si="6"/>
        <v/>
      </c>
      <c r="AT24" s="64" t="str">
        <f t="shared" si="6"/>
        <v/>
      </c>
      <c r="AU24" s="64" t="str">
        <f t="shared" si="6"/>
        <v/>
      </c>
      <c r="AV24" s="64" t="str">
        <f t="shared" si="6"/>
        <v/>
      </c>
      <c r="AW24" s="64" t="str">
        <f t="shared" si="6"/>
        <v/>
      </c>
      <c r="AX24" s="64" t="str">
        <f t="shared" si="6"/>
        <v/>
      </c>
      <c r="AY24" s="64" t="str">
        <f t="shared" si="6"/>
        <v/>
      </c>
      <c r="AZ24" s="64" t="str">
        <f t="shared" si="6"/>
        <v/>
      </c>
      <c r="BA24" s="64" t="str">
        <f t="shared" si="6"/>
        <v/>
      </c>
      <c r="BB24" s="64" t="str">
        <f t="shared" si="6"/>
        <v/>
      </c>
      <c r="BC24" s="64" t="str">
        <f t="shared" si="7"/>
        <v/>
      </c>
      <c r="BD24" s="64" t="str">
        <f t="shared" si="7"/>
        <v/>
      </c>
      <c r="BE24" s="64" t="str">
        <f t="shared" si="7"/>
        <v/>
      </c>
      <c r="BF24" s="64" t="str">
        <f t="shared" si="7"/>
        <v/>
      </c>
      <c r="BG24" s="64" t="str">
        <f t="shared" si="7"/>
        <v/>
      </c>
      <c r="BH24" s="64" t="str">
        <f t="shared" si="7"/>
        <v/>
      </c>
      <c r="BI24" s="64" t="str">
        <f t="shared" si="7"/>
        <v/>
      </c>
      <c r="BJ24" s="64" t="str">
        <f t="shared" si="7"/>
        <v/>
      </c>
      <c r="BK24" s="64" t="str">
        <f t="shared" si="7"/>
        <v/>
      </c>
      <c r="BL24" s="64" t="str">
        <f t="shared" si="7"/>
        <v/>
      </c>
      <c r="BM24" s="64" t="str">
        <f t="shared" si="8"/>
        <v/>
      </c>
      <c r="BN24" s="64" t="str">
        <f t="shared" si="8"/>
        <v/>
      </c>
      <c r="BO24" s="64" t="str">
        <f t="shared" si="8"/>
        <v/>
      </c>
      <c r="BP24" s="64" t="str">
        <f t="shared" si="8"/>
        <v/>
      </c>
      <c r="BQ24" s="64" t="str">
        <f t="shared" si="8"/>
        <v/>
      </c>
      <c r="BR24" s="64" t="str">
        <f t="shared" si="8"/>
        <v/>
      </c>
      <c r="BS24" s="64" t="str">
        <f t="shared" si="8"/>
        <v/>
      </c>
      <c r="BT24" s="64" t="str">
        <f t="shared" si="8"/>
        <v/>
      </c>
      <c r="BU24" s="64" t="str">
        <f t="shared" si="8"/>
        <v/>
      </c>
      <c r="BV24" s="64" t="str">
        <f t="shared" si="8"/>
        <v/>
      </c>
      <c r="BW24" s="64" t="str">
        <f t="shared" si="9"/>
        <v/>
      </c>
      <c r="BX24" s="64" t="str">
        <f t="shared" si="9"/>
        <v/>
      </c>
      <c r="BY24" s="64" t="str">
        <f t="shared" si="9"/>
        <v/>
      </c>
      <c r="BZ24" s="64" t="str">
        <f t="shared" si="9"/>
        <v/>
      </c>
      <c r="CA24" s="64" t="str">
        <f t="shared" si="9"/>
        <v/>
      </c>
      <c r="CB24" s="64" t="str">
        <f t="shared" si="9"/>
        <v/>
      </c>
      <c r="CC24" s="64" t="str">
        <f t="shared" si="9"/>
        <v/>
      </c>
      <c r="CD24" s="64" t="str">
        <f t="shared" si="9"/>
        <v/>
      </c>
      <c r="CE24" s="64" t="str">
        <f t="shared" si="9"/>
        <v/>
      </c>
      <c r="CF24" s="64" t="str">
        <f t="shared" si="9"/>
        <v/>
      </c>
      <c r="CG24" s="64" t="str">
        <f t="shared" si="10"/>
        <v/>
      </c>
      <c r="CH24" s="64" t="str">
        <f t="shared" si="10"/>
        <v/>
      </c>
      <c r="CI24" s="64" t="str">
        <f t="shared" si="10"/>
        <v/>
      </c>
      <c r="CJ24" s="64" t="str">
        <f t="shared" si="10"/>
        <v/>
      </c>
      <c r="CK24" s="64" t="str">
        <f t="shared" si="10"/>
        <v/>
      </c>
      <c r="CL24" s="64" t="str">
        <f t="shared" si="10"/>
        <v/>
      </c>
      <c r="CM24" s="64" t="str">
        <f t="shared" si="10"/>
        <v/>
      </c>
      <c r="CN24" s="64" t="str">
        <f t="shared" si="10"/>
        <v/>
      </c>
      <c r="CO24" s="64" t="str">
        <f t="shared" si="10"/>
        <v/>
      </c>
      <c r="CP24" s="64" t="str">
        <f t="shared" si="10"/>
        <v/>
      </c>
      <c r="CQ24" s="64" t="str">
        <f t="shared" si="10"/>
        <v/>
      </c>
      <c r="CR24" s="64" t="str">
        <f t="shared" si="10"/>
        <v/>
      </c>
    </row>
    <row r="25" spans="2:96" ht="15.75" x14ac:dyDescent="0.25">
      <c r="B25" s="34">
        <f>IF(ROW(id)=ROW($B$13)+2,1,MAX(prev_col_range)+1)</f>
        <v>11</v>
      </c>
      <c r="C25" s="28"/>
      <c r="D25" s="29"/>
      <c r="E25" s="34" t="s">
        <v>63</v>
      </c>
      <c r="F25" s="28" t="s">
        <v>74</v>
      </c>
      <c r="G25" s="28"/>
      <c r="H25" s="55" t="str">
        <f>_xlfn.IFNA(INDEX(Settings!$P$9:$P$49,MATCH(team_member,Settings!$N$9:$N$49,0)),"")</f>
        <v>DES</v>
      </c>
      <c r="I25" s="28" t="s">
        <v>89</v>
      </c>
      <c r="J25" s="38"/>
      <c r="K25" s="94"/>
      <c r="L25" s="98"/>
      <c r="M25" s="34">
        <f t="shared" si="11"/>
        <v>10</v>
      </c>
      <c r="N25" s="116" t="str">
        <f>IF(d_id&lt;&gt;"",IF(d_id&lt;id,"↖",IF(d_id&gt;id,"↙","")),"")</f>
        <v>↖</v>
      </c>
      <c r="O25" s="117"/>
      <c r="P25" s="118" t="str" cm="1">
        <f t="array" ref="P25">IFERROR("("&amp; d_type &amp;") " &amp; IF(LEN(d_name)&gt;10,LEFT(d_name,10)&amp;"...",d_name),"")</f>
        <v>(M) milestone ...</v>
      </c>
      <c r="Q25" s="28"/>
      <c r="R25" s="29"/>
      <c r="S25" s="60"/>
      <c r="T25" s="56" t="str" cm="1">
        <f t="array" ref="T25">IF(ind_start&lt;&gt;"",ind_start,IF(ind_end&lt;&gt;"",plan_start_calculation,""))</f>
        <v/>
      </c>
      <c r="U25" s="57" t="str" cm="1">
        <f t="array" ref="U25">IF(ind_start&lt;&gt;"",plan_end_calculation,IF(ind_end&lt;&gt;"",ind_end,""))</f>
        <v/>
      </c>
      <c r="V25" s="56"/>
      <c r="W25" s="57"/>
      <c r="X25" s="30"/>
      <c r="Y25" s="64" t="str">
        <f t="shared" ref="Y25:AH34" si="12">IF(AND(type="M",item_in_plan),"♦","")</f>
        <v/>
      </c>
      <c r="Z25" s="64" t="str">
        <f t="shared" si="12"/>
        <v/>
      </c>
      <c r="AA25" s="64" t="str">
        <f t="shared" si="12"/>
        <v/>
      </c>
      <c r="AB25" s="64" t="str">
        <f t="shared" si="12"/>
        <v/>
      </c>
      <c r="AC25" s="64" t="str">
        <f t="shared" si="12"/>
        <v/>
      </c>
      <c r="AD25" s="64" t="str">
        <f t="shared" si="12"/>
        <v/>
      </c>
      <c r="AE25" s="64" t="str">
        <f t="shared" si="12"/>
        <v/>
      </c>
      <c r="AF25" s="64" t="str">
        <f t="shared" si="12"/>
        <v/>
      </c>
      <c r="AG25" s="64" t="str">
        <f t="shared" si="12"/>
        <v/>
      </c>
      <c r="AH25" s="64" t="str">
        <f t="shared" si="12"/>
        <v/>
      </c>
      <c r="AI25" s="64" t="str">
        <f t="shared" ref="AI25:AR34" si="13">IF(AND(type="M",item_in_plan),"♦","")</f>
        <v/>
      </c>
      <c r="AJ25" s="64" t="str">
        <f t="shared" si="13"/>
        <v/>
      </c>
      <c r="AK25" s="64" t="str">
        <f t="shared" si="13"/>
        <v/>
      </c>
      <c r="AL25" s="64" t="str">
        <f t="shared" si="13"/>
        <v/>
      </c>
      <c r="AM25" s="64" t="str">
        <f t="shared" si="13"/>
        <v/>
      </c>
      <c r="AN25" s="64" t="str">
        <f t="shared" si="13"/>
        <v/>
      </c>
      <c r="AO25" s="64" t="str">
        <f t="shared" si="13"/>
        <v/>
      </c>
      <c r="AP25" s="64" t="str">
        <f t="shared" si="13"/>
        <v/>
      </c>
      <c r="AQ25" s="64" t="str">
        <f t="shared" si="13"/>
        <v/>
      </c>
      <c r="AR25" s="64" t="str">
        <f t="shared" si="13"/>
        <v/>
      </c>
      <c r="AS25" s="64" t="str">
        <f t="shared" ref="AS25:BB34" si="14">IF(AND(type="M",item_in_plan),"♦","")</f>
        <v/>
      </c>
      <c r="AT25" s="64" t="str">
        <f t="shared" si="14"/>
        <v/>
      </c>
      <c r="AU25" s="64" t="str">
        <f t="shared" si="14"/>
        <v/>
      </c>
      <c r="AV25" s="64" t="str">
        <f t="shared" si="14"/>
        <v/>
      </c>
      <c r="AW25" s="64" t="str">
        <f t="shared" si="14"/>
        <v/>
      </c>
      <c r="AX25" s="64" t="str">
        <f t="shared" si="14"/>
        <v/>
      </c>
      <c r="AY25" s="64" t="str">
        <f t="shared" si="14"/>
        <v/>
      </c>
      <c r="AZ25" s="64" t="str">
        <f t="shared" si="14"/>
        <v/>
      </c>
      <c r="BA25" s="64" t="str">
        <f t="shared" si="14"/>
        <v/>
      </c>
      <c r="BB25" s="64" t="str">
        <f t="shared" si="14"/>
        <v/>
      </c>
      <c r="BC25" s="64" t="str">
        <f t="shared" ref="BC25:BL34" si="15">IF(AND(type="M",item_in_plan),"♦","")</f>
        <v/>
      </c>
      <c r="BD25" s="64" t="str">
        <f t="shared" si="15"/>
        <v/>
      </c>
      <c r="BE25" s="64" t="str">
        <f t="shared" si="15"/>
        <v/>
      </c>
      <c r="BF25" s="64" t="str">
        <f t="shared" si="15"/>
        <v/>
      </c>
      <c r="BG25" s="64" t="str">
        <f t="shared" si="15"/>
        <v/>
      </c>
      <c r="BH25" s="64" t="str">
        <f t="shared" si="15"/>
        <v/>
      </c>
      <c r="BI25" s="64" t="str">
        <f t="shared" si="15"/>
        <v/>
      </c>
      <c r="BJ25" s="64" t="str">
        <f t="shared" si="15"/>
        <v/>
      </c>
      <c r="BK25" s="64" t="str">
        <f t="shared" si="15"/>
        <v/>
      </c>
      <c r="BL25" s="64" t="str">
        <f t="shared" si="15"/>
        <v/>
      </c>
      <c r="BM25" s="64" t="str">
        <f t="shared" ref="BM25:BV34" si="16">IF(AND(type="M",item_in_plan),"♦","")</f>
        <v/>
      </c>
      <c r="BN25" s="64" t="str">
        <f t="shared" si="16"/>
        <v/>
      </c>
      <c r="BO25" s="64" t="str">
        <f t="shared" si="16"/>
        <v/>
      </c>
      <c r="BP25" s="64" t="str">
        <f t="shared" si="16"/>
        <v/>
      </c>
      <c r="BQ25" s="64" t="str">
        <f t="shared" si="16"/>
        <v/>
      </c>
      <c r="BR25" s="64" t="str">
        <f t="shared" si="16"/>
        <v/>
      </c>
      <c r="BS25" s="64" t="str">
        <f t="shared" si="16"/>
        <v/>
      </c>
      <c r="BT25" s="64" t="str">
        <f t="shared" si="16"/>
        <v/>
      </c>
      <c r="BU25" s="64" t="str">
        <f t="shared" si="16"/>
        <v/>
      </c>
      <c r="BV25" s="64" t="str">
        <f t="shared" si="16"/>
        <v/>
      </c>
      <c r="BW25" s="64" t="str">
        <f t="shared" ref="BW25:CF34" si="17">IF(AND(type="M",item_in_plan),"♦","")</f>
        <v/>
      </c>
      <c r="BX25" s="64" t="str">
        <f t="shared" si="17"/>
        <v/>
      </c>
      <c r="BY25" s="64" t="str">
        <f t="shared" si="17"/>
        <v/>
      </c>
      <c r="BZ25" s="64" t="str">
        <f t="shared" si="17"/>
        <v/>
      </c>
      <c r="CA25" s="64" t="str">
        <f t="shared" si="17"/>
        <v/>
      </c>
      <c r="CB25" s="64" t="str">
        <f t="shared" si="17"/>
        <v/>
      </c>
      <c r="CC25" s="64" t="str">
        <f t="shared" si="17"/>
        <v/>
      </c>
      <c r="CD25" s="64" t="str">
        <f t="shared" si="17"/>
        <v/>
      </c>
      <c r="CE25" s="64" t="str">
        <f t="shared" si="17"/>
        <v/>
      </c>
      <c r="CF25" s="64" t="str">
        <f t="shared" si="17"/>
        <v/>
      </c>
      <c r="CG25" s="64" t="str">
        <f t="shared" ref="CG25:CR34" si="18">IF(AND(type="M",item_in_plan),"♦","")</f>
        <v/>
      </c>
      <c r="CH25" s="64" t="str">
        <f t="shared" si="18"/>
        <v/>
      </c>
      <c r="CI25" s="64" t="str">
        <f t="shared" si="18"/>
        <v/>
      </c>
      <c r="CJ25" s="64" t="str">
        <f t="shared" si="18"/>
        <v/>
      </c>
      <c r="CK25" s="64" t="str">
        <f t="shared" si="18"/>
        <v/>
      </c>
      <c r="CL25" s="64" t="str">
        <f t="shared" si="18"/>
        <v/>
      </c>
      <c r="CM25" s="64" t="str">
        <f t="shared" si="18"/>
        <v/>
      </c>
      <c r="CN25" s="64" t="str">
        <f t="shared" si="18"/>
        <v/>
      </c>
      <c r="CO25" s="64" t="str">
        <f t="shared" si="18"/>
        <v/>
      </c>
      <c r="CP25" s="64" t="str">
        <f t="shared" si="18"/>
        <v/>
      </c>
      <c r="CQ25" s="64" t="str">
        <f t="shared" si="18"/>
        <v/>
      </c>
      <c r="CR25" s="64" t="str">
        <f t="shared" si="18"/>
        <v/>
      </c>
    </row>
    <row r="26" spans="2:96" ht="15.75" x14ac:dyDescent="0.25">
      <c r="B26" s="34">
        <f>IF(ROW(id)=ROW($B$13)+2,1,MAX(prev_col_range)+1)</f>
        <v>12</v>
      </c>
      <c r="C26" s="28"/>
      <c r="D26" s="29"/>
      <c r="E26" s="34"/>
      <c r="F26" s="28"/>
      <c r="G26" s="28"/>
      <c r="H26" s="55" t="str">
        <f>_xlfn.IFNA(INDEX(Settings!$P$9:$P$49,MATCH(team_member,Settings!$N$9:$N$49,0)),"")</f>
        <v/>
      </c>
      <c r="I26" s="28"/>
      <c r="J26" s="38"/>
      <c r="K26" s="94"/>
      <c r="L26" s="98"/>
      <c r="M26" s="34"/>
      <c r="N26" s="116" t="str">
        <f>IF(d_id&lt;&gt;"",IF(d_id&lt;id,"↖",IF(d_id&gt;id,"↙","")),"")</f>
        <v/>
      </c>
      <c r="O26" s="117"/>
      <c r="P26" s="118" t="str" cm="1">
        <f t="array" ref="P26">IFERROR("("&amp; d_type &amp;") " &amp; IF(LEN(d_name)&gt;10,LEFT(d_name,10)&amp;"...",d_name),"")</f>
        <v/>
      </c>
      <c r="Q26" s="28"/>
      <c r="R26" s="29"/>
      <c r="S26" s="60"/>
      <c r="T26" s="56" t="str" cm="1">
        <f t="array" ref="T26">IF(ind_start&lt;&gt;"",ind_start,IF(ind_end&lt;&gt;"",plan_start_calculation,""))</f>
        <v/>
      </c>
      <c r="U26" s="57" t="str" cm="1">
        <f t="array" ref="U26">IF(ind_start&lt;&gt;"",plan_end_calculation,IF(ind_end&lt;&gt;"",ind_end,""))</f>
        <v/>
      </c>
      <c r="V26" s="56"/>
      <c r="W26" s="57"/>
      <c r="X26" s="30"/>
      <c r="Y26" s="64" t="str">
        <f t="shared" si="12"/>
        <v/>
      </c>
      <c r="Z26" s="64" t="str">
        <f t="shared" si="12"/>
        <v/>
      </c>
      <c r="AA26" s="64" t="str">
        <f t="shared" si="12"/>
        <v/>
      </c>
      <c r="AB26" s="64" t="str">
        <f t="shared" si="12"/>
        <v/>
      </c>
      <c r="AC26" s="64" t="str">
        <f t="shared" si="12"/>
        <v/>
      </c>
      <c r="AD26" s="64" t="str">
        <f t="shared" si="12"/>
        <v/>
      </c>
      <c r="AE26" s="64" t="str">
        <f t="shared" si="12"/>
        <v/>
      </c>
      <c r="AF26" s="64" t="str">
        <f t="shared" si="12"/>
        <v/>
      </c>
      <c r="AG26" s="64" t="str">
        <f t="shared" si="12"/>
        <v/>
      </c>
      <c r="AH26" s="64" t="str">
        <f t="shared" si="12"/>
        <v/>
      </c>
      <c r="AI26" s="64" t="str">
        <f t="shared" si="13"/>
        <v/>
      </c>
      <c r="AJ26" s="64" t="str">
        <f t="shared" si="13"/>
        <v/>
      </c>
      <c r="AK26" s="64" t="str">
        <f t="shared" si="13"/>
        <v/>
      </c>
      <c r="AL26" s="64" t="str">
        <f t="shared" si="13"/>
        <v/>
      </c>
      <c r="AM26" s="64" t="str">
        <f t="shared" si="13"/>
        <v/>
      </c>
      <c r="AN26" s="64" t="str">
        <f t="shared" si="13"/>
        <v/>
      </c>
      <c r="AO26" s="64" t="str">
        <f t="shared" si="13"/>
        <v/>
      </c>
      <c r="AP26" s="64" t="str">
        <f t="shared" si="13"/>
        <v/>
      </c>
      <c r="AQ26" s="64" t="str">
        <f t="shared" si="13"/>
        <v/>
      </c>
      <c r="AR26" s="64" t="str">
        <f t="shared" si="13"/>
        <v/>
      </c>
      <c r="AS26" s="64" t="str">
        <f t="shared" si="14"/>
        <v/>
      </c>
      <c r="AT26" s="64" t="str">
        <f t="shared" si="14"/>
        <v/>
      </c>
      <c r="AU26" s="64" t="str">
        <f t="shared" si="14"/>
        <v/>
      </c>
      <c r="AV26" s="64" t="str">
        <f t="shared" si="14"/>
        <v/>
      </c>
      <c r="AW26" s="64" t="str">
        <f t="shared" si="14"/>
        <v/>
      </c>
      <c r="AX26" s="64" t="str">
        <f t="shared" si="14"/>
        <v/>
      </c>
      <c r="AY26" s="64" t="str">
        <f t="shared" si="14"/>
        <v/>
      </c>
      <c r="AZ26" s="64" t="str">
        <f t="shared" si="14"/>
        <v/>
      </c>
      <c r="BA26" s="64" t="str">
        <f t="shared" si="14"/>
        <v/>
      </c>
      <c r="BB26" s="64" t="str">
        <f t="shared" si="14"/>
        <v/>
      </c>
      <c r="BC26" s="64" t="str">
        <f t="shared" si="15"/>
        <v/>
      </c>
      <c r="BD26" s="64" t="str">
        <f t="shared" si="15"/>
        <v/>
      </c>
      <c r="BE26" s="64" t="str">
        <f t="shared" si="15"/>
        <v/>
      </c>
      <c r="BF26" s="64" t="str">
        <f t="shared" si="15"/>
        <v/>
      </c>
      <c r="BG26" s="64" t="str">
        <f t="shared" si="15"/>
        <v/>
      </c>
      <c r="BH26" s="64" t="str">
        <f t="shared" si="15"/>
        <v/>
      </c>
      <c r="BI26" s="64" t="str">
        <f t="shared" si="15"/>
        <v/>
      </c>
      <c r="BJ26" s="64" t="str">
        <f t="shared" si="15"/>
        <v/>
      </c>
      <c r="BK26" s="64" t="str">
        <f t="shared" si="15"/>
        <v/>
      </c>
      <c r="BL26" s="64" t="str">
        <f t="shared" si="15"/>
        <v/>
      </c>
      <c r="BM26" s="64" t="str">
        <f t="shared" si="16"/>
        <v/>
      </c>
      <c r="BN26" s="64" t="str">
        <f t="shared" si="16"/>
        <v/>
      </c>
      <c r="BO26" s="64" t="str">
        <f t="shared" si="16"/>
        <v/>
      </c>
      <c r="BP26" s="64" t="str">
        <f t="shared" si="16"/>
        <v/>
      </c>
      <c r="BQ26" s="64" t="str">
        <f t="shared" si="16"/>
        <v/>
      </c>
      <c r="BR26" s="64" t="str">
        <f t="shared" si="16"/>
        <v/>
      </c>
      <c r="BS26" s="64" t="str">
        <f t="shared" si="16"/>
        <v/>
      </c>
      <c r="BT26" s="64" t="str">
        <f t="shared" si="16"/>
        <v/>
      </c>
      <c r="BU26" s="64" t="str">
        <f t="shared" si="16"/>
        <v/>
      </c>
      <c r="BV26" s="64" t="str">
        <f t="shared" si="16"/>
        <v/>
      </c>
      <c r="BW26" s="64" t="str">
        <f t="shared" si="17"/>
        <v/>
      </c>
      <c r="BX26" s="64" t="str">
        <f t="shared" si="17"/>
        <v/>
      </c>
      <c r="BY26" s="64" t="str">
        <f t="shared" si="17"/>
        <v/>
      </c>
      <c r="BZ26" s="64" t="str">
        <f t="shared" si="17"/>
        <v/>
      </c>
      <c r="CA26" s="64" t="str">
        <f t="shared" si="17"/>
        <v/>
      </c>
      <c r="CB26" s="64" t="str">
        <f t="shared" si="17"/>
        <v/>
      </c>
      <c r="CC26" s="64" t="str">
        <f t="shared" si="17"/>
        <v/>
      </c>
      <c r="CD26" s="64" t="str">
        <f t="shared" si="17"/>
        <v/>
      </c>
      <c r="CE26" s="64" t="str">
        <f t="shared" si="17"/>
        <v/>
      </c>
      <c r="CF26" s="64" t="str">
        <f t="shared" si="17"/>
        <v/>
      </c>
      <c r="CG26" s="64" t="str">
        <f t="shared" si="18"/>
        <v/>
      </c>
      <c r="CH26" s="64" t="str">
        <f t="shared" si="18"/>
        <v/>
      </c>
      <c r="CI26" s="64" t="str">
        <f t="shared" si="18"/>
        <v/>
      </c>
      <c r="CJ26" s="64" t="str">
        <f t="shared" si="18"/>
        <v/>
      </c>
      <c r="CK26" s="64" t="str">
        <f t="shared" si="18"/>
        <v/>
      </c>
      <c r="CL26" s="64" t="str">
        <f t="shared" si="18"/>
        <v/>
      </c>
      <c r="CM26" s="64" t="str">
        <f t="shared" si="18"/>
        <v/>
      </c>
      <c r="CN26" s="64" t="str">
        <f t="shared" si="18"/>
        <v/>
      </c>
      <c r="CO26" s="64" t="str">
        <f t="shared" si="18"/>
        <v/>
      </c>
      <c r="CP26" s="64" t="str">
        <f t="shared" si="18"/>
        <v/>
      </c>
      <c r="CQ26" s="64" t="str">
        <f t="shared" si="18"/>
        <v/>
      </c>
      <c r="CR26" s="64" t="str">
        <f t="shared" si="18"/>
        <v/>
      </c>
    </row>
    <row r="27" spans="2:96" ht="15.75" x14ac:dyDescent="0.25">
      <c r="B27" s="34">
        <f>IF(ROW(id)=ROW($B$13)+2,1,MAX(prev_col_range)+1)</f>
        <v>13</v>
      </c>
      <c r="C27" s="28"/>
      <c r="D27" s="29"/>
      <c r="E27" s="34"/>
      <c r="F27" s="28"/>
      <c r="G27" s="28"/>
      <c r="H27" s="55" t="str">
        <f>_xlfn.IFNA(INDEX(Settings!$P$9:$P$49,MATCH(team_member,Settings!$N$9:$N$49,0)),"")</f>
        <v/>
      </c>
      <c r="I27" s="28"/>
      <c r="J27" s="38"/>
      <c r="K27" s="94"/>
      <c r="L27" s="98"/>
      <c r="M27" s="34"/>
      <c r="N27" s="116" t="str">
        <f>IF(d_id&lt;&gt;"",IF(d_id&lt;id,"↖",IF(d_id&gt;id,"↙","")),"")</f>
        <v/>
      </c>
      <c r="O27" s="117"/>
      <c r="P27" s="118" t="str" cm="1">
        <f t="array" ref="P27">IFERROR("("&amp; d_type &amp;") " &amp; IF(LEN(d_name)&gt;10,LEFT(d_name,10)&amp;"...",d_name),"")</f>
        <v/>
      </c>
      <c r="Q27" s="28"/>
      <c r="R27" s="29"/>
      <c r="S27" s="60"/>
      <c r="T27" s="56" t="str" cm="1">
        <f t="array" ref="T27">IF(ind_start&lt;&gt;"",ind_start,IF(ind_end&lt;&gt;"",plan_start_calculation,""))</f>
        <v/>
      </c>
      <c r="U27" s="57" t="str" cm="1">
        <f t="array" ref="U27">IF(ind_start&lt;&gt;"",plan_end_calculation,IF(ind_end&lt;&gt;"",ind_end,""))</f>
        <v/>
      </c>
      <c r="V27" s="56"/>
      <c r="W27" s="57"/>
      <c r="X27" s="30"/>
      <c r="Y27" s="64" t="str">
        <f t="shared" si="12"/>
        <v/>
      </c>
      <c r="Z27" s="64" t="str">
        <f t="shared" si="12"/>
        <v/>
      </c>
      <c r="AA27" s="64" t="str">
        <f t="shared" si="12"/>
        <v/>
      </c>
      <c r="AB27" s="64" t="str">
        <f t="shared" si="12"/>
        <v/>
      </c>
      <c r="AC27" s="64" t="str">
        <f t="shared" si="12"/>
        <v/>
      </c>
      <c r="AD27" s="64" t="str">
        <f t="shared" si="12"/>
        <v/>
      </c>
      <c r="AE27" s="64" t="str">
        <f t="shared" si="12"/>
        <v/>
      </c>
      <c r="AF27" s="64" t="str">
        <f t="shared" si="12"/>
        <v/>
      </c>
      <c r="AG27" s="64" t="str">
        <f t="shared" si="12"/>
        <v/>
      </c>
      <c r="AH27" s="64" t="str">
        <f t="shared" si="12"/>
        <v/>
      </c>
      <c r="AI27" s="64" t="str">
        <f t="shared" si="13"/>
        <v/>
      </c>
      <c r="AJ27" s="64" t="str">
        <f t="shared" si="13"/>
        <v/>
      </c>
      <c r="AK27" s="64" t="str">
        <f t="shared" si="13"/>
        <v/>
      </c>
      <c r="AL27" s="64" t="str">
        <f t="shared" si="13"/>
        <v/>
      </c>
      <c r="AM27" s="64" t="str">
        <f t="shared" si="13"/>
        <v/>
      </c>
      <c r="AN27" s="64" t="str">
        <f t="shared" si="13"/>
        <v/>
      </c>
      <c r="AO27" s="64" t="str">
        <f t="shared" si="13"/>
        <v/>
      </c>
      <c r="AP27" s="64" t="str">
        <f t="shared" si="13"/>
        <v/>
      </c>
      <c r="AQ27" s="64" t="str">
        <f t="shared" si="13"/>
        <v/>
      </c>
      <c r="AR27" s="64" t="str">
        <f t="shared" si="13"/>
        <v/>
      </c>
      <c r="AS27" s="64" t="str">
        <f t="shared" si="14"/>
        <v/>
      </c>
      <c r="AT27" s="64" t="str">
        <f t="shared" si="14"/>
        <v/>
      </c>
      <c r="AU27" s="64" t="str">
        <f t="shared" si="14"/>
        <v/>
      </c>
      <c r="AV27" s="64" t="str">
        <f t="shared" si="14"/>
        <v/>
      </c>
      <c r="AW27" s="64" t="str">
        <f t="shared" si="14"/>
        <v/>
      </c>
      <c r="AX27" s="64" t="str">
        <f t="shared" si="14"/>
        <v/>
      </c>
      <c r="AY27" s="64" t="str">
        <f t="shared" si="14"/>
        <v/>
      </c>
      <c r="AZ27" s="64" t="str">
        <f t="shared" si="14"/>
        <v/>
      </c>
      <c r="BA27" s="64" t="str">
        <f t="shared" si="14"/>
        <v/>
      </c>
      <c r="BB27" s="64" t="str">
        <f t="shared" si="14"/>
        <v/>
      </c>
      <c r="BC27" s="64" t="str">
        <f t="shared" si="15"/>
        <v/>
      </c>
      <c r="BD27" s="64" t="str">
        <f t="shared" si="15"/>
        <v/>
      </c>
      <c r="BE27" s="64" t="str">
        <f t="shared" si="15"/>
        <v/>
      </c>
      <c r="BF27" s="64" t="str">
        <f t="shared" si="15"/>
        <v/>
      </c>
      <c r="BG27" s="64" t="str">
        <f t="shared" si="15"/>
        <v/>
      </c>
      <c r="BH27" s="64" t="str">
        <f t="shared" si="15"/>
        <v/>
      </c>
      <c r="BI27" s="64" t="str">
        <f t="shared" si="15"/>
        <v/>
      </c>
      <c r="BJ27" s="64" t="str">
        <f t="shared" si="15"/>
        <v/>
      </c>
      <c r="BK27" s="64" t="str">
        <f t="shared" si="15"/>
        <v/>
      </c>
      <c r="BL27" s="64" t="str">
        <f t="shared" si="15"/>
        <v/>
      </c>
      <c r="BM27" s="64" t="str">
        <f t="shared" si="16"/>
        <v/>
      </c>
      <c r="BN27" s="64" t="str">
        <f t="shared" si="16"/>
        <v/>
      </c>
      <c r="BO27" s="64" t="str">
        <f t="shared" si="16"/>
        <v/>
      </c>
      <c r="BP27" s="64" t="str">
        <f t="shared" si="16"/>
        <v/>
      </c>
      <c r="BQ27" s="64" t="str">
        <f t="shared" si="16"/>
        <v/>
      </c>
      <c r="BR27" s="64" t="str">
        <f t="shared" si="16"/>
        <v/>
      </c>
      <c r="BS27" s="64" t="str">
        <f t="shared" si="16"/>
        <v/>
      </c>
      <c r="BT27" s="64" t="str">
        <f t="shared" si="16"/>
        <v/>
      </c>
      <c r="BU27" s="64" t="str">
        <f t="shared" si="16"/>
        <v/>
      </c>
      <c r="BV27" s="64" t="str">
        <f t="shared" si="16"/>
        <v/>
      </c>
      <c r="BW27" s="64" t="str">
        <f t="shared" si="17"/>
        <v/>
      </c>
      <c r="BX27" s="64" t="str">
        <f t="shared" si="17"/>
        <v/>
      </c>
      <c r="BY27" s="64" t="str">
        <f t="shared" si="17"/>
        <v/>
      </c>
      <c r="BZ27" s="64" t="str">
        <f t="shared" si="17"/>
        <v/>
      </c>
      <c r="CA27" s="64" t="str">
        <f t="shared" si="17"/>
        <v/>
      </c>
      <c r="CB27" s="64" t="str">
        <f t="shared" si="17"/>
        <v/>
      </c>
      <c r="CC27" s="64" t="str">
        <f t="shared" si="17"/>
        <v/>
      </c>
      <c r="CD27" s="64" t="str">
        <f t="shared" si="17"/>
        <v/>
      </c>
      <c r="CE27" s="64" t="str">
        <f t="shared" si="17"/>
        <v/>
      </c>
      <c r="CF27" s="64" t="str">
        <f t="shared" si="17"/>
        <v/>
      </c>
      <c r="CG27" s="64" t="str">
        <f t="shared" si="18"/>
        <v/>
      </c>
      <c r="CH27" s="64" t="str">
        <f t="shared" si="18"/>
        <v/>
      </c>
      <c r="CI27" s="64" t="str">
        <f t="shared" si="18"/>
        <v/>
      </c>
      <c r="CJ27" s="64" t="str">
        <f t="shared" si="18"/>
        <v/>
      </c>
      <c r="CK27" s="64" t="str">
        <f t="shared" si="18"/>
        <v/>
      </c>
      <c r="CL27" s="64" t="str">
        <f t="shared" si="18"/>
        <v/>
      </c>
      <c r="CM27" s="64" t="str">
        <f t="shared" si="18"/>
        <v/>
      </c>
      <c r="CN27" s="64" t="str">
        <f t="shared" si="18"/>
        <v/>
      </c>
      <c r="CO27" s="64" t="str">
        <f t="shared" si="18"/>
        <v/>
      </c>
      <c r="CP27" s="64" t="str">
        <f t="shared" si="18"/>
        <v/>
      </c>
      <c r="CQ27" s="64" t="str">
        <f t="shared" si="18"/>
        <v/>
      </c>
      <c r="CR27" s="64" t="str">
        <f t="shared" si="18"/>
        <v/>
      </c>
    </row>
    <row r="28" spans="2:96" ht="15.75" x14ac:dyDescent="0.25">
      <c r="B28" s="34">
        <f>IF(ROW(id)=ROW($B$13)+2,1,MAX(prev_col_range)+1)</f>
        <v>14</v>
      </c>
      <c r="C28" s="28"/>
      <c r="D28" s="29"/>
      <c r="E28" s="34"/>
      <c r="F28" s="28"/>
      <c r="G28" s="28"/>
      <c r="H28" s="55" t="str">
        <f>_xlfn.IFNA(INDEX(Settings!$P$9:$P$49,MATCH(team_member,Settings!$N$9:$N$49,0)),"")</f>
        <v/>
      </c>
      <c r="I28" s="28"/>
      <c r="J28" s="38"/>
      <c r="K28" s="94"/>
      <c r="L28" s="98"/>
      <c r="M28" s="34"/>
      <c r="N28" s="116" t="str">
        <f>IF(d_id&lt;&gt;"",IF(d_id&lt;id,"↖",IF(d_id&gt;id,"↙","")),"")</f>
        <v/>
      </c>
      <c r="O28" s="117"/>
      <c r="P28" s="118" t="str" cm="1">
        <f t="array" ref="P28">IFERROR("("&amp; d_type &amp;") " &amp; IF(LEN(d_name)&gt;10,LEFT(d_name,10)&amp;"...",d_name),"")</f>
        <v/>
      </c>
      <c r="Q28" s="28"/>
      <c r="R28" s="29"/>
      <c r="S28" s="60"/>
      <c r="T28" s="56" t="str" cm="1">
        <f t="array" ref="T28">IF(ind_start&lt;&gt;"",ind_start,IF(ind_end&lt;&gt;"",plan_start_calculation,""))</f>
        <v/>
      </c>
      <c r="U28" s="57" t="str" cm="1">
        <f t="array" ref="U28">IF(ind_start&lt;&gt;"",plan_end_calculation,IF(ind_end&lt;&gt;"",ind_end,""))</f>
        <v/>
      </c>
      <c r="V28" s="56"/>
      <c r="W28" s="57"/>
      <c r="X28" s="30"/>
      <c r="Y28" s="64" t="str">
        <f t="shared" si="12"/>
        <v/>
      </c>
      <c r="Z28" s="64" t="str">
        <f t="shared" si="12"/>
        <v/>
      </c>
      <c r="AA28" s="64" t="str">
        <f t="shared" si="12"/>
        <v/>
      </c>
      <c r="AB28" s="64" t="str">
        <f t="shared" si="12"/>
        <v/>
      </c>
      <c r="AC28" s="64" t="str">
        <f t="shared" si="12"/>
        <v/>
      </c>
      <c r="AD28" s="64" t="str">
        <f t="shared" si="12"/>
        <v/>
      </c>
      <c r="AE28" s="64" t="str">
        <f t="shared" si="12"/>
        <v/>
      </c>
      <c r="AF28" s="64" t="str">
        <f t="shared" si="12"/>
        <v/>
      </c>
      <c r="AG28" s="64" t="str">
        <f t="shared" si="12"/>
        <v/>
      </c>
      <c r="AH28" s="64" t="str">
        <f t="shared" si="12"/>
        <v/>
      </c>
      <c r="AI28" s="64" t="str">
        <f t="shared" si="13"/>
        <v/>
      </c>
      <c r="AJ28" s="64" t="str">
        <f t="shared" si="13"/>
        <v/>
      </c>
      <c r="AK28" s="64" t="str">
        <f t="shared" si="13"/>
        <v/>
      </c>
      <c r="AL28" s="64" t="str">
        <f t="shared" si="13"/>
        <v/>
      </c>
      <c r="AM28" s="64" t="str">
        <f t="shared" si="13"/>
        <v/>
      </c>
      <c r="AN28" s="64" t="str">
        <f t="shared" si="13"/>
        <v/>
      </c>
      <c r="AO28" s="64" t="str">
        <f t="shared" si="13"/>
        <v/>
      </c>
      <c r="AP28" s="64" t="str">
        <f t="shared" si="13"/>
        <v/>
      </c>
      <c r="AQ28" s="64" t="str">
        <f t="shared" si="13"/>
        <v/>
      </c>
      <c r="AR28" s="64" t="str">
        <f t="shared" si="13"/>
        <v/>
      </c>
      <c r="AS28" s="64" t="str">
        <f t="shared" si="14"/>
        <v/>
      </c>
      <c r="AT28" s="64" t="str">
        <f t="shared" si="14"/>
        <v/>
      </c>
      <c r="AU28" s="64" t="str">
        <f t="shared" si="14"/>
        <v/>
      </c>
      <c r="AV28" s="64" t="str">
        <f t="shared" si="14"/>
        <v/>
      </c>
      <c r="AW28" s="64" t="str">
        <f t="shared" si="14"/>
        <v/>
      </c>
      <c r="AX28" s="64" t="str">
        <f t="shared" si="14"/>
        <v/>
      </c>
      <c r="AY28" s="64" t="str">
        <f t="shared" si="14"/>
        <v/>
      </c>
      <c r="AZ28" s="64" t="str">
        <f t="shared" si="14"/>
        <v/>
      </c>
      <c r="BA28" s="64" t="str">
        <f t="shared" si="14"/>
        <v/>
      </c>
      <c r="BB28" s="64" t="str">
        <f t="shared" si="14"/>
        <v/>
      </c>
      <c r="BC28" s="64" t="str">
        <f t="shared" si="15"/>
        <v/>
      </c>
      <c r="BD28" s="64" t="str">
        <f t="shared" si="15"/>
        <v/>
      </c>
      <c r="BE28" s="64" t="str">
        <f t="shared" si="15"/>
        <v/>
      </c>
      <c r="BF28" s="64" t="str">
        <f t="shared" si="15"/>
        <v/>
      </c>
      <c r="BG28" s="64" t="str">
        <f t="shared" si="15"/>
        <v/>
      </c>
      <c r="BH28" s="64" t="str">
        <f t="shared" si="15"/>
        <v/>
      </c>
      <c r="BI28" s="64" t="str">
        <f t="shared" si="15"/>
        <v/>
      </c>
      <c r="BJ28" s="64" t="str">
        <f t="shared" si="15"/>
        <v/>
      </c>
      <c r="BK28" s="64" t="str">
        <f t="shared" si="15"/>
        <v/>
      </c>
      <c r="BL28" s="64" t="str">
        <f t="shared" si="15"/>
        <v/>
      </c>
      <c r="BM28" s="64" t="str">
        <f t="shared" si="16"/>
        <v/>
      </c>
      <c r="BN28" s="64" t="str">
        <f t="shared" si="16"/>
        <v/>
      </c>
      <c r="BO28" s="64" t="str">
        <f t="shared" si="16"/>
        <v/>
      </c>
      <c r="BP28" s="64" t="str">
        <f t="shared" si="16"/>
        <v/>
      </c>
      <c r="BQ28" s="64" t="str">
        <f t="shared" si="16"/>
        <v/>
      </c>
      <c r="BR28" s="64" t="str">
        <f t="shared" si="16"/>
        <v/>
      </c>
      <c r="BS28" s="64" t="str">
        <f t="shared" si="16"/>
        <v/>
      </c>
      <c r="BT28" s="64" t="str">
        <f t="shared" si="16"/>
        <v/>
      </c>
      <c r="BU28" s="64" t="str">
        <f t="shared" si="16"/>
        <v/>
      </c>
      <c r="BV28" s="64" t="str">
        <f t="shared" si="16"/>
        <v/>
      </c>
      <c r="BW28" s="64" t="str">
        <f t="shared" si="17"/>
        <v/>
      </c>
      <c r="BX28" s="64" t="str">
        <f t="shared" si="17"/>
        <v/>
      </c>
      <c r="BY28" s="64" t="str">
        <f t="shared" si="17"/>
        <v/>
      </c>
      <c r="BZ28" s="64" t="str">
        <f t="shared" si="17"/>
        <v/>
      </c>
      <c r="CA28" s="64" t="str">
        <f t="shared" si="17"/>
        <v/>
      </c>
      <c r="CB28" s="64" t="str">
        <f t="shared" si="17"/>
        <v/>
      </c>
      <c r="CC28" s="64" t="str">
        <f t="shared" si="17"/>
        <v/>
      </c>
      <c r="CD28" s="64" t="str">
        <f t="shared" si="17"/>
        <v/>
      </c>
      <c r="CE28" s="64" t="str">
        <f t="shared" si="17"/>
        <v/>
      </c>
      <c r="CF28" s="64" t="str">
        <f t="shared" si="17"/>
        <v/>
      </c>
      <c r="CG28" s="64" t="str">
        <f t="shared" si="18"/>
        <v/>
      </c>
      <c r="CH28" s="64" t="str">
        <f t="shared" si="18"/>
        <v/>
      </c>
      <c r="CI28" s="64" t="str">
        <f t="shared" si="18"/>
        <v/>
      </c>
      <c r="CJ28" s="64" t="str">
        <f t="shared" si="18"/>
        <v/>
      </c>
      <c r="CK28" s="64" t="str">
        <f t="shared" si="18"/>
        <v/>
      </c>
      <c r="CL28" s="64" t="str">
        <f t="shared" si="18"/>
        <v/>
      </c>
      <c r="CM28" s="64" t="str">
        <f t="shared" si="18"/>
        <v/>
      </c>
      <c r="CN28" s="64" t="str">
        <f t="shared" si="18"/>
        <v/>
      </c>
      <c r="CO28" s="64" t="str">
        <f t="shared" si="18"/>
        <v/>
      </c>
      <c r="CP28" s="64" t="str">
        <f t="shared" si="18"/>
        <v/>
      </c>
      <c r="CQ28" s="64" t="str">
        <f t="shared" si="18"/>
        <v/>
      </c>
      <c r="CR28" s="64" t="str">
        <f t="shared" si="18"/>
        <v/>
      </c>
    </row>
    <row r="29" spans="2:96" ht="15.75" x14ac:dyDescent="0.25">
      <c r="B29" s="34">
        <f>IF(ROW(id)=ROW($B$13)+2,1,MAX(prev_col_range)+1)</f>
        <v>15</v>
      </c>
      <c r="C29" s="28"/>
      <c r="D29" s="29"/>
      <c r="E29" s="34"/>
      <c r="F29" s="28"/>
      <c r="G29" s="28"/>
      <c r="H29" s="55" t="str">
        <f>_xlfn.IFNA(INDEX(Settings!$P$9:$P$49,MATCH(team_member,Settings!$N$9:$N$49,0)),"")</f>
        <v/>
      </c>
      <c r="I29" s="28"/>
      <c r="J29" s="38"/>
      <c r="K29" s="94"/>
      <c r="L29" s="98"/>
      <c r="M29" s="34"/>
      <c r="N29" s="116" t="str">
        <f>IF(d_id&lt;&gt;"",IF(d_id&lt;id,"↖",IF(d_id&gt;id,"↙","")),"")</f>
        <v/>
      </c>
      <c r="O29" s="117"/>
      <c r="P29" s="118" t="str" cm="1">
        <f t="array" ref="P29">IFERROR("("&amp; d_type &amp;") " &amp; IF(LEN(d_name)&gt;10,LEFT(d_name,10)&amp;"...",d_name),"")</f>
        <v/>
      </c>
      <c r="Q29" s="28"/>
      <c r="R29" s="29"/>
      <c r="S29" s="60"/>
      <c r="T29" s="56" t="str" cm="1">
        <f t="array" ref="T29">IF(ind_start&lt;&gt;"",ind_start,IF(ind_end&lt;&gt;"",plan_start_calculation,""))</f>
        <v/>
      </c>
      <c r="U29" s="57" t="str" cm="1">
        <f t="array" ref="U29">IF(ind_start&lt;&gt;"",plan_end_calculation,IF(ind_end&lt;&gt;"",ind_end,""))</f>
        <v/>
      </c>
      <c r="V29" s="56"/>
      <c r="W29" s="57"/>
      <c r="X29" s="30"/>
      <c r="Y29" s="64" t="str">
        <f t="shared" si="12"/>
        <v/>
      </c>
      <c r="Z29" s="64" t="str">
        <f t="shared" si="12"/>
        <v/>
      </c>
      <c r="AA29" s="64" t="str">
        <f t="shared" si="12"/>
        <v/>
      </c>
      <c r="AB29" s="64" t="str">
        <f t="shared" si="12"/>
        <v/>
      </c>
      <c r="AC29" s="64" t="str">
        <f t="shared" si="12"/>
        <v/>
      </c>
      <c r="AD29" s="64" t="str">
        <f t="shared" si="12"/>
        <v/>
      </c>
      <c r="AE29" s="64" t="str">
        <f t="shared" si="12"/>
        <v/>
      </c>
      <c r="AF29" s="64" t="str">
        <f t="shared" si="12"/>
        <v/>
      </c>
      <c r="AG29" s="64" t="str">
        <f t="shared" si="12"/>
        <v/>
      </c>
      <c r="AH29" s="64" t="str">
        <f t="shared" si="12"/>
        <v/>
      </c>
      <c r="AI29" s="64" t="str">
        <f t="shared" si="13"/>
        <v/>
      </c>
      <c r="AJ29" s="64" t="str">
        <f t="shared" si="13"/>
        <v/>
      </c>
      <c r="AK29" s="64" t="str">
        <f t="shared" si="13"/>
        <v/>
      </c>
      <c r="AL29" s="64" t="str">
        <f t="shared" si="13"/>
        <v/>
      </c>
      <c r="AM29" s="64" t="str">
        <f t="shared" si="13"/>
        <v/>
      </c>
      <c r="AN29" s="64" t="str">
        <f t="shared" si="13"/>
        <v/>
      </c>
      <c r="AO29" s="64" t="str">
        <f t="shared" si="13"/>
        <v/>
      </c>
      <c r="AP29" s="64" t="str">
        <f t="shared" si="13"/>
        <v/>
      </c>
      <c r="AQ29" s="64" t="str">
        <f t="shared" si="13"/>
        <v/>
      </c>
      <c r="AR29" s="64" t="str">
        <f t="shared" si="13"/>
        <v/>
      </c>
      <c r="AS29" s="64" t="str">
        <f t="shared" si="14"/>
        <v/>
      </c>
      <c r="AT29" s="64" t="str">
        <f t="shared" si="14"/>
        <v/>
      </c>
      <c r="AU29" s="64" t="str">
        <f t="shared" si="14"/>
        <v/>
      </c>
      <c r="AV29" s="64" t="str">
        <f t="shared" si="14"/>
        <v/>
      </c>
      <c r="AW29" s="64" t="str">
        <f t="shared" si="14"/>
        <v/>
      </c>
      <c r="AX29" s="64" t="str">
        <f t="shared" si="14"/>
        <v/>
      </c>
      <c r="AY29" s="64" t="str">
        <f t="shared" si="14"/>
        <v/>
      </c>
      <c r="AZ29" s="64" t="str">
        <f t="shared" si="14"/>
        <v/>
      </c>
      <c r="BA29" s="64" t="str">
        <f t="shared" si="14"/>
        <v/>
      </c>
      <c r="BB29" s="64" t="str">
        <f t="shared" si="14"/>
        <v/>
      </c>
      <c r="BC29" s="64" t="str">
        <f t="shared" si="15"/>
        <v/>
      </c>
      <c r="BD29" s="64" t="str">
        <f t="shared" si="15"/>
        <v/>
      </c>
      <c r="BE29" s="64" t="str">
        <f t="shared" si="15"/>
        <v/>
      </c>
      <c r="BF29" s="64" t="str">
        <f t="shared" si="15"/>
        <v/>
      </c>
      <c r="BG29" s="64" t="str">
        <f t="shared" si="15"/>
        <v/>
      </c>
      <c r="BH29" s="64" t="str">
        <f t="shared" si="15"/>
        <v/>
      </c>
      <c r="BI29" s="64" t="str">
        <f t="shared" si="15"/>
        <v/>
      </c>
      <c r="BJ29" s="64" t="str">
        <f t="shared" si="15"/>
        <v/>
      </c>
      <c r="BK29" s="64" t="str">
        <f t="shared" si="15"/>
        <v/>
      </c>
      <c r="BL29" s="64" t="str">
        <f t="shared" si="15"/>
        <v/>
      </c>
      <c r="BM29" s="64" t="str">
        <f t="shared" si="16"/>
        <v/>
      </c>
      <c r="BN29" s="64" t="str">
        <f t="shared" si="16"/>
        <v/>
      </c>
      <c r="BO29" s="64" t="str">
        <f t="shared" si="16"/>
        <v/>
      </c>
      <c r="BP29" s="64" t="str">
        <f t="shared" si="16"/>
        <v/>
      </c>
      <c r="BQ29" s="64" t="str">
        <f t="shared" si="16"/>
        <v/>
      </c>
      <c r="BR29" s="64" t="str">
        <f t="shared" si="16"/>
        <v/>
      </c>
      <c r="BS29" s="64" t="str">
        <f t="shared" si="16"/>
        <v/>
      </c>
      <c r="BT29" s="64" t="str">
        <f t="shared" si="16"/>
        <v/>
      </c>
      <c r="BU29" s="64" t="str">
        <f t="shared" si="16"/>
        <v/>
      </c>
      <c r="BV29" s="64" t="str">
        <f t="shared" si="16"/>
        <v/>
      </c>
      <c r="BW29" s="64" t="str">
        <f t="shared" si="17"/>
        <v/>
      </c>
      <c r="BX29" s="64" t="str">
        <f t="shared" si="17"/>
        <v/>
      </c>
      <c r="BY29" s="64" t="str">
        <f t="shared" si="17"/>
        <v/>
      </c>
      <c r="BZ29" s="64" t="str">
        <f t="shared" si="17"/>
        <v/>
      </c>
      <c r="CA29" s="64" t="str">
        <f t="shared" si="17"/>
        <v/>
      </c>
      <c r="CB29" s="64" t="str">
        <f t="shared" si="17"/>
        <v/>
      </c>
      <c r="CC29" s="64" t="str">
        <f t="shared" si="17"/>
        <v/>
      </c>
      <c r="CD29" s="64" t="str">
        <f t="shared" si="17"/>
        <v/>
      </c>
      <c r="CE29" s="64" t="str">
        <f t="shared" si="17"/>
        <v/>
      </c>
      <c r="CF29" s="64" t="str">
        <f t="shared" si="17"/>
        <v/>
      </c>
      <c r="CG29" s="64" t="str">
        <f t="shared" si="18"/>
        <v/>
      </c>
      <c r="CH29" s="64" t="str">
        <f t="shared" si="18"/>
        <v/>
      </c>
      <c r="CI29" s="64" t="str">
        <f t="shared" si="18"/>
        <v/>
      </c>
      <c r="CJ29" s="64" t="str">
        <f t="shared" si="18"/>
        <v/>
      </c>
      <c r="CK29" s="64" t="str">
        <f t="shared" si="18"/>
        <v/>
      </c>
      <c r="CL29" s="64" t="str">
        <f t="shared" si="18"/>
        <v/>
      </c>
      <c r="CM29" s="64" t="str">
        <f t="shared" si="18"/>
        <v/>
      </c>
      <c r="CN29" s="64" t="str">
        <f t="shared" si="18"/>
        <v/>
      </c>
      <c r="CO29" s="64" t="str">
        <f t="shared" si="18"/>
        <v/>
      </c>
      <c r="CP29" s="64" t="str">
        <f t="shared" si="18"/>
        <v/>
      </c>
      <c r="CQ29" s="64" t="str">
        <f t="shared" si="18"/>
        <v/>
      </c>
      <c r="CR29" s="64" t="str">
        <f t="shared" si="18"/>
        <v/>
      </c>
    </row>
    <row r="30" spans="2:96" ht="15.75" x14ac:dyDescent="0.25">
      <c r="B30" s="34">
        <f>IF(ROW(id)=ROW($B$13)+2,1,MAX(prev_col_range)+1)</f>
        <v>16</v>
      </c>
      <c r="C30" s="28"/>
      <c r="D30" s="29"/>
      <c r="E30" s="34"/>
      <c r="F30" s="28"/>
      <c r="G30" s="28"/>
      <c r="H30" s="55" t="str">
        <f>_xlfn.IFNA(INDEX(Settings!$P$9:$P$49,MATCH(team_member,Settings!$N$9:$N$49,0)),"")</f>
        <v/>
      </c>
      <c r="I30" s="28"/>
      <c r="J30" s="38"/>
      <c r="K30" s="94"/>
      <c r="L30" s="98"/>
      <c r="M30" s="34"/>
      <c r="N30" s="116" t="str">
        <f>IF(d_id&lt;&gt;"",IF(d_id&lt;id,"↖",IF(d_id&gt;id,"↙","")),"")</f>
        <v/>
      </c>
      <c r="O30" s="117"/>
      <c r="P30" s="118" t="str" cm="1">
        <f t="array" ref="P30">IFERROR("("&amp; d_type &amp;") " &amp; IF(LEN(d_name)&gt;10,LEFT(d_name,10)&amp;"...",d_name),"")</f>
        <v/>
      </c>
      <c r="Q30" s="28"/>
      <c r="R30" s="29"/>
      <c r="S30" s="60"/>
      <c r="T30" s="56" t="str" cm="1">
        <f t="array" ref="T30">IF(ind_start&lt;&gt;"",ind_start,IF(ind_end&lt;&gt;"",plan_start_calculation,""))</f>
        <v/>
      </c>
      <c r="U30" s="57" t="str" cm="1">
        <f t="array" ref="U30">IF(ind_start&lt;&gt;"",plan_end_calculation,IF(ind_end&lt;&gt;"",ind_end,""))</f>
        <v/>
      </c>
      <c r="V30" s="56"/>
      <c r="W30" s="57"/>
      <c r="X30" s="30"/>
      <c r="Y30" s="64" t="str">
        <f t="shared" si="12"/>
        <v/>
      </c>
      <c r="Z30" s="64" t="str">
        <f t="shared" si="12"/>
        <v/>
      </c>
      <c r="AA30" s="64" t="str">
        <f t="shared" si="12"/>
        <v/>
      </c>
      <c r="AB30" s="64" t="str">
        <f t="shared" si="12"/>
        <v/>
      </c>
      <c r="AC30" s="64" t="str">
        <f t="shared" si="12"/>
        <v/>
      </c>
      <c r="AD30" s="64" t="str">
        <f t="shared" si="12"/>
        <v/>
      </c>
      <c r="AE30" s="64" t="str">
        <f t="shared" si="12"/>
        <v/>
      </c>
      <c r="AF30" s="64" t="str">
        <f t="shared" si="12"/>
        <v/>
      </c>
      <c r="AG30" s="64" t="str">
        <f t="shared" si="12"/>
        <v/>
      </c>
      <c r="AH30" s="64" t="str">
        <f t="shared" si="12"/>
        <v/>
      </c>
      <c r="AI30" s="64" t="str">
        <f t="shared" si="13"/>
        <v/>
      </c>
      <c r="AJ30" s="64" t="str">
        <f t="shared" si="13"/>
        <v/>
      </c>
      <c r="AK30" s="64" t="str">
        <f t="shared" si="13"/>
        <v/>
      </c>
      <c r="AL30" s="64" t="str">
        <f t="shared" si="13"/>
        <v/>
      </c>
      <c r="AM30" s="64" t="str">
        <f t="shared" si="13"/>
        <v/>
      </c>
      <c r="AN30" s="64" t="str">
        <f t="shared" si="13"/>
        <v/>
      </c>
      <c r="AO30" s="64" t="str">
        <f t="shared" si="13"/>
        <v/>
      </c>
      <c r="AP30" s="64" t="str">
        <f t="shared" si="13"/>
        <v/>
      </c>
      <c r="AQ30" s="64" t="str">
        <f t="shared" si="13"/>
        <v/>
      </c>
      <c r="AR30" s="64" t="str">
        <f t="shared" si="13"/>
        <v/>
      </c>
      <c r="AS30" s="64" t="str">
        <f t="shared" si="14"/>
        <v/>
      </c>
      <c r="AT30" s="64" t="str">
        <f t="shared" si="14"/>
        <v/>
      </c>
      <c r="AU30" s="64" t="str">
        <f t="shared" si="14"/>
        <v/>
      </c>
      <c r="AV30" s="64" t="str">
        <f t="shared" si="14"/>
        <v/>
      </c>
      <c r="AW30" s="64" t="str">
        <f t="shared" si="14"/>
        <v/>
      </c>
      <c r="AX30" s="64" t="str">
        <f t="shared" si="14"/>
        <v/>
      </c>
      <c r="AY30" s="64" t="str">
        <f t="shared" si="14"/>
        <v/>
      </c>
      <c r="AZ30" s="64" t="str">
        <f t="shared" si="14"/>
        <v/>
      </c>
      <c r="BA30" s="64" t="str">
        <f t="shared" si="14"/>
        <v/>
      </c>
      <c r="BB30" s="64" t="str">
        <f t="shared" si="14"/>
        <v/>
      </c>
      <c r="BC30" s="64" t="str">
        <f t="shared" si="15"/>
        <v/>
      </c>
      <c r="BD30" s="64" t="str">
        <f t="shared" si="15"/>
        <v/>
      </c>
      <c r="BE30" s="64" t="str">
        <f t="shared" si="15"/>
        <v/>
      </c>
      <c r="BF30" s="64" t="str">
        <f t="shared" si="15"/>
        <v/>
      </c>
      <c r="BG30" s="64" t="str">
        <f t="shared" si="15"/>
        <v/>
      </c>
      <c r="BH30" s="64" t="str">
        <f t="shared" si="15"/>
        <v/>
      </c>
      <c r="BI30" s="64" t="str">
        <f t="shared" si="15"/>
        <v/>
      </c>
      <c r="BJ30" s="64" t="str">
        <f t="shared" si="15"/>
        <v/>
      </c>
      <c r="BK30" s="64" t="str">
        <f t="shared" si="15"/>
        <v/>
      </c>
      <c r="BL30" s="64" t="str">
        <f t="shared" si="15"/>
        <v/>
      </c>
      <c r="BM30" s="64" t="str">
        <f t="shared" si="16"/>
        <v/>
      </c>
      <c r="BN30" s="64" t="str">
        <f t="shared" si="16"/>
        <v/>
      </c>
      <c r="BO30" s="64" t="str">
        <f t="shared" si="16"/>
        <v/>
      </c>
      <c r="BP30" s="64" t="str">
        <f t="shared" si="16"/>
        <v/>
      </c>
      <c r="BQ30" s="64" t="str">
        <f t="shared" si="16"/>
        <v/>
      </c>
      <c r="BR30" s="64" t="str">
        <f t="shared" si="16"/>
        <v/>
      </c>
      <c r="BS30" s="64" t="str">
        <f t="shared" si="16"/>
        <v/>
      </c>
      <c r="BT30" s="64" t="str">
        <f t="shared" si="16"/>
        <v/>
      </c>
      <c r="BU30" s="64" t="str">
        <f t="shared" si="16"/>
        <v/>
      </c>
      <c r="BV30" s="64" t="str">
        <f t="shared" si="16"/>
        <v/>
      </c>
      <c r="BW30" s="64" t="str">
        <f t="shared" si="17"/>
        <v/>
      </c>
      <c r="BX30" s="64" t="str">
        <f t="shared" si="17"/>
        <v/>
      </c>
      <c r="BY30" s="64" t="str">
        <f t="shared" si="17"/>
        <v/>
      </c>
      <c r="BZ30" s="64" t="str">
        <f t="shared" si="17"/>
        <v/>
      </c>
      <c r="CA30" s="64" t="str">
        <f t="shared" si="17"/>
        <v/>
      </c>
      <c r="CB30" s="64" t="str">
        <f t="shared" si="17"/>
        <v/>
      </c>
      <c r="CC30" s="64" t="str">
        <f t="shared" si="17"/>
        <v/>
      </c>
      <c r="CD30" s="64" t="str">
        <f t="shared" si="17"/>
        <v/>
      </c>
      <c r="CE30" s="64" t="str">
        <f t="shared" si="17"/>
        <v/>
      </c>
      <c r="CF30" s="64" t="str">
        <f t="shared" si="17"/>
        <v/>
      </c>
      <c r="CG30" s="64" t="str">
        <f t="shared" si="18"/>
        <v/>
      </c>
      <c r="CH30" s="64" t="str">
        <f t="shared" si="18"/>
        <v/>
      </c>
      <c r="CI30" s="64" t="str">
        <f t="shared" si="18"/>
        <v/>
      </c>
      <c r="CJ30" s="64" t="str">
        <f t="shared" si="18"/>
        <v/>
      </c>
      <c r="CK30" s="64" t="str">
        <f t="shared" si="18"/>
        <v/>
      </c>
      <c r="CL30" s="64" t="str">
        <f t="shared" si="18"/>
        <v/>
      </c>
      <c r="CM30" s="64" t="str">
        <f t="shared" si="18"/>
        <v/>
      </c>
      <c r="CN30" s="64" t="str">
        <f t="shared" si="18"/>
        <v/>
      </c>
      <c r="CO30" s="64" t="str">
        <f t="shared" si="18"/>
        <v/>
      </c>
      <c r="CP30" s="64" t="str">
        <f t="shared" si="18"/>
        <v/>
      </c>
      <c r="CQ30" s="64" t="str">
        <f t="shared" si="18"/>
        <v/>
      </c>
      <c r="CR30" s="64" t="str">
        <f t="shared" si="18"/>
        <v/>
      </c>
    </row>
    <row r="31" spans="2:96" ht="15.75" x14ac:dyDescent="0.25">
      <c r="B31" s="34">
        <f>IF(ROW(id)=ROW($B$13)+2,1,MAX(prev_col_range)+1)</f>
        <v>17</v>
      </c>
      <c r="C31" s="28"/>
      <c r="D31" s="29"/>
      <c r="E31" s="34"/>
      <c r="F31" s="28"/>
      <c r="G31" s="28"/>
      <c r="H31" s="55" t="str">
        <f>_xlfn.IFNA(INDEX(Settings!$P$9:$P$49,MATCH(team_member,Settings!$N$9:$N$49,0)),"")</f>
        <v/>
      </c>
      <c r="I31" s="28"/>
      <c r="J31" s="38"/>
      <c r="K31" s="94"/>
      <c r="L31" s="98"/>
      <c r="M31" s="34"/>
      <c r="N31" s="116" t="str">
        <f>IF(d_id&lt;&gt;"",IF(d_id&lt;id,"↖",IF(d_id&gt;id,"↙","")),"")</f>
        <v/>
      </c>
      <c r="O31" s="117"/>
      <c r="P31" s="118" t="str" cm="1">
        <f t="array" ref="P31">IFERROR("("&amp; d_type &amp;") " &amp; IF(LEN(d_name)&gt;10,LEFT(d_name,10)&amp;"...",d_name),"")</f>
        <v/>
      </c>
      <c r="Q31" s="28"/>
      <c r="R31" s="29"/>
      <c r="S31" s="60"/>
      <c r="T31" s="56" t="str" cm="1">
        <f t="array" ref="T31">IF(ind_start&lt;&gt;"",ind_start,IF(ind_end&lt;&gt;"",plan_start_calculation,""))</f>
        <v/>
      </c>
      <c r="U31" s="57" t="str" cm="1">
        <f t="array" ref="U31">IF(ind_start&lt;&gt;"",plan_end_calculation,IF(ind_end&lt;&gt;"",ind_end,""))</f>
        <v/>
      </c>
      <c r="V31" s="56"/>
      <c r="W31" s="57"/>
      <c r="X31" s="30"/>
      <c r="Y31" s="64" t="str">
        <f t="shared" si="12"/>
        <v/>
      </c>
      <c r="Z31" s="64" t="str">
        <f t="shared" si="12"/>
        <v/>
      </c>
      <c r="AA31" s="64" t="str">
        <f t="shared" si="12"/>
        <v/>
      </c>
      <c r="AB31" s="64" t="str">
        <f t="shared" si="12"/>
        <v/>
      </c>
      <c r="AC31" s="64" t="str">
        <f t="shared" si="12"/>
        <v/>
      </c>
      <c r="AD31" s="64" t="str">
        <f t="shared" si="12"/>
        <v/>
      </c>
      <c r="AE31" s="64" t="str">
        <f t="shared" si="12"/>
        <v/>
      </c>
      <c r="AF31" s="64" t="str">
        <f t="shared" si="12"/>
        <v/>
      </c>
      <c r="AG31" s="64" t="str">
        <f t="shared" si="12"/>
        <v/>
      </c>
      <c r="AH31" s="64" t="str">
        <f t="shared" si="12"/>
        <v/>
      </c>
      <c r="AI31" s="64" t="str">
        <f t="shared" si="13"/>
        <v/>
      </c>
      <c r="AJ31" s="64" t="str">
        <f t="shared" si="13"/>
        <v/>
      </c>
      <c r="AK31" s="64" t="str">
        <f t="shared" si="13"/>
        <v/>
      </c>
      <c r="AL31" s="64" t="str">
        <f t="shared" si="13"/>
        <v/>
      </c>
      <c r="AM31" s="64" t="str">
        <f t="shared" si="13"/>
        <v/>
      </c>
      <c r="AN31" s="64" t="str">
        <f t="shared" si="13"/>
        <v/>
      </c>
      <c r="AO31" s="64" t="str">
        <f t="shared" si="13"/>
        <v/>
      </c>
      <c r="AP31" s="64" t="str">
        <f t="shared" si="13"/>
        <v/>
      </c>
      <c r="AQ31" s="64" t="str">
        <f t="shared" si="13"/>
        <v/>
      </c>
      <c r="AR31" s="64" t="str">
        <f t="shared" si="13"/>
        <v/>
      </c>
      <c r="AS31" s="64" t="str">
        <f t="shared" si="14"/>
        <v/>
      </c>
      <c r="AT31" s="64" t="str">
        <f t="shared" si="14"/>
        <v/>
      </c>
      <c r="AU31" s="64" t="str">
        <f t="shared" si="14"/>
        <v/>
      </c>
      <c r="AV31" s="64" t="str">
        <f t="shared" si="14"/>
        <v/>
      </c>
      <c r="AW31" s="64" t="str">
        <f t="shared" si="14"/>
        <v/>
      </c>
      <c r="AX31" s="64" t="str">
        <f t="shared" si="14"/>
        <v/>
      </c>
      <c r="AY31" s="64" t="str">
        <f t="shared" si="14"/>
        <v/>
      </c>
      <c r="AZ31" s="64" t="str">
        <f t="shared" si="14"/>
        <v/>
      </c>
      <c r="BA31" s="64" t="str">
        <f t="shared" si="14"/>
        <v/>
      </c>
      <c r="BB31" s="64" t="str">
        <f t="shared" si="14"/>
        <v/>
      </c>
      <c r="BC31" s="64" t="str">
        <f t="shared" si="15"/>
        <v/>
      </c>
      <c r="BD31" s="64" t="str">
        <f t="shared" si="15"/>
        <v/>
      </c>
      <c r="BE31" s="64" t="str">
        <f t="shared" si="15"/>
        <v/>
      </c>
      <c r="BF31" s="64" t="str">
        <f t="shared" si="15"/>
        <v/>
      </c>
      <c r="BG31" s="64" t="str">
        <f t="shared" si="15"/>
        <v/>
      </c>
      <c r="BH31" s="64" t="str">
        <f t="shared" si="15"/>
        <v/>
      </c>
      <c r="BI31" s="64" t="str">
        <f t="shared" si="15"/>
        <v/>
      </c>
      <c r="BJ31" s="64" t="str">
        <f t="shared" si="15"/>
        <v/>
      </c>
      <c r="BK31" s="64" t="str">
        <f t="shared" si="15"/>
        <v/>
      </c>
      <c r="BL31" s="64" t="str">
        <f t="shared" si="15"/>
        <v/>
      </c>
      <c r="BM31" s="64" t="str">
        <f t="shared" si="16"/>
        <v/>
      </c>
      <c r="BN31" s="64" t="str">
        <f t="shared" si="16"/>
        <v/>
      </c>
      <c r="BO31" s="64" t="str">
        <f t="shared" si="16"/>
        <v/>
      </c>
      <c r="BP31" s="64" t="str">
        <f t="shared" si="16"/>
        <v/>
      </c>
      <c r="BQ31" s="64" t="str">
        <f t="shared" si="16"/>
        <v/>
      </c>
      <c r="BR31" s="64" t="str">
        <f t="shared" si="16"/>
        <v/>
      </c>
      <c r="BS31" s="64" t="str">
        <f t="shared" si="16"/>
        <v/>
      </c>
      <c r="BT31" s="64" t="str">
        <f t="shared" si="16"/>
        <v/>
      </c>
      <c r="BU31" s="64" t="str">
        <f t="shared" si="16"/>
        <v/>
      </c>
      <c r="BV31" s="64" t="str">
        <f t="shared" si="16"/>
        <v/>
      </c>
      <c r="BW31" s="64" t="str">
        <f t="shared" si="17"/>
        <v/>
      </c>
      <c r="BX31" s="64" t="str">
        <f t="shared" si="17"/>
        <v/>
      </c>
      <c r="BY31" s="64" t="str">
        <f t="shared" si="17"/>
        <v/>
      </c>
      <c r="BZ31" s="64" t="str">
        <f t="shared" si="17"/>
        <v/>
      </c>
      <c r="CA31" s="64" t="str">
        <f t="shared" si="17"/>
        <v/>
      </c>
      <c r="CB31" s="64" t="str">
        <f t="shared" si="17"/>
        <v/>
      </c>
      <c r="CC31" s="64" t="str">
        <f t="shared" si="17"/>
        <v/>
      </c>
      <c r="CD31" s="64" t="str">
        <f t="shared" si="17"/>
        <v/>
      </c>
      <c r="CE31" s="64" t="str">
        <f t="shared" si="17"/>
        <v/>
      </c>
      <c r="CF31" s="64" t="str">
        <f t="shared" si="17"/>
        <v/>
      </c>
      <c r="CG31" s="64" t="str">
        <f t="shared" si="18"/>
        <v/>
      </c>
      <c r="CH31" s="64" t="str">
        <f t="shared" si="18"/>
        <v/>
      </c>
      <c r="CI31" s="64" t="str">
        <f t="shared" si="18"/>
        <v/>
      </c>
      <c r="CJ31" s="64" t="str">
        <f t="shared" si="18"/>
        <v/>
      </c>
      <c r="CK31" s="64" t="str">
        <f t="shared" si="18"/>
        <v/>
      </c>
      <c r="CL31" s="64" t="str">
        <f t="shared" si="18"/>
        <v/>
      </c>
      <c r="CM31" s="64" t="str">
        <f t="shared" si="18"/>
        <v/>
      </c>
      <c r="CN31" s="64" t="str">
        <f t="shared" si="18"/>
        <v/>
      </c>
      <c r="CO31" s="64" t="str">
        <f t="shared" si="18"/>
        <v/>
      </c>
      <c r="CP31" s="64" t="str">
        <f t="shared" si="18"/>
        <v/>
      </c>
      <c r="CQ31" s="64" t="str">
        <f t="shared" si="18"/>
        <v/>
      </c>
      <c r="CR31" s="64" t="str">
        <f t="shared" si="18"/>
        <v/>
      </c>
    </row>
    <row r="32" spans="2:96" ht="15.75" x14ac:dyDescent="0.25">
      <c r="B32" s="34">
        <f>IF(ROW(id)=ROW($B$13)+2,1,MAX(prev_col_range)+1)</f>
        <v>18</v>
      </c>
      <c r="C32" s="28"/>
      <c r="D32" s="29"/>
      <c r="E32" s="34"/>
      <c r="F32" s="28"/>
      <c r="G32" s="28"/>
      <c r="H32" s="55" t="str">
        <f>_xlfn.IFNA(INDEX(Settings!$P$9:$P$49,MATCH(team_member,Settings!$N$9:$N$49,0)),"")</f>
        <v/>
      </c>
      <c r="I32" s="28"/>
      <c r="J32" s="38"/>
      <c r="K32" s="94"/>
      <c r="L32" s="98"/>
      <c r="M32" s="34"/>
      <c r="N32" s="116" t="str">
        <f>IF(d_id&lt;&gt;"",IF(d_id&lt;id,"↖",IF(d_id&gt;id,"↙","")),"")</f>
        <v/>
      </c>
      <c r="O32" s="117"/>
      <c r="P32" s="118" t="str" cm="1">
        <f t="array" ref="P32">IFERROR("("&amp; d_type &amp;") " &amp; IF(LEN(d_name)&gt;10,LEFT(d_name,10)&amp;"...",d_name),"")</f>
        <v/>
      </c>
      <c r="Q32" s="28"/>
      <c r="R32" s="29"/>
      <c r="S32" s="60"/>
      <c r="T32" s="56" t="str" cm="1">
        <f t="array" ref="T32">IF(ind_start&lt;&gt;"",ind_start,IF(ind_end&lt;&gt;"",plan_start_calculation,""))</f>
        <v/>
      </c>
      <c r="U32" s="57" t="str" cm="1">
        <f t="array" ref="U32">IF(ind_start&lt;&gt;"",plan_end_calculation,IF(ind_end&lt;&gt;"",ind_end,""))</f>
        <v/>
      </c>
      <c r="V32" s="56"/>
      <c r="W32" s="57"/>
      <c r="X32" s="30"/>
      <c r="Y32" s="64" t="str">
        <f t="shared" si="12"/>
        <v/>
      </c>
      <c r="Z32" s="64" t="str">
        <f t="shared" si="12"/>
        <v/>
      </c>
      <c r="AA32" s="64" t="str">
        <f t="shared" si="12"/>
        <v/>
      </c>
      <c r="AB32" s="64" t="str">
        <f t="shared" si="12"/>
        <v/>
      </c>
      <c r="AC32" s="64" t="str">
        <f t="shared" si="12"/>
        <v/>
      </c>
      <c r="AD32" s="64" t="str">
        <f t="shared" si="12"/>
        <v/>
      </c>
      <c r="AE32" s="64" t="str">
        <f t="shared" si="12"/>
        <v/>
      </c>
      <c r="AF32" s="64" t="str">
        <f t="shared" si="12"/>
        <v/>
      </c>
      <c r="AG32" s="64" t="str">
        <f t="shared" si="12"/>
        <v/>
      </c>
      <c r="AH32" s="64" t="str">
        <f t="shared" si="12"/>
        <v/>
      </c>
      <c r="AI32" s="64" t="str">
        <f t="shared" si="13"/>
        <v/>
      </c>
      <c r="AJ32" s="64" t="str">
        <f t="shared" si="13"/>
        <v/>
      </c>
      <c r="AK32" s="64" t="str">
        <f t="shared" si="13"/>
        <v/>
      </c>
      <c r="AL32" s="64" t="str">
        <f t="shared" si="13"/>
        <v/>
      </c>
      <c r="AM32" s="64" t="str">
        <f t="shared" si="13"/>
        <v/>
      </c>
      <c r="AN32" s="64" t="str">
        <f t="shared" si="13"/>
        <v/>
      </c>
      <c r="AO32" s="64" t="str">
        <f t="shared" si="13"/>
        <v/>
      </c>
      <c r="AP32" s="64" t="str">
        <f t="shared" si="13"/>
        <v/>
      </c>
      <c r="AQ32" s="64" t="str">
        <f t="shared" si="13"/>
        <v/>
      </c>
      <c r="AR32" s="64" t="str">
        <f t="shared" si="13"/>
        <v/>
      </c>
      <c r="AS32" s="64" t="str">
        <f t="shared" si="14"/>
        <v/>
      </c>
      <c r="AT32" s="64" t="str">
        <f t="shared" si="14"/>
        <v/>
      </c>
      <c r="AU32" s="64" t="str">
        <f t="shared" si="14"/>
        <v/>
      </c>
      <c r="AV32" s="64" t="str">
        <f t="shared" si="14"/>
        <v/>
      </c>
      <c r="AW32" s="64" t="str">
        <f t="shared" si="14"/>
        <v/>
      </c>
      <c r="AX32" s="64" t="str">
        <f t="shared" si="14"/>
        <v/>
      </c>
      <c r="AY32" s="64" t="str">
        <f t="shared" si="14"/>
        <v/>
      </c>
      <c r="AZ32" s="64" t="str">
        <f t="shared" si="14"/>
        <v/>
      </c>
      <c r="BA32" s="64" t="str">
        <f t="shared" si="14"/>
        <v/>
      </c>
      <c r="BB32" s="64" t="str">
        <f t="shared" si="14"/>
        <v/>
      </c>
      <c r="BC32" s="64" t="str">
        <f t="shared" si="15"/>
        <v/>
      </c>
      <c r="BD32" s="64" t="str">
        <f t="shared" si="15"/>
        <v/>
      </c>
      <c r="BE32" s="64" t="str">
        <f t="shared" si="15"/>
        <v/>
      </c>
      <c r="BF32" s="64" t="str">
        <f t="shared" si="15"/>
        <v/>
      </c>
      <c r="BG32" s="64" t="str">
        <f t="shared" si="15"/>
        <v/>
      </c>
      <c r="BH32" s="64" t="str">
        <f t="shared" si="15"/>
        <v/>
      </c>
      <c r="BI32" s="64" t="str">
        <f t="shared" si="15"/>
        <v/>
      </c>
      <c r="BJ32" s="64" t="str">
        <f t="shared" si="15"/>
        <v/>
      </c>
      <c r="BK32" s="64" t="str">
        <f t="shared" si="15"/>
        <v/>
      </c>
      <c r="BL32" s="64" t="str">
        <f t="shared" si="15"/>
        <v/>
      </c>
      <c r="BM32" s="64" t="str">
        <f t="shared" si="16"/>
        <v/>
      </c>
      <c r="BN32" s="64" t="str">
        <f t="shared" si="16"/>
        <v/>
      </c>
      <c r="BO32" s="64" t="str">
        <f t="shared" si="16"/>
        <v/>
      </c>
      <c r="BP32" s="64" t="str">
        <f t="shared" si="16"/>
        <v/>
      </c>
      <c r="BQ32" s="64" t="str">
        <f t="shared" si="16"/>
        <v/>
      </c>
      <c r="BR32" s="64" t="str">
        <f t="shared" si="16"/>
        <v/>
      </c>
      <c r="BS32" s="64" t="str">
        <f t="shared" si="16"/>
        <v/>
      </c>
      <c r="BT32" s="64" t="str">
        <f t="shared" si="16"/>
        <v/>
      </c>
      <c r="BU32" s="64" t="str">
        <f t="shared" si="16"/>
        <v/>
      </c>
      <c r="BV32" s="64" t="str">
        <f t="shared" si="16"/>
        <v/>
      </c>
      <c r="BW32" s="64" t="str">
        <f t="shared" si="17"/>
        <v/>
      </c>
      <c r="BX32" s="64" t="str">
        <f t="shared" si="17"/>
        <v/>
      </c>
      <c r="BY32" s="64" t="str">
        <f t="shared" si="17"/>
        <v/>
      </c>
      <c r="BZ32" s="64" t="str">
        <f t="shared" si="17"/>
        <v/>
      </c>
      <c r="CA32" s="64" t="str">
        <f t="shared" si="17"/>
        <v/>
      </c>
      <c r="CB32" s="64" t="str">
        <f t="shared" si="17"/>
        <v/>
      </c>
      <c r="CC32" s="64" t="str">
        <f t="shared" si="17"/>
        <v/>
      </c>
      <c r="CD32" s="64" t="str">
        <f t="shared" si="17"/>
        <v/>
      </c>
      <c r="CE32" s="64" t="str">
        <f t="shared" si="17"/>
        <v/>
      </c>
      <c r="CF32" s="64" t="str">
        <f t="shared" si="17"/>
        <v/>
      </c>
      <c r="CG32" s="64" t="str">
        <f t="shared" si="18"/>
        <v/>
      </c>
      <c r="CH32" s="64" t="str">
        <f t="shared" si="18"/>
        <v/>
      </c>
      <c r="CI32" s="64" t="str">
        <f t="shared" si="18"/>
        <v/>
      </c>
      <c r="CJ32" s="64" t="str">
        <f t="shared" si="18"/>
        <v/>
      </c>
      <c r="CK32" s="64" t="str">
        <f t="shared" si="18"/>
        <v/>
      </c>
      <c r="CL32" s="64" t="str">
        <f t="shared" si="18"/>
        <v/>
      </c>
      <c r="CM32" s="64" t="str">
        <f t="shared" si="18"/>
        <v/>
      </c>
      <c r="CN32" s="64" t="str">
        <f t="shared" si="18"/>
        <v/>
      </c>
      <c r="CO32" s="64" t="str">
        <f t="shared" si="18"/>
        <v/>
      </c>
      <c r="CP32" s="64" t="str">
        <f t="shared" si="18"/>
        <v/>
      </c>
      <c r="CQ32" s="64" t="str">
        <f t="shared" si="18"/>
        <v/>
      </c>
      <c r="CR32" s="64" t="str">
        <f t="shared" si="18"/>
        <v/>
      </c>
    </row>
    <row r="33" spans="2:96" ht="15.75" x14ac:dyDescent="0.25">
      <c r="B33" s="34">
        <f>IF(ROW(id)=ROW($B$13)+2,1,MAX(prev_col_range)+1)</f>
        <v>19</v>
      </c>
      <c r="C33" s="28"/>
      <c r="D33" s="29"/>
      <c r="E33" s="34"/>
      <c r="F33" s="28"/>
      <c r="G33" s="28"/>
      <c r="H33" s="55" t="str">
        <f>_xlfn.IFNA(INDEX(Settings!$P$9:$P$49,MATCH(team_member,Settings!$N$9:$N$49,0)),"")</f>
        <v/>
      </c>
      <c r="I33" s="28"/>
      <c r="J33" s="38"/>
      <c r="K33" s="94"/>
      <c r="L33" s="98"/>
      <c r="M33" s="34"/>
      <c r="N33" s="116" t="str">
        <f>IF(d_id&lt;&gt;"",IF(d_id&lt;id,"↖",IF(d_id&gt;id,"↙","")),"")</f>
        <v/>
      </c>
      <c r="O33" s="117"/>
      <c r="P33" s="118" t="str" cm="1">
        <f t="array" ref="P33">IFERROR("("&amp; d_type &amp;") " &amp; IF(LEN(d_name)&gt;10,LEFT(d_name,10)&amp;"...",d_name),"")</f>
        <v/>
      </c>
      <c r="Q33" s="28"/>
      <c r="R33" s="29"/>
      <c r="S33" s="60"/>
      <c r="T33" s="56" t="str" cm="1">
        <f t="array" ref="T33">IF(ind_start&lt;&gt;"",ind_start,IF(ind_end&lt;&gt;"",plan_start_calculation,""))</f>
        <v/>
      </c>
      <c r="U33" s="57" t="str" cm="1">
        <f t="array" ref="U33">IF(ind_start&lt;&gt;"",plan_end_calculation,IF(ind_end&lt;&gt;"",ind_end,""))</f>
        <v/>
      </c>
      <c r="V33" s="56"/>
      <c r="W33" s="57"/>
      <c r="X33" s="30"/>
      <c r="Y33" s="64" t="str">
        <f t="shared" si="12"/>
        <v/>
      </c>
      <c r="Z33" s="64" t="str">
        <f t="shared" si="12"/>
        <v/>
      </c>
      <c r="AA33" s="64" t="str">
        <f t="shared" si="12"/>
        <v/>
      </c>
      <c r="AB33" s="64" t="str">
        <f t="shared" si="12"/>
        <v/>
      </c>
      <c r="AC33" s="64" t="str">
        <f t="shared" si="12"/>
        <v/>
      </c>
      <c r="AD33" s="64" t="str">
        <f t="shared" si="12"/>
        <v/>
      </c>
      <c r="AE33" s="64" t="str">
        <f t="shared" si="12"/>
        <v/>
      </c>
      <c r="AF33" s="64" t="str">
        <f t="shared" si="12"/>
        <v/>
      </c>
      <c r="AG33" s="64" t="str">
        <f t="shared" si="12"/>
        <v/>
      </c>
      <c r="AH33" s="64" t="str">
        <f t="shared" si="12"/>
        <v/>
      </c>
      <c r="AI33" s="64" t="str">
        <f t="shared" si="13"/>
        <v/>
      </c>
      <c r="AJ33" s="64" t="str">
        <f t="shared" si="13"/>
        <v/>
      </c>
      <c r="AK33" s="64" t="str">
        <f t="shared" si="13"/>
        <v/>
      </c>
      <c r="AL33" s="64" t="str">
        <f t="shared" si="13"/>
        <v/>
      </c>
      <c r="AM33" s="64" t="str">
        <f t="shared" si="13"/>
        <v/>
      </c>
      <c r="AN33" s="64" t="str">
        <f t="shared" si="13"/>
        <v/>
      </c>
      <c r="AO33" s="64" t="str">
        <f t="shared" si="13"/>
        <v/>
      </c>
      <c r="AP33" s="64" t="str">
        <f t="shared" si="13"/>
        <v/>
      </c>
      <c r="AQ33" s="64" t="str">
        <f t="shared" si="13"/>
        <v/>
      </c>
      <c r="AR33" s="64" t="str">
        <f t="shared" si="13"/>
        <v/>
      </c>
      <c r="AS33" s="64" t="str">
        <f t="shared" si="14"/>
        <v/>
      </c>
      <c r="AT33" s="64" t="str">
        <f t="shared" si="14"/>
        <v/>
      </c>
      <c r="AU33" s="64" t="str">
        <f t="shared" si="14"/>
        <v/>
      </c>
      <c r="AV33" s="64" t="str">
        <f t="shared" si="14"/>
        <v/>
      </c>
      <c r="AW33" s="64" t="str">
        <f t="shared" si="14"/>
        <v/>
      </c>
      <c r="AX33" s="64" t="str">
        <f t="shared" si="14"/>
        <v/>
      </c>
      <c r="AY33" s="64" t="str">
        <f t="shared" si="14"/>
        <v/>
      </c>
      <c r="AZ33" s="64" t="str">
        <f t="shared" si="14"/>
        <v/>
      </c>
      <c r="BA33" s="64" t="str">
        <f t="shared" si="14"/>
        <v/>
      </c>
      <c r="BB33" s="64" t="str">
        <f t="shared" si="14"/>
        <v/>
      </c>
      <c r="BC33" s="64" t="str">
        <f t="shared" si="15"/>
        <v/>
      </c>
      <c r="BD33" s="64" t="str">
        <f t="shared" si="15"/>
        <v/>
      </c>
      <c r="BE33" s="64" t="str">
        <f t="shared" si="15"/>
        <v/>
      </c>
      <c r="BF33" s="64" t="str">
        <f t="shared" si="15"/>
        <v/>
      </c>
      <c r="BG33" s="64" t="str">
        <f t="shared" si="15"/>
        <v/>
      </c>
      <c r="BH33" s="64" t="str">
        <f t="shared" si="15"/>
        <v/>
      </c>
      <c r="BI33" s="64" t="str">
        <f t="shared" si="15"/>
        <v/>
      </c>
      <c r="BJ33" s="64" t="str">
        <f t="shared" si="15"/>
        <v/>
      </c>
      <c r="BK33" s="64" t="str">
        <f t="shared" si="15"/>
        <v/>
      </c>
      <c r="BL33" s="64" t="str">
        <f t="shared" si="15"/>
        <v/>
      </c>
      <c r="BM33" s="64" t="str">
        <f t="shared" si="16"/>
        <v/>
      </c>
      <c r="BN33" s="64" t="str">
        <f t="shared" si="16"/>
        <v/>
      </c>
      <c r="BO33" s="64" t="str">
        <f t="shared" si="16"/>
        <v/>
      </c>
      <c r="BP33" s="64" t="str">
        <f t="shared" si="16"/>
        <v/>
      </c>
      <c r="BQ33" s="64" t="str">
        <f t="shared" si="16"/>
        <v/>
      </c>
      <c r="BR33" s="64" t="str">
        <f t="shared" si="16"/>
        <v/>
      </c>
      <c r="BS33" s="64" t="str">
        <f t="shared" si="16"/>
        <v/>
      </c>
      <c r="BT33" s="64" t="str">
        <f t="shared" si="16"/>
        <v/>
      </c>
      <c r="BU33" s="64" t="str">
        <f t="shared" si="16"/>
        <v/>
      </c>
      <c r="BV33" s="64" t="str">
        <f t="shared" si="16"/>
        <v/>
      </c>
      <c r="BW33" s="64" t="str">
        <f t="shared" si="17"/>
        <v/>
      </c>
      <c r="BX33" s="64" t="str">
        <f t="shared" si="17"/>
        <v/>
      </c>
      <c r="BY33" s="64" t="str">
        <f t="shared" si="17"/>
        <v/>
      </c>
      <c r="BZ33" s="64" t="str">
        <f t="shared" si="17"/>
        <v/>
      </c>
      <c r="CA33" s="64" t="str">
        <f t="shared" si="17"/>
        <v/>
      </c>
      <c r="CB33" s="64" t="str">
        <f t="shared" si="17"/>
        <v/>
      </c>
      <c r="CC33" s="64" t="str">
        <f t="shared" si="17"/>
        <v/>
      </c>
      <c r="CD33" s="64" t="str">
        <f t="shared" si="17"/>
        <v/>
      </c>
      <c r="CE33" s="64" t="str">
        <f t="shared" si="17"/>
        <v/>
      </c>
      <c r="CF33" s="64" t="str">
        <f t="shared" si="17"/>
        <v/>
      </c>
      <c r="CG33" s="64" t="str">
        <f t="shared" si="18"/>
        <v/>
      </c>
      <c r="CH33" s="64" t="str">
        <f t="shared" si="18"/>
        <v/>
      </c>
      <c r="CI33" s="64" t="str">
        <f t="shared" si="18"/>
        <v/>
      </c>
      <c r="CJ33" s="64" t="str">
        <f t="shared" si="18"/>
        <v/>
      </c>
      <c r="CK33" s="64" t="str">
        <f t="shared" si="18"/>
        <v/>
      </c>
      <c r="CL33" s="64" t="str">
        <f t="shared" si="18"/>
        <v/>
      </c>
      <c r="CM33" s="64" t="str">
        <f t="shared" si="18"/>
        <v/>
      </c>
      <c r="CN33" s="64" t="str">
        <f t="shared" si="18"/>
        <v/>
      </c>
      <c r="CO33" s="64" t="str">
        <f t="shared" si="18"/>
        <v/>
      </c>
      <c r="CP33" s="64" t="str">
        <f t="shared" si="18"/>
        <v/>
      </c>
      <c r="CQ33" s="64" t="str">
        <f t="shared" si="18"/>
        <v/>
      </c>
      <c r="CR33" s="64" t="str">
        <f t="shared" si="18"/>
        <v/>
      </c>
    </row>
    <row r="34" spans="2:96" ht="15.75" x14ac:dyDescent="0.25">
      <c r="B34" s="34">
        <f>IF(ROW(id)=ROW($B$13)+2,1,MAX(prev_col_range)+1)</f>
        <v>20</v>
      </c>
      <c r="C34" s="28"/>
      <c r="D34" s="29"/>
      <c r="E34" s="34"/>
      <c r="F34" s="28"/>
      <c r="G34" s="28"/>
      <c r="H34" s="55" t="str">
        <f>_xlfn.IFNA(INDEX(Settings!$P$9:$P$49,MATCH(team_member,Settings!$N$9:$N$49,0)),"")</f>
        <v/>
      </c>
      <c r="I34" s="28"/>
      <c r="J34" s="38"/>
      <c r="K34" s="94"/>
      <c r="L34" s="98"/>
      <c r="M34" s="34"/>
      <c r="N34" s="116" t="str">
        <f>IF(d_id&lt;&gt;"",IF(d_id&lt;id,"↖",IF(d_id&gt;id,"↙","")),"")</f>
        <v/>
      </c>
      <c r="O34" s="117"/>
      <c r="P34" s="118" t="str" cm="1">
        <f t="array" ref="P34">IFERROR("("&amp; d_type &amp;") " &amp; IF(LEN(d_name)&gt;10,LEFT(d_name,10)&amp;"...",d_name),"")</f>
        <v/>
      </c>
      <c r="Q34" s="28"/>
      <c r="R34" s="29"/>
      <c r="S34" s="60"/>
      <c r="T34" s="56" t="str" cm="1">
        <f t="array" ref="T34">IF(ind_start&lt;&gt;"",ind_start,IF(ind_end&lt;&gt;"",plan_start_calculation,""))</f>
        <v/>
      </c>
      <c r="U34" s="57" t="str" cm="1">
        <f t="array" ref="U34">IF(ind_start&lt;&gt;"",plan_end_calculation,IF(ind_end&lt;&gt;"",ind_end,""))</f>
        <v/>
      </c>
      <c r="V34" s="56"/>
      <c r="W34" s="57"/>
      <c r="X34" s="30"/>
      <c r="Y34" s="64" t="str">
        <f t="shared" si="12"/>
        <v/>
      </c>
      <c r="Z34" s="64" t="str">
        <f t="shared" si="12"/>
        <v/>
      </c>
      <c r="AA34" s="64" t="str">
        <f t="shared" si="12"/>
        <v/>
      </c>
      <c r="AB34" s="64" t="str">
        <f t="shared" si="12"/>
        <v/>
      </c>
      <c r="AC34" s="64" t="str">
        <f t="shared" si="12"/>
        <v/>
      </c>
      <c r="AD34" s="64" t="str">
        <f t="shared" si="12"/>
        <v/>
      </c>
      <c r="AE34" s="64" t="str">
        <f t="shared" si="12"/>
        <v/>
      </c>
      <c r="AF34" s="64" t="str">
        <f t="shared" si="12"/>
        <v/>
      </c>
      <c r="AG34" s="64" t="str">
        <f t="shared" si="12"/>
        <v/>
      </c>
      <c r="AH34" s="64" t="str">
        <f t="shared" si="12"/>
        <v/>
      </c>
      <c r="AI34" s="64" t="str">
        <f t="shared" si="13"/>
        <v/>
      </c>
      <c r="AJ34" s="64" t="str">
        <f t="shared" si="13"/>
        <v/>
      </c>
      <c r="AK34" s="64" t="str">
        <f t="shared" si="13"/>
        <v/>
      </c>
      <c r="AL34" s="64" t="str">
        <f t="shared" si="13"/>
        <v/>
      </c>
      <c r="AM34" s="64" t="str">
        <f t="shared" si="13"/>
        <v/>
      </c>
      <c r="AN34" s="64" t="str">
        <f t="shared" si="13"/>
        <v/>
      </c>
      <c r="AO34" s="64" t="str">
        <f t="shared" si="13"/>
        <v/>
      </c>
      <c r="AP34" s="64" t="str">
        <f t="shared" si="13"/>
        <v/>
      </c>
      <c r="AQ34" s="64" t="str">
        <f t="shared" si="13"/>
        <v/>
      </c>
      <c r="AR34" s="64" t="str">
        <f t="shared" si="13"/>
        <v/>
      </c>
      <c r="AS34" s="64" t="str">
        <f t="shared" si="14"/>
        <v/>
      </c>
      <c r="AT34" s="64" t="str">
        <f t="shared" si="14"/>
        <v/>
      </c>
      <c r="AU34" s="64" t="str">
        <f t="shared" si="14"/>
        <v/>
      </c>
      <c r="AV34" s="64" t="str">
        <f t="shared" si="14"/>
        <v/>
      </c>
      <c r="AW34" s="64" t="str">
        <f t="shared" si="14"/>
        <v/>
      </c>
      <c r="AX34" s="64" t="str">
        <f t="shared" si="14"/>
        <v/>
      </c>
      <c r="AY34" s="64" t="str">
        <f t="shared" si="14"/>
        <v/>
      </c>
      <c r="AZ34" s="64" t="str">
        <f t="shared" si="14"/>
        <v/>
      </c>
      <c r="BA34" s="64" t="str">
        <f t="shared" si="14"/>
        <v/>
      </c>
      <c r="BB34" s="64" t="str">
        <f t="shared" si="14"/>
        <v/>
      </c>
      <c r="BC34" s="64" t="str">
        <f t="shared" si="15"/>
        <v/>
      </c>
      <c r="BD34" s="64" t="str">
        <f t="shared" si="15"/>
        <v/>
      </c>
      <c r="BE34" s="64" t="str">
        <f t="shared" si="15"/>
        <v/>
      </c>
      <c r="BF34" s="64" t="str">
        <f t="shared" si="15"/>
        <v/>
      </c>
      <c r="BG34" s="64" t="str">
        <f t="shared" si="15"/>
        <v/>
      </c>
      <c r="BH34" s="64" t="str">
        <f t="shared" si="15"/>
        <v/>
      </c>
      <c r="BI34" s="64" t="str">
        <f t="shared" si="15"/>
        <v/>
      </c>
      <c r="BJ34" s="64" t="str">
        <f t="shared" si="15"/>
        <v/>
      </c>
      <c r="BK34" s="64" t="str">
        <f t="shared" si="15"/>
        <v/>
      </c>
      <c r="BL34" s="64" t="str">
        <f t="shared" si="15"/>
        <v/>
      </c>
      <c r="BM34" s="64" t="str">
        <f t="shared" si="16"/>
        <v/>
      </c>
      <c r="BN34" s="64" t="str">
        <f t="shared" si="16"/>
        <v/>
      </c>
      <c r="BO34" s="64" t="str">
        <f t="shared" si="16"/>
        <v/>
      </c>
      <c r="BP34" s="64" t="str">
        <f t="shared" si="16"/>
        <v/>
      </c>
      <c r="BQ34" s="64" t="str">
        <f t="shared" si="16"/>
        <v/>
      </c>
      <c r="BR34" s="64" t="str">
        <f t="shared" si="16"/>
        <v/>
      </c>
      <c r="BS34" s="64" t="str">
        <f t="shared" si="16"/>
        <v/>
      </c>
      <c r="BT34" s="64" t="str">
        <f t="shared" si="16"/>
        <v/>
      </c>
      <c r="BU34" s="64" t="str">
        <f t="shared" si="16"/>
        <v/>
      </c>
      <c r="BV34" s="64" t="str">
        <f t="shared" si="16"/>
        <v/>
      </c>
      <c r="BW34" s="64" t="str">
        <f t="shared" si="17"/>
        <v/>
      </c>
      <c r="BX34" s="64" t="str">
        <f t="shared" si="17"/>
        <v/>
      </c>
      <c r="BY34" s="64" t="str">
        <f t="shared" si="17"/>
        <v/>
      </c>
      <c r="BZ34" s="64" t="str">
        <f t="shared" si="17"/>
        <v/>
      </c>
      <c r="CA34" s="64" t="str">
        <f t="shared" si="17"/>
        <v/>
      </c>
      <c r="CB34" s="64" t="str">
        <f t="shared" si="17"/>
        <v/>
      </c>
      <c r="CC34" s="64" t="str">
        <f t="shared" si="17"/>
        <v/>
      </c>
      <c r="CD34" s="64" t="str">
        <f t="shared" si="17"/>
        <v/>
      </c>
      <c r="CE34" s="64" t="str">
        <f t="shared" si="17"/>
        <v/>
      </c>
      <c r="CF34" s="64" t="str">
        <f t="shared" si="17"/>
        <v/>
      </c>
      <c r="CG34" s="64" t="str">
        <f t="shared" si="18"/>
        <v/>
      </c>
      <c r="CH34" s="64" t="str">
        <f t="shared" si="18"/>
        <v/>
      </c>
      <c r="CI34" s="64" t="str">
        <f t="shared" si="18"/>
        <v/>
      </c>
      <c r="CJ34" s="64" t="str">
        <f t="shared" si="18"/>
        <v/>
      </c>
      <c r="CK34" s="64" t="str">
        <f t="shared" si="18"/>
        <v/>
      </c>
      <c r="CL34" s="64" t="str">
        <f t="shared" si="18"/>
        <v/>
      </c>
      <c r="CM34" s="64" t="str">
        <f t="shared" si="18"/>
        <v/>
      </c>
      <c r="CN34" s="64" t="str">
        <f t="shared" si="18"/>
        <v/>
      </c>
      <c r="CO34" s="64" t="str">
        <f t="shared" si="18"/>
        <v/>
      </c>
      <c r="CP34" s="64" t="str">
        <f t="shared" si="18"/>
        <v/>
      </c>
      <c r="CQ34" s="64" t="str">
        <f t="shared" si="18"/>
        <v/>
      </c>
      <c r="CR34" s="64" t="str">
        <f t="shared" si="18"/>
        <v/>
      </c>
    </row>
    <row r="35" spans="2:96" ht="15.75" x14ac:dyDescent="0.25">
      <c r="B35" s="34">
        <f>IF(ROW(id)=ROW($B$13)+2,1,MAX(prev_col_range)+1)</f>
        <v>21</v>
      </c>
      <c r="C35" s="28"/>
      <c r="D35" s="29"/>
      <c r="E35" s="34"/>
      <c r="F35" s="28"/>
      <c r="G35" s="28"/>
      <c r="H35" s="55" t="str">
        <f>_xlfn.IFNA(INDEX(Settings!$P$9:$P$49,MATCH(team_member,Settings!$N$9:$N$49,0)),"")</f>
        <v/>
      </c>
      <c r="I35" s="28"/>
      <c r="J35" s="38"/>
      <c r="K35" s="94"/>
      <c r="L35" s="98"/>
      <c r="M35" s="34"/>
      <c r="N35" s="116" t="str">
        <f>IF(d_id&lt;&gt;"",IF(d_id&lt;id,"↖",IF(d_id&gt;id,"↙","")),"")</f>
        <v/>
      </c>
      <c r="O35" s="117"/>
      <c r="P35" s="118" t="str" cm="1">
        <f t="array" ref="P35">IFERROR("("&amp; d_type &amp;") " &amp; IF(LEN(d_name)&gt;10,LEFT(d_name,10)&amp;"...",d_name),"")</f>
        <v/>
      </c>
      <c r="Q35" s="28"/>
      <c r="R35" s="29"/>
      <c r="S35" s="60"/>
      <c r="T35" s="56" t="str" cm="1">
        <f t="array" ref="T35">IF(ind_start&lt;&gt;"",ind_start,IF(ind_end&lt;&gt;"",plan_start_calculation,""))</f>
        <v/>
      </c>
      <c r="U35" s="57" t="str" cm="1">
        <f t="array" ref="U35">IF(ind_start&lt;&gt;"",plan_end_calculation,IF(ind_end&lt;&gt;"",ind_end,""))</f>
        <v/>
      </c>
      <c r="V35" s="56"/>
      <c r="W35" s="57"/>
      <c r="X35" s="30"/>
      <c r="Y35" s="64" t="str">
        <f t="shared" ref="Y35:AH44" si="19">IF(AND(type="M",item_in_plan),"♦","")</f>
        <v/>
      </c>
      <c r="Z35" s="64" t="str">
        <f t="shared" si="19"/>
        <v/>
      </c>
      <c r="AA35" s="64" t="str">
        <f t="shared" si="19"/>
        <v/>
      </c>
      <c r="AB35" s="64" t="str">
        <f t="shared" si="19"/>
        <v/>
      </c>
      <c r="AC35" s="64" t="str">
        <f t="shared" si="19"/>
        <v/>
      </c>
      <c r="AD35" s="64" t="str">
        <f t="shared" si="19"/>
        <v/>
      </c>
      <c r="AE35" s="64" t="str">
        <f t="shared" si="19"/>
        <v/>
      </c>
      <c r="AF35" s="64" t="str">
        <f t="shared" si="19"/>
        <v/>
      </c>
      <c r="AG35" s="64" t="str">
        <f t="shared" si="19"/>
        <v/>
      </c>
      <c r="AH35" s="64" t="str">
        <f t="shared" si="19"/>
        <v/>
      </c>
      <c r="AI35" s="64" t="str">
        <f t="shared" ref="AI35:AR44" si="20">IF(AND(type="M",item_in_plan),"♦","")</f>
        <v/>
      </c>
      <c r="AJ35" s="64" t="str">
        <f t="shared" si="20"/>
        <v/>
      </c>
      <c r="AK35" s="64" t="str">
        <f t="shared" si="20"/>
        <v/>
      </c>
      <c r="AL35" s="64" t="str">
        <f t="shared" si="20"/>
        <v/>
      </c>
      <c r="AM35" s="64" t="str">
        <f t="shared" si="20"/>
        <v/>
      </c>
      <c r="AN35" s="64" t="str">
        <f t="shared" si="20"/>
        <v/>
      </c>
      <c r="AO35" s="64" t="str">
        <f t="shared" si="20"/>
        <v/>
      </c>
      <c r="AP35" s="64" t="str">
        <f t="shared" si="20"/>
        <v/>
      </c>
      <c r="AQ35" s="64" t="str">
        <f t="shared" si="20"/>
        <v/>
      </c>
      <c r="AR35" s="64" t="str">
        <f t="shared" si="20"/>
        <v/>
      </c>
      <c r="AS35" s="64" t="str">
        <f t="shared" ref="AS35:BB44" si="21">IF(AND(type="M",item_in_plan),"♦","")</f>
        <v/>
      </c>
      <c r="AT35" s="64" t="str">
        <f t="shared" si="21"/>
        <v/>
      </c>
      <c r="AU35" s="64" t="str">
        <f t="shared" si="21"/>
        <v/>
      </c>
      <c r="AV35" s="64" t="str">
        <f t="shared" si="21"/>
        <v/>
      </c>
      <c r="AW35" s="64" t="str">
        <f t="shared" si="21"/>
        <v/>
      </c>
      <c r="AX35" s="64" t="str">
        <f t="shared" si="21"/>
        <v/>
      </c>
      <c r="AY35" s="64" t="str">
        <f t="shared" si="21"/>
        <v/>
      </c>
      <c r="AZ35" s="64" t="str">
        <f t="shared" si="21"/>
        <v/>
      </c>
      <c r="BA35" s="64" t="str">
        <f t="shared" si="21"/>
        <v/>
      </c>
      <c r="BB35" s="64" t="str">
        <f t="shared" si="21"/>
        <v/>
      </c>
      <c r="BC35" s="64" t="str">
        <f t="shared" ref="BC35:BL44" si="22">IF(AND(type="M",item_in_plan),"♦","")</f>
        <v/>
      </c>
      <c r="BD35" s="64" t="str">
        <f t="shared" si="22"/>
        <v/>
      </c>
      <c r="BE35" s="64" t="str">
        <f t="shared" si="22"/>
        <v/>
      </c>
      <c r="BF35" s="64" t="str">
        <f t="shared" si="22"/>
        <v/>
      </c>
      <c r="BG35" s="64" t="str">
        <f t="shared" si="22"/>
        <v/>
      </c>
      <c r="BH35" s="64" t="str">
        <f t="shared" si="22"/>
        <v/>
      </c>
      <c r="BI35" s="64" t="str">
        <f t="shared" si="22"/>
        <v/>
      </c>
      <c r="BJ35" s="64" t="str">
        <f t="shared" si="22"/>
        <v/>
      </c>
      <c r="BK35" s="64" t="str">
        <f t="shared" si="22"/>
        <v/>
      </c>
      <c r="BL35" s="64" t="str">
        <f t="shared" si="22"/>
        <v/>
      </c>
      <c r="BM35" s="64" t="str">
        <f t="shared" ref="BM35:BV44" si="23">IF(AND(type="M",item_in_plan),"♦","")</f>
        <v/>
      </c>
      <c r="BN35" s="64" t="str">
        <f t="shared" si="23"/>
        <v/>
      </c>
      <c r="BO35" s="64" t="str">
        <f t="shared" si="23"/>
        <v/>
      </c>
      <c r="BP35" s="64" t="str">
        <f t="shared" si="23"/>
        <v/>
      </c>
      <c r="BQ35" s="64" t="str">
        <f t="shared" si="23"/>
        <v/>
      </c>
      <c r="BR35" s="64" t="str">
        <f t="shared" si="23"/>
        <v/>
      </c>
      <c r="BS35" s="64" t="str">
        <f t="shared" si="23"/>
        <v/>
      </c>
      <c r="BT35" s="64" t="str">
        <f t="shared" si="23"/>
        <v/>
      </c>
      <c r="BU35" s="64" t="str">
        <f t="shared" si="23"/>
        <v/>
      </c>
      <c r="BV35" s="64" t="str">
        <f t="shared" si="23"/>
        <v/>
      </c>
      <c r="BW35" s="64" t="str">
        <f t="shared" ref="BW35:CF44" si="24">IF(AND(type="M",item_in_plan),"♦","")</f>
        <v/>
      </c>
      <c r="BX35" s="64" t="str">
        <f t="shared" si="24"/>
        <v/>
      </c>
      <c r="BY35" s="64" t="str">
        <f t="shared" si="24"/>
        <v/>
      </c>
      <c r="BZ35" s="64" t="str">
        <f t="shared" si="24"/>
        <v/>
      </c>
      <c r="CA35" s="64" t="str">
        <f t="shared" si="24"/>
        <v/>
      </c>
      <c r="CB35" s="64" t="str">
        <f t="shared" si="24"/>
        <v/>
      </c>
      <c r="CC35" s="64" t="str">
        <f t="shared" si="24"/>
        <v/>
      </c>
      <c r="CD35" s="64" t="str">
        <f t="shared" si="24"/>
        <v/>
      </c>
      <c r="CE35" s="64" t="str">
        <f t="shared" si="24"/>
        <v/>
      </c>
      <c r="CF35" s="64" t="str">
        <f t="shared" si="24"/>
        <v/>
      </c>
      <c r="CG35" s="64" t="str">
        <f t="shared" ref="CG35:CR44" si="25">IF(AND(type="M",item_in_plan),"♦","")</f>
        <v/>
      </c>
      <c r="CH35" s="64" t="str">
        <f t="shared" si="25"/>
        <v/>
      </c>
      <c r="CI35" s="64" t="str">
        <f t="shared" si="25"/>
        <v/>
      </c>
      <c r="CJ35" s="64" t="str">
        <f t="shared" si="25"/>
        <v/>
      </c>
      <c r="CK35" s="64" t="str">
        <f t="shared" si="25"/>
        <v/>
      </c>
      <c r="CL35" s="64" t="str">
        <f t="shared" si="25"/>
        <v/>
      </c>
      <c r="CM35" s="64" t="str">
        <f t="shared" si="25"/>
        <v/>
      </c>
      <c r="CN35" s="64" t="str">
        <f t="shared" si="25"/>
        <v/>
      </c>
      <c r="CO35" s="64" t="str">
        <f t="shared" si="25"/>
        <v/>
      </c>
      <c r="CP35" s="64" t="str">
        <f t="shared" si="25"/>
        <v/>
      </c>
      <c r="CQ35" s="64" t="str">
        <f t="shared" si="25"/>
        <v/>
      </c>
      <c r="CR35" s="64" t="str">
        <f t="shared" si="25"/>
        <v/>
      </c>
    </row>
    <row r="36" spans="2:96" ht="15.75" x14ac:dyDescent="0.25">
      <c r="B36" s="34">
        <f>IF(ROW(id)=ROW($B$13)+2,1,MAX(prev_col_range)+1)</f>
        <v>22</v>
      </c>
      <c r="C36" s="28"/>
      <c r="D36" s="29"/>
      <c r="E36" s="34"/>
      <c r="F36" s="28"/>
      <c r="G36" s="28"/>
      <c r="H36" s="55" t="str">
        <f>_xlfn.IFNA(INDEX(Settings!$P$9:$P$49,MATCH(team_member,Settings!$N$9:$N$49,0)),"")</f>
        <v/>
      </c>
      <c r="I36" s="28"/>
      <c r="J36" s="38"/>
      <c r="K36" s="94"/>
      <c r="L36" s="98"/>
      <c r="M36" s="34"/>
      <c r="N36" s="116" t="str">
        <f>IF(d_id&lt;&gt;"",IF(d_id&lt;id,"↖",IF(d_id&gt;id,"↙","")),"")</f>
        <v/>
      </c>
      <c r="O36" s="117"/>
      <c r="P36" s="118" t="str" cm="1">
        <f t="array" ref="P36">IFERROR("("&amp; d_type &amp;") " &amp; IF(LEN(d_name)&gt;10,LEFT(d_name,10)&amp;"...",d_name),"")</f>
        <v/>
      </c>
      <c r="Q36" s="28"/>
      <c r="R36" s="29"/>
      <c r="S36" s="60"/>
      <c r="T36" s="56" t="str" cm="1">
        <f t="array" ref="T36">IF(ind_start&lt;&gt;"",ind_start,IF(ind_end&lt;&gt;"",plan_start_calculation,""))</f>
        <v/>
      </c>
      <c r="U36" s="57" t="str" cm="1">
        <f t="array" ref="U36">IF(ind_start&lt;&gt;"",plan_end_calculation,IF(ind_end&lt;&gt;"",ind_end,""))</f>
        <v/>
      </c>
      <c r="V36" s="56"/>
      <c r="W36" s="57"/>
      <c r="X36" s="30"/>
      <c r="Y36" s="64" t="str">
        <f t="shared" si="19"/>
        <v/>
      </c>
      <c r="Z36" s="64" t="str">
        <f t="shared" si="19"/>
        <v/>
      </c>
      <c r="AA36" s="64" t="str">
        <f t="shared" si="19"/>
        <v/>
      </c>
      <c r="AB36" s="64" t="str">
        <f t="shared" si="19"/>
        <v/>
      </c>
      <c r="AC36" s="64" t="str">
        <f t="shared" si="19"/>
        <v/>
      </c>
      <c r="AD36" s="64" t="str">
        <f t="shared" si="19"/>
        <v/>
      </c>
      <c r="AE36" s="64" t="str">
        <f t="shared" si="19"/>
        <v/>
      </c>
      <c r="AF36" s="64" t="str">
        <f t="shared" si="19"/>
        <v/>
      </c>
      <c r="AG36" s="64" t="str">
        <f t="shared" si="19"/>
        <v/>
      </c>
      <c r="AH36" s="64" t="str">
        <f t="shared" si="19"/>
        <v/>
      </c>
      <c r="AI36" s="64" t="str">
        <f t="shared" si="20"/>
        <v/>
      </c>
      <c r="AJ36" s="64" t="str">
        <f t="shared" si="20"/>
        <v/>
      </c>
      <c r="AK36" s="64" t="str">
        <f t="shared" si="20"/>
        <v/>
      </c>
      <c r="AL36" s="64" t="str">
        <f t="shared" si="20"/>
        <v/>
      </c>
      <c r="AM36" s="64" t="str">
        <f t="shared" si="20"/>
        <v/>
      </c>
      <c r="AN36" s="64" t="str">
        <f t="shared" si="20"/>
        <v/>
      </c>
      <c r="AO36" s="64" t="str">
        <f t="shared" si="20"/>
        <v/>
      </c>
      <c r="AP36" s="64" t="str">
        <f t="shared" si="20"/>
        <v/>
      </c>
      <c r="AQ36" s="64" t="str">
        <f t="shared" si="20"/>
        <v/>
      </c>
      <c r="AR36" s="64" t="str">
        <f t="shared" si="20"/>
        <v/>
      </c>
      <c r="AS36" s="64" t="str">
        <f t="shared" si="21"/>
        <v/>
      </c>
      <c r="AT36" s="64" t="str">
        <f t="shared" si="21"/>
        <v/>
      </c>
      <c r="AU36" s="64" t="str">
        <f t="shared" si="21"/>
        <v/>
      </c>
      <c r="AV36" s="64" t="str">
        <f t="shared" si="21"/>
        <v/>
      </c>
      <c r="AW36" s="64" t="str">
        <f t="shared" si="21"/>
        <v/>
      </c>
      <c r="AX36" s="64" t="str">
        <f t="shared" si="21"/>
        <v/>
      </c>
      <c r="AY36" s="64" t="str">
        <f t="shared" si="21"/>
        <v/>
      </c>
      <c r="AZ36" s="64" t="str">
        <f t="shared" si="21"/>
        <v/>
      </c>
      <c r="BA36" s="64" t="str">
        <f t="shared" si="21"/>
        <v/>
      </c>
      <c r="BB36" s="64" t="str">
        <f t="shared" si="21"/>
        <v/>
      </c>
      <c r="BC36" s="64" t="str">
        <f t="shared" si="22"/>
        <v/>
      </c>
      <c r="BD36" s="64" t="str">
        <f t="shared" si="22"/>
        <v/>
      </c>
      <c r="BE36" s="64" t="str">
        <f t="shared" si="22"/>
        <v/>
      </c>
      <c r="BF36" s="64" t="str">
        <f t="shared" si="22"/>
        <v/>
      </c>
      <c r="BG36" s="64" t="str">
        <f t="shared" si="22"/>
        <v/>
      </c>
      <c r="BH36" s="64" t="str">
        <f t="shared" si="22"/>
        <v/>
      </c>
      <c r="BI36" s="64" t="str">
        <f t="shared" si="22"/>
        <v/>
      </c>
      <c r="BJ36" s="64" t="str">
        <f t="shared" si="22"/>
        <v/>
      </c>
      <c r="BK36" s="64" t="str">
        <f t="shared" si="22"/>
        <v/>
      </c>
      <c r="BL36" s="64" t="str">
        <f t="shared" si="22"/>
        <v/>
      </c>
      <c r="BM36" s="64" t="str">
        <f t="shared" si="23"/>
        <v/>
      </c>
      <c r="BN36" s="64" t="str">
        <f t="shared" si="23"/>
        <v/>
      </c>
      <c r="BO36" s="64" t="str">
        <f t="shared" si="23"/>
        <v/>
      </c>
      <c r="BP36" s="64" t="str">
        <f t="shared" si="23"/>
        <v/>
      </c>
      <c r="BQ36" s="64" t="str">
        <f t="shared" si="23"/>
        <v/>
      </c>
      <c r="BR36" s="64" t="str">
        <f t="shared" si="23"/>
        <v/>
      </c>
      <c r="BS36" s="64" t="str">
        <f t="shared" si="23"/>
        <v/>
      </c>
      <c r="BT36" s="64" t="str">
        <f t="shared" si="23"/>
        <v/>
      </c>
      <c r="BU36" s="64" t="str">
        <f t="shared" si="23"/>
        <v/>
      </c>
      <c r="BV36" s="64" t="str">
        <f t="shared" si="23"/>
        <v/>
      </c>
      <c r="BW36" s="64" t="str">
        <f t="shared" si="24"/>
        <v/>
      </c>
      <c r="BX36" s="64" t="str">
        <f t="shared" si="24"/>
        <v/>
      </c>
      <c r="BY36" s="64" t="str">
        <f t="shared" si="24"/>
        <v/>
      </c>
      <c r="BZ36" s="64" t="str">
        <f t="shared" si="24"/>
        <v/>
      </c>
      <c r="CA36" s="64" t="str">
        <f t="shared" si="24"/>
        <v/>
      </c>
      <c r="CB36" s="64" t="str">
        <f t="shared" si="24"/>
        <v/>
      </c>
      <c r="CC36" s="64" t="str">
        <f t="shared" si="24"/>
        <v/>
      </c>
      <c r="CD36" s="64" t="str">
        <f t="shared" si="24"/>
        <v/>
      </c>
      <c r="CE36" s="64" t="str">
        <f t="shared" si="24"/>
        <v/>
      </c>
      <c r="CF36" s="64" t="str">
        <f t="shared" si="24"/>
        <v/>
      </c>
      <c r="CG36" s="64" t="str">
        <f t="shared" si="25"/>
        <v/>
      </c>
      <c r="CH36" s="64" t="str">
        <f t="shared" si="25"/>
        <v/>
      </c>
      <c r="CI36" s="64" t="str">
        <f t="shared" si="25"/>
        <v/>
      </c>
      <c r="CJ36" s="64" t="str">
        <f t="shared" si="25"/>
        <v/>
      </c>
      <c r="CK36" s="64" t="str">
        <f t="shared" si="25"/>
        <v/>
      </c>
      <c r="CL36" s="64" t="str">
        <f t="shared" si="25"/>
        <v/>
      </c>
      <c r="CM36" s="64" t="str">
        <f t="shared" si="25"/>
        <v/>
      </c>
      <c r="CN36" s="64" t="str">
        <f t="shared" si="25"/>
        <v/>
      </c>
      <c r="CO36" s="64" t="str">
        <f t="shared" si="25"/>
        <v/>
      </c>
      <c r="CP36" s="64" t="str">
        <f t="shared" si="25"/>
        <v/>
      </c>
      <c r="CQ36" s="64" t="str">
        <f t="shared" si="25"/>
        <v/>
      </c>
      <c r="CR36" s="64" t="str">
        <f t="shared" si="25"/>
        <v/>
      </c>
    </row>
    <row r="37" spans="2:96" ht="15.75" x14ac:dyDescent="0.25">
      <c r="B37" s="34">
        <f>IF(ROW(id)=ROW($B$13)+2,1,MAX(prev_col_range)+1)</f>
        <v>23</v>
      </c>
      <c r="C37" s="28"/>
      <c r="D37" s="29"/>
      <c r="E37" s="34"/>
      <c r="F37" s="28"/>
      <c r="G37" s="28"/>
      <c r="H37" s="55" t="str">
        <f>_xlfn.IFNA(INDEX(Settings!$P$9:$P$49,MATCH(team_member,Settings!$N$9:$N$49,0)),"")</f>
        <v/>
      </c>
      <c r="I37" s="28"/>
      <c r="J37" s="38"/>
      <c r="K37" s="94"/>
      <c r="L37" s="98"/>
      <c r="M37" s="34"/>
      <c r="N37" s="116" t="str">
        <f>IF(d_id&lt;&gt;"",IF(d_id&lt;id,"↖",IF(d_id&gt;id,"↙","")),"")</f>
        <v/>
      </c>
      <c r="O37" s="117"/>
      <c r="P37" s="118" t="str" cm="1">
        <f t="array" ref="P37">IFERROR("("&amp; d_type &amp;") " &amp; IF(LEN(d_name)&gt;10,LEFT(d_name,10)&amp;"...",d_name),"")</f>
        <v/>
      </c>
      <c r="Q37" s="28"/>
      <c r="R37" s="29"/>
      <c r="S37" s="60"/>
      <c r="T37" s="56" t="str" cm="1">
        <f t="array" ref="T37">IF(ind_start&lt;&gt;"",ind_start,IF(ind_end&lt;&gt;"",plan_start_calculation,""))</f>
        <v/>
      </c>
      <c r="U37" s="57" t="str" cm="1">
        <f t="array" ref="U37">IF(ind_start&lt;&gt;"",plan_end_calculation,IF(ind_end&lt;&gt;"",ind_end,""))</f>
        <v/>
      </c>
      <c r="V37" s="56"/>
      <c r="W37" s="57"/>
      <c r="X37" s="30"/>
      <c r="Y37" s="64" t="str">
        <f t="shared" si="19"/>
        <v/>
      </c>
      <c r="Z37" s="64" t="str">
        <f t="shared" si="19"/>
        <v/>
      </c>
      <c r="AA37" s="64" t="str">
        <f t="shared" si="19"/>
        <v/>
      </c>
      <c r="AB37" s="64" t="str">
        <f t="shared" si="19"/>
        <v/>
      </c>
      <c r="AC37" s="64" t="str">
        <f t="shared" si="19"/>
        <v/>
      </c>
      <c r="AD37" s="64" t="str">
        <f t="shared" si="19"/>
        <v/>
      </c>
      <c r="AE37" s="64" t="str">
        <f t="shared" si="19"/>
        <v/>
      </c>
      <c r="AF37" s="64" t="str">
        <f t="shared" si="19"/>
        <v/>
      </c>
      <c r="AG37" s="64" t="str">
        <f t="shared" si="19"/>
        <v/>
      </c>
      <c r="AH37" s="64" t="str">
        <f t="shared" si="19"/>
        <v/>
      </c>
      <c r="AI37" s="64" t="str">
        <f t="shared" si="20"/>
        <v/>
      </c>
      <c r="AJ37" s="64" t="str">
        <f t="shared" si="20"/>
        <v/>
      </c>
      <c r="AK37" s="64" t="str">
        <f t="shared" si="20"/>
        <v/>
      </c>
      <c r="AL37" s="64" t="str">
        <f t="shared" si="20"/>
        <v/>
      </c>
      <c r="AM37" s="64" t="str">
        <f t="shared" si="20"/>
        <v/>
      </c>
      <c r="AN37" s="64" t="str">
        <f t="shared" si="20"/>
        <v/>
      </c>
      <c r="AO37" s="64" t="str">
        <f t="shared" si="20"/>
        <v/>
      </c>
      <c r="AP37" s="64" t="str">
        <f t="shared" si="20"/>
        <v/>
      </c>
      <c r="AQ37" s="64" t="str">
        <f t="shared" si="20"/>
        <v/>
      </c>
      <c r="AR37" s="64" t="str">
        <f t="shared" si="20"/>
        <v/>
      </c>
      <c r="AS37" s="64" t="str">
        <f t="shared" si="21"/>
        <v/>
      </c>
      <c r="AT37" s="64" t="str">
        <f t="shared" si="21"/>
        <v/>
      </c>
      <c r="AU37" s="64" t="str">
        <f t="shared" si="21"/>
        <v/>
      </c>
      <c r="AV37" s="64" t="str">
        <f t="shared" si="21"/>
        <v/>
      </c>
      <c r="AW37" s="64" t="str">
        <f t="shared" si="21"/>
        <v/>
      </c>
      <c r="AX37" s="64" t="str">
        <f t="shared" si="21"/>
        <v/>
      </c>
      <c r="AY37" s="64" t="str">
        <f t="shared" si="21"/>
        <v/>
      </c>
      <c r="AZ37" s="64" t="str">
        <f t="shared" si="21"/>
        <v/>
      </c>
      <c r="BA37" s="64" t="str">
        <f t="shared" si="21"/>
        <v/>
      </c>
      <c r="BB37" s="64" t="str">
        <f t="shared" si="21"/>
        <v/>
      </c>
      <c r="BC37" s="64" t="str">
        <f t="shared" si="22"/>
        <v/>
      </c>
      <c r="BD37" s="64" t="str">
        <f t="shared" si="22"/>
        <v/>
      </c>
      <c r="BE37" s="64" t="str">
        <f t="shared" si="22"/>
        <v/>
      </c>
      <c r="BF37" s="64" t="str">
        <f t="shared" si="22"/>
        <v/>
      </c>
      <c r="BG37" s="64" t="str">
        <f t="shared" si="22"/>
        <v/>
      </c>
      <c r="BH37" s="64" t="str">
        <f t="shared" si="22"/>
        <v/>
      </c>
      <c r="BI37" s="64" t="str">
        <f t="shared" si="22"/>
        <v/>
      </c>
      <c r="BJ37" s="64" t="str">
        <f t="shared" si="22"/>
        <v/>
      </c>
      <c r="BK37" s="64" t="str">
        <f t="shared" si="22"/>
        <v/>
      </c>
      <c r="BL37" s="64" t="str">
        <f t="shared" si="22"/>
        <v/>
      </c>
      <c r="BM37" s="64" t="str">
        <f t="shared" si="23"/>
        <v/>
      </c>
      <c r="BN37" s="64" t="str">
        <f t="shared" si="23"/>
        <v/>
      </c>
      <c r="BO37" s="64" t="str">
        <f t="shared" si="23"/>
        <v/>
      </c>
      <c r="BP37" s="64" t="str">
        <f t="shared" si="23"/>
        <v/>
      </c>
      <c r="BQ37" s="64" t="str">
        <f t="shared" si="23"/>
        <v/>
      </c>
      <c r="BR37" s="64" t="str">
        <f t="shared" si="23"/>
        <v/>
      </c>
      <c r="BS37" s="64" t="str">
        <f t="shared" si="23"/>
        <v/>
      </c>
      <c r="BT37" s="64" t="str">
        <f t="shared" si="23"/>
        <v/>
      </c>
      <c r="BU37" s="64" t="str">
        <f t="shared" si="23"/>
        <v/>
      </c>
      <c r="BV37" s="64" t="str">
        <f t="shared" si="23"/>
        <v/>
      </c>
      <c r="BW37" s="64" t="str">
        <f t="shared" si="24"/>
        <v/>
      </c>
      <c r="BX37" s="64" t="str">
        <f t="shared" si="24"/>
        <v/>
      </c>
      <c r="BY37" s="64" t="str">
        <f t="shared" si="24"/>
        <v/>
      </c>
      <c r="BZ37" s="64" t="str">
        <f t="shared" si="24"/>
        <v/>
      </c>
      <c r="CA37" s="64" t="str">
        <f t="shared" si="24"/>
        <v/>
      </c>
      <c r="CB37" s="64" t="str">
        <f t="shared" si="24"/>
        <v/>
      </c>
      <c r="CC37" s="64" t="str">
        <f t="shared" si="24"/>
        <v/>
      </c>
      <c r="CD37" s="64" t="str">
        <f t="shared" si="24"/>
        <v/>
      </c>
      <c r="CE37" s="64" t="str">
        <f t="shared" si="24"/>
        <v/>
      </c>
      <c r="CF37" s="64" t="str">
        <f t="shared" si="24"/>
        <v/>
      </c>
      <c r="CG37" s="64" t="str">
        <f t="shared" si="25"/>
        <v/>
      </c>
      <c r="CH37" s="64" t="str">
        <f t="shared" si="25"/>
        <v/>
      </c>
      <c r="CI37" s="64" t="str">
        <f t="shared" si="25"/>
        <v/>
      </c>
      <c r="CJ37" s="64" t="str">
        <f t="shared" si="25"/>
        <v/>
      </c>
      <c r="CK37" s="64" t="str">
        <f t="shared" si="25"/>
        <v/>
      </c>
      <c r="CL37" s="64" t="str">
        <f t="shared" si="25"/>
        <v/>
      </c>
      <c r="CM37" s="64" t="str">
        <f t="shared" si="25"/>
        <v/>
      </c>
      <c r="CN37" s="64" t="str">
        <f t="shared" si="25"/>
        <v/>
      </c>
      <c r="CO37" s="64" t="str">
        <f t="shared" si="25"/>
        <v/>
      </c>
      <c r="CP37" s="64" t="str">
        <f t="shared" si="25"/>
        <v/>
      </c>
      <c r="CQ37" s="64" t="str">
        <f t="shared" si="25"/>
        <v/>
      </c>
      <c r="CR37" s="64" t="str">
        <f t="shared" si="25"/>
        <v/>
      </c>
    </row>
    <row r="38" spans="2:96" ht="15.75" x14ac:dyDescent="0.25">
      <c r="B38" s="34">
        <f>IF(ROW(id)=ROW($B$13)+2,1,MAX(prev_col_range)+1)</f>
        <v>24</v>
      </c>
      <c r="C38" s="28"/>
      <c r="D38" s="29"/>
      <c r="E38" s="34"/>
      <c r="F38" s="28"/>
      <c r="G38" s="28"/>
      <c r="H38" s="55" t="str">
        <f>_xlfn.IFNA(INDEX(Settings!$P$9:$P$49,MATCH(team_member,Settings!$N$9:$N$49,0)),"")</f>
        <v/>
      </c>
      <c r="I38" s="28"/>
      <c r="J38" s="38"/>
      <c r="K38" s="94"/>
      <c r="L38" s="98"/>
      <c r="M38" s="34"/>
      <c r="N38" s="116" t="str">
        <f>IF(d_id&lt;&gt;"",IF(d_id&lt;id,"↖",IF(d_id&gt;id,"↙","")),"")</f>
        <v/>
      </c>
      <c r="O38" s="117"/>
      <c r="P38" s="118" t="str" cm="1">
        <f t="array" ref="P38">IFERROR("("&amp; d_type &amp;") " &amp; IF(LEN(d_name)&gt;10,LEFT(d_name,10)&amp;"...",d_name),"")</f>
        <v/>
      </c>
      <c r="Q38" s="28"/>
      <c r="R38" s="29"/>
      <c r="S38" s="60"/>
      <c r="T38" s="56" t="str" cm="1">
        <f t="array" ref="T38">IF(ind_start&lt;&gt;"",ind_start,IF(ind_end&lt;&gt;"",plan_start_calculation,""))</f>
        <v/>
      </c>
      <c r="U38" s="57" t="str" cm="1">
        <f t="array" ref="U38">IF(ind_start&lt;&gt;"",plan_end_calculation,IF(ind_end&lt;&gt;"",ind_end,""))</f>
        <v/>
      </c>
      <c r="V38" s="56"/>
      <c r="W38" s="57"/>
      <c r="X38" s="30"/>
      <c r="Y38" s="64" t="str">
        <f t="shared" si="19"/>
        <v/>
      </c>
      <c r="Z38" s="64" t="str">
        <f t="shared" si="19"/>
        <v/>
      </c>
      <c r="AA38" s="64" t="str">
        <f t="shared" si="19"/>
        <v/>
      </c>
      <c r="AB38" s="64" t="str">
        <f t="shared" si="19"/>
        <v/>
      </c>
      <c r="AC38" s="64" t="str">
        <f t="shared" si="19"/>
        <v/>
      </c>
      <c r="AD38" s="64" t="str">
        <f t="shared" si="19"/>
        <v/>
      </c>
      <c r="AE38" s="64" t="str">
        <f t="shared" si="19"/>
        <v/>
      </c>
      <c r="AF38" s="64" t="str">
        <f t="shared" si="19"/>
        <v/>
      </c>
      <c r="AG38" s="64" t="str">
        <f t="shared" si="19"/>
        <v/>
      </c>
      <c r="AH38" s="64" t="str">
        <f t="shared" si="19"/>
        <v/>
      </c>
      <c r="AI38" s="64" t="str">
        <f t="shared" si="20"/>
        <v/>
      </c>
      <c r="AJ38" s="64" t="str">
        <f t="shared" si="20"/>
        <v/>
      </c>
      <c r="AK38" s="64" t="str">
        <f t="shared" si="20"/>
        <v/>
      </c>
      <c r="AL38" s="64" t="str">
        <f t="shared" si="20"/>
        <v/>
      </c>
      <c r="AM38" s="64" t="str">
        <f t="shared" si="20"/>
        <v/>
      </c>
      <c r="AN38" s="64" t="str">
        <f t="shared" si="20"/>
        <v/>
      </c>
      <c r="AO38" s="64" t="str">
        <f t="shared" si="20"/>
        <v/>
      </c>
      <c r="AP38" s="64" t="str">
        <f t="shared" si="20"/>
        <v/>
      </c>
      <c r="AQ38" s="64" t="str">
        <f t="shared" si="20"/>
        <v/>
      </c>
      <c r="AR38" s="64" t="str">
        <f t="shared" si="20"/>
        <v/>
      </c>
      <c r="AS38" s="64" t="str">
        <f t="shared" si="21"/>
        <v/>
      </c>
      <c r="AT38" s="64" t="str">
        <f t="shared" si="21"/>
        <v/>
      </c>
      <c r="AU38" s="64" t="str">
        <f t="shared" si="21"/>
        <v/>
      </c>
      <c r="AV38" s="64" t="str">
        <f t="shared" si="21"/>
        <v/>
      </c>
      <c r="AW38" s="64" t="str">
        <f t="shared" si="21"/>
        <v/>
      </c>
      <c r="AX38" s="64" t="str">
        <f t="shared" si="21"/>
        <v/>
      </c>
      <c r="AY38" s="64" t="str">
        <f t="shared" si="21"/>
        <v/>
      </c>
      <c r="AZ38" s="64" t="str">
        <f t="shared" si="21"/>
        <v/>
      </c>
      <c r="BA38" s="64" t="str">
        <f t="shared" si="21"/>
        <v/>
      </c>
      <c r="BB38" s="64" t="str">
        <f t="shared" si="21"/>
        <v/>
      </c>
      <c r="BC38" s="64" t="str">
        <f t="shared" si="22"/>
        <v/>
      </c>
      <c r="BD38" s="64" t="str">
        <f t="shared" si="22"/>
        <v/>
      </c>
      <c r="BE38" s="64" t="str">
        <f t="shared" si="22"/>
        <v/>
      </c>
      <c r="BF38" s="64" t="str">
        <f t="shared" si="22"/>
        <v/>
      </c>
      <c r="BG38" s="64" t="str">
        <f t="shared" si="22"/>
        <v/>
      </c>
      <c r="BH38" s="64" t="str">
        <f t="shared" si="22"/>
        <v/>
      </c>
      <c r="BI38" s="64" t="str">
        <f t="shared" si="22"/>
        <v/>
      </c>
      <c r="BJ38" s="64" t="str">
        <f t="shared" si="22"/>
        <v/>
      </c>
      <c r="BK38" s="64" t="str">
        <f t="shared" si="22"/>
        <v/>
      </c>
      <c r="BL38" s="64" t="str">
        <f t="shared" si="22"/>
        <v/>
      </c>
      <c r="BM38" s="64" t="str">
        <f t="shared" si="23"/>
        <v/>
      </c>
      <c r="BN38" s="64" t="str">
        <f t="shared" si="23"/>
        <v/>
      </c>
      <c r="BO38" s="64" t="str">
        <f t="shared" si="23"/>
        <v/>
      </c>
      <c r="BP38" s="64" t="str">
        <f t="shared" si="23"/>
        <v/>
      </c>
      <c r="BQ38" s="64" t="str">
        <f t="shared" si="23"/>
        <v/>
      </c>
      <c r="BR38" s="64" t="str">
        <f t="shared" si="23"/>
        <v/>
      </c>
      <c r="BS38" s="64" t="str">
        <f t="shared" si="23"/>
        <v/>
      </c>
      <c r="BT38" s="64" t="str">
        <f t="shared" si="23"/>
        <v/>
      </c>
      <c r="BU38" s="64" t="str">
        <f t="shared" si="23"/>
        <v/>
      </c>
      <c r="BV38" s="64" t="str">
        <f t="shared" si="23"/>
        <v/>
      </c>
      <c r="BW38" s="64" t="str">
        <f t="shared" si="24"/>
        <v/>
      </c>
      <c r="BX38" s="64" t="str">
        <f t="shared" si="24"/>
        <v/>
      </c>
      <c r="BY38" s="64" t="str">
        <f t="shared" si="24"/>
        <v/>
      </c>
      <c r="BZ38" s="64" t="str">
        <f t="shared" si="24"/>
        <v/>
      </c>
      <c r="CA38" s="64" t="str">
        <f t="shared" si="24"/>
        <v/>
      </c>
      <c r="CB38" s="64" t="str">
        <f t="shared" si="24"/>
        <v/>
      </c>
      <c r="CC38" s="64" t="str">
        <f t="shared" si="24"/>
        <v/>
      </c>
      <c r="CD38" s="64" t="str">
        <f t="shared" si="24"/>
        <v/>
      </c>
      <c r="CE38" s="64" t="str">
        <f t="shared" si="24"/>
        <v/>
      </c>
      <c r="CF38" s="64" t="str">
        <f t="shared" si="24"/>
        <v/>
      </c>
      <c r="CG38" s="64" t="str">
        <f t="shared" si="25"/>
        <v/>
      </c>
      <c r="CH38" s="64" t="str">
        <f t="shared" si="25"/>
        <v/>
      </c>
      <c r="CI38" s="64" t="str">
        <f t="shared" si="25"/>
        <v/>
      </c>
      <c r="CJ38" s="64" t="str">
        <f t="shared" si="25"/>
        <v/>
      </c>
      <c r="CK38" s="64" t="str">
        <f t="shared" si="25"/>
        <v/>
      </c>
      <c r="CL38" s="64" t="str">
        <f t="shared" si="25"/>
        <v/>
      </c>
      <c r="CM38" s="64" t="str">
        <f t="shared" si="25"/>
        <v/>
      </c>
      <c r="CN38" s="64" t="str">
        <f t="shared" si="25"/>
        <v/>
      </c>
      <c r="CO38" s="64" t="str">
        <f t="shared" si="25"/>
        <v/>
      </c>
      <c r="CP38" s="64" t="str">
        <f t="shared" si="25"/>
        <v/>
      </c>
      <c r="CQ38" s="64" t="str">
        <f t="shared" si="25"/>
        <v/>
      </c>
      <c r="CR38" s="64" t="str">
        <f t="shared" si="25"/>
        <v/>
      </c>
    </row>
    <row r="39" spans="2:96" ht="15.75" x14ac:dyDescent="0.25">
      <c r="B39" s="34">
        <f>IF(ROW(id)=ROW($B$13)+2,1,MAX(prev_col_range)+1)</f>
        <v>25</v>
      </c>
      <c r="C39" s="28"/>
      <c r="D39" s="29"/>
      <c r="E39" s="34"/>
      <c r="F39" s="28"/>
      <c r="G39" s="28"/>
      <c r="H39" s="55" t="str">
        <f>_xlfn.IFNA(INDEX(Settings!$P$9:$P$49,MATCH(team_member,Settings!$N$9:$N$49,0)),"")</f>
        <v/>
      </c>
      <c r="I39" s="28"/>
      <c r="J39" s="38"/>
      <c r="K39" s="94"/>
      <c r="L39" s="98"/>
      <c r="M39" s="34"/>
      <c r="N39" s="116" t="str">
        <f>IF(d_id&lt;&gt;"",IF(d_id&lt;id,"↖",IF(d_id&gt;id,"↙","")),"")</f>
        <v/>
      </c>
      <c r="O39" s="117"/>
      <c r="P39" s="118" t="str" cm="1">
        <f t="array" ref="P39">IFERROR("("&amp; d_type &amp;") " &amp; IF(LEN(d_name)&gt;10,LEFT(d_name,10)&amp;"...",d_name),"")</f>
        <v/>
      </c>
      <c r="Q39" s="28"/>
      <c r="R39" s="29"/>
      <c r="S39" s="60"/>
      <c r="T39" s="56" t="str" cm="1">
        <f t="array" ref="T39">IF(ind_start&lt;&gt;"",ind_start,IF(ind_end&lt;&gt;"",plan_start_calculation,""))</f>
        <v/>
      </c>
      <c r="U39" s="57" t="str" cm="1">
        <f t="array" ref="U39">IF(ind_start&lt;&gt;"",plan_end_calculation,IF(ind_end&lt;&gt;"",ind_end,""))</f>
        <v/>
      </c>
      <c r="V39" s="56"/>
      <c r="W39" s="57"/>
      <c r="X39" s="30"/>
      <c r="Y39" s="64" t="str">
        <f t="shared" si="19"/>
        <v/>
      </c>
      <c r="Z39" s="64" t="str">
        <f t="shared" si="19"/>
        <v/>
      </c>
      <c r="AA39" s="64" t="str">
        <f t="shared" si="19"/>
        <v/>
      </c>
      <c r="AB39" s="64" t="str">
        <f t="shared" si="19"/>
        <v/>
      </c>
      <c r="AC39" s="64" t="str">
        <f t="shared" si="19"/>
        <v/>
      </c>
      <c r="AD39" s="64" t="str">
        <f t="shared" si="19"/>
        <v/>
      </c>
      <c r="AE39" s="64" t="str">
        <f t="shared" si="19"/>
        <v/>
      </c>
      <c r="AF39" s="64" t="str">
        <f t="shared" si="19"/>
        <v/>
      </c>
      <c r="AG39" s="64" t="str">
        <f t="shared" si="19"/>
        <v/>
      </c>
      <c r="AH39" s="64" t="str">
        <f t="shared" si="19"/>
        <v/>
      </c>
      <c r="AI39" s="64" t="str">
        <f t="shared" si="20"/>
        <v/>
      </c>
      <c r="AJ39" s="64" t="str">
        <f t="shared" si="20"/>
        <v/>
      </c>
      <c r="AK39" s="64" t="str">
        <f t="shared" si="20"/>
        <v/>
      </c>
      <c r="AL39" s="64" t="str">
        <f t="shared" si="20"/>
        <v/>
      </c>
      <c r="AM39" s="64" t="str">
        <f t="shared" si="20"/>
        <v/>
      </c>
      <c r="AN39" s="64" t="str">
        <f t="shared" si="20"/>
        <v/>
      </c>
      <c r="AO39" s="64" t="str">
        <f t="shared" si="20"/>
        <v/>
      </c>
      <c r="AP39" s="64" t="str">
        <f t="shared" si="20"/>
        <v/>
      </c>
      <c r="AQ39" s="64" t="str">
        <f t="shared" si="20"/>
        <v/>
      </c>
      <c r="AR39" s="64" t="str">
        <f t="shared" si="20"/>
        <v/>
      </c>
      <c r="AS39" s="64" t="str">
        <f t="shared" si="21"/>
        <v/>
      </c>
      <c r="AT39" s="64" t="str">
        <f t="shared" si="21"/>
        <v/>
      </c>
      <c r="AU39" s="64" t="str">
        <f t="shared" si="21"/>
        <v/>
      </c>
      <c r="AV39" s="64" t="str">
        <f t="shared" si="21"/>
        <v/>
      </c>
      <c r="AW39" s="64" t="str">
        <f t="shared" si="21"/>
        <v/>
      </c>
      <c r="AX39" s="64" t="str">
        <f t="shared" si="21"/>
        <v/>
      </c>
      <c r="AY39" s="64" t="str">
        <f t="shared" si="21"/>
        <v/>
      </c>
      <c r="AZ39" s="64" t="str">
        <f t="shared" si="21"/>
        <v/>
      </c>
      <c r="BA39" s="64" t="str">
        <f t="shared" si="21"/>
        <v/>
      </c>
      <c r="BB39" s="64" t="str">
        <f t="shared" si="21"/>
        <v/>
      </c>
      <c r="BC39" s="64" t="str">
        <f t="shared" si="22"/>
        <v/>
      </c>
      <c r="BD39" s="64" t="str">
        <f t="shared" si="22"/>
        <v/>
      </c>
      <c r="BE39" s="64" t="str">
        <f t="shared" si="22"/>
        <v/>
      </c>
      <c r="BF39" s="64" t="str">
        <f t="shared" si="22"/>
        <v/>
      </c>
      <c r="BG39" s="64" t="str">
        <f t="shared" si="22"/>
        <v/>
      </c>
      <c r="BH39" s="64" t="str">
        <f t="shared" si="22"/>
        <v/>
      </c>
      <c r="BI39" s="64" t="str">
        <f t="shared" si="22"/>
        <v/>
      </c>
      <c r="BJ39" s="64" t="str">
        <f t="shared" si="22"/>
        <v/>
      </c>
      <c r="BK39" s="64" t="str">
        <f t="shared" si="22"/>
        <v/>
      </c>
      <c r="BL39" s="64" t="str">
        <f t="shared" si="22"/>
        <v/>
      </c>
      <c r="BM39" s="64" t="str">
        <f t="shared" si="23"/>
        <v/>
      </c>
      <c r="BN39" s="64" t="str">
        <f t="shared" si="23"/>
        <v/>
      </c>
      <c r="BO39" s="64" t="str">
        <f t="shared" si="23"/>
        <v/>
      </c>
      <c r="BP39" s="64" t="str">
        <f t="shared" si="23"/>
        <v/>
      </c>
      <c r="BQ39" s="64" t="str">
        <f t="shared" si="23"/>
        <v/>
      </c>
      <c r="BR39" s="64" t="str">
        <f t="shared" si="23"/>
        <v/>
      </c>
      <c r="BS39" s="64" t="str">
        <f t="shared" si="23"/>
        <v/>
      </c>
      <c r="BT39" s="64" t="str">
        <f t="shared" si="23"/>
        <v/>
      </c>
      <c r="BU39" s="64" t="str">
        <f t="shared" si="23"/>
        <v/>
      </c>
      <c r="BV39" s="64" t="str">
        <f t="shared" si="23"/>
        <v/>
      </c>
      <c r="BW39" s="64" t="str">
        <f t="shared" si="24"/>
        <v/>
      </c>
      <c r="BX39" s="64" t="str">
        <f t="shared" si="24"/>
        <v/>
      </c>
      <c r="BY39" s="64" t="str">
        <f t="shared" si="24"/>
        <v/>
      </c>
      <c r="BZ39" s="64" t="str">
        <f t="shared" si="24"/>
        <v/>
      </c>
      <c r="CA39" s="64" t="str">
        <f t="shared" si="24"/>
        <v/>
      </c>
      <c r="CB39" s="64" t="str">
        <f t="shared" si="24"/>
        <v/>
      </c>
      <c r="CC39" s="64" t="str">
        <f t="shared" si="24"/>
        <v/>
      </c>
      <c r="CD39" s="64" t="str">
        <f t="shared" si="24"/>
        <v/>
      </c>
      <c r="CE39" s="64" t="str">
        <f t="shared" si="24"/>
        <v/>
      </c>
      <c r="CF39" s="64" t="str">
        <f t="shared" si="24"/>
        <v/>
      </c>
      <c r="CG39" s="64" t="str">
        <f t="shared" si="25"/>
        <v/>
      </c>
      <c r="CH39" s="64" t="str">
        <f t="shared" si="25"/>
        <v/>
      </c>
      <c r="CI39" s="64" t="str">
        <f t="shared" si="25"/>
        <v/>
      </c>
      <c r="CJ39" s="64" t="str">
        <f t="shared" si="25"/>
        <v/>
      </c>
      <c r="CK39" s="64" t="str">
        <f t="shared" si="25"/>
        <v/>
      </c>
      <c r="CL39" s="64" t="str">
        <f t="shared" si="25"/>
        <v/>
      </c>
      <c r="CM39" s="64" t="str">
        <f t="shared" si="25"/>
        <v/>
      </c>
      <c r="CN39" s="64" t="str">
        <f t="shared" si="25"/>
        <v/>
      </c>
      <c r="CO39" s="64" t="str">
        <f t="shared" si="25"/>
        <v/>
      </c>
      <c r="CP39" s="64" t="str">
        <f t="shared" si="25"/>
        <v/>
      </c>
      <c r="CQ39" s="64" t="str">
        <f t="shared" si="25"/>
        <v/>
      </c>
      <c r="CR39" s="64" t="str">
        <f t="shared" si="25"/>
        <v/>
      </c>
    </row>
    <row r="40" spans="2:96" ht="15.75" x14ac:dyDescent="0.25">
      <c r="B40" s="34">
        <f>IF(ROW(id)=ROW($B$13)+2,1,MAX(prev_col_range)+1)</f>
        <v>26</v>
      </c>
      <c r="C40" s="28"/>
      <c r="D40" s="29"/>
      <c r="E40" s="34"/>
      <c r="F40" s="28"/>
      <c r="G40" s="28"/>
      <c r="H40" s="55" t="str">
        <f>_xlfn.IFNA(INDEX(Settings!$P$9:$P$49,MATCH(team_member,Settings!$N$9:$N$49,0)),"")</f>
        <v/>
      </c>
      <c r="I40" s="28"/>
      <c r="J40" s="38"/>
      <c r="K40" s="94"/>
      <c r="L40" s="98"/>
      <c r="M40" s="34"/>
      <c r="N40" s="116" t="str">
        <f>IF(d_id&lt;&gt;"",IF(d_id&lt;id,"↖",IF(d_id&gt;id,"↙","")),"")</f>
        <v/>
      </c>
      <c r="O40" s="117"/>
      <c r="P40" s="118" t="str" cm="1">
        <f t="array" ref="P40">IFERROR("("&amp; d_type &amp;") " &amp; IF(LEN(d_name)&gt;10,LEFT(d_name,10)&amp;"...",d_name),"")</f>
        <v/>
      </c>
      <c r="Q40" s="28"/>
      <c r="R40" s="29"/>
      <c r="S40" s="60"/>
      <c r="T40" s="56" t="str" cm="1">
        <f t="array" ref="T40">IF(ind_start&lt;&gt;"",ind_start,IF(ind_end&lt;&gt;"",plan_start_calculation,""))</f>
        <v/>
      </c>
      <c r="U40" s="57" t="str" cm="1">
        <f t="array" ref="U40">IF(ind_start&lt;&gt;"",plan_end_calculation,IF(ind_end&lt;&gt;"",ind_end,""))</f>
        <v/>
      </c>
      <c r="V40" s="56"/>
      <c r="W40" s="57"/>
      <c r="X40" s="30"/>
      <c r="Y40" s="64" t="str">
        <f t="shared" si="19"/>
        <v/>
      </c>
      <c r="Z40" s="64" t="str">
        <f t="shared" si="19"/>
        <v/>
      </c>
      <c r="AA40" s="64" t="str">
        <f t="shared" si="19"/>
        <v/>
      </c>
      <c r="AB40" s="64" t="str">
        <f t="shared" si="19"/>
        <v/>
      </c>
      <c r="AC40" s="64" t="str">
        <f t="shared" si="19"/>
        <v/>
      </c>
      <c r="AD40" s="64" t="str">
        <f t="shared" si="19"/>
        <v/>
      </c>
      <c r="AE40" s="64" t="str">
        <f t="shared" si="19"/>
        <v/>
      </c>
      <c r="AF40" s="64" t="str">
        <f t="shared" si="19"/>
        <v/>
      </c>
      <c r="AG40" s="64" t="str">
        <f t="shared" si="19"/>
        <v/>
      </c>
      <c r="AH40" s="64" t="str">
        <f t="shared" si="19"/>
        <v/>
      </c>
      <c r="AI40" s="64" t="str">
        <f t="shared" si="20"/>
        <v/>
      </c>
      <c r="AJ40" s="64" t="str">
        <f t="shared" si="20"/>
        <v/>
      </c>
      <c r="AK40" s="64" t="str">
        <f t="shared" si="20"/>
        <v/>
      </c>
      <c r="AL40" s="64" t="str">
        <f t="shared" si="20"/>
        <v/>
      </c>
      <c r="AM40" s="64" t="str">
        <f t="shared" si="20"/>
        <v/>
      </c>
      <c r="AN40" s="64" t="str">
        <f t="shared" si="20"/>
        <v/>
      </c>
      <c r="AO40" s="64" t="str">
        <f t="shared" si="20"/>
        <v/>
      </c>
      <c r="AP40" s="64" t="str">
        <f t="shared" si="20"/>
        <v/>
      </c>
      <c r="AQ40" s="64" t="str">
        <f t="shared" si="20"/>
        <v/>
      </c>
      <c r="AR40" s="64" t="str">
        <f t="shared" si="20"/>
        <v/>
      </c>
      <c r="AS40" s="64" t="str">
        <f t="shared" si="21"/>
        <v/>
      </c>
      <c r="AT40" s="64" t="str">
        <f t="shared" si="21"/>
        <v/>
      </c>
      <c r="AU40" s="64" t="str">
        <f t="shared" si="21"/>
        <v/>
      </c>
      <c r="AV40" s="64" t="str">
        <f t="shared" si="21"/>
        <v/>
      </c>
      <c r="AW40" s="64" t="str">
        <f t="shared" si="21"/>
        <v/>
      </c>
      <c r="AX40" s="64" t="str">
        <f t="shared" si="21"/>
        <v/>
      </c>
      <c r="AY40" s="64" t="str">
        <f t="shared" si="21"/>
        <v/>
      </c>
      <c r="AZ40" s="64" t="str">
        <f t="shared" si="21"/>
        <v/>
      </c>
      <c r="BA40" s="64" t="str">
        <f t="shared" si="21"/>
        <v/>
      </c>
      <c r="BB40" s="64" t="str">
        <f t="shared" si="21"/>
        <v/>
      </c>
      <c r="BC40" s="64" t="str">
        <f t="shared" si="22"/>
        <v/>
      </c>
      <c r="BD40" s="64" t="str">
        <f t="shared" si="22"/>
        <v/>
      </c>
      <c r="BE40" s="64" t="str">
        <f t="shared" si="22"/>
        <v/>
      </c>
      <c r="BF40" s="64" t="str">
        <f t="shared" si="22"/>
        <v/>
      </c>
      <c r="BG40" s="64" t="str">
        <f t="shared" si="22"/>
        <v/>
      </c>
      <c r="BH40" s="64" t="str">
        <f t="shared" si="22"/>
        <v/>
      </c>
      <c r="BI40" s="64" t="str">
        <f t="shared" si="22"/>
        <v/>
      </c>
      <c r="BJ40" s="64" t="str">
        <f t="shared" si="22"/>
        <v/>
      </c>
      <c r="BK40" s="64" t="str">
        <f t="shared" si="22"/>
        <v/>
      </c>
      <c r="BL40" s="64" t="str">
        <f t="shared" si="22"/>
        <v/>
      </c>
      <c r="BM40" s="64" t="str">
        <f t="shared" si="23"/>
        <v/>
      </c>
      <c r="BN40" s="64" t="str">
        <f t="shared" si="23"/>
        <v/>
      </c>
      <c r="BO40" s="64" t="str">
        <f t="shared" si="23"/>
        <v/>
      </c>
      <c r="BP40" s="64" t="str">
        <f t="shared" si="23"/>
        <v/>
      </c>
      <c r="BQ40" s="64" t="str">
        <f t="shared" si="23"/>
        <v/>
      </c>
      <c r="BR40" s="64" t="str">
        <f t="shared" si="23"/>
        <v/>
      </c>
      <c r="BS40" s="64" t="str">
        <f t="shared" si="23"/>
        <v/>
      </c>
      <c r="BT40" s="64" t="str">
        <f t="shared" si="23"/>
        <v/>
      </c>
      <c r="BU40" s="64" t="str">
        <f t="shared" si="23"/>
        <v/>
      </c>
      <c r="BV40" s="64" t="str">
        <f t="shared" si="23"/>
        <v/>
      </c>
      <c r="BW40" s="64" t="str">
        <f t="shared" si="24"/>
        <v/>
      </c>
      <c r="BX40" s="64" t="str">
        <f t="shared" si="24"/>
        <v/>
      </c>
      <c r="BY40" s="64" t="str">
        <f t="shared" si="24"/>
        <v/>
      </c>
      <c r="BZ40" s="64" t="str">
        <f t="shared" si="24"/>
        <v/>
      </c>
      <c r="CA40" s="64" t="str">
        <f t="shared" si="24"/>
        <v/>
      </c>
      <c r="CB40" s="64" t="str">
        <f t="shared" si="24"/>
        <v/>
      </c>
      <c r="CC40" s="64" t="str">
        <f t="shared" si="24"/>
        <v/>
      </c>
      <c r="CD40" s="64" t="str">
        <f t="shared" si="24"/>
        <v/>
      </c>
      <c r="CE40" s="64" t="str">
        <f t="shared" si="24"/>
        <v/>
      </c>
      <c r="CF40" s="64" t="str">
        <f t="shared" si="24"/>
        <v/>
      </c>
      <c r="CG40" s="64" t="str">
        <f t="shared" si="25"/>
        <v/>
      </c>
      <c r="CH40" s="64" t="str">
        <f t="shared" si="25"/>
        <v/>
      </c>
      <c r="CI40" s="64" t="str">
        <f t="shared" si="25"/>
        <v/>
      </c>
      <c r="CJ40" s="64" t="str">
        <f t="shared" si="25"/>
        <v/>
      </c>
      <c r="CK40" s="64" t="str">
        <f t="shared" si="25"/>
        <v/>
      </c>
      <c r="CL40" s="64" t="str">
        <f t="shared" si="25"/>
        <v/>
      </c>
      <c r="CM40" s="64" t="str">
        <f t="shared" si="25"/>
        <v/>
      </c>
      <c r="CN40" s="64" t="str">
        <f t="shared" si="25"/>
        <v/>
      </c>
      <c r="CO40" s="64" t="str">
        <f t="shared" si="25"/>
        <v/>
      </c>
      <c r="CP40" s="64" t="str">
        <f t="shared" si="25"/>
        <v/>
      </c>
      <c r="CQ40" s="64" t="str">
        <f t="shared" si="25"/>
        <v/>
      </c>
      <c r="CR40" s="64" t="str">
        <f t="shared" si="25"/>
        <v/>
      </c>
    </row>
    <row r="41" spans="2:96" ht="15.75" x14ac:dyDescent="0.25">
      <c r="B41" s="34">
        <f>IF(ROW(id)=ROW($B$13)+2,1,MAX(prev_col_range)+1)</f>
        <v>27</v>
      </c>
      <c r="C41" s="28"/>
      <c r="D41" s="29"/>
      <c r="E41" s="34"/>
      <c r="F41" s="28"/>
      <c r="G41" s="28"/>
      <c r="H41" s="55" t="str">
        <f>_xlfn.IFNA(INDEX(Settings!$P$9:$P$49,MATCH(team_member,Settings!$N$9:$N$49,0)),"")</f>
        <v/>
      </c>
      <c r="I41" s="28"/>
      <c r="J41" s="38"/>
      <c r="K41" s="94"/>
      <c r="L41" s="98"/>
      <c r="M41" s="34"/>
      <c r="N41" s="116" t="str">
        <f>IF(d_id&lt;&gt;"",IF(d_id&lt;id,"↖",IF(d_id&gt;id,"↙","")),"")</f>
        <v/>
      </c>
      <c r="O41" s="117"/>
      <c r="P41" s="118" t="str" cm="1">
        <f t="array" ref="P41">IFERROR("("&amp; d_type &amp;") " &amp; IF(LEN(d_name)&gt;10,LEFT(d_name,10)&amp;"...",d_name),"")</f>
        <v/>
      </c>
      <c r="Q41" s="28"/>
      <c r="R41" s="29"/>
      <c r="S41" s="60"/>
      <c r="T41" s="56" t="str" cm="1">
        <f t="array" ref="T41">IF(ind_start&lt;&gt;"",ind_start,IF(ind_end&lt;&gt;"",plan_start_calculation,""))</f>
        <v/>
      </c>
      <c r="U41" s="57" t="str" cm="1">
        <f t="array" ref="U41">IF(ind_start&lt;&gt;"",plan_end_calculation,IF(ind_end&lt;&gt;"",ind_end,""))</f>
        <v/>
      </c>
      <c r="V41" s="56"/>
      <c r="W41" s="57"/>
      <c r="X41" s="30"/>
      <c r="Y41" s="64" t="str">
        <f t="shared" si="19"/>
        <v/>
      </c>
      <c r="Z41" s="64" t="str">
        <f t="shared" si="19"/>
        <v/>
      </c>
      <c r="AA41" s="64" t="str">
        <f t="shared" si="19"/>
        <v/>
      </c>
      <c r="AB41" s="64" t="str">
        <f t="shared" si="19"/>
        <v/>
      </c>
      <c r="AC41" s="64" t="str">
        <f t="shared" si="19"/>
        <v/>
      </c>
      <c r="AD41" s="64" t="str">
        <f t="shared" si="19"/>
        <v/>
      </c>
      <c r="AE41" s="64" t="str">
        <f t="shared" si="19"/>
        <v/>
      </c>
      <c r="AF41" s="64" t="str">
        <f t="shared" si="19"/>
        <v/>
      </c>
      <c r="AG41" s="64" t="str">
        <f t="shared" si="19"/>
        <v/>
      </c>
      <c r="AH41" s="64" t="str">
        <f t="shared" si="19"/>
        <v/>
      </c>
      <c r="AI41" s="64" t="str">
        <f t="shared" si="20"/>
        <v/>
      </c>
      <c r="AJ41" s="64" t="str">
        <f t="shared" si="20"/>
        <v/>
      </c>
      <c r="AK41" s="64" t="str">
        <f t="shared" si="20"/>
        <v/>
      </c>
      <c r="AL41" s="64" t="str">
        <f t="shared" si="20"/>
        <v/>
      </c>
      <c r="AM41" s="64" t="str">
        <f t="shared" si="20"/>
        <v/>
      </c>
      <c r="AN41" s="64" t="str">
        <f t="shared" si="20"/>
        <v/>
      </c>
      <c r="AO41" s="64" t="str">
        <f t="shared" si="20"/>
        <v/>
      </c>
      <c r="AP41" s="64" t="str">
        <f t="shared" si="20"/>
        <v/>
      </c>
      <c r="AQ41" s="64" t="str">
        <f t="shared" si="20"/>
        <v/>
      </c>
      <c r="AR41" s="64" t="str">
        <f t="shared" si="20"/>
        <v/>
      </c>
      <c r="AS41" s="64" t="str">
        <f t="shared" si="21"/>
        <v/>
      </c>
      <c r="AT41" s="64" t="str">
        <f t="shared" si="21"/>
        <v/>
      </c>
      <c r="AU41" s="64" t="str">
        <f t="shared" si="21"/>
        <v/>
      </c>
      <c r="AV41" s="64" t="str">
        <f t="shared" si="21"/>
        <v/>
      </c>
      <c r="AW41" s="64" t="str">
        <f t="shared" si="21"/>
        <v/>
      </c>
      <c r="AX41" s="64" t="str">
        <f t="shared" si="21"/>
        <v/>
      </c>
      <c r="AY41" s="64" t="str">
        <f t="shared" si="21"/>
        <v/>
      </c>
      <c r="AZ41" s="64" t="str">
        <f t="shared" si="21"/>
        <v/>
      </c>
      <c r="BA41" s="64" t="str">
        <f t="shared" si="21"/>
        <v/>
      </c>
      <c r="BB41" s="64" t="str">
        <f t="shared" si="21"/>
        <v/>
      </c>
      <c r="BC41" s="64" t="str">
        <f t="shared" si="22"/>
        <v/>
      </c>
      <c r="BD41" s="64" t="str">
        <f t="shared" si="22"/>
        <v/>
      </c>
      <c r="BE41" s="64" t="str">
        <f t="shared" si="22"/>
        <v/>
      </c>
      <c r="BF41" s="64" t="str">
        <f t="shared" si="22"/>
        <v/>
      </c>
      <c r="BG41" s="64" t="str">
        <f t="shared" si="22"/>
        <v/>
      </c>
      <c r="BH41" s="64" t="str">
        <f t="shared" si="22"/>
        <v/>
      </c>
      <c r="BI41" s="64" t="str">
        <f t="shared" si="22"/>
        <v/>
      </c>
      <c r="BJ41" s="64" t="str">
        <f t="shared" si="22"/>
        <v/>
      </c>
      <c r="BK41" s="64" t="str">
        <f t="shared" si="22"/>
        <v/>
      </c>
      <c r="BL41" s="64" t="str">
        <f t="shared" si="22"/>
        <v/>
      </c>
      <c r="BM41" s="64" t="str">
        <f t="shared" si="23"/>
        <v/>
      </c>
      <c r="BN41" s="64" t="str">
        <f t="shared" si="23"/>
        <v/>
      </c>
      <c r="BO41" s="64" t="str">
        <f t="shared" si="23"/>
        <v/>
      </c>
      <c r="BP41" s="64" t="str">
        <f t="shared" si="23"/>
        <v/>
      </c>
      <c r="BQ41" s="64" t="str">
        <f t="shared" si="23"/>
        <v/>
      </c>
      <c r="BR41" s="64" t="str">
        <f t="shared" si="23"/>
        <v/>
      </c>
      <c r="BS41" s="64" t="str">
        <f t="shared" si="23"/>
        <v/>
      </c>
      <c r="BT41" s="64" t="str">
        <f t="shared" si="23"/>
        <v/>
      </c>
      <c r="BU41" s="64" t="str">
        <f t="shared" si="23"/>
        <v/>
      </c>
      <c r="BV41" s="64" t="str">
        <f t="shared" si="23"/>
        <v/>
      </c>
      <c r="BW41" s="64" t="str">
        <f t="shared" si="24"/>
        <v/>
      </c>
      <c r="BX41" s="64" t="str">
        <f t="shared" si="24"/>
        <v/>
      </c>
      <c r="BY41" s="64" t="str">
        <f t="shared" si="24"/>
        <v/>
      </c>
      <c r="BZ41" s="64" t="str">
        <f t="shared" si="24"/>
        <v/>
      </c>
      <c r="CA41" s="64" t="str">
        <f t="shared" si="24"/>
        <v/>
      </c>
      <c r="CB41" s="64" t="str">
        <f t="shared" si="24"/>
        <v/>
      </c>
      <c r="CC41" s="64" t="str">
        <f t="shared" si="24"/>
        <v/>
      </c>
      <c r="CD41" s="64" t="str">
        <f t="shared" si="24"/>
        <v/>
      </c>
      <c r="CE41" s="64" t="str">
        <f t="shared" si="24"/>
        <v/>
      </c>
      <c r="CF41" s="64" t="str">
        <f t="shared" si="24"/>
        <v/>
      </c>
      <c r="CG41" s="64" t="str">
        <f t="shared" si="25"/>
        <v/>
      </c>
      <c r="CH41" s="64" t="str">
        <f t="shared" si="25"/>
        <v/>
      </c>
      <c r="CI41" s="64" t="str">
        <f t="shared" si="25"/>
        <v/>
      </c>
      <c r="CJ41" s="64" t="str">
        <f t="shared" si="25"/>
        <v/>
      </c>
      <c r="CK41" s="64" t="str">
        <f t="shared" si="25"/>
        <v/>
      </c>
      <c r="CL41" s="64" t="str">
        <f t="shared" si="25"/>
        <v/>
      </c>
      <c r="CM41" s="64" t="str">
        <f t="shared" si="25"/>
        <v/>
      </c>
      <c r="CN41" s="64" t="str">
        <f t="shared" si="25"/>
        <v/>
      </c>
      <c r="CO41" s="64" t="str">
        <f t="shared" si="25"/>
        <v/>
      </c>
      <c r="CP41" s="64" t="str">
        <f t="shared" si="25"/>
        <v/>
      </c>
      <c r="CQ41" s="64" t="str">
        <f t="shared" si="25"/>
        <v/>
      </c>
      <c r="CR41" s="64" t="str">
        <f t="shared" si="25"/>
        <v/>
      </c>
    </row>
    <row r="42" spans="2:96" ht="15.75" x14ac:dyDescent="0.25">
      <c r="B42" s="34">
        <f>IF(ROW(id)=ROW($B$13)+2,1,MAX(prev_col_range)+1)</f>
        <v>28</v>
      </c>
      <c r="C42" s="28"/>
      <c r="D42" s="29"/>
      <c r="E42" s="34"/>
      <c r="F42" s="28"/>
      <c r="G42" s="28"/>
      <c r="H42" s="55" t="str">
        <f>_xlfn.IFNA(INDEX(Settings!$P$9:$P$49,MATCH(team_member,Settings!$N$9:$N$49,0)),"")</f>
        <v/>
      </c>
      <c r="I42" s="28"/>
      <c r="J42" s="38"/>
      <c r="K42" s="94"/>
      <c r="L42" s="98"/>
      <c r="M42" s="34"/>
      <c r="N42" s="116" t="str">
        <f>IF(d_id&lt;&gt;"",IF(d_id&lt;id,"↖",IF(d_id&gt;id,"↙","")),"")</f>
        <v/>
      </c>
      <c r="O42" s="117"/>
      <c r="P42" s="118" t="str" cm="1">
        <f t="array" ref="P42">IFERROR("("&amp; d_type &amp;") " &amp; IF(LEN(d_name)&gt;10,LEFT(d_name,10)&amp;"...",d_name),"")</f>
        <v/>
      </c>
      <c r="Q42" s="28"/>
      <c r="R42" s="29"/>
      <c r="S42" s="60"/>
      <c r="T42" s="56" t="str" cm="1">
        <f t="array" ref="T42">IF(ind_start&lt;&gt;"",ind_start,IF(ind_end&lt;&gt;"",plan_start_calculation,""))</f>
        <v/>
      </c>
      <c r="U42" s="57" t="str" cm="1">
        <f t="array" ref="U42">IF(ind_start&lt;&gt;"",plan_end_calculation,IF(ind_end&lt;&gt;"",ind_end,""))</f>
        <v/>
      </c>
      <c r="V42" s="56"/>
      <c r="W42" s="57"/>
      <c r="X42" s="30"/>
      <c r="Y42" s="64" t="str">
        <f t="shared" si="19"/>
        <v/>
      </c>
      <c r="Z42" s="64" t="str">
        <f t="shared" si="19"/>
        <v/>
      </c>
      <c r="AA42" s="64" t="str">
        <f t="shared" si="19"/>
        <v/>
      </c>
      <c r="AB42" s="64" t="str">
        <f t="shared" si="19"/>
        <v/>
      </c>
      <c r="AC42" s="64" t="str">
        <f t="shared" si="19"/>
        <v/>
      </c>
      <c r="AD42" s="64" t="str">
        <f t="shared" si="19"/>
        <v/>
      </c>
      <c r="AE42" s="64" t="str">
        <f t="shared" si="19"/>
        <v/>
      </c>
      <c r="AF42" s="64" t="str">
        <f t="shared" si="19"/>
        <v/>
      </c>
      <c r="AG42" s="64" t="str">
        <f t="shared" si="19"/>
        <v/>
      </c>
      <c r="AH42" s="64" t="str">
        <f t="shared" si="19"/>
        <v/>
      </c>
      <c r="AI42" s="64" t="str">
        <f t="shared" si="20"/>
        <v/>
      </c>
      <c r="AJ42" s="64" t="str">
        <f t="shared" si="20"/>
        <v/>
      </c>
      <c r="AK42" s="64" t="str">
        <f t="shared" si="20"/>
        <v/>
      </c>
      <c r="AL42" s="64" t="str">
        <f t="shared" si="20"/>
        <v/>
      </c>
      <c r="AM42" s="64" t="str">
        <f t="shared" si="20"/>
        <v/>
      </c>
      <c r="AN42" s="64" t="str">
        <f t="shared" si="20"/>
        <v/>
      </c>
      <c r="AO42" s="64" t="str">
        <f t="shared" si="20"/>
        <v/>
      </c>
      <c r="AP42" s="64" t="str">
        <f t="shared" si="20"/>
        <v/>
      </c>
      <c r="AQ42" s="64" t="str">
        <f t="shared" si="20"/>
        <v/>
      </c>
      <c r="AR42" s="64" t="str">
        <f t="shared" si="20"/>
        <v/>
      </c>
      <c r="AS42" s="64" t="str">
        <f t="shared" si="21"/>
        <v/>
      </c>
      <c r="AT42" s="64" t="str">
        <f t="shared" si="21"/>
        <v/>
      </c>
      <c r="AU42" s="64" t="str">
        <f t="shared" si="21"/>
        <v/>
      </c>
      <c r="AV42" s="64" t="str">
        <f t="shared" si="21"/>
        <v/>
      </c>
      <c r="AW42" s="64" t="str">
        <f t="shared" si="21"/>
        <v/>
      </c>
      <c r="AX42" s="64" t="str">
        <f t="shared" si="21"/>
        <v/>
      </c>
      <c r="AY42" s="64" t="str">
        <f t="shared" si="21"/>
        <v/>
      </c>
      <c r="AZ42" s="64" t="str">
        <f t="shared" si="21"/>
        <v/>
      </c>
      <c r="BA42" s="64" t="str">
        <f t="shared" si="21"/>
        <v/>
      </c>
      <c r="BB42" s="64" t="str">
        <f t="shared" si="21"/>
        <v/>
      </c>
      <c r="BC42" s="64" t="str">
        <f t="shared" si="22"/>
        <v/>
      </c>
      <c r="BD42" s="64" t="str">
        <f t="shared" si="22"/>
        <v/>
      </c>
      <c r="BE42" s="64" t="str">
        <f t="shared" si="22"/>
        <v/>
      </c>
      <c r="BF42" s="64" t="str">
        <f t="shared" si="22"/>
        <v/>
      </c>
      <c r="BG42" s="64" t="str">
        <f t="shared" si="22"/>
        <v/>
      </c>
      <c r="BH42" s="64" t="str">
        <f t="shared" si="22"/>
        <v/>
      </c>
      <c r="BI42" s="64" t="str">
        <f t="shared" si="22"/>
        <v/>
      </c>
      <c r="BJ42" s="64" t="str">
        <f t="shared" si="22"/>
        <v/>
      </c>
      <c r="BK42" s="64" t="str">
        <f t="shared" si="22"/>
        <v/>
      </c>
      <c r="BL42" s="64" t="str">
        <f t="shared" si="22"/>
        <v/>
      </c>
      <c r="BM42" s="64" t="str">
        <f t="shared" si="23"/>
        <v/>
      </c>
      <c r="BN42" s="64" t="str">
        <f t="shared" si="23"/>
        <v/>
      </c>
      <c r="BO42" s="64" t="str">
        <f t="shared" si="23"/>
        <v/>
      </c>
      <c r="BP42" s="64" t="str">
        <f t="shared" si="23"/>
        <v/>
      </c>
      <c r="BQ42" s="64" t="str">
        <f t="shared" si="23"/>
        <v/>
      </c>
      <c r="BR42" s="64" t="str">
        <f t="shared" si="23"/>
        <v/>
      </c>
      <c r="BS42" s="64" t="str">
        <f t="shared" si="23"/>
        <v/>
      </c>
      <c r="BT42" s="64" t="str">
        <f t="shared" si="23"/>
        <v/>
      </c>
      <c r="BU42" s="64" t="str">
        <f t="shared" si="23"/>
        <v/>
      </c>
      <c r="BV42" s="64" t="str">
        <f t="shared" si="23"/>
        <v/>
      </c>
      <c r="BW42" s="64" t="str">
        <f t="shared" si="24"/>
        <v/>
      </c>
      <c r="BX42" s="64" t="str">
        <f t="shared" si="24"/>
        <v/>
      </c>
      <c r="BY42" s="64" t="str">
        <f t="shared" si="24"/>
        <v/>
      </c>
      <c r="BZ42" s="64" t="str">
        <f t="shared" si="24"/>
        <v/>
      </c>
      <c r="CA42" s="64" t="str">
        <f t="shared" si="24"/>
        <v/>
      </c>
      <c r="CB42" s="64" t="str">
        <f t="shared" si="24"/>
        <v/>
      </c>
      <c r="CC42" s="64" t="str">
        <f t="shared" si="24"/>
        <v/>
      </c>
      <c r="CD42" s="64" t="str">
        <f t="shared" si="24"/>
        <v/>
      </c>
      <c r="CE42" s="64" t="str">
        <f t="shared" si="24"/>
        <v/>
      </c>
      <c r="CF42" s="64" t="str">
        <f t="shared" si="24"/>
        <v/>
      </c>
      <c r="CG42" s="64" t="str">
        <f t="shared" si="25"/>
        <v/>
      </c>
      <c r="CH42" s="64" t="str">
        <f t="shared" si="25"/>
        <v/>
      </c>
      <c r="CI42" s="64" t="str">
        <f t="shared" si="25"/>
        <v/>
      </c>
      <c r="CJ42" s="64" t="str">
        <f t="shared" si="25"/>
        <v/>
      </c>
      <c r="CK42" s="64" t="str">
        <f t="shared" si="25"/>
        <v/>
      </c>
      <c r="CL42" s="64" t="str">
        <f t="shared" si="25"/>
        <v/>
      </c>
      <c r="CM42" s="64" t="str">
        <f t="shared" si="25"/>
        <v/>
      </c>
      <c r="CN42" s="64" t="str">
        <f t="shared" si="25"/>
        <v/>
      </c>
      <c r="CO42" s="64" t="str">
        <f t="shared" si="25"/>
        <v/>
      </c>
      <c r="CP42" s="64" t="str">
        <f t="shared" si="25"/>
        <v/>
      </c>
      <c r="CQ42" s="64" t="str">
        <f t="shared" si="25"/>
        <v/>
      </c>
      <c r="CR42" s="64" t="str">
        <f t="shared" si="25"/>
        <v/>
      </c>
    </row>
    <row r="43" spans="2:96" ht="15.75" x14ac:dyDescent="0.25">
      <c r="B43" s="34">
        <f>IF(ROW(id)=ROW($B$13)+2,1,MAX(prev_col_range)+1)</f>
        <v>29</v>
      </c>
      <c r="C43" s="28"/>
      <c r="D43" s="29"/>
      <c r="E43" s="34"/>
      <c r="F43" s="28"/>
      <c r="G43" s="28"/>
      <c r="H43" s="55" t="str">
        <f>_xlfn.IFNA(INDEX(Settings!$P$9:$P$49,MATCH(team_member,Settings!$N$9:$N$49,0)),"")</f>
        <v/>
      </c>
      <c r="I43" s="28"/>
      <c r="J43" s="38"/>
      <c r="K43" s="94"/>
      <c r="L43" s="98"/>
      <c r="M43" s="34"/>
      <c r="N43" s="116" t="str">
        <f>IF(d_id&lt;&gt;"",IF(d_id&lt;id,"↖",IF(d_id&gt;id,"↙","")),"")</f>
        <v/>
      </c>
      <c r="O43" s="117"/>
      <c r="P43" s="118" t="str" cm="1">
        <f t="array" ref="P43">IFERROR("("&amp; d_type &amp;") " &amp; IF(LEN(d_name)&gt;10,LEFT(d_name,10)&amp;"...",d_name),"")</f>
        <v/>
      </c>
      <c r="Q43" s="28"/>
      <c r="R43" s="29"/>
      <c r="S43" s="60"/>
      <c r="T43" s="56" t="str" cm="1">
        <f t="array" ref="T43">IF(ind_start&lt;&gt;"",ind_start,IF(ind_end&lt;&gt;"",plan_start_calculation,""))</f>
        <v/>
      </c>
      <c r="U43" s="57" t="str" cm="1">
        <f t="array" ref="U43">IF(ind_start&lt;&gt;"",plan_end_calculation,IF(ind_end&lt;&gt;"",ind_end,""))</f>
        <v/>
      </c>
      <c r="V43" s="56"/>
      <c r="W43" s="57"/>
      <c r="X43" s="30"/>
      <c r="Y43" s="64" t="str">
        <f t="shared" si="19"/>
        <v/>
      </c>
      <c r="Z43" s="64" t="str">
        <f t="shared" si="19"/>
        <v/>
      </c>
      <c r="AA43" s="64" t="str">
        <f t="shared" si="19"/>
        <v/>
      </c>
      <c r="AB43" s="64" t="str">
        <f t="shared" si="19"/>
        <v/>
      </c>
      <c r="AC43" s="64" t="str">
        <f t="shared" si="19"/>
        <v/>
      </c>
      <c r="AD43" s="64" t="str">
        <f t="shared" si="19"/>
        <v/>
      </c>
      <c r="AE43" s="64" t="str">
        <f t="shared" si="19"/>
        <v/>
      </c>
      <c r="AF43" s="64" t="str">
        <f t="shared" si="19"/>
        <v/>
      </c>
      <c r="AG43" s="64" t="str">
        <f t="shared" si="19"/>
        <v/>
      </c>
      <c r="AH43" s="64" t="str">
        <f t="shared" si="19"/>
        <v/>
      </c>
      <c r="AI43" s="64" t="str">
        <f t="shared" si="20"/>
        <v/>
      </c>
      <c r="AJ43" s="64" t="str">
        <f t="shared" si="20"/>
        <v/>
      </c>
      <c r="AK43" s="64" t="str">
        <f t="shared" si="20"/>
        <v/>
      </c>
      <c r="AL43" s="64" t="str">
        <f t="shared" si="20"/>
        <v/>
      </c>
      <c r="AM43" s="64" t="str">
        <f t="shared" si="20"/>
        <v/>
      </c>
      <c r="AN43" s="64" t="str">
        <f t="shared" si="20"/>
        <v/>
      </c>
      <c r="AO43" s="64" t="str">
        <f t="shared" si="20"/>
        <v/>
      </c>
      <c r="AP43" s="64" t="str">
        <f t="shared" si="20"/>
        <v/>
      </c>
      <c r="AQ43" s="64" t="str">
        <f t="shared" si="20"/>
        <v/>
      </c>
      <c r="AR43" s="64" t="str">
        <f t="shared" si="20"/>
        <v/>
      </c>
      <c r="AS43" s="64" t="str">
        <f t="shared" si="21"/>
        <v/>
      </c>
      <c r="AT43" s="64" t="str">
        <f t="shared" si="21"/>
        <v/>
      </c>
      <c r="AU43" s="64" t="str">
        <f t="shared" si="21"/>
        <v/>
      </c>
      <c r="AV43" s="64" t="str">
        <f t="shared" si="21"/>
        <v/>
      </c>
      <c r="AW43" s="64" t="str">
        <f t="shared" si="21"/>
        <v/>
      </c>
      <c r="AX43" s="64" t="str">
        <f t="shared" si="21"/>
        <v/>
      </c>
      <c r="AY43" s="64" t="str">
        <f t="shared" si="21"/>
        <v/>
      </c>
      <c r="AZ43" s="64" t="str">
        <f t="shared" si="21"/>
        <v/>
      </c>
      <c r="BA43" s="64" t="str">
        <f t="shared" si="21"/>
        <v/>
      </c>
      <c r="BB43" s="64" t="str">
        <f t="shared" si="21"/>
        <v/>
      </c>
      <c r="BC43" s="64" t="str">
        <f t="shared" si="22"/>
        <v/>
      </c>
      <c r="BD43" s="64" t="str">
        <f t="shared" si="22"/>
        <v/>
      </c>
      <c r="BE43" s="64" t="str">
        <f t="shared" si="22"/>
        <v/>
      </c>
      <c r="BF43" s="64" t="str">
        <f t="shared" si="22"/>
        <v/>
      </c>
      <c r="BG43" s="64" t="str">
        <f t="shared" si="22"/>
        <v/>
      </c>
      <c r="BH43" s="64" t="str">
        <f t="shared" si="22"/>
        <v/>
      </c>
      <c r="BI43" s="64" t="str">
        <f t="shared" si="22"/>
        <v/>
      </c>
      <c r="BJ43" s="64" t="str">
        <f t="shared" si="22"/>
        <v/>
      </c>
      <c r="BK43" s="64" t="str">
        <f t="shared" si="22"/>
        <v/>
      </c>
      <c r="BL43" s="64" t="str">
        <f t="shared" si="22"/>
        <v/>
      </c>
      <c r="BM43" s="64" t="str">
        <f t="shared" si="23"/>
        <v/>
      </c>
      <c r="BN43" s="64" t="str">
        <f t="shared" si="23"/>
        <v/>
      </c>
      <c r="BO43" s="64" t="str">
        <f t="shared" si="23"/>
        <v/>
      </c>
      <c r="BP43" s="64" t="str">
        <f t="shared" si="23"/>
        <v/>
      </c>
      <c r="BQ43" s="64" t="str">
        <f t="shared" si="23"/>
        <v/>
      </c>
      <c r="BR43" s="64" t="str">
        <f t="shared" si="23"/>
        <v/>
      </c>
      <c r="BS43" s="64" t="str">
        <f t="shared" si="23"/>
        <v/>
      </c>
      <c r="BT43" s="64" t="str">
        <f t="shared" si="23"/>
        <v/>
      </c>
      <c r="BU43" s="64" t="str">
        <f t="shared" si="23"/>
        <v/>
      </c>
      <c r="BV43" s="64" t="str">
        <f t="shared" si="23"/>
        <v/>
      </c>
      <c r="BW43" s="64" t="str">
        <f t="shared" si="24"/>
        <v/>
      </c>
      <c r="BX43" s="64" t="str">
        <f t="shared" si="24"/>
        <v/>
      </c>
      <c r="BY43" s="64" t="str">
        <f t="shared" si="24"/>
        <v/>
      </c>
      <c r="BZ43" s="64" t="str">
        <f t="shared" si="24"/>
        <v/>
      </c>
      <c r="CA43" s="64" t="str">
        <f t="shared" si="24"/>
        <v/>
      </c>
      <c r="CB43" s="64" t="str">
        <f t="shared" si="24"/>
        <v/>
      </c>
      <c r="CC43" s="64" t="str">
        <f t="shared" si="24"/>
        <v/>
      </c>
      <c r="CD43" s="64" t="str">
        <f t="shared" si="24"/>
        <v/>
      </c>
      <c r="CE43" s="64" t="str">
        <f t="shared" si="24"/>
        <v/>
      </c>
      <c r="CF43" s="64" t="str">
        <f t="shared" si="24"/>
        <v/>
      </c>
      <c r="CG43" s="64" t="str">
        <f t="shared" si="25"/>
        <v/>
      </c>
      <c r="CH43" s="64" t="str">
        <f t="shared" si="25"/>
        <v/>
      </c>
      <c r="CI43" s="64" t="str">
        <f t="shared" si="25"/>
        <v/>
      </c>
      <c r="CJ43" s="64" t="str">
        <f t="shared" si="25"/>
        <v/>
      </c>
      <c r="CK43" s="64" t="str">
        <f t="shared" si="25"/>
        <v/>
      </c>
      <c r="CL43" s="64" t="str">
        <f t="shared" si="25"/>
        <v/>
      </c>
      <c r="CM43" s="64" t="str">
        <f t="shared" si="25"/>
        <v/>
      </c>
      <c r="CN43" s="64" t="str">
        <f t="shared" si="25"/>
        <v/>
      </c>
      <c r="CO43" s="64" t="str">
        <f t="shared" si="25"/>
        <v/>
      </c>
      <c r="CP43" s="64" t="str">
        <f t="shared" si="25"/>
        <v/>
      </c>
      <c r="CQ43" s="64" t="str">
        <f t="shared" si="25"/>
        <v/>
      </c>
      <c r="CR43" s="64" t="str">
        <f t="shared" si="25"/>
        <v/>
      </c>
    </row>
    <row r="44" spans="2:96" ht="15.75" x14ac:dyDescent="0.25">
      <c r="B44" s="34">
        <f>IF(ROW(id)=ROW($B$13)+2,1,MAX(prev_col_range)+1)</f>
        <v>30</v>
      </c>
      <c r="C44" s="28"/>
      <c r="D44" s="29"/>
      <c r="E44" s="34"/>
      <c r="F44" s="28"/>
      <c r="G44" s="28"/>
      <c r="H44" s="55" t="str">
        <f>_xlfn.IFNA(INDEX(Settings!$P$9:$P$49,MATCH(team_member,Settings!$N$9:$N$49,0)),"")</f>
        <v/>
      </c>
      <c r="I44" s="28"/>
      <c r="J44" s="38"/>
      <c r="K44" s="94"/>
      <c r="L44" s="98"/>
      <c r="M44" s="34"/>
      <c r="N44" s="116" t="str">
        <f>IF(d_id&lt;&gt;"",IF(d_id&lt;id,"↖",IF(d_id&gt;id,"↙","")),"")</f>
        <v/>
      </c>
      <c r="O44" s="117"/>
      <c r="P44" s="118" t="str" cm="1">
        <f t="array" ref="P44">IFERROR("("&amp; d_type &amp;") " &amp; IF(LEN(d_name)&gt;10,LEFT(d_name,10)&amp;"...",d_name),"")</f>
        <v/>
      </c>
      <c r="Q44" s="28"/>
      <c r="R44" s="29"/>
      <c r="S44" s="60"/>
      <c r="T44" s="56" t="str" cm="1">
        <f t="array" ref="T44">IF(ind_start&lt;&gt;"",ind_start,IF(ind_end&lt;&gt;"",plan_start_calculation,""))</f>
        <v/>
      </c>
      <c r="U44" s="57" t="str" cm="1">
        <f t="array" ref="U44">IF(ind_start&lt;&gt;"",plan_end_calculation,IF(ind_end&lt;&gt;"",ind_end,""))</f>
        <v/>
      </c>
      <c r="V44" s="56"/>
      <c r="W44" s="57"/>
      <c r="X44" s="30"/>
      <c r="Y44" s="64" t="str">
        <f t="shared" si="19"/>
        <v/>
      </c>
      <c r="Z44" s="64" t="str">
        <f t="shared" si="19"/>
        <v/>
      </c>
      <c r="AA44" s="64" t="str">
        <f t="shared" si="19"/>
        <v/>
      </c>
      <c r="AB44" s="64" t="str">
        <f t="shared" si="19"/>
        <v/>
      </c>
      <c r="AC44" s="64" t="str">
        <f t="shared" si="19"/>
        <v/>
      </c>
      <c r="AD44" s="64" t="str">
        <f t="shared" si="19"/>
        <v/>
      </c>
      <c r="AE44" s="64" t="str">
        <f t="shared" si="19"/>
        <v/>
      </c>
      <c r="AF44" s="64" t="str">
        <f t="shared" si="19"/>
        <v/>
      </c>
      <c r="AG44" s="64" t="str">
        <f t="shared" si="19"/>
        <v/>
      </c>
      <c r="AH44" s="64" t="str">
        <f t="shared" si="19"/>
        <v/>
      </c>
      <c r="AI44" s="64" t="str">
        <f t="shared" si="20"/>
        <v/>
      </c>
      <c r="AJ44" s="64" t="str">
        <f t="shared" si="20"/>
        <v/>
      </c>
      <c r="AK44" s="64" t="str">
        <f t="shared" si="20"/>
        <v/>
      </c>
      <c r="AL44" s="64" t="str">
        <f t="shared" si="20"/>
        <v/>
      </c>
      <c r="AM44" s="64" t="str">
        <f t="shared" si="20"/>
        <v/>
      </c>
      <c r="AN44" s="64" t="str">
        <f t="shared" si="20"/>
        <v/>
      </c>
      <c r="AO44" s="64" t="str">
        <f t="shared" si="20"/>
        <v/>
      </c>
      <c r="AP44" s="64" t="str">
        <f t="shared" si="20"/>
        <v/>
      </c>
      <c r="AQ44" s="64" t="str">
        <f t="shared" si="20"/>
        <v/>
      </c>
      <c r="AR44" s="64" t="str">
        <f t="shared" si="20"/>
        <v/>
      </c>
      <c r="AS44" s="64" t="str">
        <f t="shared" si="21"/>
        <v/>
      </c>
      <c r="AT44" s="64" t="str">
        <f t="shared" si="21"/>
        <v/>
      </c>
      <c r="AU44" s="64" t="str">
        <f t="shared" si="21"/>
        <v/>
      </c>
      <c r="AV44" s="64" t="str">
        <f t="shared" si="21"/>
        <v/>
      </c>
      <c r="AW44" s="64" t="str">
        <f t="shared" si="21"/>
        <v/>
      </c>
      <c r="AX44" s="64" t="str">
        <f t="shared" si="21"/>
        <v/>
      </c>
      <c r="AY44" s="64" t="str">
        <f t="shared" si="21"/>
        <v/>
      </c>
      <c r="AZ44" s="64" t="str">
        <f t="shared" si="21"/>
        <v/>
      </c>
      <c r="BA44" s="64" t="str">
        <f t="shared" si="21"/>
        <v/>
      </c>
      <c r="BB44" s="64" t="str">
        <f t="shared" si="21"/>
        <v/>
      </c>
      <c r="BC44" s="64" t="str">
        <f t="shared" si="22"/>
        <v/>
      </c>
      <c r="BD44" s="64" t="str">
        <f t="shared" si="22"/>
        <v/>
      </c>
      <c r="BE44" s="64" t="str">
        <f t="shared" si="22"/>
        <v/>
      </c>
      <c r="BF44" s="64" t="str">
        <f t="shared" si="22"/>
        <v/>
      </c>
      <c r="BG44" s="64" t="str">
        <f t="shared" si="22"/>
        <v/>
      </c>
      <c r="BH44" s="64" t="str">
        <f t="shared" si="22"/>
        <v/>
      </c>
      <c r="BI44" s="64" t="str">
        <f t="shared" si="22"/>
        <v/>
      </c>
      <c r="BJ44" s="64" t="str">
        <f t="shared" si="22"/>
        <v/>
      </c>
      <c r="BK44" s="64" t="str">
        <f t="shared" si="22"/>
        <v/>
      </c>
      <c r="BL44" s="64" t="str">
        <f t="shared" si="22"/>
        <v/>
      </c>
      <c r="BM44" s="64" t="str">
        <f t="shared" si="23"/>
        <v/>
      </c>
      <c r="BN44" s="64" t="str">
        <f t="shared" si="23"/>
        <v/>
      </c>
      <c r="BO44" s="64" t="str">
        <f t="shared" si="23"/>
        <v/>
      </c>
      <c r="BP44" s="64" t="str">
        <f t="shared" si="23"/>
        <v/>
      </c>
      <c r="BQ44" s="64" t="str">
        <f t="shared" si="23"/>
        <v/>
      </c>
      <c r="BR44" s="64" t="str">
        <f t="shared" si="23"/>
        <v/>
      </c>
      <c r="BS44" s="64" t="str">
        <f t="shared" si="23"/>
        <v/>
      </c>
      <c r="BT44" s="64" t="str">
        <f t="shared" si="23"/>
        <v/>
      </c>
      <c r="BU44" s="64" t="str">
        <f t="shared" si="23"/>
        <v/>
      </c>
      <c r="BV44" s="64" t="str">
        <f t="shared" si="23"/>
        <v/>
      </c>
      <c r="BW44" s="64" t="str">
        <f t="shared" si="24"/>
        <v/>
      </c>
      <c r="BX44" s="64" t="str">
        <f t="shared" si="24"/>
        <v/>
      </c>
      <c r="BY44" s="64" t="str">
        <f t="shared" si="24"/>
        <v/>
      </c>
      <c r="BZ44" s="64" t="str">
        <f t="shared" si="24"/>
        <v/>
      </c>
      <c r="CA44" s="64" t="str">
        <f t="shared" si="24"/>
        <v/>
      </c>
      <c r="CB44" s="64" t="str">
        <f t="shared" si="24"/>
        <v/>
      </c>
      <c r="CC44" s="64" t="str">
        <f t="shared" si="24"/>
        <v/>
      </c>
      <c r="CD44" s="64" t="str">
        <f t="shared" si="24"/>
        <v/>
      </c>
      <c r="CE44" s="64" t="str">
        <f t="shared" si="24"/>
        <v/>
      </c>
      <c r="CF44" s="64" t="str">
        <f t="shared" si="24"/>
        <v/>
      </c>
      <c r="CG44" s="64" t="str">
        <f t="shared" si="25"/>
        <v/>
      </c>
      <c r="CH44" s="64" t="str">
        <f t="shared" si="25"/>
        <v/>
      </c>
      <c r="CI44" s="64" t="str">
        <f t="shared" si="25"/>
        <v/>
      </c>
      <c r="CJ44" s="64" t="str">
        <f t="shared" si="25"/>
        <v/>
      </c>
      <c r="CK44" s="64" t="str">
        <f t="shared" si="25"/>
        <v/>
      </c>
      <c r="CL44" s="64" t="str">
        <f t="shared" si="25"/>
        <v/>
      </c>
      <c r="CM44" s="64" t="str">
        <f t="shared" si="25"/>
        <v/>
      </c>
      <c r="CN44" s="64" t="str">
        <f t="shared" si="25"/>
        <v/>
      </c>
      <c r="CO44" s="64" t="str">
        <f t="shared" si="25"/>
        <v/>
      </c>
      <c r="CP44" s="64" t="str">
        <f t="shared" si="25"/>
        <v/>
      </c>
      <c r="CQ44" s="64" t="str">
        <f t="shared" si="25"/>
        <v/>
      </c>
      <c r="CR44" s="64" t="str">
        <f t="shared" si="25"/>
        <v/>
      </c>
    </row>
    <row r="45" spans="2:96" ht="15.75" x14ac:dyDescent="0.25">
      <c r="B45" s="34">
        <f>IF(ROW(id)=ROW($B$13)+2,1,MAX(prev_col_range)+1)</f>
        <v>31</v>
      </c>
      <c r="C45" s="28"/>
      <c r="D45" s="29"/>
      <c r="E45" s="34"/>
      <c r="F45" s="28"/>
      <c r="G45" s="28"/>
      <c r="H45" s="55" t="str">
        <f>_xlfn.IFNA(INDEX(Settings!$P$9:$P$49,MATCH(team_member,Settings!$N$9:$N$49,0)),"")</f>
        <v/>
      </c>
      <c r="I45" s="28"/>
      <c r="J45" s="38"/>
      <c r="K45" s="94"/>
      <c r="L45" s="98"/>
      <c r="M45" s="34"/>
      <c r="N45" s="116" t="str">
        <f>IF(d_id&lt;&gt;"",IF(d_id&lt;id,"↖",IF(d_id&gt;id,"↙","")),"")</f>
        <v/>
      </c>
      <c r="O45" s="117"/>
      <c r="P45" s="118" t="str" cm="1">
        <f t="array" ref="P45">IFERROR("("&amp; d_type &amp;") " &amp; IF(LEN(d_name)&gt;10,LEFT(d_name,10)&amp;"...",d_name),"")</f>
        <v/>
      </c>
      <c r="Q45" s="28"/>
      <c r="R45" s="29"/>
      <c r="S45" s="60"/>
      <c r="T45" s="56" t="str" cm="1">
        <f t="array" ref="T45">IF(ind_start&lt;&gt;"",ind_start,IF(ind_end&lt;&gt;"",plan_start_calculation,""))</f>
        <v/>
      </c>
      <c r="U45" s="57" t="str" cm="1">
        <f t="array" ref="U45">IF(ind_start&lt;&gt;"",plan_end_calculation,IF(ind_end&lt;&gt;"",ind_end,""))</f>
        <v/>
      </c>
      <c r="V45" s="56"/>
      <c r="W45" s="57"/>
      <c r="X45" s="30"/>
      <c r="Y45" s="64" t="str">
        <f t="shared" ref="Y45:AH50" si="26">IF(AND(type="M",item_in_plan),"♦","")</f>
        <v/>
      </c>
      <c r="Z45" s="64" t="str">
        <f t="shared" si="26"/>
        <v/>
      </c>
      <c r="AA45" s="64" t="str">
        <f t="shared" si="26"/>
        <v/>
      </c>
      <c r="AB45" s="64" t="str">
        <f t="shared" si="26"/>
        <v/>
      </c>
      <c r="AC45" s="64" t="str">
        <f t="shared" si="26"/>
        <v/>
      </c>
      <c r="AD45" s="64" t="str">
        <f t="shared" si="26"/>
        <v/>
      </c>
      <c r="AE45" s="64" t="str">
        <f t="shared" si="26"/>
        <v/>
      </c>
      <c r="AF45" s="64" t="str">
        <f t="shared" si="26"/>
        <v/>
      </c>
      <c r="AG45" s="64" t="str">
        <f t="shared" si="26"/>
        <v/>
      </c>
      <c r="AH45" s="64" t="str">
        <f t="shared" si="26"/>
        <v/>
      </c>
      <c r="AI45" s="64" t="str">
        <f t="shared" ref="AI45:AR50" si="27">IF(AND(type="M",item_in_plan),"♦","")</f>
        <v/>
      </c>
      <c r="AJ45" s="64" t="str">
        <f t="shared" si="27"/>
        <v/>
      </c>
      <c r="AK45" s="64" t="str">
        <f t="shared" si="27"/>
        <v/>
      </c>
      <c r="AL45" s="64" t="str">
        <f t="shared" si="27"/>
        <v/>
      </c>
      <c r="AM45" s="64" t="str">
        <f t="shared" si="27"/>
        <v/>
      </c>
      <c r="AN45" s="64" t="str">
        <f t="shared" si="27"/>
        <v/>
      </c>
      <c r="AO45" s="64" t="str">
        <f t="shared" si="27"/>
        <v/>
      </c>
      <c r="AP45" s="64" t="str">
        <f t="shared" si="27"/>
        <v/>
      </c>
      <c r="AQ45" s="64" t="str">
        <f t="shared" si="27"/>
        <v/>
      </c>
      <c r="AR45" s="64" t="str">
        <f t="shared" si="27"/>
        <v/>
      </c>
      <c r="AS45" s="64" t="str">
        <f t="shared" ref="AS45:BB50" si="28">IF(AND(type="M",item_in_plan),"♦","")</f>
        <v/>
      </c>
      <c r="AT45" s="64" t="str">
        <f t="shared" si="28"/>
        <v/>
      </c>
      <c r="AU45" s="64" t="str">
        <f t="shared" si="28"/>
        <v/>
      </c>
      <c r="AV45" s="64" t="str">
        <f t="shared" si="28"/>
        <v/>
      </c>
      <c r="AW45" s="64" t="str">
        <f t="shared" si="28"/>
        <v/>
      </c>
      <c r="AX45" s="64" t="str">
        <f t="shared" si="28"/>
        <v/>
      </c>
      <c r="AY45" s="64" t="str">
        <f t="shared" si="28"/>
        <v/>
      </c>
      <c r="AZ45" s="64" t="str">
        <f t="shared" si="28"/>
        <v/>
      </c>
      <c r="BA45" s="64" t="str">
        <f t="shared" si="28"/>
        <v/>
      </c>
      <c r="BB45" s="64" t="str">
        <f t="shared" si="28"/>
        <v/>
      </c>
      <c r="BC45" s="64" t="str">
        <f t="shared" ref="BC45:BL50" si="29">IF(AND(type="M",item_in_plan),"♦","")</f>
        <v/>
      </c>
      <c r="BD45" s="64" t="str">
        <f t="shared" si="29"/>
        <v/>
      </c>
      <c r="BE45" s="64" t="str">
        <f t="shared" si="29"/>
        <v/>
      </c>
      <c r="BF45" s="64" t="str">
        <f t="shared" si="29"/>
        <v/>
      </c>
      <c r="BG45" s="64" t="str">
        <f t="shared" si="29"/>
        <v/>
      </c>
      <c r="BH45" s="64" t="str">
        <f t="shared" si="29"/>
        <v/>
      </c>
      <c r="BI45" s="64" t="str">
        <f t="shared" si="29"/>
        <v/>
      </c>
      <c r="BJ45" s="64" t="str">
        <f t="shared" si="29"/>
        <v/>
      </c>
      <c r="BK45" s="64" t="str">
        <f t="shared" si="29"/>
        <v/>
      </c>
      <c r="BL45" s="64" t="str">
        <f t="shared" si="29"/>
        <v/>
      </c>
      <c r="BM45" s="64" t="str">
        <f t="shared" ref="BM45:BV50" si="30">IF(AND(type="M",item_in_plan),"♦","")</f>
        <v/>
      </c>
      <c r="BN45" s="64" t="str">
        <f t="shared" si="30"/>
        <v/>
      </c>
      <c r="BO45" s="64" t="str">
        <f t="shared" si="30"/>
        <v/>
      </c>
      <c r="BP45" s="64" t="str">
        <f t="shared" si="30"/>
        <v/>
      </c>
      <c r="BQ45" s="64" t="str">
        <f t="shared" si="30"/>
        <v/>
      </c>
      <c r="BR45" s="64" t="str">
        <f t="shared" si="30"/>
        <v/>
      </c>
      <c r="BS45" s="64" t="str">
        <f t="shared" si="30"/>
        <v/>
      </c>
      <c r="BT45" s="64" t="str">
        <f t="shared" si="30"/>
        <v/>
      </c>
      <c r="BU45" s="64" t="str">
        <f t="shared" si="30"/>
        <v/>
      </c>
      <c r="BV45" s="64" t="str">
        <f t="shared" si="30"/>
        <v/>
      </c>
      <c r="BW45" s="64" t="str">
        <f t="shared" ref="BW45:CF50" si="31">IF(AND(type="M",item_in_plan),"♦","")</f>
        <v/>
      </c>
      <c r="BX45" s="64" t="str">
        <f t="shared" si="31"/>
        <v/>
      </c>
      <c r="BY45" s="64" t="str">
        <f t="shared" si="31"/>
        <v/>
      </c>
      <c r="BZ45" s="64" t="str">
        <f t="shared" si="31"/>
        <v/>
      </c>
      <c r="CA45" s="64" t="str">
        <f t="shared" si="31"/>
        <v/>
      </c>
      <c r="CB45" s="64" t="str">
        <f t="shared" si="31"/>
        <v/>
      </c>
      <c r="CC45" s="64" t="str">
        <f t="shared" si="31"/>
        <v/>
      </c>
      <c r="CD45" s="64" t="str">
        <f t="shared" si="31"/>
        <v/>
      </c>
      <c r="CE45" s="64" t="str">
        <f t="shared" si="31"/>
        <v/>
      </c>
      <c r="CF45" s="64" t="str">
        <f t="shared" si="31"/>
        <v/>
      </c>
      <c r="CG45" s="64" t="str">
        <f t="shared" ref="CG45:CR50" si="32">IF(AND(type="M",item_in_plan),"♦","")</f>
        <v/>
      </c>
      <c r="CH45" s="64" t="str">
        <f t="shared" si="32"/>
        <v/>
      </c>
      <c r="CI45" s="64" t="str">
        <f t="shared" si="32"/>
        <v/>
      </c>
      <c r="CJ45" s="64" t="str">
        <f t="shared" si="32"/>
        <v/>
      </c>
      <c r="CK45" s="64" t="str">
        <f t="shared" si="32"/>
        <v/>
      </c>
      <c r="CL45" s="64" t="str">
        <f t="shared" si="32"/>
        <v/>
      </c>
      <c r="CM45" s="64" t="str">
        <f t="shared" si="32"/>
        <v/>
      </c>
      <c r="CN45" s="64" t="str">
        <f t="shared" si="32"/>
        <v/>
      </c>
      <c r="CO45" s="64" t="str">
        <f t="shared" si="32"/>
        <v/>
      </c>
      <c r="CP45" s="64" t="str">
        <f t="shared" si="32"/>
        <v/>
      </c>
      <c r="CQ45" s="64" t="str">
        <f t="shared" si="32"/>
        <v/>
      </c>
      <c r="CR45" s="64" t="str">
        <f t="shared" si="32"/>
        <v/>
      </c>
    </row>
    <row r="46" spans="2:96" ht="15.75" x14ac:dyDescent="0.25">
      <c r="B46" s="34">
        <f>IF(ROW(id)=ROW($B$13)+2,1,MAX(prev_col_range)+1)</f>
        <v>32</v>
      </c>
      <c r="C46" s="28"/>
      <c r="D46" s="29"/>
      <c r="E46" s="34"/>
      <c r="F46" s="28"/>
      <c r="G46" s="28"/>
      <c r="H46" s="55" t="str">
        <f>_xlfn.IFNA(INDEX(Settings!$P$9:$P$49,MATCH(team_member,Settings!$N$9:$N$49,0)),"")</f>
        <v/>
      </c>
      <c r="I46" s="28"/>
      <c r="J46" s="38"/>
      <c r="K46" s="94"/>
      <c r="L46" s="98"/>
      <c r="M46" s="34"/>
      <c r="N46" s="116" t="str">
        <f>IF(d_id&lt;&gt;"",IF(d_id&lt;id,"↖",IF(d_id&gt;id,"↙","")),"")</f>
        <v/>
      </c>
      <c r="O46" s="117"/>
      <c r="P46" s="118" t="str" cm="1">
        <f t="array" ref="P46">IFERROR("("&amp; d_type &amp;") " &amp; IF(LEN(d_name)&gt;10,LEFT(d_name,10)&amp;"...",d_name),"")</f>
        <v/>
      </c>
      <c r="Q46" s="28"/>
      <c r="R46" s="29"/>
      <c r="S46" s="60"/>
      <c r="T46" s="56" t="str" cm="1">
        <f t="array" ref="T46">IF(ind_start&lt;&gt;"",ind_start,IF(ind_end&lt;&gt;"",plan_start_calculation,""))</f>
        <v/>
      </c>
      <c r="U46" s="57" t="str" cm="1">
        <f t="array" ref="U46">IF(ind_start&lt;&gt;"",plan_end_calculation,IF(ind_end&lt;&gt;"",ind_end,""))</f>
        <v/>
      </c>
      <c r="V46" s="56"/>
      <c r="W46" s="57"/>
      <c r="X46" s="30"/>
      <c r="Y46" s="64" t="str">
        <f t="shared" si="26"/>
        <v/>
      </c>
      <c r="Z46" s="64" t="str">
        <f t="shared" si="26"/>
        <v/>
      </c>
      <c r="AA46" s="64" t="str">
        <f t="shared" si="26"/>
        <v/>
      </c>
      <c r="AB46" s="64" t="str">
        <f t="shared" si="26"/>
        <v/>
      </c>
      <c r="AC46" s="64" t="str">
        <f t="shared" si="26"/>
        <v/>
      </c>
      <c r="AD46" s="64" t="str">
        <f t="shared" si="26"/>
        <v/>
      </c>
      <c r="AE46" s="64" t="str">
        <f t="shared" si="26"/>
        <v/>
      </c>
      <c r="AF46" s="64" t="str">
        <f t="shared" si="26"/>
        <v/>
      </c>
      <c r="AG46" s="64" t="str">
        <f t="shared" si="26"/>
        <v/>
      </c>
      <c r="AH46" s="64" t="str">
        <f t="shared" si="26"/>
        <v/>
      </c>
      <c r="AI46" s="64" t="str">
        <f t="shared" si="27"/>
        <v/>
      </c>
      <c r="AJ46" s="64" t="str">
        <f t="shared" si="27"/>
        <v/>
      </c>
      <c r="AK46" s="64" t="str">
        <f t="shared" si="27"/>
        <v/>
      </c>
      <c r="AL46" s="64" t="str">
        <f t="shared" si="27"/>
        <v/>
      </c>
      <c r="AM46" s="64" t="str">
        <f t="shared" si="27"/>
        <v/>
      </c>
      <c r="AN46" s="64" t="str">
        <f t="shared" si="27"/>
        <v/>
      </c>
      <c r="AO46" s="64" t="str">
        <f t="shared" si="27"/>
        <v/>
      </c>
      <c r="AP46" s="64" t="str">
        <f t="shared" si="27"/>
        <v/>
      </c>
      <c r="AQ46" s="64" t="str">
        <f t="shared" si="27"/>
        <v/>
      </c>
      <c r="AR46" s="64" t="str">
        <f t="shared" si="27"/>
        <v/>
      </c>
      <c r="AS46" s="64" t="str">
        <f t="shared" si="28"/>
        <v/>
      </c>
      <c r="AT46" s="64" t="str">
        <f t="shared" si="28"/>
        <v/>
      </c>
      <c r="AU46" s="64" t="str">
        <f t="shared" si="28"/>
        <v/>
      </c>
      <c r="AV46" s="64" t="str">
        <f t="shared" si="28"/>
        <v/>
      </c>
      <c r="AW46" s="64" t="str">
        <f t="shared" si="28"/>
        <v/>
      </c>
      <c r="AX46" s="64" t="str">
        <f t="shared" si="28"/>
        <v/>
      </c>
      <c r="AY46" s="64" t="str">
        <f t="shared" si="28"/>
        <v/>
      </c>
      <c r="AZ46" s="64" t="str">
        <f t="shared" si="28"/>
        <v/>
      </c>
      <c r="BA46" s="64" t="str">
        <f t="shared" si="28"/>
        <v/>
      </c>
      <c r="BB46" s="64" t="str">
        <f t="shared" si="28"/>
        <v/>
      </c>
      <c r="BC46" s="64" t="str">
        <f t="shared" si="29"/>
        <v/>
      </c>
      <c r="BD46" s="64" t="str">
        <f t="shared" si="29"/>
        <v/>
      </c>
      <c r="BE46" s="64" t="str">
        <f t="shared" si="29"/>
        <v/>
      </c>
      <c r="BF46" s="64" t="str">
        <f t="shared" si="29"/>
        <v/>
      </c>
      <c r="BG46" s="64" t="str">
        <f t="shared" si="29"/>
        <v/>
      </c>
      <c r="BH46" s="64" t="str">
        <f t="shared" si="29"/>
        <v/>
      </c>
      <c r="BI46" s="64" t="str">
        <f t="shared" si="29"/>
        <v/>
      </c>
      <c r="BJ46" s="64" t="str">
        <f t="shared" si="29"/>
        <v/>
      </c>
      <c r="BK46" s="64" t="str">
        <f t="shared" si="29"/>
        <v/>
      </c>
      <c r="BL46" s="64" t="str">
        <f t="shared" si="29"/>
        <v/>
      </c>
      <c r="BM46" s="64" t="str">
        <f t="shared" si="30"/>
        <v/>
      </c>
      <c r="BN46" s="64" t="str">
        <f t="shared" si="30"/>
        <v/>
      </c>
      <c r="BO46" s="64" t="str">
        <f t="shared" si="30"/>
        <v/>
      </c>
      <c r="BP46" s="64" t="str">
        <f t="shared" si="30"/>
        <v/>
      </c>
      <c r="BQ46" s="64" t="str">
        <f t="shared" si="30"/>
        <v/>
      </c>
      <c r="BR46" s="64" t="str">
        <f t="shared" si="30"/>
        <v/>
      </c>
      <c r="BS46" s="64" t="str">
        <f t="shared" si="30"/>
        <v/>
      </c>
      <c r="BT46" s="64" t="str">
        <f t="shared" si="30"/>
        <v/>
      </c>
      <c r="BU46" s="64" t="str">
        <f t="shared" si="30"/>
        <v/>
      </c>
      <c r="BV46" s="64" t="str">
        <f t="shared" si="30"/>
        <v/>
      </c>
      <c r="BW46" s="64" t="str">
        <f t="shared" si="31"/>
        <v/>
      </c>
      <c r="BX46" s="64" t="str">
        <f t="shared" si="31"/>
        <v/>
      </c>
      <c r="BY46" s="64" t="str">
        <f t="shared" si="31"/>
        <v/>
      </c>
      <c r="BZ46" s="64" t="str">
        <f t="shared" si="31"/>
        <v/>
      </c>
      <c r="CA46" s="64" t="str">
        <f t="shared" si="31"/>
        <v/>
      </c>
      <c r="CB46" s="64" t="str">
        <f t="shared" si="31"/>
        <v/>
      </c>
      <c r="CC46" s="64" t="str">
        <f t="shared" si="31"/>
        <v/>
      </c>
      <c r="CD46" s="64" t="str">
        <f t="shared" si="31"/>
        <v/>
      </c>
      <c r="CE46" s="64" t="str">
        <f t="shared" si="31"/>
        <v/>
      </c>
      <c r="CF46" s="64" t="str">
        <f t="shared" si="31"/>
        <v/>
      </c>
      <c r="CG46" s="64" t="str">
        <f t="shared" si="32"/>
        <v/>
      </c>
      <c r="CH46" s="64" t="str">
        <f t="shared" si="32"/>
        <v/>
      </c>
      <c r="CI46" s="64" t="str">
        <f t="shared" si="32"/>
        <v/>
      </c>
      <c r="CJ46" s="64" t="str">
        <f t="shared" si="32"/>
        <v/>
      </c>
      <c r="CK46" s="64" t="str">
        <f t="shared" si="32"/>
        <v/>
      </c>
      <c r="CL46" s="64" t="str">
        <f t="shared" si="32"/>
        <v/>
      </c>
      <c r="CM46" s="64" t="str">
        <f t="shared" si="32"/>
        <v/>
      </c>
      <c r="CN46" s="64" t="str">
        <f t="shared" si="32"/>
        <v/>
      </c>
      <c r="CO46" s="64" t="str">
        <f t="shared" si="32"/>
        <v/>
      </c>
      <c r="CP46" s="64" t="str">
        <f t="shared" si="32"/>
        <v/>
      </c>
      <c r="CQ46" s="64" t="str">
        <f t="shared" si="32"/>
        <v/>
      </c>
      <c r="CR46" s="64" t="str">
        <f t="shared" si="32"/>
        <v/>
      </c>
    </row>
    <row r="47" spans="2:96" ht="15.75" x14ac:dyDescent="0.25">
      <c r="B47" s="34">
        <f>IF(ROW(id)=ROW($B$13)+2,1,MAX(prev_col_range)+1)</f>
        <v>33</v>
      </c>
      <c r="C47" s="28"/>
      <c r="D47" s="29"/>
      <c r="E47" s="34"/>
      <c r="F47" s="28"/>
      <c r="G47" s="28"/>
      <c r="H47" s="55" t="str">
        <f>_xlfn.IFNA(INDEX(Settings!$P$9:$P$49,MATCH(team_member,Settings!$N$9:$N$49,0)),"")</f>
        <v/>
      </c>
      <c r="I47" s="28"/>
      <c r="J47" s="38"/>
      <c r="K47" s="94"/>
      <c r="L47" s="98"/>
      <c r="M47" s="34"/>
      <c r="N47" s="116" t="str">
        <f>IF(d_id&lt;&gt;"",IF(d_id&lt;id,"↖",IF(d_id&gt;id,"↙","")),"")</f>
        <v/>
      </c>
      <c r="O47" s="117"/>
      <c r="P47" s="118" t="str" cm="1">
        <f t="array" ref="P47">IFERROR("("&amp; d_type &amp;") " &amp; IF(LEN(d_name)&gt;10,LEFT(d_name,10)&amp;"...",d_name),"")</f>
        <v/>
      </c>
      <c r="Q47" s="28"/>
      <c r="R47" s="29"/>
      <c r="S47" s="60"/>
      <c r="T47" s="56" t="str" cm="1">
        <f t="array" ref="T47">IF(ind_start&lt;&gt;"",ind_start,IF(ind_end&lt;&gt;"",plan_start_calculation,""))</f>
        <v/>
      </c>
      <c r="U47" s="57" t="str" cm="1">
        <f t="array" ref="U47">IF(ind_start&lt;&gt;"",plan_end_calculation,IF(ind_end&lt;&gt;"",ind_end,""))</f>
        <v/>
      </c>
      <c r="V47" s="56"/>
      <c r="W47" s="57"/>
      <c r="X47" s="30"/>
      <c r="Y47" s="64" t="str">
        <f t="shared" si="26"/>
        <v/>
      </c>
      <c r="Z47" s="64" t="str">
        <f t="shared" si="26"/>
        <v/>
      </c>
      <c r="AA47" s="64" t="str">
        <f t="shared" si="26"/>
        <v/>
      </c>
      <c r="AB47" s="64" t="str">
        <f t="shared" si="26"/>
        <v/>
      </c>
      <c r="AC47" s="64" t="str">
        <f t="shared" si="26"/>
        <v/>
      </c>
      <c r="AD47" s="64" t="str">
        <f t="shared" si="26"/>
        <v/>
      </c>
      <c r="AE47" s="64" t="str">
        <f t="shared" si="26"/>
        <v/>
      </c>
      <c r="AF47" s="64" t="str">
        <f t="shared" si="26"/>
        <v/>
      </c>
      <c r="AG47" s="64" t="str">
        <f t="shared" si="26"/>
        <v/>
      </c>
      <c r="AH47" s="64" t="str">
        <f t="shared" si="26"/>
        <v/>
      </c>
      <c r="AI47" s="64" t="str">
        <f t="shared" si="27"/>
        <v/>
      </c>
      <c r="AJ47" s="64" t="str">
        <f t="shared" si="27"/>
        <v/>
      </c>
      <c r="AK47" s="64" t="str">
        <f t="shared" si="27"/>
        <v/>
      </c>
      <c r="AL47" s="64" t="str">
        <f t="shared" si="27"/>
        <v/>
      </c>
      <c r="AM47" s="64" t="str">
        <f t="shared" si="27"/>
        <v/>
      </c>
      <c r="AN47" s="64" t="str">
        <f t="shared" si="27"/>
        <v/>
      </c>
      <c r="AO47" s="64" t="str">
        <f t="shared" si="27"/>
        <v/>
      </c>
      <c r="AP47" s="64" t="str">
        <f t="shared" si="27"/>
        <v/>
      </c>
      <c r="AQ47" s="64" t="str">
        <f t="shared" si="27"/>
        <v/>
      </c>
      <c r="AR47" s="64" t="str">
        <f t="shared" si="27"/>
        <v/>
      </c>
      <c r="AS47" s="64" t="str">
        <f t="shared" si="28"/>
        <v/>
      </c>
      <c r="AT47" s="64" t="str">
        <f t="shared" si="28"/>
        <v/>
      </c>
      <c r="AU47" s="64" t="str">
        <f t="shared" si="28"/>
        <v/>
      </c>
      <c r="AV47" s="64" t="str">
        <f t="shared" si="28"/>
        <v/>
      </c>
      <c r="AW47" s="64" t="str">
        <f t="shared" si="28"/>
        <v/>
      </c>
      <c r="AX47" s="64" t="str">
        <f t="shared" si="28"/>
        <v/>
      </c>
      <c r="AY47" s="64" t="str">
        <f t="shared" si="28"/>
        <v/>
      </c>
      <c r="AZ47" s="64" t="str">
        <f t="shared" si="28"/>
        <v/>
      </c>
      <c r="BA47" s="64" t="str">
        <f t="shared" si="28"/>
        <v/>
      </c>
      <c r="BB47" s="64" t="str">
        <f t="shared" si="28"/>
        <v/>
      </c>
      <c r="BC47" s="64" t="str">
        <f t="shared" si="29"/>
        <v/>
      </c>
      <c r="BD47" s="64" t="str">
        <f t="shared" si="29"/>
        <v/>
      </c>
      <c r="BE47" s="64" t="str">
        <f t="shared" si="29"/>
        <v/>
      </c>
      <c r="BF47" s="64" t="str">
        <f t="shared" si="29"/>
        <v/>
      </c>
      <c r="BG47" s="64" t="str">
        <f t="shared" si="29"/>
        <v/>
      </c>
      <c r="BH47" s="64" t="str">
        <f t="shared" si="29"/>
        <v/>
      </c>
      <c r="BI47" s="64" t="str">
        <f t="shared" si="29"/>
        <v/>
      </c>
      <c r="BJ47" s="64" t="str">
        <f t="shared" si="29"/>
        <v/>
      </c>
      <c r="BK47" s="64" t="str">
        <f t="shared" si="29"/>
        <v/>
      </c>
      <c r="BL47" s="64" t="str">
        <f t="shared" si="29"/>
        <v/>
      </c>
      <c r="BM47" s="64" t="str">
        <f t="shared" si="30"/>
        <v/>
      </c>
      <c r="BN47" s="64" t="str">
        <f t="shared" si="30"/>
        <v/>
      </c>
      <c r="BO47" s="64" t="str">
        <f t="shared" si="30"/>
        <v/>
      </c>
      <c r="BP47" s="64" t="str">
        <f t="shared" si="30"/>
        <v/>
      </c>
      <c r="BQ47" s="64" t="str">
        <f t="shared" si="30"/>
        <v/>
      </c>
      <c r="BR47" s="64" t="str">
        <f t="shared" si="30"/>
        <v/>
      </c>
      <c r="BS47" s="64" t="str">
        <f t="shared" si="30"/>
        <v/>
      </c>
      <c r="BT47" s="64" t="str">
        <f t="shared" si="30"/>
        <v/>
      </c>
      <c r="BU47" s="64" t="str">
        <f t="shared" si="30"/>
        <v/>
      </c>
      <c r="BV47" s="64" t="str">
        <f t="shared" si="30"/>
        <v/>
      </c>
      <c r="BW47" s="64" t="str">
        <f t="shared" si="31"/>
        <v/>
      </c>
      <c r="BX47" s="64" t="str">
        <f t="shared" si="31"/>
        <v/>
      </c>
      <c r="BY47" s="64" t="str">
        <f t="shared" si="31"/>
        <v/>
      </c>
      <c r="BZ47" s="64" t="str">
        <f t="shared" si="31"/>
        <v/>
      </c>
      <c r="CA47" s="64" t="str">
        <f t="shared" si="31"/>
        <v/>
      </c>
      <c r="CB47" s="64" t="str">
        <f t="shared" si="31"/>
        <v/>
      </c>
      <c r="CC47" s="64" t="str">
        <f t="shared" si="31"/>
        <v/>
      </c>
      <c r="CD47" s="64" t="str">
        <f t="shared" si="31"/>
        <v/>
      </c>
      <c r="CE47" s="64" t="str">
        <f t="shared" si="31"/>
        <v/>
      </c>
      <c r="CF47" s="64" t="str">
        <f t="shared" si="31"/>
        <v/>
      </c>
      <c r="CG47" s="64" t="str">
        <f t="shared" si="32"/>
        <v/>
      </c>
      <c r="CH47" s="64" t="str">
        <f t="shared" si="32"/>
        <v/>
      </c>
      <c r="CI47" s="64" t="str">
        <f t="shared" si="32"/>
        <v/>
      </c>
      <c r="CJ47" s="64" t="str">
        <f t="shared" si="32"/>
        <v/>
      </c>
      <c r="CK47" s="64" t="str">
        <f t="shared" si="32"/>
        <v/>
      </c>
      <c r="CL47" s="64" t="str">
        <f t="shared" si="32"/>
        <v/>
      </c>
      <c r="CM47" s="64" t="str">
        <f t="shared" si="32"/>
        <v/>
      </c>
      <c r="CN47" s="64" t="str">
        <f t="shared" si="32"/>
        <v/>
      </c>
      <c r="CO47" s="64" t="str">
        <f t="shared" si="32"/>
        <v/>
      </c>
      <c r="CP47" s="64" t="str">
        <f t="shared" si="32"/>
        <v/>
      </c>
      <c r="CQ47" s="64" t="str">
        <f t="shared" si="32"/>
        <v/>
      </c>
      <c r="CR47" s="64" t="str">
        <f t="shared" si="32"/>
        <v/>
      </c>
    </row>
    <row r="48" spans="2:96" ht="15.75" x14ac:dyDescent="0.25">
      <c r="B48" s="34">
        <f>IF(ROW(id)=ROW($B$13)+2,1,MAX(prev_col_range)+1)</f>
        <v>34</v>
      </c>
      <c r="C48" s="28"/>
      <c r="D48" s="29"/>
      <c r="E48" s="34"/>
      <c r="F48" s="28"/>
      <c r="G48" s="28"/>
      <c r="H48" s="55" t="str">
        <f>_xlfn.IFNA(INDEX(Settings!$P$9:$P$49,MATCH(team_member,Settings!$N$9:$N$49,0)),"")</f>
        <v/>
      </c>
      <c r="I48" s="28"/>
      <c r="J48" s="38"/>
      <c r="K48" s="94"/>
      <c r="L48" s="98"/>
      <c r="M48" s="34"/>
      <c r="N48" s="116" t="str">
        <f>IF(d_id&lt;&gt;"",IF(d_id&lt;id,"↖",IF(d_id&gt;id,"↙","")),"")</f>
        <v/>
      </c>
      <c r="O48" s="117"/>
      <c r="P48" s="118" t="str" cm="1">
        <f t="array" ref="P48">IFERROR("("&amp; d_type &amp;") " &amp; IF(LEN(d_name)&gt;10,LEFT(d_name,10)&amp;"...",d_name),"")</f>
        <v/>
      </c>
      <c r="Q48" s="28"/>
      <c r="R48" s="29"/>
      <c r="S48" s="60"/>
      <c r="T48" s="56" t="str" cm="1">
        <f t="array" ref="T48">IF(ind_start&lt;&gt;"",ind_start,IF(ind_end&lt;&gt;"",plan_start_calculation,""))</f>
        <v/>
      </c>
      <c r="U48" s="57" t="str" cm="1">
        <f t="array" ref="U48">IF(ind_start&lt;&gt;"",plan_end_calculation,IF(ind_end&lt;&gt;"",ind_end,""))</f>
        <v/>
      </c>
      <c r="V48" s="56"/>
      <c r="W48" s="57"/>
      <c r="X48" s="30"/>
      <c r="Y48" s="64" t="str">
        <f t="shared" si="26"/>
        <v/>
      </c>
      <c r="Z48" s="64" t="str">
        <f t="shared" si="26"/>
        <v/>
      </c>
      <c r="AA48" s="64" t="str">
        <f t="shared" si="26"/>
        <v/>
      </c>
      <c r="AB48" s="64" t="str">
        <f t="shared" si="26"/>
        <v/>
      </c>
      <c r="AC48" s="64" t="str">
        <f t="shared" si="26"/>
        <v/>
      </c>
      <c r="AD48" s="64" t="str">
        <f t="shared" si="26"/>
        <v/>
      </c>
      <c r="AE48" s="64" t="str">
        <f t="shared" si="26"/>
        <v/>
      </c>
      <c r="AF48" s="64" t="str">
        <f t="shared" si="26"/>
        <v/>
      </c>
      <c r="AG48" s="64" t="str">
        <f t="shared" si="26"/>
        <v/>
      </c>
      <c r="AH48" s="64" t="str">
        <f t="shared" si="26"/>
        <v/>
      </c>
      <c r="AI48" s="64" t="str">
        <f t="shared" si="27"/>
        <v/>
      </c>
      <c r="AJ48" s="64" t="str">
        <f t="shared" si="27"/>
        <v/>
      </c>
      <c r="AK48" s="64" t="str">
        <f t="shared" si="27"/>
        <v/>
      </c>
      <c r="AL48" s="64" t="str">
        <f t="shared" si="27"/>
        <v/>
      </c>
      <c r="AM48" s="64" t="str">
        <f t="shared" si="27"/>
        <v/>
      </c>
      <c r="AN48" s="64" t="str">
        <f t="shared" si="27"/>
        <v/>
      </c>
      <c r="AO48" s="64" t="str">
        <f t="shared" si="27"/>
        <v/>
      </c>
      <c r="AP48" s="64" t="str">
        <f t="shared" si="27"/>
        <v/>
      </c>
      <c r="AQ48" s="64" t="str">
        <f t="shared" si="27"/>
        <v/>
      </c>
      <c r="AR48" s="64" t="str">
        <f t="shared" si="27"/>
        <v/>
      </c>
      <c r="AS48" s="64" t="str">
        <f t="shared" si="28"/>
        <v/>
      </c>
      <c r="AT48" s="64" t="str">
        <f t="shared" si="28"/>
        <v/>
      </c>
      <c r="AU48" s="64" t="str">
        <f t="shared" si="28"/>
        <v/>
      </c>
      <c r="AV48" s="64" t="str">
        <f t="shared" si="28"/>
        <v/>
      </c>
      <c r="AW48" s="64" t="str">
        <f t="shared" si="28"/>
        <v/>
      </c>
      <c r="AX48" s="64" t="str">
        <f t="shared" si="28"/>
        <v/>
      </c>
      <c r="AY48" s="64" t="str">
        <f t="shared" si="28"/>
        <v/>
      </c>
      <c r="AZ48" s="64" t="str">
        <f t="shared" si="28"/>
        <v/>
      </c>
      <c r="BA48" s="64" t="str">
        <f t="shared" si="28"/>
        <v/>
      </c>
      <c r="BB48" s="64" t="str">
        <f t="shared" si="28"/>
        <v/>
      </c>
      <c r="BC48" s="64" t="str">
        <f t="shared" si="29"/>
        <v/>
      </c>
      <c r="BD48" s="64" t="str">
        <f t="shared" si="29"/>
        <v/>
      </c>
      <c r="BE48" s="64" t="str">
        <f t="shared" si="29"/>
        <v/>
      </c>
      <c r="BF48" s="64" t="str">
        <f t="shared" si="29"/>
        <v/>
      </c>
      <c r="BG48" s="64" t="str">
        <f t="shared" si="29"/>
        <v/>
      </c>
      <c r="BH48" s="64" t="str">
        <f t="shared" si="29"/>
        <v/>
      </c>
      <c r="BI48" s="64" t="str">
        <f t="shared" si="29"/>
        <v/>
      </c>
      <c r="BJ48" s="64" t="str">
        <f t="shared" si="29"/>
        <v/>
      </c>
      <c r="BK48" s="64" t="str">
        <f t="shared" si="29"/>
        <v/>
      </c>
      <c r="BL48" s="64" t="str">
        <f t="shared" si="29"/>
        <v/>
      </c>
      <c r="BM48" s="64" t="str">
        <f t="shared" si="30"/>
        <v/>
      </c>
      <c r="BN48" s="64" t="str">
        <f t="shared" si="30"/>
        <v/>
      </c>
      <c r="BO48" s="64" t="str">
        <f t="shared" si="30"/>
        <v/>
      </c>
      <c r="BP48" s="64" t="str">
        <f t="shared" si="30"/>
        <v/>
      </c>
      <c r="BQ48" s="64" t="str">
        <f t="shared" si="30"/>
        <v/>
      </c>
      <c r="BR48" s="64" t="str">
        <f t="shared" si="30"/>
        <v/>
      </c>
      <c r="BS48" s="64" t="str">
        <f t="shared" si="30"/>
        <v/>
      </c>
      <c r="BT48" s="64" t="str">
        <f t="shared" si="30"/>
        <v/>
      </c>
      <c r="BU48" s="64" t="str">
        <f t="shared" si="30"/>
        <v/>
      </c>
      <c r="BV48" s="64" t="str">
        <f t="shared" si="30"/>
        <v/>
      </c>
      <c r="BW48" s="64" t="str">
        <f t="shared" si="31"/>
        <v/>
      </c>
      <c r="BX48" s="64" t="str">
        <f t="shared" si="31"/>
        <v/>
      </c>
      <c r="BY48" s="64" t="str">
        <f t="shared" si="31"/>
        <v/>
      </c>
      <c r="BZ48" s="64" t="str">
        <f t="shared" si="31"/>
        <v/>
      </c>
      <c r="CA48" s="64" t="str">
        <f t="shared" si="31"/>
        <v/>
      </c>
      <c r="CB48" s="64" t="str">
        <f t="shared" si="31"/>
        <v/>
      </c>
      <c r="CC48" s="64" t="str">
        <f t="shared" si="31"/>
        <v/>
      </c>
      <c r="CD48" s="64" t="str">
        <f t="shared" si="31"/>
        <v/>
      </c>
      <c r="CE48" s="64" t="str">
        <f t="shared" si="31"/>
        <v/>
      </c>
      <c r="CF48" s="64" t="str">
        <f t="shared" si="31"/>
        <v/>
      </c>
      <c r="CG48" s="64" t="str">
        <f t="shared" si="32"/>
        <v/>
      </c>
      <c r="CH48" s="64" t="str">
        <f t="shared" si="32"/>
        <v/>
      </c>
      <c r="CI48" s="64" t="str">
        <f t="shared" si="32"/>
        <v/>
      </c>
      <c r="CJ48" s="64" t="str">
        <f t="shared" si="32"/>
        <v/>
      </c>
      <c r="CK48" s="64" t="str">
        <f t="shared" si="32"/>
        <v/>
      </c>
      <c r="CL48" s="64" t="str">
        <f t="shared" si="32"/>
        <v/>
      </c>
      <c r="CM48" s="64" t="str">
        <f t="shared" si="32"/>
        <v/>
      </c>
      <c r="CN48" s="64" t="str">
        <f t="shared" si="32"/>
        <v/>
      </c>
      <c r="CO48" s="64" t="str">
        <f t="shared" si="32"/>
        <v/>
      </c>
      <c r="CP48" s="64" t="str">
        <f t="shared" si="32"/>
        <v/>
      </c>
      <c r="CQ48" s="64" t="str">
        <f t="shared" si="32"/>
        <v/>
      </c>
      <c r="CR48" s="64" t="str">
        <f t="shared" si="32"/>
        <v/>
      </c>
    </row>
    <row r="49" spans="2:96" ht="15.75" x14ac:dyDescent="0.25">
      <c r="B49" s="34">
        <f>IF(ROW(id)=ROW($B$13)+2,1,MAX(prev_col_range)+1)</f>
        <v>35</v>
      </c>
      <c r="C49" s="28"/>
      <c r="D49" s="29"/>
      <c r="E49" s="34"/>
      <c r="F49" s="28"/>
      <c r="G49" s="28"/>
      <c r="H49" s="55" t="str">
        <f>_xlfn.IFNA(INDEX(Settings!$P$9:$P$49,MATCH(team_member,Settings!$N$9:$N$49,0)),"")</f>
        <v/>
      </c>
      <c r="I49" s="28"/>
      <c r="J49" s="38"/>
      <c r="K49" s="94"/>
      <c r="L49" s="98"/>
      <c r="M49" s="34"/>
      <c r="N49" s="116" t="str">
        <f>IF(d_id&lt;&gt;"",IF(d_id&lt;id,"↖",IF(d_id&gt;id,"↙","")),"")</f>
        <v/>
      </c>
      <c r="O49" s="117"/>
      <c r="P49" s="118" t="str" cm="1">
        <f t="array" ref="P49">IFERROR("("&amp; d_type &amp;") " &amp; IF(LEN(d_name)&gt;10,LEFT(d_name,10)&amp;"...",d_name),"")</f>
        <v/>
      </c>
      <c r="Q49" s="28"/>
      <c r="R49" s="29"/>
      <c r="S49" s="60"/>
      <c r="T49" s="56" t="str" cm="1">
        <f t="array" ref="T49">IF(ind_start&lt;&gt;"",ind_start,IF(ind_end&lt;&gt;"",plan_start_calculation,""))</f>
        <v/>
      </c>
      <c r="U49" s="57" t="str" cm="1">
        <f t="array" ref="U49">IF(ind_start&lt;&gt;"",plan_end_calculation,IF(ind_end&lt;&gt;"",ind_end,""))</f>
        <v/>
      </c>
      <c r="V49" s="56"/>
      <c r="W49" s="57"/>
      <c r="X49" s="30"/>
      <c r="Y49" s="64" t="str">
        <f t="shared" si="26"/>
        <v/>
      </c>
      <c r="Z49" s="64" t="str">
        <f t="shared" si="26"/>
        <v/>
      </c>
      <c r="AA49" s="64" t="str">
        <f t="shared" si="26"/>
        <v/>
      </c>
      <c r="AB49" s="64" t="str">
        <f t="shared" si="26"/>
        <v/>
      </c>
      <c r="AC49" s="64" t="str">
        <f t="shared" si="26"/>
        <v/>
      </c>
      <c r="AD49" s="64" t="str">
        <f t="shared" si="26"/>
        <v/>
      </c>
      <c r="AE49" s="64" t="str">
        <f t="shared" si="26"/>
        <v/>
      </c>
      <c r="AF49" s="64" t="str">
        <f t="shared" si="26"/>
        <v/>
      </c>
      <c r="AG49" s="64" t="str">
        <f t="shared" si="26"/>
        <v/>
      </c>
      <c r="AH49" s="64" t="str">
        <f t="shared" si="26"/>
        <v/>
      </c>
      <c r="AI49" s="64" t="str">
        <f t="shared" si="27"/>
        <v/>
      </c>
      <c r="AJ49" s="64" t="str">
        <f t="shared" si="27"/>
        <v/>
      </c>
      <c r="AK49" s="64" t="str">
        <f t="shared" si="27"/>
        <v/>
      </c>
      <c r="AL49" s="64" t="str">
        <f t="shared" si="27"/>
        <v/>
      </c>
      <c r="AM49" s="64" t="str">
        <f t="shared" si="27"/>
        <v/>
      </c>
      <c r="AN49" s="64" t="str">
        <f t="shared" si="27"/>
        <v/>
      </c>
      <c r="AO49" s="64" t="str">
        <f t="shared" si="27"/>
        <v/>
      </c>
      <c r="AP49" s="64" t="str">
        <f t="shared" si="27"/>
        <v/>
      </c>
      <c r="AQ49" s="64" t="str">
        <f t="shared" si="27"/>
        <v/>
      </c>
      <c r="AR49" s="64" t="str">
        <f t="shared" si="27"/>
        <v/>
      </c>
      <c r="AS49" s="64" t="str">
        <f t="shared" si="28"/>
        <v/>
      </c>
      <c r="AT49" s="64" t="str">
        <f t="shared" si="28"/>
        <v/>
      </c>
      <c r="AU49" s="64" t="str">
        <f t="shared" si="28"/>
        <v/>
      </c>
      <c r="AV49" s="64" t="str">
        <f t="shared" si="28"/>
        <v/>
      </c>
      <c r="AW49" s="64" t="str">
        <f t="shared" si="28"/>
        <v/>
      </c>
      <c r="AX49" s="64" t="str">
        <f t="shared" si="28"/>
        <v/>
      </c>
      <c r="AY49" s="64" t="str">
        <f t="shared" si="28"/>
        <v/>
      </c>
      <c r="AZ49" s="64" t="str">
        <f t="shared" si="28"/>
        <v/>
      </c>
      <c r="BA49" s="64" t="str">
        <f t="shared" si="28"/>
        <v/>
      </c>
      <c r="BB49" s="64" t="str">
        <f t="shared" si="28"/>
        <v/>
      </c>
      <c r="BC49" s="64" t="str">
        <f t="shared" si="29"/>
        <v/>
      </c>
      <c r="BD49" s="64" t="str">
        <f t="shared" si="29"/>
        <v/>
      </c>
      <c r="BE49" s="64" t="str">
        <f t="shared" si="29"/>
        <v/>
      </c>
      <c r="BF49" s="64" t="str">
        <f t="shared" si="29"/>
        <v/>
      </c>
      <c r="BG49" s="64" t="str">
        <f t="shared" si="29"/>
        <v/>
      </c>
      <c r="BH49" s="64" t="str">
        <f t="shared" si="29"/>
        <v/>
      </c>
      <c r="BI49" s="64" t="str">
        <f t="shared" si="29"/>
        <v/>
      </c>
      <c r="BJ49" s="64" t="str">
        <f t="shared" si="29"/>
        <v/>
      </c>
      <c r="BK49" s="64" t="str">
        <f t="shared" si="29"/>
        <v/>
      </c>
      <c r="BL49" s="64" t="str">
        <f t="shared" si="29"/>
        <v/>
      </c>
      <c r="BM49" s="64" t="str">
        <f t="shared" si="30"/>
        <v/>
      </c>
      <c r="BN49" s="64" t="str">
        <f t="shared" si="30"/>
        <v/>
      </c>
      <c r="BO49" s="64" t="str">
        <f t="shared" si="30"/>
        <v/>
      </c>
      <c r="BP49" s="64" t="str">
        <f t="shared" si="30"/>
        <v/>
      </c>
      <c r="BQ49" s="64" t="str">
        <f t="shared" si="30"/>
        <v/>
      </c>
      <c r="BR49" s="64" t="str">
        <f t="shared" si="30"/>
        <v/>
      </c>
      <c r="BS49" s="64" t="str">
        <f t="shared" si="30"/>
        <v/>
      </c>
      <c r="BT49" s="64" t="str">
        <f t="shared" si="30"/>
        <v/>
      </c>
      <c r="BU49" s="64" t="str">
        <f t="shared" si="30"/>
        <v/>
      </c>
      <c r="BV49" s="64" t="str">
        <f t="shared" si="30"/>
        <v/>
      </c>
      <c r="BW49" s="64" t="str">
        <f t="shared" si="31"/>
        <v/>
      </c>
      <c r="BX49" s="64" t="str">
        <f t="shared" si="31"/>
        <v/>
      </c>
      <c r="BY49" s="64" t="str">
        <f t="shared" si="31"/>
        <v/>
      </c>
      <c r="BZ49" s="64" t="str">
        <f t="shared" si="31"/>
        <v/>
      </c>
      <c r="CA49" s="64" t="str">
        <f t="shared" si="31"/>
        <v/>
      </c>
      <c r="CB49" s="64" t="str">
        <f t="shared" si="31"/>
        <v/>
      </c>
      <c r="CC49" s="64" t="str">
        <f t="shared" si="31"/>
        <v/>
      </c>
      <c r="CD49" s="64" t="str">
        <f t="shared" si="31"/>
        <v/>
      </c>
      <c r="CE49" s="64" t="str">
        <f t="shared" si="31"/>
        <v/>
      </c>
      <c r="CF49" s="64" t="str">
        <f t="shared" si="31"/>
        <v/>
      </c>
      <c r="CG49" s="64" t="str">
        <f t="shared" si="32"/>
        <v/>
      </c>
      <c r="CH49" s="64" t="str">
        <f t="shared" si="32"/>
        <v/>
      </c>
      <c r="CI49" s="64" t="str">
        <f t="shared" si="32"/>
        <v/>
      </c>
      <c r="CJ49" s="64" t="str">
        <f t="shared" si="32"/>
        <v/>
      </c>
      <c r="CK49" s="64" t="str">
        <f t="shared" si="32"/>
        <v/>
      </c>
      <c r="CL49" s="64" t="str">
        <f t="shared" si="32"/>
        <v/>
      </c>
      <c r="CM49" s="64" t="str">
        <f t="shared" si="32"/>
        <v/>
      </c>
      <c r="CN49" s="64" t="str">
        <f t="shared" si="32"/>
        <v/>
      </c>
      <c r="CO49" s="64" t="str">
        <f t="shared" si="32"/>
        <v/>
      </c>
      <c r="CP49" s="64" t="str">
        <f t="shared" si="32"/>
        <v/>
      </c>
      <c r="CQ49" s="64" t="str">
        <f t="shared" si="32"/>
        <v/>
      </c>
      <c r="CR49" s="64" t="str">
        <f t="shared" si="32"/>
        <v/>
      </c>
    </row>
    <row r="50" spans="2:96" ht="15.75" x14ac:dyDescent="0.25">
      <c r="B50" s="34">
        <f>IF(ROW(id)=ROW($B$13)+2,1,MAX(prev_col_range)+1)</f>
        <v>36</v>
      </c>
      <c r="C50" s="31"/>
      <c r="D50" s="32"/>
      <c r="E50" s="34"/>
      <c r="F50" s="31"/>
      <c r="G50" s="28"/>
      <c r="H50" s="55" t="str">
        <f>_xlfn.IFNA(INDEX(Settings!$P$9:$P$49,MATCH(team_member,Settings!$N$9:$N$49,0)),"")</f>
        <v/>
      </c>
      <c r="I50" s="31"/>
      <c r="J50" s="39"/>
      <c r="K50" s="94"/>
      <c r="L50" s="99"/>
      <c r="M50" s="105"/>
      <c r="N50" s="116" t="str">
        <f>IF(d_id&lt;&gt;"",IF(d_id&lt;id,"↖",IF(d_id&gt;id,"↙","")),"")</f>
        <v/>
      </c>
      <c r="O50" s="119"/>
      <c r="P50" s="118" t="str" cm="1">
        <f t="array" ref="P50">IFERROR("("&amp; d_type &amp;") " &amp; IF(LEN(d_name)&gt;10,LEFT(d_name,10)&amp;"...",d_name),"")</f>
        <v/>
      </c>
      <c r="Q50" s="31"/>
      <c r="R50" s="32"/>
      <c r="S50" s="61"/>
      <c r="T50" s="56" t="str" cm="1">
        <f t="array" ref="T50">IF(ind_start&lt;&gt;"",ind_start,IF(ind_end&lt;&gt;"",plan_start_calculation,""))</f>
        <v/>
      </c>
      <c r="U50" s="57" t="str" cm="1">
        <f t="array" ref="U50">IF(ind_start&lt;&gt;"",plan_end_calculation,IF(ind_end&lt;&gt;"",ind_end,""))</f>
        <v/>
      </c>
      <c r="V50" s="58"/>
      <c r="W50" s="59"/>
      <c r="X50" s="33"/>
      <c r="Y50" s="64" t="str">
        <f t="shared" si="26"/>
        <v/>
      </c>
      <c r="Z50" s="64" t="str">
        <f t="shared" si="26"/>
        <v/>
      </c>
      <c r="AA50" s="64" t="str">
        <f t="shared" si="26"/>
        <v/>
      </c>
      <c r="AB50" s="64" t="str">
        <f t="shared" si="26"/>
        <v/>
      </c>
      <c r="AC50" s="64" t="str">
        <f t="shared" si="26"/>
        <v/>
      </c>
      <c r="AD50" s="64" t="str">
        <f t="shared" si="26"/>
        <v/>
      </c>
      <c r="AE50" s="64" t="str">
        <f t="shared" si="26"/>
        <v/>
      </c>
      <c r="AF50" s="64" t="str">
        <f t="shared" si="26"/>
        <v/>
      </c>
      <c r="AG50" s="64" t="str">
        <f t="shared" si="26"/>
        <v/>
      </c>
      <c r="AH50" s="64" t="str">
        <f t="shared" si="26"/>
        <v/>
      </c>
      <c r="AI50" s="64" t="str">
        <f t="shared" si="27"/>
        <v/>
      </c>
      <c r="AJ50" s="64" t="str">
        <f t="shared" si="27"/>
        <v/>
      </c>
      <c r="AK50" s="64" t="str">
        <f t="shared" si="27"/>
        <v/>
      </c>
      <c r="AL50" s="64" t="str">
        <f t="shared" si="27"/>
        <v/>
      </c>
      <c r="AM50" s="64" t="str">
        <f t="shared" si="27"/>
        <v/>
      </c>
      <c r="AN50" s="64" t="str">
        <f t="shared" si="27"/>
        <v/>
      </c>
      <c r="AO50" s="64" t="str">
        <f t="shared" si="27"/>
        <v/>
      </c>
      <c r="AP50" s="64" t="str">
        <f t="shared" si="27"/>
        <v/>
      </c>
      <c r="AQ50" s="64" t="str">
        <f t="shared" si="27"/>
        <v/>
      </c>
      <c r="AR50" s="64" t="str">
        <f t="shared" si="27"/>
        <v/>
      </c>
      <c r="AS50" s="64" t="str">
        <f t="shared" si="28"/>
        <v/>
      </c>
      <c r="AT50" s="64" t="str">
        <f t="shared" si="28"/>
        <v/>
      </c>
      <c r="AU50" s="64" t="str">
        <f t="shared" si="28"/>
        <v/>
      </c>
      <c r="AV50" s="64" t="str">
        <f t="shared" si="28"/>
        <v/>
      </c>
      <c r="AW50" s="64" t="str">
        <f t="shared" si="28"/>
        <v/>
      </c>
      <c r="AX50" s="64" t="str">
        <f t="shared" si="28"/>
        <v/>
      </c>
      <c r="AY50" s="64" t="str">
        <f t="shared" si="28"/>
        <v/>
      </c>
      <c r="AZ50" s="64" t="str">
        <f t="shared" si="28"/>
        <v/>
      </c>
      <c r="BA50" s="64" t="str">
        <f t="shared" si="28"/>
        <v/>
      </c>
      <c r="BB50" s="64" t="str">
        <f t="shared" si="28"/>
        <v/>
      </c>
      <c r="BC50" s="64" t="str">
        <f t="shared" si="29"/>
        <v/>
      </c>
      <c r="BD50" s="64" t="str">
        <f t="shared" si="29"/>
        <v/>
      </c>
      <c r="BE50" s="64" t="str">
        <f t="shared" si="29"/>
        <v/>
      </c>
      <c r="BF50" s="64" t="str">
        <f t="shared" si="29"/>
        <v/>
      </c>
      <c r="BG50" s="64" t="str">
        <f t="shared" si="29"/>
        <v/>
      </c>
      <c r="BH50" s="64" t="str">
        <f t="shared" si="29"/>
        <v/>
      </c>
      <c r="BI50" s="64" t="str">
        <f t="shared" si="29"/>
        <v/>
      </c>
      <c r="BJ50" s="64" t="str">
        <f t="shared" si="29"/>
        <v/>
      </c>
      <c r="BK50" s="64" t="str">
        <f t="shared" si="29"/>
        <v/>
      </c>
      <c r="BL50" s="64" t="str">
        <f t="shared" si="29"/>
        <v/>
      </c>
      <c r="BM50" s="64" t="str">
        <f t="shared" si="30"/>
        <v/>
      </c>
      <c r="BN50" s="64" t="str">
        <f t="shared" si="30"/>
        <v/>
      </c>
      <c r="BO50" s="64" t="str">
        <f t="shared" si="30"/>
        <v/>
      </c>
      <c r="BP50" s="64" t="str">
        <f t="shared" si="30"/>
        <v/>
      </c>
      <c r="BQ50" s="64" t="str">
        <f t="shared" si="30"/>
        <v/>
      </c>
      <c r="BR50" s="64" t="str">
        <f t="shared" si="30"/>
        <v/>
      </c>
      <c r="BS50" s="64" t="str">
        <f t="shared" si="30"/>
        <v/>
      </c>
      <c r="BT50" s="64" t="str">
        <f t="shared" si="30"/>
        <v/>
      </c>
      <c r="BU50" s="64" t="str">
        <f t="shared" si="30"/>
        <v/>
      </c>
      <c r="BV50" s="64" t="str">
        <f t="shared" si="30"/>
        <v/>
      </c>
      <c r="BW50" s="64" t="str">
        <f t="shared" si="31"/>
        <v/>
      </c>
      <c r="BX50" s="64" t="str">
        <f t="shared" si="31"/>
        <v/>
      </c>
      <c r="BY50" s="64" t="str">
        <f t="shared" si="31"/>
        <v/>
      </c>
      <c r="BZ50" s="64" t="str">
        <f t="shared" si="31"/>
        <v/>
      </c>
      <c r="CA50" s="64" t="str">
        <f t="shared" si="31"/>
        <v/>
      </c>
      <c r="CB50" s="64" t="str">
        <f t="shared" si="31"/>
        <v/>
      </c>
      <c r="CC50" s="64" t="str">
        <f t="shared" si="31"/>
        <v/>
      </c>
      <c r="CD50" s="64" t="str">
        <f t="shared" si="31"/>
        <v/>
      </c>
      <c r="CE50" s="64" t="str">
        <f t="shared" si="31"/>
        <v/>
      </c>
      <c r="CF50" s="64" t="str">
        <f t="shared" si="31"/>
        <v/>
      </c>
      <c r="CG50" s="64" t="str">
        <f t="shared" si="32"/>
        <v/>
      </c>
      <c r="CH50" s="64" t="str">
        <f t="shared" si="32"/>
        <v/>
      </c>
      <c r="CI50" s="64" t="str">
        <f t="shared" si="32"/>
        <v/>
      </c>
      <c r="CJ50" s="64" t="str">
        <f t="shared" si="32"/>
        <v/>
      </c>
      <c r="CK50" s="64" t="str">
        <f t="shared" si="32"/>
        <v/>
      </c>
      <c r="CL50" s="64" t="str">
        <f t="shared" si="32"/>
        <v/>
      </c>
      <c r="CM50" s="64" t="str">
        <f t="shared" si="32"/>
        <v/>
      </c>
      <c r="CN50" s="64" t="str">
        <f t="shared" si="32"/>
        <v/>
      </c>
      <c r="CO50" s="64" t="str">
        <f t="shared" si="32"/>
        <v/>
      </c>
      <c r="CP50" s="64" t="str">
        <f t="shared" si="32"/>
        <v/>
      </c>
      <c r="CQ50" s="64" t="str">
        <f t="shared" si="32"/>
        <v/>
      </c>
      <c r="CR50" s="64" t="str">
        <f t="shared" si="32"/>
        <v/>
      </c>
    </row>
  </sheetData>
  <mergeCells count="89">
    <mergeCell ref="CM2:CR2"/>
    <mergeCell ref="N13:O13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B12:D12"/>
    <mergeCell ref="E12:J12"/>
    <mergeCell ref="K10:U10"/>
    <mergeCell ref="V10:W10"/>
    <mergeCell ref="K11:U11"/>
    <mergeCell ref="V11:W11"/>
    <mergeCell ref="K12:U12"/>
    <mergeCell ref="V12:W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BB10:BB12"/>
    <mergeCell ref="BC10:BC12"/>
    <mergeCell ref="BD10:BD12"/>
    <mergeCell ref="BE10:BE12"/>
    <mergeCell ref="BF10:BF12"/>
    <mergeCell ref="BG10:BG12"/>
    <mergeCell ref="BH10:BH12"/>
    <mergeCell ref="BI10:BI12"/>
    <mergeCell ref="BJ10:BJ12"/>
    <mergeCell ref="BK10:BK12"/>
    <mergeCell ref="BL10:BL12"/>
    <mergeCell ref="BM10:BM12"/>
    <mergeCell ref="BN10:BN12"/>
    <mergeCell ref="BO10:BO12"/>
    <mergeCell ref="BP10:BP12"/>
    <mergeCell ref="BQ10:BQ12"/>
    <mergeCell ref="BR10:BR12"/>
    <mergeCell ref="BS10:BS12"/>
    <mergeCell ref="BT10:BT12"/>
    <mergeCell ref="BU10:BU12"/>
    <mergeCell ref="BV10:BV12"/>
    <mergeCell ref="BW10:BW12"/>
    <mergeCell ref="BX10:BX12"/>
    <mergeCell ref="BY10:BY12"/>
    <mergeCell ref="BZ10:BZ12"/>
    <mergeCell ref="CA10:CA12"/>
    <mergeCell ref="CB10:CB12"/>
    <mergeCell ref="CC10:CC12"/>
    <mergeCell ref="CD10:CD12"/>
    <mergeCell ref="CE10:CE12"/>
    <mergeCell ref="CF10:CF12"/>
    <mergeCell ref="CG10:CG12"/>
    <mergeCell ref="CH10:CH12"/>
    <mergeCell ref="CI10:CI12"/>
    <mergeCell ref="CO10:CO12"/>
    <mergeCell ref="CP10:CP12"/>
    <mergeCell ref="CQ10:CQ12"/>
    <mergeCell ref="CR10:CR12"/>
    <mergeCell ref="CJ10:CJ12"/>
    <mergeCell ref="CK10:CK12"/>
    <mergeCell ref="CL10:CL12"/>
    <mergeCell ref="CM10:CM12"/>
    <mergeCell ref="CN10:CN12"/>
    <mergeCell ref="B2:H2"/>
    <mergeCell ref="Y2:AE2"/>
    <mergeCell ref="BU2:CA2"/>
    <mergeCell ref="AF2:AK2"/>
    <mergeCell ref="CB2:CH2"/>
    <mergeCell ref="AM2:AR2"/>
    <mergeCell ref="AT2:AY2"/>
  </mergeCells>
  <phoneticPr fontId="14" type="noConversion"/>
  <conditionalFormatting sqref="C15:CR50">
    <cfRule type="expression" dxfId="11" priority="4">
      <formula>type="S"</formula>
    </cfRule>
  </conditionalFormatting>
  <conditionalFormatting sqref="F15:F50">
    <cfRule type="expression" dxfId="10" priority="11">
      <formula>OR(type="T",type="M")</formula>
    </cfRule>
  </conditionalFormatting>
  <conditionalFormatting sqref="G15:G50">
    <cfRule type="expression" dxfId="9" priority="9">
      <formula>OR(type="T",type="M")</formula>
    </cfRule>
    <cfRule type="expression" dxfId="8" priority="10">
      <formula>type="S"</formula>
    </cfRule>
  </conditionalFormatting>
  <conditionalFormatting sqref="Y10:CR50">
    <cfRule type="expression" dxfId="6" priority="5">
      <formula>(WEEKDAY(date,2)&gt;WEEKDAY(next_date,2))*1</formula>
    </cfRule>
  </conditionalFormatting>
  <conditionalFormatting sqref="Y15:CR50">
    <cfRule type="expression" priority="6" stopIfTrue="1">
      <formula>NOT(item_in_plan)</formula>
    </cfRule>
    <cfRule type="expression" dxfId="5" priority="7" stopIfTrue="1">
      <formula>type="S"</formula>
    </cfRule>
    <cfRule type="expression" dxfId="4" priority="12" stopIfTrue="1">
      <formula>type="T"</formula>
    </cfRule>
    <cfRule type="expression" dxfId="3" priority="13" stopIfTrue="1">
      <formula>type="M"</formula>
    </cfRule>
  </conditionalFormatting>
  <conditionalFormatting sqref="L15:L50">
    <cfRule type="expression" dxfId="2" priority="3">
      <formula>ind_start&lt;&gt;""</formula>
    </cfRule>
  </conditionalFormatting>
  <conditionalFormatting sqref="K15:K50 S15:S50 M15:M50">
    <cfRule type="expression" dxfId="1" priority="2">
      <formula>_xlfn.ISFORMULA(K15)</formula>
    </cfRule>
  </conditionalFormatting>
  <conditionalFormatting sqref="K15:K50">
    <cfRule type="expression" dxfId="0" priority="1">
      <formula>AND(type="S",_xlfn.ISFORMULA(ind_start))</formula>
    </cfRule>
  </conditionalFormatting>
  <dataValidations count="3">
    <dataValidation type="list" allowBlank="1" showInputMessage="1" showErrorMessage="1" sqref="E15:E50" xr:uid="{77AAC52E-8396-4284-BF0D-A488AC19830A}">
      <formula1>"S,T,M"</formula1>
    </dataValidation>
    <dataValidation type="list" allowBlank="1" showInputMessage="1" showErrorMessage="1" sqref="J15" xr:uid="{42503B54-51DC-4E5D-A60D-FEA40E2A1DCE}">
      <formula1>$J$13</formula1>
    </dataValidation>
    <dataValidation type="list" allowBlank="1" showInputMessage="1" showErrorMessage="1" sqref="Q16" xr:uid="{0D05EE83-9098-48CB-9DB8-533EFFBCF3BC}">
      <formula1>"FS,SS,SF,FF"</formula1>
    </dataValidation>
  </dataValidations>
  <hyperlinks>
    <hyperlink ref="CM2:CR2" location="Settings!X2" tooltip="Go to Settings" display="Settings" xr:uid="{E21A91B2-C7FF-40FB-B66D-EB3D6FA84B7C}"/>
  </hyperlinks>
  <pageMargins left="0.7" right="0.7" top="0.75" bottom="0.75" header="0.3" footer="0.3"/>
  <pageSetup paperSize="9" orientation="portrait" r:id="rId1"/>
  <ignoredErrors>
    <ignoredError sqref="H15:H50 Y25:CR50 U17:U20 T17:T20 U25:U50 T25:T50 T22:U24 T21:U21 B15:B50 N15:N50 Q26:Q50 P15 P16:P50" emptyCellReferenc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603447AB-6A91-4BF6-A7E4-724BAD3FBC3C}">
            <xm:f>ISNA(MATCH(team_member,Settings!$N$9:$N$49,0))</xm:f>
            <x14:dxf>
              <font>
                <color rgb="FFC00000"/>
              </font>
            </x14:dxf>
          </x14:cfRule>
          <xm:sqref>I15:I50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F76C03-4250-423D-BD7C-DA5E90B6CAF1}">
          <x14:formula1>
            <xm:f>OFFSET(Settings!$N$9,,,COUNTA(Settings!$N$9:$N$49))</xm:f>
          </x14:formula1>
          <xm:sqref>I15:I49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F7CD1-51E7-48C0-BFFA-0864841C0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Sheet1</vt:lpstr>
      <vt:lpstr>Sheet2</vt:lpstr>
      <vt:lpstr>Settings</vt:lpstr>
      <vt:lpstr>Gantt</vt:lpstr>
      <vt:lpstr>Gantt!d_id</vt:lpstr>
      <vt:lpstr>Gantt!date</vt:lpstr>
      <vt:lpstr>Gantt!id</vt:lpstr>
      <vt:lpstr>Gantt!ind_end</vt:lpstr>
      <vt:lpstr>Gantt!ind_start</vt:lpstr>
      <vt:lpstr>Gantt!next_date</vt:lpstr>
      <vt:lpstr>Gantt!plan_end</vt:lpstr>
      <vt:lpstr>Gantt!plan_start</vt:lpstr>
      <vt:lpstr>Gantt!prev_col_range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Marazzi</dc:creator>
  <cp:lastModifiedBy>Luigi Marazzi</cp:lastModifiedBy>
  <cp:lastPrinted>2024-06-27T10:30:33Z</cp:lastPrinted>
  <dcterms:created xsi:type="dcterms:W3CDTF">2024-06-27T06:57:12Z</dcterms:created>
  <dcterms:modified xsi:type="dcterms:W3CDTF">2024-07-05T12:38:26Z</dcterms:modified>
</cp:coreProperties>
</file>