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enja\Downloads\2024\TCII\TPL1\"/>
    </mc:Choice>
  </mc:AlternateContent>
  <xr:revisionPtr revIDLastSave="0" documentId="13_ncr:1_{CD90358A-EC38-42D6-B5EA-7B187919EF29}" xr6:coauthVersionLast="47" xr6:coauthVersionMax="47" xr10:uidLastSave="{00000000-0000-0000-0000-000000000000}"/>
  <bookViews>
    <workbookView xWindow="-120" yWindow="-120" windowWidth="29040" windowHeight="15720" xr2:uid="{9C3D044C-D218-4030-842C-B3197FEF33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3" i="1"/>
  <c r="B24" i="1"/>
  <c r="B25" i="1"/>
  <c r="B26" i="1"/>
  <c r="B27" i="1"/>
  <c r="B28" i="1"/>
  <c r="B29" i="1"/>
  <c r="B3" i="1"/>
  <c r="G4" i="1"/>
  <c r="H4" i="1" s="1"/>
  <c r="G5" i="1"/>
  <c r="H5" i="1" s="1"/>
  <c r="G6" i="1"/>
  <c r="H6" i="1" s="1"/>
  <c r="G8" i="1"/>
  <c r="H8" i="1" s="1"/>
  <c r="G9" i="1"/>
  <c r="H9" i="1" s="1"/>
  <c r="G10" i="1"/>
  <c r="H10" i="1" s="1"/>
  <c r="G11" i="1"/>
  <c r="H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G16" i="1"/>
  <c r="H16" i="1" s="1"/>
  <c r="G17" i="1"/>
  <c r="H17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I25" i="1" s="1"/>
  <c r="G26" i="1"/>
  <c r="H26" i="1" s="1"/>
  <c r="I26" i="1" s="1"/>
  <c r="G27" i="1"/>
  <c r="H27" i="1" s="1"/>
  <c r="J27" i="1" s="1"/>
  <c r="G28" i="1"/>
  <c r="H28" i="1" s="1"/>
  <c r="G29" i="1"/>
  <c r="H29" i="1" s="1"/>
  <c r="G3" i="1"/>
  <c r="H3" i="1" s="1"/>
  <c r="J20" i="1" l="1"/>
  <c r="I20" i="1"/>
  <c r="I16" i="1"/>
  <c r="J16" i="1"/>
  <c r="J6" i="1"/>
  <c r="I6" i="1"/>
  <c r="J4" i="1"/>
  <c r="I4" i="1"/>
  <c r="J24" i="1"/>
  <c r="I24" i="1"/>
  <c r="J8" i="1"/>
  <c r="I8" i="1"/>
  <c r="J5" i="1"/>
  <c r="I5" i="1"/>
  <c r="J3" i="1"/>
  <c r="I3" i="1"/>
  <c r="I15" i="1"/>
  <c r="J15" i="1"/>
  <c r="I21" i="1"/>
  <c r="J21" i="1"/>
  <c r="J19" i="1"/>
  <c r="I19" i="1"/>
  <c r="J17" i="1"/>
  <c r="I17" i="1"/>
  <c r="I29" i="1"/>
  <c r="J29" i="1"/>
  <c r="J28" i="1"/>
  <c r="I28" i="1"/>
  <c r="I11" i="1"/>
  <c r="J11" i="1"/>
  <c r="J23" i="1"/>
  <c r="I23" i="1"/>
  <c r="I10" i="1"/>
  <c r="J10" i="1"/>
  <c r="J22" i="1"/>
  <c r="I22" i="1"/>
  <c r="I9" i="1"/>
  <c r="J9" i="1"/>
  <c r="J14" i="1"/>
  <c r="I27" i="1"/>
  <c r="J13" i="1"/>
  <c r="J12" i="1"/>
  <c r="J26" i="1"/>
  <c r="J25" i="1"/>
</calcChain>
</file>

<file path=xl/sharedStrings.xml><?xml version="1.0" encoding="utf-8"?>
<sst xmlns="http://schemas.openxmlformats.org/spreadsheetml/2006/main" count="13" uniqueCount="13">
  <si>
    <t>wp=2k</t>
  </si>
  <si>
    <t>f[Hz]</t>
  </si>
  <si>
    <t>Paso</t>
  </si>
  <si>
    <t>ws=3k</t>
  </si>
  <si>
    <t>Vpo[mV]</t>
  </si>
  <si>
    <t>deltaT[uS]</t>
  </si>
  <si>
    <t>Vpi[mV]</t>
  </si>
  <si>
    <t>deltaT[S]</t>
  </si>
  <si>
    <t>Fase[rad]</t>
  </si>
  <si>
    <t>Fase[deg]</t>
  </si>
  <si>
    <t>w[rad/seg]</t>
  </si>
  <si>
    <t>T[dB]</t>
  </si>
  <si>
    <t>GD[S]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</si>
</sst>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.00&quot;mV&quot;"/>
    <numFmt numFmtId="165" formatCode="#.0&quot;uS&quot;"/>
    <numFmt numFmtId="166" formatCode="0;[Red]0"/>
    <numFmt numFmtId="173" formatCode="#"/>
    <numFmt numFmtId="175" formatCode="#.00"/>
    <numFmt numFmtId="176" formatCode="0.0"/>
    <numFmt numFmtId="178" formatCode="0.00000000"/>
    <numFmt numFmtId="183" formatCode="0.000000000000000"/>
    <numFmt numFmtId="184" formatCode="0.0000"/>
    <numFmt numFmtId="185" formatCode="0.000000000"/>
  </numFmts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7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85" fontId="0" fillId="0" borderId="0" xfId="0" applyNumberFormat="1"/>
    <xf numFmtId="0" fontId="0" fillId="0" borderId="1" xfId="0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85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185" fontId="0" fillId="2" borderId="1" xfId="0" applyNumberFormat="1" applyFill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183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84" fontId="0" fillId="0" borderId="1" xfId="0" applyNumberFormat="1" applyBorder="1" applyAlignment="1">
      <alignment horizontal="center"/>
    </xf>
    <xf numFmtId="18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75" fontId="0" fillId="2" borderId="1" xfId="0" applyNumberFormat="1" applyFill="1" applyBorder="1" applyAlignment="1">
      <alignment horizontal="center"/>
    </xf>
    <xf numFmtId="183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F3F8-6DCA-4FC2-8881-C6365AA223B4}">
  <dimension ref="A1:M29"/>
  <sheetViews>
    <sheetView tabSelected="1" zoomScale="115" zoomScaleNormal="115" workbookViewId="0">
      <selection activeCell="M13" sqref="M13"/>
    </sheetView>
  </sheetViews>
  <sheetFormatPr baseColWidth="10" defaultRowHeight="14.25"/>
  <cols>
    <col min="1" max="2" width="11" customWidth="1"/>
    <col min="4" max="4" width="12.75" customWidth="1"/>
    <col min="5" max="5" width="18.875" customWidth="1"/>
    <col min="7" max="7" width="11.25" customWidth="1"/>
    <col min="8" max="8" width="18.125" bestFit="1" customWidth="1"/>
    <col min="9" max="9" width="11.625" customWidth="1"/>
    <col min="10" max="10" width="15.375" style="7" customWidth="1"/>
    <col min="11" max="11" width="15.875" customWidth="1"/>
    <col min="12" max="12" width="12" bestFit="1" customWidth="1"/>
    <col min="13" max="13" width="12" customWidth="1"/>
    <col min="14" max="14" width="12.625" bestFit="1" customWidth="1"/>
    <col min="16" max="16" width="12" bestFit="1" customWidth="1"/>
  </cols>
  <sheetData>
    <row r="1" spans="1:13">
      <c r="A1" s="8" t="s">
        <v>1</v>
      </c>
      <c r="B1" s="8" t="s">
        <v>10</v>
      </c>
      <c r="C1" s="8" t="s">
        <v>6</v>
      </c>
      <c r="D1" s="8" t="s">
        <v>4</v>
      </c>
      <c r="E1" s="8" t="s">
        <v>11</v>
      </c>
      <c r="F1" s="8" t="s">
        <v>5</v>
      </c>
      <c r="G1" s="8" t="s">
        <v>7</v>
      </c>
      <c r="H1" s="9" t="s">
        <v>8</v>
      </c>
      <c r="I1" s="9" t="s">
        <v>9</v>
      </c>
      <c r="J1" s="10" t="s">
        <v>12</v>
      </c>
    </row>
    <row r="2" spans="1:13">
      <c r="A2" s="11" t="s">
        <v>2</v>
      </c>
      <c r="B2" s="11"/>
      <c r="C2" s="12"/>
      <c r="D2" s="12"/>
      <c r="E2" s="12"/>
      <c r="F2" s="13"/>
      <c r="G2" s="13"/>
      <c r="H2" s="13"/>
      <c r="I2" s="13"/>
      <c r="J2" s="14"/>
      <c r="L2" s="1"/>
      <c r="M2" s="5"/>
    </row>
    <row r="3" spans="1:13">
      <c r="A3" s="8">
        <v>100</v>
      </c>
      <c r="B3" s="8">
        <f>PRODUCT(2,PI(),A3)</f>
        <v>628.31853071795865</v>
      </c>
      <c r="C3" s="8">
        <v>1000</v>
      </c>
      <c r="D3" s="15">
        <v>1000</v>
      </c>
      <c r="E3" s="16">
        <f>PRODUCT(20,LOG10(D3/C3))</f>
        <v>0</v>
      </c>
      <c r="F3" s="17">
        <v>80</v>
      </c>
      <c r="G3" s="18">
        <f>PRODUCT(F3,POWER(10,-6))</f>
        <v>7.9999999999999993E-5</v>
      </c>
      <c r="H3" s="16">
        <f>-PRODUCT(2, PI(), A3, G3)</f>
        <v>-5.0265482457436686E-2</v>
      </c>
      <c r="I3" s="19">
        <f>PRODUCT(H3,180)/PI()</f>
        <v>-2.8799999999999994</v>
      </c>
      <c r="J3" s="20">
        <f>-SUM(H4,-H3)/SUM(B4,-B3)</f>
        <v>8.0000000000000007E-5</v>
      </c>
      <c r="L3" s="1"/>
      <c r="M3" s="5"/>
    </row>
    <row r="4" spans="1:13">
      <c r="A4" s="8">
        <v>500</v>
      </c>
      <c r="B4" s="8">
        <f t="shared" ref="B4:B29" si="0">PRODUCT(2,PI(),A4)</f>
        <v>3141.5926535897929</v>
      </c>
      <c r="C4" s="8">
        <v>1000</v>
      </c>
      <c r="D4" s="15">
        <v>1000</v>
      </c>
      <c r="E4" s="16">
        <f t="shared" ref="E4:E29" si="1">PRODUCT(20,LOG10(D4/C4))</f>
        <v>0</v>
      </c>
      <c r="F4" s="17">
        <v>80</v>
      </c>
      <c r="G4" s="18">
        <f>PRODUCT(F4,POWER(10,-6))</f>
        <v>7.9999999999999993E-5</v>
      </c>
      <c r="H4" s="16">
        <f t="shared" ref="H4:H29" si="2">-PRODUCT(2, PI(), A4, G4)</f>
        <v>-0.25132741228718342</v>
      </c>
      <c r="I4" s="19">
        <f t="shared" ref="I4:I29" si="3">PRODUCT(H4,180)/PI()</f>
        <v>-14.399999999999999</v>
      </c>
      <c r="J4" s="20">
        <f t="shared" ref="J4:J29" si="4">-SUM(H5,-H4)/SUM(B5,-B4)</f>
        <v>9.2E-5</v>
      </c>
      <c r="K4" s="2"/>
      <c r="L4" s="1"/>
      <c r="M4" s="5"/>
    </row>
    <row r="5" spans="1:13">
      <c r="A5" s="8">
        <v>750</v>
      </c>
      <c r="B5" s="8">
        <f t="shared" si="0"/>
        <v>4712.3889803846896</v>
      </c>
      <c r="C5" s="8">
        <v>1000</v>
      </c>
      <c r="D5" s="15">
        <v>1000</v>
      </c>
      <c r="E5" s="16">
        <f t="shared" si="1"/>
        <v>0</v>
      </c>
      <c r="F5" s="17">
        <v>84</v>
      </c>
      <c r="G5" s="18">
        <f>PRODUCT(F5,POWER(10,-6))</f>
        <v>8.3999999999999995E-5</v>
      </c>
      <c r="H5" s="16">
        <f t="shared" si="2"/>
        <v>-0.3958406743523139</v>
      </c>
      <c r="I5" s="19">
        <f t="shared" si="3"/>
        <v>-22.679999999999996</v>
      </c>
      <c r="J5" s="20">
        <f t="shared" si="4"/>
        <v>6.7999999999999986E-5</v>
      </c>
      <c r="L5" s="3"/>
      <c r="M5" s="5"/>
    </row>
    <row r="6" spans="1:13">
      <c r="A6" s="21">
        <v>1000</v>
      </c>
      <c r="B6" s="8">
        <f t="shared" si="0"/>
        <v>6283.1853071795858</v>
      </c>
      <c r="C6" s="8">
        <v>1000</v>
      </c>
      <c r="D6" s="15">
        <v>980</v>
      </c>
      <c r="E6" s="16">
        <f t="shared" si="1"/>
        <v>-0.175478486150103</v>
      </c>
      <c r="F6" s="17">
        <v>80</v>
      </c>
      <c r="G6" s="18">
        <f>PRODUCT(F6,POWER(10,-6))</f>
        <v>7.9999999999999993E-5</v>
      </c>
      <c r="H6" s="16">
        <f t="shared" si="2"/>
        <v>-0.50265482457436683</v>
      </c>
      <c r="I6" s="19">
        <f t="shared" si="3"/>
        <v>-28.799999999999997</v>
      </c>
      <c r="J6" s="20">
        <f t="shared" si="4"/>
        <v>7.9999999999999993E-5</v>
      </c>
      <c r="L6" s="1"/>
      <c r="M6" s="5"/>
    </row>
    <row r="7" spans="1:13">
      <c r="A7" s="11" t="s">
        <v>0</v>
      </c>
      <c r="B7" s="22"/>
      <c r="C7" s="22"/>
      <c r="D7" s="23"/>
      <c r="E7" s="24"/>
      <c r="F7" s="25"/>
      <c r="G7" s="25"/>
      <c r="H7" s="25"/>
      <c r="I7" s="25"/>
      <c r="J7" s="25"/>
      <c r="L7" s="1"/>
      <c r="M7" s="5"/>
    </row>
    <row r="8" spans="1:13">
      <c r="A8" s="8">
        <v>1200</v>
      </c>
      <c r="B8" s="8">
        <f t="shared" si="0"/>
        <v>7539.8223686155034</v>
      </c>
      <c r="C8" s="8">
        <v>1000</v>
      </c>
      <c r="D8" s="15">
        <v>960</v>
      </c>
      <c r="E8" s="16">
        <f t="shared" si="1"/>
        <v>-0.35457533920863205</v>
      </c>
      <c r="F8" s="17">
        <v>82</v>
      </c>
      <c r="G8" s="18">
        <f>PRODUCT(F8,POWER(10,-6))</f>
        <v>8.2000000000000001E-5</v>
      </c>
      <c r="H8" s="16">
        <f t="shared" si="2"/>
        <v>-0.61826543422647129</v>
      </c>
      <c r="I8" s="19">
        <f t="shared" si="3"/>
        <v>-35.423999999999999</v>
      </c>
      <c r="J8" s="20">
        <f t="shared" si="4"/>
        <v>5.4000000000000005E-5</v>
      </c>
      <c r="L8" s="1"/>
      <c r="M8" s="5"/>
    </row>
    <row r="9" spans="1:13">
      <c r="A9" s="8">
        <v>1400</v>
      </c>
      <c r="B9" s="8">
        <f t="shared" si="0"/>
        <v>8796.45943005142</v>
      </c>
      <c r="C9" s="8">
        <v>1000</v>
      </c>
      <c r="D9" s="15">
        <v>960</v>
      </c>
      <c r="E9" s="16">
        <f t="shared" si="1"/>
        <v>-0.35457533920863205</v>
      </c>
      <c r="F9" s="17">
        <v>78</v>
      </c>
      <c r="G9" s="18">
        <f>PRODUCT(F9,POWER(10,-6))</f>
        <v>7.7999999999999999E-5</v>
      </c>
      <c r="H9" s="16">
        <f t="shared" si="2"/>
        <v>-0.6861238355440108</v>
      </c>
      <c r="I9" s="19">
        <f t="shared" si="3"/>
        <v>-39.311999999999998</v>
      </c>
      <c r="J9" s="20">
        <f t="shared" si="4"/>
        <v>1.0999999999999995E-4</v>
      </c>
      <c r="L9" s="1"/>
      <c r="M9" s="5"/>
    </row>
    <row r="10" spans="1:13">
      <c r="A10" s="8">
        <v>1600</v>
      </c>
      <c r="B10" s="8">
        <f t="shared" si="0"/>
        <v>10053.096491487338</v>
      </c>
      <c r="C10" s="8">
        <v>1000</v>
      </c>
      <c r="D10" s="15">
        <v>940</v>
      </c>
      <c r="E10" s="16">
        <f t="shared" si="1"/>
        <v>-0.53744292800602733</v>
      </c>
      <c r="F10" s="17">
        <v>82</v>
      </c>
      <c r="G10" s="18">
        <f>PRODUCT(F10,POWER(10,-6))</f>
        <v>8.2000000000000001E-5</v>
      </c>
      <c r="H10" s="16">
        <f t="shared" si="2"/>
        <v>-0.82435391230196176</v>
      </c>
      <c r="I10" s="19">
        <f t="shared" si="3"/>
        <v>-47.231999999999999</v>
      </c>
      <c r="J10" s="20">
        <f t="shared" si="4"/>
        <v>6.3999999999999916E-5</v>
      </c>
      <c r="L10" s="4"/>
      <c r="M10" s="5"/>
    </row>
    <row r="11" spans="1:13">
      <c r="A11" s="8">
        <v>1800</v>
      </c>
      <c r="B11" s="8">
        <f t="shared" si="0"/>
        <v>11309.733552923255</v>
      </c>
      <c r="C11" s="8">
        <v>1000</v>
      </c>
      <c r="D11" s="15">
        <v>920</v>
      </c>
      <c r="E11" s="16">
        <f t="shared" si="1"/>
        <v>-0.72424345308889426</v>
      </c>
      <c r="F11" s="17">
        <v>80</v>
      </c>
      <c r="G11" s="18">
        <f>PRODUCT(F11,POWER(10,-6))</f>
        <v>7.9999999999999993E-5</v>
      </c>
      <c r="H11" s="16">
        <f t="shared" si="2"/>
        <v>-0.90477868423386032</v>
      </c>
      <c r="I11" s="19">
        <f t="shared" si="3"/>
        <v>-51.839999999999996</v>
      </c>
      <c r="J11" s="20">
        <f t="shared" si="4"/>
        <v>1.0000000000000002E-4</v>
      </c>
      <c r="L11" s="1"/>
      <c r="M11" s="5"/>
    </row>
    <row r="12" spans="1:13">
      <c r="A12" s="26">
        <v>2000</v>
      </c>
      <c r="B12" s="8">
        <f t="shared" si="0"/>
        <v>12566.370614359172</v>
      </c>
      <c r="C12" s="8">
        <v>1000</v>
      </c>
      <c r="D12" s="15">
        <v>900</v>
      </c>
      <c r="E12" s="16">
        <f t="shared" si="1"/>
        <v>-0.91514981121350236</v>
      </c>
      <c r="F12" s="17">
        <v>82</v>
      </c>
      <c r="G12" s="18">
        <f>PRODUCT(F12,POWER(10,-6))</f>
        <v>8.2000000000000001E-5</v>
      </c>
      <c r="H12" s="16">
        <f t="shared" si="2"/>
        <v>-1.030442390377452</v>
      </c>
      <c r="I12" s="19">
        <f t="shared" si="3"/>
        <v>-59.039999999999992</v>
      </c>
      <c r="J12" s="20">
        <f t="shared" si="4"/>
        <v>8.2000000000000164E-5</v>
      </c>
      <c r="L12" s="1"/>
      <c r="M12" s="5"/>
    </row>
    <row r="13" spans="1:13">
      <c r="A13" s="8">
        <v>2200</v>
      </c>
      <c r="B13" s="8">
        <f t="shared" si="0"/>
        <v>13823.00767579509</v>
      </c>
      <c r="C13" s="8">
        <v>1000</v>
      </c>
      <c r="D13" s="15">
        <v>880</v>
      </c>
      <c r="E13" s="16">
        <f t="shared" si="1"/>
        <v>-1.1103465569966273</v>
      </c>
      <c r="F13" s="17">
        <v>82</v>
      </c>
      <c r="G13" s="18">
        <f>PRODUCT(F13,POWER(10,-6))</f>
        <v>8.2000000000000001E-5</v>
      </c>
      <c r="H13" s="16">
        <f t="shared" si="2"/>
        <v>-1.1334866294151975</v>
      </c>
      <c r="I13" s="19">
        <f t="shared" si="3"/>
        <v>-64.944000000000003</v>
      </c>
      <c r="J13" s="20">
        <f t="shared" si="4"/>
        <v>6.999999999999975E-5</v>
      </c>
      <c r="L13" s="1"/>
      <c r="M13" s="5"/>
    </row>
    <row r="14" spans="1:13">
      <c r="A14" s="8">
        <v>2400</v>
      </c>
      <c r="B14" s="8">
        <f t="shared" si="0"/>
        <v>15079.644737231007</v>
      </c>
      <c r="C14" s="8">
        <v>1000</v>
      </c>
      <c r="D14" s="15">
        <v>860</v>
      </c>
      <c r="E14" s="16">
        <f t="shared" si="1"/>
        <v>-1.3100309751286456</v>
      </c>
      <c r="F14" s="17">
        <v>81</v>
      </c>
      <c r="G14" s="18">
        <f>PRODUCT(F14,POWER(10,-6))</f>
        <v>8.099999999999999E-5</v>
      </c>
      <c r="H14" s="16">
        <f t="shared" si="2"/>
        <v>-1.2214512237157114</v>
      </c>
      <c r="I14" s="19">
        <f t="shared" si="3"/>
        <v>-69.983999999999995</v>
      </c>
      <c r="J14" s="20">
        <f t="shared" si="4"/>
        <v>9.4000000000000103E-5</v>
      </c>
      <c r="L14" s="1"/>
      <c r="M14" s="5"/>
    </row>
    <row r="15" spans="1:13">
      <c r="A15" s="8">
        <v>2600</v>
      </c>
      <c r="B15" s="8">
        <f t="shared" si="0"/>
        <v>16336.281798666923</v>
      </c>
      <c r="C15" s="8">
        <v>1000</v>
      </c>
      <c r="D15" s="15">
        <v>784</v>
      </c>
      <c r="E15" s="16">
        <f t="shared" si="1"/>
        <v>-2.1136787463112308</v>
      </c>
      <c r="F15" s="17">
        <v>82</v>
      </c>
      <c r="G15" s="18">
        <f>PRODUCT(F15,POWER(10,-6))</f>
        <v>8.2000000000000001E-5</v>
      </c>
      <c r="H15" s="16">
        <f t="shared" si="2"/>
        <v>-1.3395751074906876</v>
      </c>
      <c r="I15" s="19">
        <f t="shared" si="3"/>
        <v>-76.751999999999995</v>
      </c>
      <c r="J15" s="20">
        <f t="shared" si="4"/>
        <v>5.3999999999999917E-5</v>
      </c>
      <c r="L15" s="1"/>
      <c r="M15" s="5"/>
    </row>
    <row r="16" spans="1:13">
      <c r="A16" s="8">
        <v>2800</v>
      </c>
      <c r="B16" s="8">
        <f t="shared" si="0"/>
        <v>17592.91886010284</v>
      </c>
      <c r="C16" s="8">
        <v>1000</v>
      </c>
      <c r="D16" s="15">
        <v>760</v>
      </c>
      <c r="E16" s="16">
        <f t="shared" si="1"/>
        <v>-2.3837281543841731</v>
      </c>
      <c r="F16" s="17">
        <v>80</v>
      </c>
      <c r="G16" s="18">
        <f>PRODUCT(F16,POWER(10,-6))</f>
        <v>7.9999999999999993E-5</v>
      </c>
      <c r="H16" s="16">
        <f t="shared" si="2"/>
        <v>-1.407433508808227</v>
      </c>
      <c r="I16" s="19">
        <f t="shared" si="3"/>
        <v>-80.639999999999986</v>
      </c>
      <c r="J16" s="20">
        <f t="shared" si="4"/>
        <v>8.0000000000000074E-5</v>
      </c>
      <c r="L16" s="1"/>
      <c r="M16" s="5"/>
    </row>
    <row r="17" spans="1:13">
      <c r="A17" s="8">
        <v>3000</v>
      </c>
      <c r="B17" s="8">
        <f t="shared" si="0"/>
        <v>18849.555921538758</v>
      </c>
      <c r="C17" s="8">
        <v>1000</v>
      </c>
      <c r="D17" s="15">
        <v>780</v>
      </c>
      <c r="E17" s="16">
        <f t="shared" si="1"/>
        <v>-2.1581079461903916</v>
      </c>
      <c r="F17" s="17">
        <v>80</v>
      </c>
      <c r="G17" s="18">
        <f>PRODUCT(F17,POWER(10,-6))</f>
        <v>7.9999999999999993E-5</v>
      </c>
      <c r="H17" s="16">
        <f t="shared" si="2"/>
        <v>-1.5079644737231006</v>
      </c>
      <c r="I17" s="19">
        <f t="shared" si="3"/>
        <v>-86.4</v>
      </c>
      <c r="J17" s="20">
        <f t="shared" si="4"/>
        <v>7.9999999999999993E-5</v>
      </c>
      <c r="L17" s="1"/>
      <c r="M17" s="5"/>
    </row>
    <row r="18" spans="1:13">
      <c r="A18" s="11" t="s">
        <v>3</v>
      </c>
      <c r="B18" s="22"/>
      <c r="C18" s="22"/>
      <c r="D18" s="23"/>
      <c r="E18" s="24"/>
      <c r="F18" s="23"/>
      <c r="G18" s="23"/>
      <c r="H18" s="23"/>
      <c r="I18" s="23"/>
      <c r="J18" s="23"/>
      <c r="L18" s="1"/>
      <c r="M18" s="5"/>
    </row>
    <row r="19" spans="1:13">
      <c r="A19" s="8">
        <v>3500</v>
      </c>
      <c r="B19" s="8">
        <f t="shared" si="0"/>
        <v>21991.148575128551</v>
      </c>
      <c r="C19" s="8">
        <v>1000</v>
      </c>
      <c r="D19" s="15">
        <v>656</v>
      </c>
      <c r="E19" s="16">
        <f t="shared" si="1"/>
        <v>-3.6619232124867942</v>
      </c>
      <c r="F19" s="17">
        <v>80</v>
      </c>
      <c r="G19" s="18">
        <f>PRODUCT(F19,POWER(10,-6))</f>
        <v>7.9999999999999993E-5</v>
      </c>
      <c r="H19" s="16">
        <f t="shared" si="2"/>
        <v>-1.759291886010284</v>
      </c>
      <c r="I19" s="19">
        <f t="shared" si="3"/>
        <v>-100.8</v>
      </c>
      <c r="J19" s="20">
        <f t="shared" si="4"/>
        <v>7.9999999999999993E-5</v>
      </c>
      <c r="L19" s="1"/>
      <c r="M19" s="5"/>
    </row>
    <row r="20" spans="1:13">
      <c r="A20" s="8">
        <v>4000</v>
      </c>
      <c r="B20" s="8">
        <f t="shared" si="0"/>
        <v>25132.741228718343</v>
      </c>
      <c r="C20" s="8">
        <v>1000</v>
      </c>
      <c r="D20" s="15">
        <v>584</v>
      </c>
      <c r="E20" s="16">
        <f t="shared" si="1"/>
        <v>-4.6717430577520105</v>
      </c>
      <c r="F20" s="17">
        <v>80</v>
      </c>
      <c r="G20" s="18">
        <f>PRODUCT(F20,POWER(10,-6))</f>
        <v>7.9999999999999993E-5</v>
      </c>
      <c r="H20" s="16">
        <f t="shared" si="2"/>
        <v>-2.0106192982974673</v>
      </c>
      <c r="I20" s="19">
        <f t="shared" si="3"/>
        <v>-115.19999999999999</v>
      </c>
      <c r="J20" s="20">
        <f t="shared" si="4"/>
        <v>5.3000000000000048E-5</v>
      </c>
      <c r="L20" s="1"/>
      <c r="M20" s="5"/>
    </row>
    <row r="21" spans="1:13">
      <c r="A21" s="8">
        <v>4500</v>
      </c>
      <c r="B21" s="8">
        <f t="shared" si="0"/>
        <v>28274.333882308139</v>
      </c>
      <c r="C21" s="8">
        <v>1000</v>
      </c>
      <c r="D21" s="15">
        <v>512</v>
      </c>
      <c r="E21" s="16">
        <f t="shared" si="1"/>
        <v>-5.8146007804833841</v>
      </c>
      <c r="F21" s="17">
        <v>77</v>
      </c>
      <c r="G21" s="18">
        <f>PRODUCT(F21,POWER(10,-6))</f>
        <v>7.7000000000000001E-5</v>
      </c>
      <c r="H21" s="16">
        <f t="shared" si="2"/>
        <v>-2.1771237089377267</v>
      </c>
      <c r="I21" s="19">
        <f t="shared" si="3"/>
        <v>-124.74000000000001</v>
      </c>
      <c r="J21" s="20">
        <f t="shared" si="4"/>
        <v>7.7000000000000028E-5</v>
      </c>
      <c r="L21" s="1"/>
      <c r="M21" s="5"/>
    </row>
    <row r="22" spans="1:13">
      <c r="A22" s="8">
        <v>5000</v>
      </c>
      <c r="B22" s="8">
        <f t="shared" si="0"/>
        <v>31415.926535897932</v>
      </c>
      <c r="C22" s="8">
        <v>1000</v>
      </c>
      <c r="D22" s="15">
        <v>440</v>
      </c>
      <c r="E22" s="16">
        <f t="shared" si="1"/>
        <v>-7.1309464702762515</v>
      </c>
      <c r="F22" s="17">
        <v>77</v>
      </c>
      <c r="G22" s="18">
        <f>PRODUCT(F22,POWER(10,-6))</f>
        <v>7.7000000000000001E-5</v>
      </c>
      <c r="H22" s="16">
        <f t="shared" si="2"/>
        <v>-2.4190263432641408</v>
      </c>
      <c r="I22" s="19">
        <f t="shared" si="3"/>
        <v>-138.6</v>
      </c>
      <c r="J22" s="20">
        <f t="shared" si="4"/>
        <v>5.2999999999999967E-5</v>
      </c>
      <c r="L22" s="1"/>
      <c r="M22" s="5"/>
    </row>
    <row r="23" spans="1:13">
      <c r="A23" s="8">
        <v>6000</v>
      </c>
      <c r="B23" s="8">
        <f t="shared" si="0"/>
        <v>37699.111843077517</v>
      </c>
      <c r="C23" s="8">
        <v>1000</v>
      </c>
      <c r="D23" s="15">
        <v>320</v>
      </c>
      <c r="E23" s="16">
        <f t="shared" si="1"/>
        <v>-9.89700043360188</v>
      </c>
      <c r="F23" s="17">
        <v>73</v>
      </c>
      <c r="G23" s="18">
        <f>PRODUCT(F23,POWER(10,-6))</f>
        <v>7.2999999999999999E-5</v>
      </c>
      <c r="H23" s="16">
        <f t="shared" si="2"/>
        <v>-2.7520351645446586</v>
      </c>
      <c r="I23" s="19">
        <f t="shared" si="3"/>
        <v>-157.67999999999998</v>
      </c>
      <c r="J23" s="20">
        <f t="shared" si="4"/>
        <v>5.1999999999999956E-5</v>
      </c>
      <c r="L23" s="1"/>
      <c r="M23" s="5"/>
    </row>
    <row r="24" spans="1:13">
      <c r="A24" s="8">
        <v>7000</v>
      </c>
      <c r="B24" s="8">
        <f t="shared" si="0"/>
        <v>43982.297150257102</v>
      </c>
      <c r="C24" s="8">
        <v>1000</v>
      </c>
      <c r="D24" s="15">
        <v>232</v>
      </c>
      <c r="E24" s="16">
        <f t="shared" si="1"/>
        <v>-12.690240302182005</v>
      </c>
      <c r="F24" s="17">
        <v>70</v>
      </c>
      <c r="G24" s="18">
        <f>PRODUCT(F24,POWER(10,-6))</f>
        <v>6.9999999999999994E-5</v>
      </c>
      <c r="H24" s="16">
        <f t="shared" si="2"/>
        <v>-3.0787608005179967</v>
      </c>
      <c r="I24" s="19">
        <f t="shared" si="3"/>
        <v>-176.39999999999998</v>
      </c>
      <c r="J24" s="20">
        <f t="shared" si="4"/>
        <v>1.880000000000005E-5</v>
      </c>
      <c r="L24" s="1"/>
      <c r="M24" s="5"/>
    </row>
    <row r="25" spans="1:13">
      <c r="A25" s="8">
        <v>8000</v>
      </c>
      <c r="B25" s="8">
        <f t="shared" si="0"/>
        <v>50265.482457436687</v>
      </c>
      <c r="C25" s="8">
        <v>1000</v>
      </c>
      <c r="D25" s="15">
        <v>170</v>
      </c>
      <c r="E25" s="16">
        <f t="shared" si="1"/>
        <v>-15.39102157243452</v>
      </c>
      <c r="F25" s="17">
        <v>63.6</v>
      </c>
      <c r="G25" s="18">
        <f>PRODUCT(F25,POWER(10,-6))</f>
        <v>6.3600000000000001E-5</v>
      </c>
      <c r="H25" s="16">
        <f t="shared" si="2"/>
        <v>-3.1968846842929732</v>
      </c>
      <c r="I25" s="19">
        <f t="shared" si="3"/>
        <v>-183.16799999999998</v>
      </c>
      <c r="J25" s="20">
        <f t="shared" si="4"/>
        <v>2.7600000000000051E-5</v>
      </c>
      <c r="L25" s="1"/>
      <c r="M25" s="6"/>
    </row>
    <row r="26" spans="1:13">
      <c r="A26" s="8">
        <v>9000</v>
      </c>
      <c r="B26" s="8">
        <f t="shared" si="0"/>
        <v>56548.667764616279</v>
      </c>
      <c r="C26" s="8">
        <v>1000</v>
      </c>
      <c r="D26" s="15">
        <v>128</v>
      </c>
      <c r="E26" s="16">
        <f t="shared" si="1"/>
        <v>-17.855800607042632</v>
      </c>
      <c r="F26" s="17">
        <v>59.6</v>
      </c>
      <c r="G26" s="18">
        <f>PRODUCT(F26,POWER(10,-6))</f>
        <v>5.9599999999999999E-5</v>
      </c>
      <c r="H26" s="16">
        <f t="shared" si="2"/>
        <v>-3.3703005987711303</v>
      </c>
      <c r="I26" s="19">
        <f t="shared" si="3"/>
        <v>-193.10400000000001</v>
      </c>
      <c r="J26" s="20">
        <f t="shared" si="4"/>
        <v>3.1599999999999908E-5</v>
      </c>
      <c r="L26" s="1"/>
      <c r="M26" s="6"/>
    </row>
    <row r="27" spans="1:13">
      <c r="A27" s="8">
        <v>10000</v>
      </c>
      <c r="B27" s="8">
        <f t="shared" si="0"/>
        <v>62831.853071795864</v>
      </c>
      <c r="C27" s="8">
        <v>1000</v>
      </c>
      <c r="D27" s="15">
        <v>98</v>
      </c>
      <c r="E27" s="16">
        <f t="shared" si="1"/>
        <v>-20.175478486150102</v>
      </c>
      <c r="F27" s="17">
        <v>56.8</v>
      </c>
      <c r="G27" s="18">
        <f>PRODUCT(F27,POWER(10,-6))</f>
        <v>5.6799999999999992E-5</v>
      </c>
      <c r="H27" s="16">
        <f t="shared" si="2"/>
        <v>-3.5688492544780046</v>
      </c>
      <c r="I27" s="19">
        <f t="shared" si="3"/>
        <v>-204.48</v>
      </c>
      <c r="J27" s="20">
        <f t="shared" si="4"/>
        <v>9.600000000000003E-6</v>
      </c>
    </row>
    <row r="28" spans="1:13">
      <c r="A28" s="8">
        <v>20000</v>
      </c>
      <c r="B28" s="8">
        <f t="shared" si="0"/>
        <v>125663.70614359173</v>
      </c>
      <c r="C28" s="8">
        <v>1000</v>
      </c>
      <c r="D28" s="15">
        <v>13.3</v>
      </c>
      <c r="E28" s="16">
        <f t="shared" si="1"/>
        <v>-37.522967180658284</v>
      </c>
      <c r="F28" s="17">
        <v>33.200000000000003</v>
      </c>
      <c r="G28" s="18">
        <f>PRODUCT(F28,POWER(10,-6))</f>
        <v>3.3200000000000001E-5</v>
      </c>
      <c r="H28" s="16">
        <f t="shared" si="2"/>
        <v>-4.1720350439672451</v>
      </c>
      <c r="I28" s="19">
        <f t="shared" si="3"/>
        <v>-239.04</v>
      </c>
      <c r="J28" s="20">
        <f t="shared" si="4"/>
        <v>3.7999999999999899E-6</v>
      </c>
    </row>
    <row r="29" spans="1:13">
      <c r="A29" s="8">
        <v>30000</v>
      </c>
      <c r="B29" s="8">
        <f t="shared" si="0"/>
        <v>188495.55921538759</v>
      </c>
      <c r="C29" s="8">
        <v>1000</v>
      </c>
      <c r="D29" s="15">
        <v>4.28</v>
      </c>
      <c r="E29" s="16">
        <f t="shared" si="1"/>
        <v>-47.371124619736555</v>
      </c>
      <c r="F29" s="17">
        <v>23.4</v>
      </c>
      <c r="G29" s="18">
        <f>PRODUCT(F29,POWER(10,-6))</f>
        <v>2.3399999999999996E-5</v>
      </c>
      <c r="H29" s="16">
        <f t="shared" si="2"/>
        <v>-4.4107960856400688</v>
      </c>
      <c r="I29" s="19">
        <f t="shared" si="3"/>
        <v>-252.71999999999994</v>
      </c>
      <c r="J29" s="20">
        <f t="shared" si="4"/>
        <v>2.3399999999999996E-5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 Ithurburu</dc:creator>
  <cp:lastModifiedBy>benjamín Ithurburu</cp:lastModifiedBy>
  <dcterms:created xsi:type="dcterms:W3CDTF">2024-06-13T12:52:20Z</dcterms:created>
  <dcterms:modified xsi:type="dcterms:W3CDTF">2024-08-02T07:27:23Z</dcterms:modified>
</cp:coreProperties>
</file>