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Maximilian\Desktop\Contrude\Diplomarbeit\doc\Kampl\"/>
    </mc:Choice>
  </mc:AlternateContent>
  <xr:revisionPtr revIDLastSave="0" documentId="13_ncr:1_{4EB1D8EB-EBA4-46DA-B16F-77E728300EF4}" xr6:coauthVersionLast="47" xr6:coauthVersionMax="47" xr10:uidLastSave="{00000000-0000-0000-0000-000000000000}"/>
  <bookViews>
    <workbookView xWindow="-120" yWindow="-120" windowWidth="29040" windowHeight="16440" activeTab="2" xr2:uid="{F8F58720-A04D-47BF-B44C-22AB8B67CE72}"/>
  </bookViews>
  <sheets>
    <sheet name="Anforderungen" sheetId="1" r:id="rId1"/>
    <sheet name="Aufteilung &amp; Gesamtpreis" sheetId="4" r:id="rId2"/>
    <sheet name="Stromverbrauch" sheetId="6" r:id="rId3"/>
    <sheet name="Hülle" sheetId="5" r:id="rId4"/>
    <sheet name="Links" sheetId="7" r:id="rId5"/>
    <sheet name="Tatsächliche Koste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8" l="1"/>
  <c r="B18" i="6"/>
  <c r="B17" i="6"/>
  <c r="B14" i="6"/>
  <c r="B12" i="6"/>
  <c r="B13" i="6"/>
  <c r="B11" i="6"/>
  <c r="E6" i="6"/>
  <c r="E7" i="6"/>
  <c r="E5" i="6"/>
  <c r="E4" i="6"/>
  <c r="E42" i="4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  <c r="E8" i="6"/>
</calcChain>
</file>

<file path=xl/sharedStrings.xml><?xml version="1.0" encoding="utf-8"?>
<sst xmlns="http://schemas.openxmlformats.org/spreadsheetml/2006/main" count="165" uniqueCount="99">
  <si>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</si>
  <si>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</si>
  <si>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</si>
  <si>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</si>
  <si>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</si>
  <si>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</si>
  <si>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</si>
  <si>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</si>
  <si>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</si>
  <si>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</si>
  <si>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</si>
  <si>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</si>
  <si>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</si>
  <si>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</si>
  <si>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</si>
  <si>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</si>
  <si>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</si>
  <si>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</si>
  <si>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</si>
  <si>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</si>
  <si>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</si>
  <si>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</si>
  <si>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</si>
  <si>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</si>
  <si>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</si>
  <si>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</si>
  <si>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</si>
  <si>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</si>
  <si>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</si>
  <si>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</si>
  <si>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</si>
  <si>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</si>
  <si>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</si>
  <si>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</si>
  <si>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</si>
  <si>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</si>
  <si>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</si>
  <si>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</si>
  <si>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</si>
  <si>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</si>
  <si>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</si>
  <si>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</si>
  <si>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</si>
  <si>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</si>
  <si>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</si>
  <si>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</si>
  <si>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</si>
  <si>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</si>
  <si>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</si>
  <si>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</si>
  <si>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</si>
  <si>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</si>
  <si>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</si>
  <si>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</si>
  <si>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</si>
  <si>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</si>
  <si>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</si>
  <si>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</si>
  <si>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</si>
  <si>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</si>
  <si>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</si>
  <si>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</si>
  <si>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</si>
  <si>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</si>
  <si>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</si>
  <si>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</si>
  <si>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</si>
  <si>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</si>
  <si>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</si>
  <si>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</si>
  <si>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</si>
  <si>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</si>
  <si>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</si>
  <si>
    <t>3 Achsen Beschleunigungssensor</t>
  </si>
  <si>
    <t>Stromverbrauch</t>
  </si>
  <si>
    <t>Verbraucher</t>
  </si>
  <si>
    <t>Wattzahl</t>
  </si>
  <si>
    <t>BME280</t>
  </si>
  <si>
    <t>3-Axis Gyroscope</t>
  </si>
  <si>
    <t>V_3-Axis</t>
  </si>
  <si>
    <t>https://joy-it.net/files/files/Produkte/SBC-NodeMCU-ESP32/SBC-NodeMCU-ESP32-Anleitung-2021-06-29.pdf</t>
  </si>
  <si>
    <t>https://www.youtube.com/watch?v=kwxaw43YukQ</t>
  </si>
  <si>
    <t>Volt</t>
  </si>
  <si>
    <t>Ampere</t>
  </si>
  <si>
    <t>https://nettigo.eu/products/neo6mv2-gps-module-with-active-antenna#:~:text=Current%20consumption%3A%20typical%2040%20mA%2C%20max%2067%20mA</t>
  </si>
  <si>
    <t>Watt insg.</t>
  </si>
  <si>
    <t>kwh</t>
  </si>
  <si>
    <t>Tag</t>
  </si>
  <si>
    <t>Woche</t>
  </si>
  <si>
    <t>Monat</t>
  </si>
  <si>
    <t>Knopfbatterie</t>
  </si>
  <si>
    <t>Baterrielaufzeit</t>
  </si>
  <si>
    <t>mah</t>
  </si>
  <si>
    <t>Stunden</t>
  </si>
  <si>
    <t>Tage</t>
  </si>
  <si>
    <t>GY-521</t>
  </si>
  <si>
    <t>F2F Kabel</t>
  </si>
  <si>
    <t>Esp32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</si>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</sst>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9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4" fontId="3" fillId="2" borderId="2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64" fontId="3" fillId="2" borderId="2" xfId="0" applyNumberFormat="1" applyFont="1" applyFill="1" applyBorder="1"/>
    <xf numFmtId="164" fontId="0" fillId="0" borderId="0" xfId="0" applyNumberFormat="1"/>
    <xf numFmtId="164" fontId="0" fillId="0" borderId="0" xfId="1" applyNumberFormat="1" applyFont="1" applyBorder="1"/>
    <xf numFmtId="0" fontId="3" fillId="0" borderId="0" xfId="0" applyFont="1"/>
    <xf numFmtId="164" fontId="3" fillId="0" borderId="0" xfId="1" applyNumberFormat="1" applyFont="1" applyFill="1" applyBorder="1"/>
    <xf numFmtId="164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4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5" fillId="0" borderId="0" xfId="2"/>
    <xf numFmtId="0" fontId="0" fillId="0" borderId="10" xfId="0" applyBorder="1"/>
    <xf numFmtId="0" fontId="7" fillId="0" borderId="0" xfId="0" applyFont="1"/>
    <xf numFmtId="0" fontId="6" fillId="0" borderId="1" xfId="2" applyFont="1" applyBorder="1"/>
    <xf numFmtId="44" fontId="7" fillId="0" borderId="1" xfId="1" applyFont="1" applyBorder="1"/>
    <xf numFmtId="0" fontId="8" fillId="0" borderId="1" xfId="2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kwxaw43YukQ" TargetMode="External"/><Relationship Id="rId1" Type="http://schemas.openxmlformats.org/officeDocument/2006/relationships/hyperlink" Target="https://joy-it.net/files/files/Produkte/SBC-NodeMCU-ESP32/SBC-NodeMCU-ESP32-Anleitung-2021-06-29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www.makershop.de/sensoren/bewegung/2x-gy-521-3-achsen-gyroskop-sensor-beschleunigungssensor-arduino-raspberry-pi-mpu-6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F5" sqref="F5"/>
    </sheetView>
  </sheetViews>
  <sheetFormatPr baseColWidth="10" defaultRowHeight="15" x14ac:dyDescent="0.25"/>
  <cols>
    <col min="1" max="1" width="5.7109375" customWidth="1"/>
    <col min="2" max="2" width="24.42578125" bestFit="1" customWidth="1"/>
    <col min="3" max="3" width="53.85546875" bestFit="1" customWidth="1"/>
    <col min="4" max="4" width="11.140625" style="7" bestFit="1" customWidth="1"/>
    <col min="5" max="5" width="13.5703125" bestFit="1" customWidth="1"/>
    <col min="6" max="6" width="30.28515625" bestFit="1" customWidth="1"/>
    <col min="7" max="7" width="10.85546875" style="10" bestFit="1" customWidth="1"/>
    <col min="8" max="8" width="13.5703125" bestFit="1" customWidth="1"/>
    <col min="9" max="9" width="23.42578125" bestFit="1" customWidth="1"/>
    <col min="10" max="10" width="10.85546875" style="10" bestFit="1" customWidth="1"/>
    <col min="11" max="11" width="16.7109375" bestFit="1" customWidth="1"/>
  </cols>
  <sheetData>
    <row r="2" spans="2:11" ht="32.25" thickBot="1" x14ac:dyDescent="0.55000000000000004">
      <c r="B2" s="41" t="s">
        <v>6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24" x14ac:dyDescent="0.4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.75" x14ac:dyDescent="0.3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.75" x14ac:dyDescent="0.3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.75" x14ac:dyDescent="0.3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.75" x14ac:dyDescent="0.3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.75" x14ac:dyDescent="0.3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.75" x14ac:dyDescent="0.3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25">
      <c r="G10" s="7"/>
      <c r="J10" s="7"/>
    </row>
    <row r="12" spans="2:11" x14ac:dyDescent="0.25">
      <c r="D12" s="11"/>
    </row>
    <row r="13" spans="2:11" ht="31.5" x14ac:dyDescent="0.5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4" x14ac:dyDescent="0.4">
      <c r="B14" s="12"/>
      <c r="C14" t="s">
        <v>73</v>
      </c>
      <c r="D14" s="13"/>
      <c r="E14" s="12"/>
      <c r="F14" s="12"/>
      <c r="G14" s="14"/>
      <c r="H14" s="12"/>
      <c r="I14" s="12"/>
      <c r="J14" s="14"/>
      <c r="K14" s="12"/>
    </row>
    <row r="15" spans="2:11" ht="18.75" x14ac:dyDescent="0.3">
      <c r="B15" s="15"/>
      <c r="C15" s="16"/>
      <c r="D15" s="17"/>
      <c r="F15" s="16"/>
      <c r="I15" s="16"/>
    </row>
    <row r="16" spans="2:11" ht="18.75" x14ac:dyDescent="0.3">
      <c r="B16" s="15"/>
      <c r="C16" s="16"/>
      <c r="D16" s="17"/>
      <c r="F16" s="16"/>
      <c r="I16" s="16"/>
    </row>
    <row r="17" spans="2:10" ht="18.75" x14ac:dyDescent="0.3">
      <c r="B17" s="15"/>
      <c r="C17" s="16"/>
      <c r="D17" s="17"/>
      <c r="F17" s="16"/>
      <c r="I17" s="16"/>
      <c r="J17" s="17"/>
    </row>
    <row r="18" spans="2:10" ht="18.75" x14ac:dyDescent="0.3">
      <c r="B18" s="15"/>
      <c r="C18" s="16"/>
      <c r="D18" s="17"/>
      <c r="F18" s="16"/>
      <c r="I18" s="16"/>
      <c r="J18" s="17"/>
    </row>
    <row r="19" spans="2:10" ht="18.75" x14ac:dyDescent="0.3">
      <c r="B19" s="15"/>
      <c r="C19" s="16"/>
      <c r="D19" s="17"/>
      <c r="F19" s="16"/>
      <c r="I19" s="16"/>
      <c r="J19" s="17"/>
    </row>
    <row r="20" spans="2:10" ht="18.75" x14ac:dyDescent="0.3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57" zoomScaleNormal="100" workbookViewId="0">
      <selection activeCell="D4" sqref="D4"/>
    </sheetView>
  </sheetViews>
  <sheetFormatPr baseColWidth="10" defaultRowHeight="15" outlineLevelRow="1" x14ac:dyDescent="0.25"/>
  <cols>
    <col min="1" max="1" width="7.140625" bestFit="1" customWidth="1"/>
    <col min="2" max="2" width="11.28515625" style="1" bestFit="1" customWidth="1"/>
    <col min="3" max="3" width="50.28515625" style="20" bestFit="1" customWidth="1"/>
    <col min="4" max="4" width="34.42578125" style="22" customWidth="1"/>
    <col min="5" max="5" width="10" style="1" bestFit="1" customWidth="1"/>
    <col min="6" max="6" width="8.42578125" bestFit="1" customWidth="1"/>
    <col min="7" max="7" width="16.42578125" bestFit="1" customWidth="1"/>
    <col min="8" max="8" width="16.140625" bestFit="1" customWidth="1"/>
    <col min="9" max="9" width="19" bestFit="1" customWidth="1"/>
    <col min="10" max="10" width="19.5703125" bestFit="1" customWidth="1"/>
    <col min="11" max="11" width="19.28515625" bestFit="1" customWidth="1"/>
    <col min="12" max="12" width="22.28515625" bestFit="1" customWidth="1"/>
    <col min="13" max="13" width="18.42578125" bestFit="1" customWidth="1"/>
    <col min="14" max="14" width="18.140625" bestFit="1" customWidth="1"/>
    <col min="15" max="15" width="21" bestFit="1" customWidth="1"/>
    <col min="16" max="16" width="14.28515625" bestFit="1" customWidth="1"/>
    <col min="17" max="17" width="14" bestFit="1" customWidth="1"/>
    <col min="18" max="18" width="17" bestFit="1" customWidth="1"/>
    <col min="19" max="19" width="12.140625" bestFit="1" customWidth="1"/>
  </cols>
  <sheetData>
    <row r="1" spans="2:6 16384:16384" x14ac:dyDescent="0.25">
      <c r="B1" s="24" t="s">
        <v>43</v>
      </c>
      <c r="C1" s="25" t="s">
        <v>44</v>
      </c>
      <c r="D1" s="26" t="s">
        <v>42</v>
      </c>
      <c r="E1" s="19"/>
    </row>
    <row r="2" spans="2:6 16384:16384" x14ac:dyDescent="0.25">
      <c r="B2" s="1">
        <v>1</v>
      </c>
      <c r="C2" s="20" t="s">
        <v>45</v>
      </c>
      <c r="D2" s="27" t="s">
        <v>39</v>
      </c>
      <c r="E2" s="28" t="s">
        <v>7</v>
      </c>
    </row>
    <row r="3" spans="2:6 16384:16384" outlineLevel="1" x14ac:dyDescent="0.25">
      <c r="D3" s="23" t="s">
        <v>13</v>
      </c>
      <c r="E3" s="6">
        <f xml:space="preserve"> 9.9+3.99</f>
        <v>13.89</v>
      </c>
      <c r="F3">
        <v>1</v>
      </c>
      <c r="XFD3" s="10">
        <f t="shared" ref="XFD3:XFD8" si="0">SUM(E3:XFC3)</f>
        <v>14.89</v>
      </c>
    </row>
    <row r="4" spans="2:6 16384:16384" outlineLevel="1" x14ac:dyDescent="0.25">
      <c r="D4" s="23" t="s">
        <v>16</v>
      </c>
      <c r="E4" s="8">
        <v>1.1100000000000001</v>
      </c>
      <c r="F4">
        <v>3</v>
      </c>
      <c r="XFD4" s="10">
        <f t="shared" si="0"/>
        <v>4.1100000000000003</v>
      </c>
    </row>
    <row r="5" spans="2:6 16384:16384" outlineLevel="1" x14ac:dyDescent="0.25">
      <c r="D5" s="23" t="s">
        <v>31</v>
      </c>
      <c r="E5" s="8">
        <v>2.72</v>
      </c>
      <c r="F5">
        <v>1</v>
      </c>
      <c r="XFD5" s="10">
        <f t="shared" si="0"/>
        <v>3.72</v>
      </c>
    </row>
    <row r="6" spans="2:6 16384:16384" outlineLevel="1" x14ac:dyDescent="0.25">
      <c r="D6" s="23" t="s">
        <v>22</v>
      </c>
      <c r="E6" s="6">
        <v>5.9</v>
      </c>
      <c r="F6">
        <v>3</v>
      </c>
      <c r="XFD6" s="10">
        <f t="shared" si="0"/>
        <v>8.9</v>
      </c>
    </row>
    <row r="7" spans="2:6 16384:16384" x14ac:dyDescent="0.25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6 16384:16384" x14ac:dyDescent="0.25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6 16384:16384" x14ac:dyDescent="0.25">
      <c r="B9" s="1">
        <v>2</v>
      </c>
      <c r="C9" s="20" t="s">
        <v>46</v>
      </c>
      <c r="D9" s="27" t="s">
        <v>39</v>
      </c>
      <c r="E9" s="28" t="s">
        <v>7</v>
      </c>
    </row>
    <row r="10" spans="2:6 16384:16384" outlineLevel="1" x14ac:dyDescent="0.25">
      <c r="C10" s="21"/>
      <c r="D10" s="23" t="s">
        <v>13</v>
      </c>
      <c r="E10" s="6">
        <f xml:space="preserve"> 9.9+3.99</f>
        <v>13.89</v>
      </c>
    </row>
    <row r="11" spans="2:6 16384:16384" outlineLevel="1" x14ac:dyDescent="0.25">
      <c r="D11" s="4" t="s">
        <v>51</v>
      </c>
      <c r="E11" s="6">
        <v>9.06</v>
      </c>
    </row>
    <row r="12" spans="2:6 16384:16384" outlineLevel="1" x14ac:dyDescent="0.25">
      <c r="D12" s="23" t="s">
        <v>31</v>
      </c>
      <c r="E12" s="8">
        <v>2.72</v>
      </c>
    </row>
    <row r="13" spans="2:6 16384:16384" outlineLevel="1" x14ac:dyDescent="0.25">
      <c r="D13" s="23" t="s">
        <v>22</v>
      </c>
      <c r="E13" s="6">
        <v>5.9</v>
      </c>
    </row>
    <row r="14" spans="2:6 16384:16384" x14ac:dyDescent="0.25">
      <c r="D14" s="22" t="s">
        <v>41</v>
      </c>
      <c r="E14" s="8">
        <f>SUM(E10:E13)</f>
        <v>31.57</v>
      </c>
    </row>
    <row r="15" spans="2:6 16384:16384" x14ac:dyDescent="0.25">
      <c r="D15" s="22" t="s">
        <v>40</v>
      </c>
      <c r="E15" s="8">
        <f>E14*3</f>
        <v>94.710000000000008</v>
      </c>
    </row>
    <row r="16" spans="2:6 16384:16384" x14ac:dyDescent="0.25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25">
      <c r="D17" s="4" t="s">
        <v>18</v>
      </c>
      <c r="E17" s="8">
        <v>16.5</v>
      </c>
    </row>
    <row r="18" spans="2:5" outlineLevel="1" x14ac:dyDescent="0.25">
      <c r="D18" s="23" t="s">
        <v>16</v>
      </c>
      <c r="E18" s="8">
        <v>1.1100000000000001</v>
      </c>
    </row>
    <row r="19" spans="2:5" outlineLevel="1" x14ac:dyDescent="0.25">
      <c r="D19" s="23" t="s">
        <v>31</v>
      </c>
      <c r="E19" s="8">
        <v>2.72</v>
      </c>
    </row>
    <row r="20" spans="2:5" outlineLevel="1" x14ac:dyDescent="0.25">
      <c r="D20" s="23" t="s">
        <v>22</v>
      </c>
      <c r="E20" s="6">
        <v>5.9</v>
      </c>
    </row>
    <row r="21" spans="2:5" x14ac:dyDescent="0.25">
      <c r="D21" s="22" t="s">
        <v>41</v>
      </c>
      <c r="E21" s="8">
        <f>SUM(E17:E20)</f>
        <v>26.229999999999997</v>
      </c>
    </row>
    <row r="22" spans="2:5" x14ac:dyDescent="0.25">
      <c r="D22" s="22" t="s">
        <v>40</v>
      </c>
      <c r="E22" s="8">
        <f>E21*3</f>
        <v>78.69</v>
      </c>
    </row>
    <row r="23" spans="2:5" x14ac:dyDescent="0.25">
      <c r="B23" s="1">
        <v>4</v>
      </c>
      <c r="C23" s="20" t="s">
        <v>49</v>
      </c>
      <c r="D23" s="27" t="s">
        <v>39</v>
      </c>
      <c r="E23" s="28" t="s">
        <v>7</v>
      </c>
    </row>
    <row r="24" spans="2:5" outlineLevel="1" x14ac:dyDescent="0.25">
      <c r="D24" s="4" t="s">
        <v>18</v>
      </c>
      <c r="E24" s="8">
        <v>16.5</v>
      </c>
    </row>
    <row r="25" spans="2:5" outlineLevel="1" x14ac:dyDescent="0.25">
      <c r="D25" s="4" t="s">
        <v>51</v>
      </c>
      <c r="E25" s="6">
        <v>9.06</v>
      </c>
    </row>
    <row r="26" spans="2:5" outlineLevel="1" x14ac:dyDescent="0.25">
      <c r="D26" s="23" t="s">
        <v>31</v>
      </c>
      <c r="E26" s="8">
        <v>2.72</v>
      </c>
    </row>
    <row r="27" spans="2:5" outlineLevel="1" x14ac:dyDescent="0.25">
      <c r="D27" s="23" t="s">
        <v>22</v>
      </c>
      <c r="E27" s="6">
        <v>5.9</v>
      </c>
    </row>
    <row r="28" spans="2:5" x14ac:dyDescent="0.25">
      <c r="D28" s="22" t="s">
        <v>41</v>
      </c>
      <c r="E28" s="8">
        <f>SUM(E24:E27)</f>
        <v>34.18</v>
      </c>
    </row>
    <row r="29" spans="2:5" x14ac:dyDescent="0.25">
      <c r="D29" s="22" t="s">
        <v>40</v>
      </c>
      <c r="E29" s="8">
        <f>E28*3</f>
        <v>102.53999999999999</v>
      </c>
    </row>
    <row r="30" spans="2:5" x14ac:dyDescent="0.25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25">
      <c r="D31" s="4" t="s">
        <v>36</v>
      </c>
      <c r="E31" s="8">
        <v>29.75</v>
      </c>
    </row>
    <row r="32" spans="2:5" outlineLevel="1" x14ac:dyDescent="0.25">
      <c r="D32" s="4" t="s">
        <v>16</v>
      </c>
      <c r="E32" s="8">
        <v>1.1100000000000001</v>
      </c>
    </row>
    <row r="33" spans="2:5" outlineLevel="1" x14ac:dyDescent="0.25">
      <c r="D33" s="23" t="s">
        <v>31</v>
      </c>
      <c r="E33" s="8">
        <v>2.72</v>
      </c>
    </row>
    <row r="34" spans="2:5" outlineLevel="1" x14ac:dyDescent="0.25">
      <c r="D34" s="23" t="s">
        <v>22</v>
      </c>
      <c r="E34" s="6">
        <v>5.9</v>
      </c>
    </row>
    <row r="35" spans="2:5" x14ac:dyDescent="0.25">
      <c r="D35" s="22" t="s">
        <v>41</v>
      </c>
      <c r="E35" s="8">
        <f>SUM(E31:E34)</f>
        <v>39.479999999999997</v>
      </c>
    </row>
    <row r="36" spans="2:5" x14ac:dyDescent="0.25">
      <c r="D36" s="22" t="s">
        <v>40</v>
      </c>
      <c r="E36" s="8">
        <f>E35*3</f>
        <v>118.44</v>
      </c>
    </row>
    <row r="37" spans="2:5" x14ac:dyDescent="0.25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25">
      <c r="D38" s="4" t="s">
        <v>36</v>
      </c>
      <c r="E38" s="8">
        <v>29.75</v>
      </c>
    </row>
    <row r="39" spans="2:5" outlineLevel="1" x14ac:dyDescent="0.25">
      <c r="D39" s="4" t="s">
        <v>51</v>
      </c>
      <c r="E39" s="6">
        <v>9.06</v>
      </c>
    </row>
    <row r="40" spans="2:5" outlineLevel="1" x14ac:dyDescent="0.25">
      <c r="D40" s="23" t="s">
        <v>31</v>
      </c>
      <c r="E40" s="8">
        <v>2.72</v>
      </c>
    </row>
    <row r="41" spans="2:5" outlineLevel="1" x14ac:dyDescent="0.25">
      <c r="D41" s="23" t="s">
        <v>22</v>
      </c>
      <c r="E41" s="6">
        <v>5.9</v>
      </c>
    </row>
    <row r="42" spans="2:5" x14ac:dyDescent="0.25">
      <c r="D42" s="22" t="s">
        <v>41</v>
      </c>
      <c r="E42" s="8">
        <f>SUM(E38:E41)</f>
        <v>47.43</v>
      </c>
    </row>
    <row r="43" spans="2:5" x14ac:dyDescent="0.25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2:J18"/>
  <sheetViews>
    <sheetView tabSelected="1" topLeftCell="A7" zoomScale="183" zoomScaleNormal="177" workbookViewId="0">
      <selection activeCell="C19" sqref="C19"/>
    </sheetView>
  </sheetViews>
  <sheetFormatPr baseColWidth="10" defaultRowHeight="15" x14ac:dyDescent="0.25"/>
  <cols>
    <col min="1" max="1" width="13.85546875" bestFit="1" customWidth="1"/>
    <col min="2" max="2" width="15" bestFit="1" customWidth="1"/>
    <col min="3" max="3" width="15" customWidth="1"/>
    <col min="4" max="4" width="9.28515625" bestFit="1" customWidth="1"/>
    <col min="6" max="6" width="19.42578125" bestFit="1" customWidth="1"/>
    <col min="7" max="8" width="19.42578125" customWidth="1"/>
  </cols>
  <sheetData>
    <row r="2" spans="1:10" x14ac:dyDescent="0.25">
      <c r="A2" s="1" t="s">
        <v>74</v>
      </c>
      <c r="B2" s="1" t="s">
        <v>79</v>
      </c>
      <c r="C2" s="1"/>
      <c r="D2" s="1"/>
      <c r="E2" s="1"/>
    </row>
    <row r="3" spans="1:10" x14ac:dyDescent="0.25">
      <c r="A3" s="1"/>
      <c r="B3" s="1" t="s">
        <v>75</v>
      </c>
      <c r="C3" s="1" t="s">
        <v>82</v>
      </c>
      <c r="D3" s="1" t="s">
        <v>83</v>
      </c>
      <c r="E3" s="1" t="s">
        <v>76</v>
      </c>
    </row>
    <row r="4" spans="1:10" x14ac:dyDescent="0.25">
      <c r="A4" s="1"/>
      <c r="B4" s="1" t="s">
        <v>13</v>
      </c>
      <c r="C4" s="1">
        <v>5</v>
      </c>
      <c r="D4" s="1">
        <v>0.13</v>
      </c>
      <c r="E4" s="1">
        <f>C4*D4</f>
        <v>0.65</v>
      </c>
    </row>
    <row r="5" spans="1:10" s="1" customFormat="1" x14ac:dyDescent="0.25">
      <c r="B5" s="1" t="s">
        <v>16</v>
      </c>
      <c r="C5" s="1">
        <v>5</v>
      </c>
      <c r="D5" s="1">
        <v>6.7000000000000004E-2</v>
      </c>
      <c r="E5" s="1">
        <f>C5*D5</f>
        <v>0.33500000000000002</v>
      </c>
      <c r="F5"/>
      <c r="G5"/>
      <c r="H5"/>
      <c r="I5"/>
      <c r="J5" s="36"/>
    </row>
    <row r="6" spans="1:10" x14ac:dyDescent="0.25">
      <c r="A6" s="1"/>
      <c r="B6" s="1" t="s">
        <v>77</v>
      </c>
      <c r="C6" s="1">
        <v>5</v>
      </c>
      <c r="D6">
        <v>5.1999999999999997E-5</v>
      </c>
      <c r="E6" s="1">
        <f>C6*D6</f>
        <v>2.5999999999999998E-4</v>
      </c>
    </row>
    <row r="7" spans="1:10" x14ac:dyDescent="0.25">
      <c r="A7" s="1"/>
      <c r="B7" s="1" t="s">
        <v>78</v>
      </c>
      <c r="C7">
        <v>3.46</v>
      </c>
      <c r="D7" s="1">
        <v>4.0000000000000001E-3</v>
      </c>
      <c r="E7" s="1">
        <f t="shared" ref="E7" si="0">C7*D7</f>
        <v>1.384E-2</v>
      </c>
    </row>
    <row r="8" spans="1:10" x14ac:dyDescent="0.25">
      <c r="D8" t="s">
        <v>85</v>
      </c>
      <c r="E8">
        <f>SUM(E4:E7)</f>
        <v>0.9991000000000001</v>
      </c>
    </row>
    <row r="9" spans="1:10" x14ac:dyDescent="0.25">
      <c r="E9">
        <v>0.2</v>
      </c>
      <c r="F9" t="s">
        <v>83</v>
      </c>
    </row>
    <row r="11" spans="1:10" x14ac:dyDescent="0.25">
      <c r="A11" t="s">
        <v>86</v>
      </c>
      <c r="B11">
        <f>(E8)/1000</f>
        <v>9.9910000000000016E-4</v>
      </c>
    </row>
    <row r="12" spans="1:10" x14ac:dyDescent="0.25">
      <c r="A12" t="s">
        <v>87</v>
      </c>
      <c r="B12">
        <f>(E8*24)/1000</f>
        <v>2.39784E-2</v>
      </c>
    </row>
    <row r="13" spans="1:10" x14ac:dyDescent="0.25">
      <c r="A13" t="s">
        <v>88</v>
      </c>
      <c r="B13">
        <f>(E8*24*7)/1000</f>
        <v>0.16784880000000002</v>
      </c>
    </row>
    <row r="14" spans="1:10" x14ac:dyDescent="0.25">
      <c r="A14" t="s">
        <v>89</v>
      </c>
      <c r="B14">
        <f>(E8*24*30)/1000</f>
        <v>0.71935199999999999</v>
      </c>
    </row>
    <row r="16" spans="1:10" x14ac:dyDescent="0.25">
      <c r="A16" t="s">
        <v>90</v>
      </c>
      <c r="B16">
        <v>170</v>
      </c>
      <c r="C16" t="s">
        <v>92</v>
      </c>
    </row>
    <row r="17" spans="1:3" x14ac:dyDescent="0.25">
      <c r="A17" t="s">
        <v>91</v>
      </c>
      <c r="B17">
        <f>B16/E9</f>
        <v>850</v>
      </c>
      <c r="C17" t="s">
        <v>93</v>
      </c>
    </row>
    <row r="18" spans="1:3" x14ac:dyDescent="0.25">
      <c r="B18">
        <f>B17/24</f>
        <v>35.416666666666664</v>
      </c>
      <c r="C18" t="s">
        <v>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108" workbookViewId="0">
      <selection activeCell="M17" sqref="M17"/>
    </sheetView>
  </sheetViews>
  <sheetFormatPr baseColWidth="10" defaultRowHeight="15" x14ac:dyDescent="0.25"/>
  <cols>
    <col min="1" max="1" width="17.28515625" bestFit="1" customWidth="1"/>
    <col min="2" max="2" width="22.7109375" bestFit="1" customWidth="1"/>
  </cols>
  <sheetData>
    <row r="1" spans="1:6" s="30" customFormat="1" x14ac:dyDescent="0.25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25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25">
      <c r="A3" s="1" t="s">
        <v>54</v>
      </c>
      <c r="B3" s="1">
        <v>10</v>
      </c>
      <c r="C3" s="1"/>
      <c r="D3" s="1"/>
      <c r="E3" s="1"/>
      <c r="F3" s="1"/>
    </row>
    <row r="4" spans="1:6" x14ac:dyDescent="0.25">
      <c r="A4" s="1" t="s">
        <v>56</v>
      </c>
      <c r="B4" s="1">
        <v>5</v>
      </c>
      <c r="C4" s="1"/>
      <c r="D4" s="1"/>
      <c r="E4" s="1"/>
      <c r="F4" s="1"/>
    </row>
    <row r="5" spans="1:6" x14ac:dyDescent="0.25">
      <c r="A5" s="1" t="s">
        <v>57</v>
      </c>
      <c r="B5" s="1">
        <v>3</v>
      </c>
      <c r="C5" s="1"/>
      <c r="D5" s="1"/>
      <c r="E5" s="1"/>
      <c r="F5" s="1"/>
    </row>
    <row r="6" spans="1:6" x14ac:dyDescent="0.25">
      <c r="A6" s="1" t="s">
        <v>58</v>
      </c>
      <c r="B6" s="1">
        <v>1</v>
      </c>
      <c r="C6" s="1"/>
      <c r="D6" s="1"/>
      <c r="E6" s="1"/>
      <c r="F6" s="1"/>
    </row>
    <row r="7" spans="1:6" x14ac:dyDescent="0.25">
      <c r="A7" s="1" t="s">
        <v>61</v>
      </c>
      <c r="B7" s="1">
        <v>6</v>
      </c>
      <c r="C7" s="1"/>
      <c r="D7" s="1"/>
      <c r="E7" s="1"/>
      <c r="F7" s="1"/>
    </row>
    <row r="9" spans="1:6" x14ac:dyDescent="0.25">
      <c r="A9" s="34" t="s">
        <v>62</v>
      </c>
      <c r="B9" s="34"/>
    </row>
    <row r="10" spans="1:6" x14ac:dyDescent="0.25">
      <c r="A10" s="1">
        <v>1</v>
      </c>
      <c r="B10" s="1" t="s">
        <v>65</v>
      </c>
    </row>
    <row r="11" spans="1:6" x14ac:dyDescent="0.25">
      <c r="A11" s="1">
        <v>2</v>
      </c>
      <c r="B11" s="1" t="s">
        <v>64</v>
      </c>
    </row>
    <row r="12" spans="1:6" x14ac:dyDescent="0.25">
      <c r="A12" s="1">
        <v>3</v>
      </c>
      <c r="B12" s="1" t="s">
        <v>63</v>
      </c>
    </row>
    <row r="13" spans="1:6" x14ac:dyDescent="0.25">
      <c r="A13" s="1">
        <v>4</v>
      </c>
      <c r="B13" s="1" t="s">
        <v>66</v>
      </c>
    </row>
    <row r="14" spans="1:6" x14ac:dyDescent="0.25">
      <c r="A14" s="1">
        <v>5</v>
      </c>
      <c r="B14" s="1" t="s">
        <v>67</v>
      </c>
    </row>
    <row r="15" spans="1:6" x14ac:dyDescent="0.25">
      <c r="A15" s="1">
        <v>6</v>
      </c>
      <c r="B15" s="1" t="s">
        <v>68</v>
      </c>
    </row>
    <row r="16" spans="1:6" x14ac:dyDescent="0.25">
      <c r="A16" s="1">
        <v>7</v>
      </c>
      <c r="B16" s="1" t="s">
        <v>69</v>
      </c>
    </row>
    <row r="17" spans="1:2" x14ac:dyDescent="0.25">
      <c r="A17" s="1">
        <v>8</v>
      </c>
      <c r="B17" s="1" t="s">
        <v>72</v>
      </c>
    </row>
    <row r="18" spans="1:2" x14ac:dyDescent="0.25">
      <c r="A18" s="1">
        <v>9</v>
      </c>
      <c r="B18" s="1" t="s">
        <v>70</v>
      </c>
    </row>
    <row r="19" spans="1:2" x14ac:dyDescent="0.25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5:A7"/>
  <sheetViews>
    <sheetView topLeftCell="A4" workbookViewId="0">
      <selection activeCell="A8" sqref="A8"/>
    </sheetView>
  </sheetViews>
  <sheetFormatPr baseColWidth="10" defaultRowHeight="15" x14ac:dyDescent="0.25"/>
  <sheetData>
    <row r="5" spans="1:1" x14ac:dyDescent="0.25">
      <c r="A5" s="35" t="s">
        <v>80</v>
      </c>
    </row>
    <row r="6" spans="1:1" x14ac:dyDescent="0.25">
      <c r="A6" s="35" t="s">
        <v>81</v>
      </c>
    </row>
    <row r="7" spans="1:1" x14ac:dyDescent="0.25">
      <c r="A7" t="s">
        <v>84</v>
      </c>
    </row>
  </sheetData>
  <hyperlinks>
    <hyperlink ref="A5" r:id="rId1" xr:uid="{A384E5FE-A80F-4D59-8338-7C1CFE7012D4}"/>
    <hyperlink ref="A6" r:id="rId2" xr:uid="{94C0A9F2-857F-41B5-91F6-9D5268D52BFB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053C-96E9-4B54-B663-4984A59DE940}">
  <dimension ref="A1:E9"/>
  <sheetViews>
    <sheetView zoomScale="160" zoomScaleNormal="160" workbookViewId="0">
      <selection activeCell="B1" sqref="B1"/>
    </sheetView>
  </sheetViews>
  <sheetFormatPr baseColWidth="10" defaultRowHeight="21" x14ac:dyDescent="0.35"/>
  <cols>
    <col min="1" max="1" width="18.140625" style="38" bestFit="1" customWidth="1"/>
    <col min="2" max="2" width="12.140625" style="39" bestFit="1" customWidth="1"/>
    <col min="3" max="4" width="11.42578125" style="37"/>
    <col min="5" max="5" width="12.140625" style="37" bestFit="1" customWidth="1"/>
    <col min="6" max="16384" width="11.42578125" style="37"/>
  </cols>
  <sheetData>
    <row r="1" spans="1:5" x14ac:dyDescent="0.35">
      <c r="A1" s="38" t="s">
        <v>95</v>
      </c>
      <c r="B1" s="39">
        <v>6.7</v>
      </c>
    </row>
    <row r="2" spans="1:5" x14ac:dyDescent="0.35">
      <c r="A2" s="38" t="s">
        <v>16</v>
      </c>
      <c r="B2" s="39">
        <v>12.03</v>
      </c>
    </row>
    <row r="3" spans="1:5" x14ac:dyDescent="0.35">
      <c r="A3" s="38" t="s">
        <v>96</v>
      </c>
      <c r="B3" s="39">
        <v>2.95</v>
      </c>
    </row>
    <row r="4" spans="1:5" x14ac:dyDescent="0.35">
      <c r="A4" s="38" t="s">
        <v>97</v>
      </c>
      <c r="B4" s="39">
        <v>13.6</v>
      </c>
    </row>
    <row r="9" spans="1:5" x14ac:dyDescent="0.35">
      <c r="D9" s="40" t="s">
        <v>98</v>
      </c>
      <c r="E9" s="39">
        <f>SUM(B:B)</f>
        <v>35.28</v>
      </c>
    </row>
  </sheetData>
  <hyperlinks>
    <hyperlink ref="A1" r:id="rId1" xr:uid="{D451895C-5A8E-4860-AA30-36B04BA01438}"/>
    <hyperlink ref="A2" r:id="rId2" xr:uid="{718F6AB7-D945-427E-85D0-B6D3520F9D4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Anforderungen</vt:lpstr>
      <vt:lpstr>Aufteilung &amp; Gesamtpreis</vt:lpstr>
      <vt:lpstr>Stromverbrauch</vt:lpstr>
      <vt:lpstr>Hülle</vt:lpstr>
      <vt:lpstr>Links</vt:lpstr>
      <vt:lpstr>Tatsächliche 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Kampl Maximilian</cp:lastModifiedBy>
  <dcterms:created xsi:type="dcterms:W3CDTF">2024-06-02T13:59:34Z</dcterms:created>
  <dcterms:modified xsi:type="dcterms:W3CDTF">2024-09-09T17:52:10Z</dcterms:modified>
</cp:coreProperties>
</file>