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0.xml" ContentType="application/vnd.openxmlformats-officedocument.drawing+xml"/>
  <Override PartName="/xl/slicers/slicer4.xml" ContentType="application/vnd.ms-excel.slicer+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2.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Data Analytics Intensive Program\cohort 3\Day 11 -  Excel\"/>
    </mc:Choice>
  </mc:AlternateContent>
  <xr:revisionPtr revIDLastSave="0" documentId="13_ncr:1_{013A6209-151D-4D4F-AC61-A871E67229BD}" xr6:coauthVersionLast="47" xr6:coauthVersionMax="47" xr10:uidLastSave="{00000000-0000-0000-0000-000000000000}"/>
  <bookViews>
    <workbookView xWindow="-108" yWindow="-108" windowWidth="23256" windowHeight="12456" tabRatio="987" activeTab="2" xr2:uid="{00000000-000D-0000-FFFF-FFFF00000000}"/>
  </bookViews>
  <sheets>
    <sheet name="Problem" sheetId="9" r:id="rId1"/>
    <sheet name="Dashboard" sheetId="21" r:id="rId2"/>
    <sheet name="Daily Stats Data" sheetId="19" r:id="rId3"/>
    <sheet name="Content Stats Data" sheetId="20" r:id="rId4"/>
    <sheet name="Dashboard 2" sheetId="22" r:id="rId5"/>
    <sheet name="reach" sheetId="1" state="hidden" r:id="rId6"/>
    <sheet name="profile_visits" sheetId="4" state="hidden" r:id="rId7"/>
    <sheet name="new_followers" sheetId="5" state="hidden" r:id="rId8"/>
    <sheet name="content" sheetId="8" state="hidden" r:id="rId9"/>
    <sheet name="newdata" sheetId="10" state="hidden" r:id="rId10"/>
    <sheet name="Daily Stats Pivot" sheetId="24" r:id="rId11"/>
    <sheet name="Daily Stats" sheetId="11" r:id="rId12"/>
    <sheet name="Analysis" sheetId="14" state="hidden" r:id="rId13"/>
    <sheet name="Content Pivot" sheetId="25" r:id="rId14"/>
    <sheet name="Content Stats" sheetId="16" r:id="rId15"/>
    <sheet name="age_gender" sheetId="3" r:id="rId16"/>
    <sheet name="top_city" sheetId="6" r:id="rId17"/>
    <sheet name="top_countries" sheetId="7" r:id="rId18"/>
    <sheet name="Sheet5" sheetId="26" r:id="rId19"/>
  </sheets>
  <definedNames>
    <definedName name="_xlnm._FilterDatabase" localSheetId="8" hidden="1">content!$A$1:$T$174</definedName>
    <definedName name="_xlnm._FilterDatabase" localSheetId="14" hidden="1">'Content Stats'!$A$1:$P$169</definedName>
    <definedName name="_xlnm._FilterDatabase" localSheetId="11" hidden="1">'Daily Stats'!$A$1:$G$332</definedName>
    <definedName name="_xlnm._FilterDatabase" localSheetId="9" hidden="1">newdata!$A$1:$O$658</definedName>
    <definedName name="Slicer_Duration_Bins">#N/A</definedName>
    <definedName name="Slicer_Post_type">#N/A</definedName>
    <definedName name="Slicer_Post_type1">#N/A</definedName>
  </definedNames>
  <calcPr calcId="191029"/>
  <pivotCaches>
    <pivotCache cacheId="0" r:id="rId20"/>
    <pivotCache cacheId="1" r:id="rId21"/>
    <pivotCache cacheId="2" r:id="rId22"/>
    <pivotCache cacheId="3" r:id="rId23"/>
  </pivotCaches>
  <extLs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6" i="26" l="1"/>
  <c r="O17" i="26"/>
  <c r="O18" i="26"/>
  <c r="O19" i="26"/>
  <c r="O20" i="26"/>
  <c r="O15" i="26"/>
  <c r="N16" i="26"/>
  <c r="N17" i="26"/>
  <c r="N18" i="26"/>
  <c r="N19" i="26"/>
  <c r="N20" i="26"/>
  <c r="N15" i="26"/>
  <c r="M16" i="26"/>
  <c r="M17" i="26"/>
  <c r="M18" i="26"/>
  <c r="M19" i="26"/>
  <c r="M20" i="26"/>
  <c r="M15" i="26"/>
  <c r="C9" i="3" l="1"/>
  <c r="B9" i="3"/>
  <c r="I7" i="16"/>
  <c r="I5" i="16"/>
  <c r="I14" i="16"/>
  <c r="I11" i="16"/>
  <c r="I6" i="16"/>
  <c r="I3" i="16"/>
  <c r="I12" i="16"/>
  <c r="I20" i="16"/>
  <c r="I19" i="16"/>
  <c r="I4" i="16"/>
  <c r="I8" i="16"/>
  <c r="I18" i="16"/>
  <c r="I28" i="16"/>
  <c r="I9" i="16"/>
  <c r="I10" i="16"/>
  <c r="I23" i="16"/>
  <c r="I25" i="16"/>
  <c r="I27" i="16"/>
  <c r="I49" i="16"/>
  <c r="I35" i="16"/>
  <c r="I29" i="16"/>
  <c r="I22" i="16"/>
  <c r="I33" i="16"/>
  <c r="I15" i="16"/>
  <c r="I21" i="16"/>
  <c r="I60" i="16"/>
  <c r="I32" i="16"/>
  <c r="I16" i="16"/>
  <c r="I34" i="16"/>
  <c r="I36" i="16"/>
  <c r="I30" i="16"/>
  <c r="I37" i="16"/>
  <c r="I55" i="16"/>
  <c r="I45" i="16"/>
  <c r="I75" i="16"/>
  <c r="I31" i="16"/>
  <c r="I40" i="16"/>
  <c r="I13" i="16"/>
  <c r="I56" i="16"/>
  <c r="I67" i="16"/>
  <c r="I43" i="16"/>
  <c r="I47" i="16"/>
  <c r="I24" i="16"/>
  <c r="I61" i="16"/>
  <c r="I17" i="16"/>
  <c r="I76" i="16"/>
  <c r="I90" i="16"/>
  <c r="I38" i="16"/>
  <c r="I41" i="16"/>
  <c r="I93" i="16"/>
  <c r="I80" i="16"/>
  <c r="I84" i="16"/>
  <c r="I48" i="16"/>
  <c r="I81" i="16"/>
  <c r="I100" i="16"/>
  <c r="I63" i="16"/>
  <c r="I57" i="16"/>
  <c r="I62" i="16"/>
  <c r="I74" i="16"/>
  <c r="I66" i="16"/>
  <c r="I46" i="16"/>
  <c r="I26" i="16"/>
  <c r="I87" i="16"/>
  <c r="I115" i="16"/>
  <c r="I50" i="16"/>
  <c r="I79" i="16"/>
  <c r="I44" i="16"/>
  <c r="I113" i="16"/>
  <c r="I72" i="16"/>
  <c r="I68" i="16"/>
  <c r="I42" i="16"/>
  <c r="I53" i="16"/>
  <c r="I77" i="16"/>
  <c r="I145" i="16"/>
  <c r="I71" i="16"/>
  <c r="I70" i="16"/>
  <c r="I98" i="16"/>
  <c r="I83" i="16"/>
  <c r="I89" i="16"/>
  <c r="I59" i="16"/>
  <c r="I154" i="16"/>
  <c r="I69" i="16"/>
  <c r="I121" i="16"/>
  <c r="I58" i="16"/>
  <c r="I65" i="16"/>
  <c r="I104" i="16"/>
  <c r="I107" i="16"/>
  <c r="I96" i="16"/>
  <c r="I92" i="16"/>
  <c r="I119" i="16"/>
  <c r="I39" i="16"/>
  <c r="I111" i="16"/>
  <c r="I164" i="16"/>
  <c r="I64" i="16"/>
  <c r="I146" i="16"/>
  <c r="I126" i="16"/>
  <c r="I133" i="16"/>
  <c r="I136" i="16"/>
  <c r="I109" i="16"/>
  <c r="I91" i="16"/>
  <c r="I122" i="16"/>
  <c r="I73" i="16"/>
  <c r="I94" i="16"/>
  <c r="I108" i="16"/>
  <c r="I52" i="16"/>
  <c r="I101" i="16"/>
  <c r="I147" i="16"/>
  <c r="I127" i="16"/>
  <c r="I88" i="16"/>
  <c r="I165" i="16"/>
  <c r="I105" i="16"/>
  <c r="I85" i="16"/>
  <c r="I118" i="16"/>
  <c r="I141" i="16"/>
  <c r="I97" i="16"/>
  <c r="I95" i="16"/>
  <c r="I112" i="16"/>
  <c r="I134" i="16"/>
  <c r="I110" i="16"/>
  <c r="I139" i="16"/>
  <c r="I135" i="16"/>
  <c r="I157" i="16"/>
  <c r="I103" i="16"/>
  <c r="I158" i="16"/>
  <c r="I149" i="16"/>
  <c r="I137" i="16"/>
  <c r="I86" i="16"/>
  <c r="I140" i="16"/>
  <c r="I82" i="16"/>
  <c r="I123" i="16"/>
  <c r="I159" i="16"/>
  <c r="I128" i="16"/>
  <c r="I169" i="16"/>
  <c r="I143" i="16"/>
  <c r="I116" i="16"/>
  <c r="I155" i="16"/>
  <c r="I160" i="16"/>
  <c r="I114" i="16"/>
  <c r="I131" i="16"/>
  <c r="I117" i="16"/>
  <c r="I151" i="16"/>
  <c r="I125" i="16"/>
  <c r="I142" i="16"/>
  <c r="I138" i="16"/>
  <c r="I148" i="16"/>
  <c r="I129" i="16"/>
  <c r="I99" i="16"/>
  <c r="I163" i="16"/>
  <c r="I167" i="16"/>
  <c r="I120" i="16"/>
  <c r="I78" i="16"/>
  <c r="I106" i="16"/>
  <c r="I161" i="16"/>
  <c r="I124" i="16"/>
  <c r="I130" i="16"/>
  <c r="I102" i="16"/>
  <c r="I51" i="16"/>
  <c r="I54" i="16"/>
  <c r="I152" i="16"/>
  <c r="I153" i="16"/>
  <c r="I168" i="16"/>
  <c r="I166" i="16"/>
  <c r="I156" i="16"/>
  <c r="I144" i="16"/>
  <c r="I132" i="16"/>
  <c r="I162" i="16"/>
  <c r="I150" i="16"/>
  <c r="I2" i="16"/>
  <c r="E6" i="16"/>
  <c r="E3" i="16"/>
  <c r="E5" i="16"/>
  <c r="E11" i="16"/>
  <c r="E8" i="16"/>
  <c r="E19" i="16"/>
  <c r="E7" i="16"/>
  <c r="E4" i="16"/>
  <c r="E10" i="16"/>
  <c r="E9" i="16"/>
  <c r="E12" i="16"/>
  <c r="E14" i="16"/>
  <c r="E18" i="16"/>
  <c r="E20" i="16"/>
  <c r="E29" i="16"/>
  <c r="E13" i="16"/>
  <c r="E25" i="16"/>
  <c r="E15" i="16"/>
  <c r="E17" i="16"/>
  <c r="E26" i="16"/>
  <c r="E23" i="16"/>
  <c r="E16" i="16"/>
  <c r="E28" i="16"/>
  <c r="E27" i="16"/>
  <c r="E22" i="16"/>
  <c r="E21" i="16"/>
  <c r="E64" i="16"/>
  <c r="E34" i="16"/>
  <c r="E38" i="16"/>
  <c r="E32" i="16"/>
  <c r="E24" i="16"/>
  <c r="E61" i="16"/>
  <c r="E33" i="16"/>
  <c r="E31" i="16"/>
  <c r="E56" i="16"/>
  <c r="E49" i="16"/>
  <c r="E35" i="16"/>
  <c r="E36" i="16"/>
  <c r="E37" i="16"/>
  <c r="E42" i="16"/>
  <c r="E85" i="16"/>
  <c r="E30" i="16"/>
  <c r="E40" i="16"/>
  <c r="E47" i="16"/>
  <c r="E53" i="16"/>
  <c r="E45" i="16"/>
  <c r="E41" i="16"/>
  <c r="E57" i="16"/>
  <c r="E60" i="16"/>
  <c r="E46" i="16"/>
  <c r="E84" i="16"/>
  <c r="E51" i="16"/>
  <c r="E89" i="16"/>
  <c r="E70" i="16"/>
  <c r="E67" i="16"/>
  <c r="E115" i="16"/>
  <c r="E73" i="16"/>
  <c r="E69" i="16"/>
  <c r="E55" i="16"/>
  <c r="E80" i="16"/>
  <c r="E62" i="16"/>
  <c r="E146" i="16"/>
  <c r="E52" i="16"/>
  <c r="E77" i="16"/>
  <c r="E98" i="16"/>
  <c r="E118" i="16"/>
  <c r="E65" i="16"/>
  <c r="E93" i="16"/>
  <c r="E82" i="16"/>
  <c r="E81" i="16"/>
  <c r="E63" i="16"/>
  <c r="E160" i="16"/>
  <c r="E43" i="16"/>
  <c r="E59" i="16"/>
  <c r="E39" i="16"/>
  <c r="E44" i="16"/>
  <c r="E104" i="16"/>
  <c r="E88" i="16"/>
  <c r="E50" i="16"/>
  <c r="E145" i="16"/>
  <c r="E76" i="16"/>
  <c r="E72" i="16"/>
  <c r="E94" i="16"/>
  <c r="E75" i="16"/>
  <c r="E165" i="16"/>
  <c r="E83" i="16"/>
  <c r="E100" i="16"/>
  <c r="E71" i="16"/>
  <c r="E126" i="16"/>
  <c r="E141" i="16"/>
  <c r="E111" i="16"/>
  <c r="E79" i="16"/>
  <c r="E66" i="16"/>
  <c r="E123" i="16"/>
  <c r="E68" i="16"/>
  <c r="E58" i="16"/>
  <c r="E97" i="16"/>
  <c r="E48" i="16"/>
  <c r="E96" i="16"/>
  <c r="E101" i="16"/>
  <c r="E159" i="16"/>
  <c r="E95" i="16"/>
  <c r="E54" i="16"/>
  <c r="E149" i="16"/>
  <c r="E90" i="16"/>
  <c r="E112" i="16"/>
  <c r="E74" i="16"/>
  <c r="E134" i="16"/>
  <c r="E128" i="16"/>
  <c r="E107" i="16"/>
  <c r="E114" i="16"/>
  <c r="E131" i="16"/>
  <c r="E87" i="16"/>
  <c r="E91" i="16"/>
  <c r="E117" i="16"/>
  <c r="E122" i="16"/>
  <c r="E92" i="16"/>
  <c r="E137" i="16"/>
  <c r="E110" i="16"/>
  <c r="E139" i="16"/>
  <c r="E136" i="16"/>
  <c r="E86" i="16"/>
  <c r="E151" i="16"/>
  <c r="E154" i="16"/>
  <c r="E167" i="16"/>
  <c r="E121" i="16"/>
  <c r="E109" i="16"/>
  <c r="E152" i="16"/>
  <c r="E135" i="16"/>
  <c r="E169" i="16"/>
  <c r="E120" i="16"/>
  <c r="E113" i="16"/>
  <c r="E157" i="16"/>
  <c r="E78" i="16"/>
  <c r="E143" i="16"/>
  <c r="E116" i="16"/>
  <c r="E119" i="16"/>
  <c r="E106" i="16"/>
  <c r="E140" i="16"/>
  <c r="E103" i="16"/>
  <c r="E161" i="16"/>
  <c r="E147" i="16"/>
  <c r="E105" i="16"/>
  <c r="E125" i="16"/>
  <c r="E124" i="16"/>
  <c r="E153" i="16"/>
  <c r="E130" i="16"/>
  <c r="E142" i="16"/>
  <c r="E156" i="16"/>
  <c r="E158" i="16"/>
  <c r="E108" i="16"/>
  <c r="E168" i="16"/>
  <c r="E138" i="16"/>
  <c r="E144" i="16"/>
  <c r="E127" i="16"/>
  <c r="E102" i="16"/>
  <c r="E148" i="16"/>
  <c r="E132" i="16"/>
  <c r="E133" i="16"/>
  <c r="E129" i="16"/>
  <c r="E99" i="16"/>
  <c r="E164" i="16"/>
  <c r="E163" i="16"/>
  <c r="E162" i="16"/>
  <c r="E155" i="16"/>
  <c r="E166" i="16"/>
  <c r="E150" i="16"/>
  <c r="E2" i="16"/>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2" i="11"/>
  <c r="H2" i="8"/>
  <c r="P150" i="16"/>
  <c r="O150" i="16"/>
  <c r="N150" i="16"/>
  <c r="P73" i="16"/>
  <c r="O73" i="16"/>
  <c r="N73" i="16"/>
  <c r="P125" i="16"/>
  <c r="O125" i="16"/>
  <c r="N125" i="16"/>
  <c r="P144" i="16"/>
  <c r="O144" i="16"/>
  <c r="N144" i="16"/>
  <c r="P78" i="16"/>
  <c r="O78" i="16"/>
  <c r="N78" i="16"/>
  <c r="P162" i="16"/>
  <c r="O162" i="16"/>
  <c r="N162" i="16"/>
  <c r="P44" i="16"/>
  <c r="O44" i="16"/>
  <c r="N44" i="16"/>
  <c r="P99" i="16"/>
  <c r="O99" i="16"/>
  <c r="N99" i="16"/>
  <c r="P152" i="16"/>
  <c r="O152" i="16"/>
  <c r="N152" i="16"/>
  <c r="P132" i="16"/>
  <c r="O132" i="16"/>
  <c r="N132" i="16"/>
  <c r="P102" i="16"/>
  <c r="O102" i="16"/>
  <c r="N102" i="16"/>
  <c r="P129" i="16"/>
  <c r="O129" i="16"/>
  <c r="N129" i="16"/>
  <c r="P142" i="16"/>
  <c r="O142" i="16"/>
  <c r="N142" i="16"/>
  <c r="P91" i="16"/>
  <c r="O91" i="16"/>
  <c r="N91" i="16"/>
  <c r="P159" i="16"/>
  <c r="O159" i="16"/>
  <c r="N159" i="16"/>
  <c r="P65" i="16"/>
  <c r="O65" i="16"/>
  <c r="N65" i="16"/>
  <c r="P54" i="16"/>
  <c r="O54" i="16"/>
  <c r="N54" i="16"/>
  <c r="P86" i="16"/>
  <c r="O86" i="16"/>
  <c r="N86" i="16"/>
  <c r="P28" i="16"/>
  <c r="O28" i="16"/>
  <c r="N28" i="16"/>
  <c r="P108" i="16"/>
  <c r="O108" i="16"/>
  <c r="N108" i="16"/>
  <c r="P124" i="16"/>
  <c r="O124" i="16"/>
  <c r="N124" i="16"/>
  <c r="P13" i="16"/>
  <c r="O13" i="16"/>
  <c r="N13" i="16"/>
  <c r="P163" i="16"/>
  <c r="O163" i="16"/>
  <c r="N163" i="16"/>
  <c r="P105" i="16"/>
  <c r="O105" i="16"/>
  <c r="N105" i="16"/>
  <c r="P166" i="16"/>
  <c r="O166" i="16"/>
  <c r="N166" i="16"/>
  <c r="P168" i="16"/>
  <c r="O168" i="16"/>
  <c r="N168" i="16"/>
  <c r="P82" i="16"/>
  <c r="O82" i="16"/>
  <c r="N82" i="16"/>
  <c r="P130" i="16"/>
  <c r="O130" i="16"/>
  <c r="N130" i="16"/>
  <c r="P85" i="16"/>
  <c r="O85" i="16"/>
  <c r="N85" i="16"/>
  <c r="P147" i="16"/>
  <c r="O147" i="16"/>
  <c r="N147" i="16"/>
  <c r="P51" i="16"/>
  <c r="O51" i="16"/>
  <c r="N51" i="16"/>
  <c r="P155" i="16"/>
  <c r="O155" i="16"/>
  <c r="N155" i="16"/>
  <c r="P8" i="16"/>
  <c r="O8" i="16"/>
  <c r="N8" i="16"/>
  <c r="P14" i="16"/>
  <c r="O14" i="16"/>
  <c r="N14" i="16"/>
  <c r="P39" i="16"/>
  <c r="O39" i="16"/>
  <c r="N39" i="16"/>
  <c r="P164" i="16"/>
  <c r="O164" i="16"/>
  <c r="N164" i="16"/>
  <c r="P138" i="16"/>
  <c r="O138" i="16"/>
  <c r="N138" i="16"/>
  <c r="P31" i="16"/>
  <c r="O31" i="16"/>
  <c r="N31" i="16"/>
  <c r="P118" i="16"/>
  <c r="O118" i="16"/>
  <c r="N118" i="16"/>
  <c r="P74" i="16"/>
  <c r="O74" i="16"/>
  <c r="N74" i="16"/>
  <c r="P131" i="16"/>
  <c r="O131" i="16"/>
  <c r="N131" i="16"/>
  <c r="P71" i="16"/>
  <c r="O71" i="16"/>
  <c r="N71" i="16"/>
  <c r="P55" i="16"/>
  <c r="O55" i="16"/>
  <c r="N55" i="16"/>
  <c r="P32" i="16"/>
  <c r="O32" i="16"/>
  <c r="N32" i="16"/>
  <c r="P6" i="16"/>
  <c r="O6" i="16"/>
  <c r="N6" i="16"/>
  <c r="P83" i="16"/>
  <c r="O83" i="16"/>
  <c r="N83" i="16"/>
  <c r="P92" i="16"/>
  <c r="O92" i="16"/>
  <c r="N92" i="16"/>
  <c r="P126" i="16"/>
  <c r="O126" i="16"/>
  <c r="N126" i="16"/>
  <c r="P146" i="16"/>
  <c r="O146" i="16"/>
  <c r="N146" i="16"/>
  <c r="P47" i="16"/>
  <c r="O47" i="16"/>
  <c r="N47" i="16"/>
  <c r="P53" i="16"/>
  <c r="O53" i="16"/>
  <c r="N53" i="16"/>
  <c r="P81" i="16"/>
  <c r="O81" i="16"/>
  <c r="N81" i="16"/>
  <c r="P64" i="16"/>
  <c r="O64" i="16"/>
  <c r="N64" i="16"/>
  <c r="P167" i="16"/>
  <c r="O167" i="16"/>
  <c r="N167" i="16"/>
  <c r="P154" i="16"/>
  <c r="O154" i="16"/>
  <c r="N154" i="16"/>
  <c r="P117" i="16"/>
  <c r="O117" i="16"/>
  <c r="N117" i="16"/>
  <c r="P148" i="16"/>
  <c r="O148" i="16"/>
  <c r="N148" i="16"/>
  <c r="P67" i="16"/>
  <c r="O67" i="16"/>
  <c r="N67" i="16"/>
  <c r="P56" i="16"/>
  <c r="O56" i="16"/>
  <c r="N56" i="16"/>
  <c r="P127" i="16"/>
  <c r="O127" i="16"/>
  <c r="N127" i="16"/>
  <c r="P134" i="16"/>
  <c r="O134" i="16"/>
  <c r="N134" i="16"/>
  <c r="P122" i="16"/>
  <c r="O122" i="16"/>
  <c r="N122" i="16"/>
  <c r="P80" i="16"/>
  <c r="O80" i="16"/>
  <c r="N80" i="16"/>
  <c r="P45" i="16"/>
  <c r="O45" i="16"/>
  <c r="N45" i="16"/>
  <c r="P110" i="16"/>
  <c r="O110" i="16"/>
  <c r="N110" i="16"/>
  <c r="P128" i="16"/>
  <c r="O128" i="16"/>
  <c r="N128" i="16"/>
  <c r="P43" i="16"/>
  <c r="O43" i="16"/>
  <c r="N43" i="16"/>
  <c r="P34" i="16"/>
  <c r="O34" i="16"/>
  <c r="N34" i="16"/>
  <c r="P151" i="16"/>
  <c r="O151" i="16"/>
  <c r="N151" i="16"/>
  <c r="P160" i="16"/>
  <c r="O160" i="16"/>
  <c r="N160" i="16"/>
  <c r="P98" i="16"/>
  <c r="O98" i="16"/>
  <c r="N98" i="16"/>
  <c r="P25" i="16"/>
  <c r="O25" i="16"/>
  <c r="N25" i="16"/>
  <c r="P165" i="16"/>
  <c r="O165" i="16"/>
  <c r="N165" i="16"/>
  <c r="P88" i="16"/>
  <c r="O88" i="16"/>
  <c r="N88" i="16"/>
  <c r="P29" i="16"/>
  <c r="O29" i="16"/>
  <c r="N29" i="16"/>
  <c r="P137" i="16"/>
  <c r="O137" i="16"/>
  <c r="N137" i="16"/>
  <c r="P9" i="16"/>
  <c r="O9" i="16"/>
  <c r="N9" i="16"/>
  <c r="P36" i="16"/>
  <c r="O36" i="16"/>
  <c r="N36" i="16"/>
  <c r="P41" i="16"/>
  <c r="O41" i="16"/>
  <c r="N41" i="16"/>
  <c r="P121" i="16"/>
  <c r="O121" i="16"/>
  <c r="N121" i="16"/>
  <c r="P69" i="16"/>
  <c r="O69" i="16"/>
  <c r="N69" i="16"/>
  <c r="P10" i="16"/>
  <c r="O10" i="16"/>
  <c r="N10" i="16"/>
  <c r="P94" i="16"/>
  <c r="O94" i="16"/>
  <c r="N94" i="16"/>
  <c r="P135" i="16"/>
  <c r="O135" i="16"/>
  <c r="N135" i="16"/>
  <c r="P145" i="16"/>
  <c r="O145" i="16"/>
  <c r="N145" i="16"/>
  <c r="P115" i="16"/>
  <c r="O115" i="16"/>
  <c r="N115" i="16"/>
  <c r="P11" i="16"/>
  <c r="O11" i="16"/>
  <c r="N11" i="16"/>
  <c r="P169" i="16"/>
  <c r="O169" i="16"/>
  <c r="N169" i="16"/>
  <c r="P106" i="16"/>
  <c r="O106" i="16"/>
  <c r="N106" i="16"/>
  <c r="P96" i="16"/>
  <c r="O96" i="16"/>
  <c r="N96" i="16"/>
  <c r="P112" i="16"/>
  <c r="O112" i="16"/>
  <c r="N112" i="16"/>
  <c r="P87" i="16"/>
  <c r="O87" i="16"/>
  <c r="N87" i="16"/>
  <c r="P19" i="16"/>
  <c r="O19" i="16"/>
  <c r="N19" i="16"/>
  <c r="P140" i="16"/>
  <c r="O140" i="16"/>
  <c r="N140" i="16"/>
  <c r="P161" i="16"/>
  <c r="O161" i="16"/>
  <c r="N161" i="16"/>
  <c r="P107" i="16"/>
  <c r="O107" i="16"/>
  <c r="N107" i="16"/>
  <c r="P16" i="16"/>
  <c r="O16" i="16"/>
  <c r="N16" i="16"/>
  <c r="P57" i="16"/>
  <c r="O57" i="16"/>
  <c r="N57" i="16"/>
  <c r="P111" i="16"/>
  <c r="O111" i="16"/>
  <c r="N111" i="16"/>
  <c r="P153" i="16"/>
  <c r="O153" i="16"/>
  <c r="N153" i="16"/>
  <c r="P103" i="16"/>
  <c r="O103" i="16"/>
  <c r="N103" i="16"/>
  <c r="P141" i="16"/>
  <c r="O141" i="16"/>
  <c r="N141" i="16"/>
  <c r="P5" i="16"/>
  <c r="O5" i="16"/>
  <c r="N5" i="16"/>
  <c r="P139" i="16"/>
  <c r="O139" i="16"/>
  <c r="N139" i="16"/>
  <c r="P157" i="16"/>
  <c r="O157" i="16"/>
  <c r="N157" i="16"/>
  <c r="P149" i="16"/>
  <c r="O149" i="16"/>
  <c r="N149" i="16"/>
  <c r="P136" i="16"/>
  <c r="O136" i="16"/>
  <c r="N136" i="16"/>
  <c r="P120" i="16"/>
  <c r="O120" i="16"/>
  <c r="N120" i="16"/>
  <c r="P62" i="16"/>
  <c r="O62" i="16"/>
  <c r="N62" i="16"/>
  <c r="P95" i="16"/>
  <c r="O95" i="16"/>
  <c r="N95" i="16"/>
  <c r="P79" i="16"/>
  <c r="O79" i="16"/>
  <c r="N79" i="16"/>
  <c r="P52" i="16"/>
  <c r="O52" i="16"/>
  <c r="N52" i="16"/>
  <c r="P50" i="16"/>
  <c r="O50" i="16"/>
  <c r="N50" i="16"/>
  <c r="P38" i="16"/>
  <c r="O38" i="16"/>
  <c r="N38" i="16"/>
  <c r="P123" i="16"/>
  <c r="O123" i="16"/>
  <c r="N123" i="16"/>
  <c r="P97" i="16"/>
  <c r="O97" i="16"/>
  <c r="N97" i="16"/>
  <c r="P42" i="16"/>
  <c r="O42" i="16"/>
  <c r="N42" i="16"/>
  <c r="P59" i="16"/>
  <c r="O59" i="16"/>
  <c r="N59" i="16"/>
  <c r="P116" i="16"/>
  <c r="O116" i="16"/>
  <c r="N116" i="16"/>
  <c r="P114" i="16"/>
  <c r="O114" i="16"/>
  <c r="N114" i="16"/>
  <c r="P61" i="16"/>
  <c r="O61" i="16"/>
  <c r="N61" i="16"/>
  <c r="P89" i="16"/>
  <c r="O89" i="16"/>
  <c r="N89" i="16"/>
  <c r="P93" i="16"/>
  <c r="O93" i="16"/>
  <c r="N93" i="16"/>
  <c r="P18" i="16"/>
  <c r="O18" i="16"/>
  <c r="N18" i="16"/>
  <c r="P101" i="16"/>
  <c r="O101" i="16"/>
  <c r="N101" i="16"/>
  <c r="P40" i="16"/>
  <c r="O40" i="16"/>
  <c r="N40" i="16"/>
  <c r="P77" i="16"/>
  <c r="O77" i="16"/>
  <c r="N77" i="16"/>
  <c r="P70" i="16"/>
  <c r="O70" i="16"/>
  <c r="N70" i="16"/>
  <c r="P15" i="16"/>
  <c r="O15" i="16"/>
  <c r="N15" i="16"/>
  <c r="P22" i="16"/>
  <c r="O22" i="16"/>
  <c r="N22" i="16"/>
  <c r="P104" i="16"/>
  <c r="O104" i="16"/>
  <c r="N104" i="16"/>
  <c r="P100" i="16"/>
  <c r="O100" i="16"/>
  <c r="N100" i="16"/>
  <c r="P46" i="16"/>
  <c r="O46" i="16"/>
  <c r="N46" i="16"/>
  <c r="P72" i="16"/>
  <c r="O72" i="16"/>
  <c r="N72" i="16"/>
  <c r="P68" i="16"/>
  <c r="O68" i="16"/>
  <c r="N68" i="16"/>
  <c r="P156" i="16"/>
  <c r="O156" i="16"/>
  <c r="N156" i="16"/>
  <c r="P84" i="16"/>
  <c r="O84" i="16"/>
  <c r="N84" i="16"/>
  <c r="P17" i="16"/>
  <c r="O17" i="16"/>
  <c r="N17" i="16"/>
  <c r="P26" i="16"/>
  <c r="O26" i="16"/>
  <c r="N26" i="16"/>
  <c r="P109" i="16"/>
  <c r="O109" i="16"/>
  <c r="N109" i="16"/>
  <c r="P24" i="16"/>
  <c r="O24" i="16"/>
  <c r="N24" i="16"/>
  <c r="P63" i="16"/>
  <c r="O63" i="16"/>
  <c r="N63" i="16"/>
  <c r="P37" i="16"/>
  <c r="O37" i="16"/>
  <c r="N37" i="16"/>
  <c r="P20" i="16"/>
  <c r="O20" i="16"/>
  <c r="N20" i="16"/>
  <c r="P12" i="16"/>
  <c r="O12" i="16"/>
  <c r="N12" i="16"/>
  <c r="P21" i="16"/>
  <c r="O21" i="16"/>
  <c r="N21" i="16"/>
  <c r="P30" i="16"/>
  <c r="O30" i="16"/>
  <c r="N30" i="16"/>
  <c r="P49" i="16"/>
  <c r="O49" i="16"/>
  <c r="N49" i="16"/>
  <c r="P76" i="16"/>
  <c r="O76" i="16"/>
  <c r="N76" i="16"/>
  <c r="P33" i="16"/>
  <c r="O33" i="16"/>
  <c r="N33" i="16"/>
  <c r="P75" i="16"/>
  <c r="O75" i="16"/>
  <c r="N75" i="16"/>
  <c r="P2" i="16"/>
  <c r="O2" i="16"/>
  <c r="N2" i="16"/>
  <c r="P4" i="16"/>
  <c r="O4" i="16"/>
  <c r="N4" i="16"/>
  <c r="P119" i="16"/>
  <c r="O119" i="16"/>
  <c r="N119" i="16"/>
  <c r="P3" i="16"/>
  <c r="O3" i="16"/>
  <c r="N3" i="16"/>
  <c r="P7" i="16"/>
  <c r="O7" i="16"/>
  <c r="N7" i="16"/>
  <c r="P66" i="16"/>
  <c r="O66" i="16"/>
  <c r="N66" i="16"/>
  <c r="P90" i="16"/>
  <c r="O90" i="16"/>
  <c r="N90" i="16"/>
  <c r="P60" i="16"/>
  <c r="O60" i="16"/>
  <c r="N60" i="16"/>
  <c r="P23" i="16"/>
  <c r="O23" i="16"/>
  <c r="N23" i="16"/>
  <c r="P158" i="16"/>
  <c r="O158" i="16"/>
  <c r="N158" i="16"/>
  <c r="P143" i="16"/>
  <c r="O143" i="16"/>
  <c r="N143" i="16"/>
  <c r="P35" i="16"/>
  <c r="O35" i="16"/>
  <c r="N35" i="16"/>
  <c r="P58" i="16"/>
  <c r="O58" i="16"/>
  <c r="N58" i="16"/>
  <c r="P48" i="16"/>
  <c r="O48" i="16"/>
  <c r="N48" i="16"/>
  <c r="P133" i="16"/>
  <c r="O133" i="16"/>
  <c r="N133" i="16"/>
  <c r="P27" i="16"/>
  <c r="O27" i="16"/>
  <c r="N27" i="16"/>
  <c r="P113" i="16"/>
  <c r="O113" i="16"/>
  <c r="N113" i="16"/>
  <c r="E48" i="14"/>
  <c r="E49" i="14"/>
  <c r="E47" i="14"/>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 i="11"/>
  <c r="G2" i="11"/>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F456" i="10"/>
  <c r="F457" i="10"/>
  <c r="F458" i="10"/>
  <c r="F459" i="10"/>
  <c r="F460" i="10"/>
  <c r="F461" i="10"/>
  <c r="F462" i="10"/>
  <c r="F463" i="10"/>
  <c r="F464" i="10"/>
  <c r="F465" i="10"/>
  <c r="F466" i="10"/>
  <c r="F467" i="10"/>
  <c r="F468" i="10"/>
  <c r="F469" i="10"/>
  <c r="F470" i="10"/>
  <c r="F471" i="10"/>
  <c r="F472" i="10"/>
  <c r="F473" i="10"/>
  <c r="F474" i="10"/>
  <c r="F475" i="10"/>
  <c r="F476" i="10"/>
  <c r="F477" i="10"/>
  <c r="F478" i="10"/>
  <c r="F479" i="10"/>
  <c r="F480" i="10"/>
  <c r="F481" i="10"/>
  <c r="F482" i="10"/>
  <c r="F483" i="10"/>
  <c r="F484" i="10"/>
  <c r="F485" i="10"/>
  <c r="F486" i="10"/>
  <c r="F487" i="10"/>
  <c r="F488" i="10"/>
  <c r="F489" i="10"/>
  <c r="F490" i="10"/>
  <c r="F491" i="10"/>
  <c r="F492" i="10"/>
  <c r="F493" i="10"/>
  <c r="F494" i="10"/>
  <c r="F495" i="10"/>
  <c r="F496" i="10"/>
  <c r="F497" i="10"/>
  <c r="F498" i="10"/>
  <c r="F499" i="10"/>
  <c r="F500" i="10"/>
  <c r="F501" i="10"/>
  <c r="F502" i="10"/>
  <c r="F503" i="10"/>
  <c r="F504" i="10"/>
  <c r="F505" i="10"/>
  <c r="F506" i="10"/>
  <c r="F507" i="10"/>
  <c r="F508" i="10"/>
  <c r="F509" i="10"/>
  <c r="F510" i="10"/>
  <c r="F511" i="10"/>
  <c r="F512" i="10"/>
  <c r="F513" i="10"/>
  <c r="F514" i="10"/>
  <c r="F515" i="10"/>
  <c r="F516" i="10"/>
  <c r="F517" i="10"/>
  <c r="F518" i="10"/>
  <c r="F519" i="10"/>
  <c r="F520" i="10"/>
  <c r="F521" i="10"/>
  <c r="F522" i="10"/>
  <c r="F523" i="10"/>
  <c r="F524" i="10"/>
  <c r="F525" i="10"/>
  <c r="F526" i="10"/>
  <c r="F527" i="10"/>
  <c r="F528" i="10"/>
  <c r="F529" i="10"/>
  <c r="F530" i="10"/>
  <c r="F531" i="10"/>
  <c r="F532" i="10"/>
  <c r="F533" i="10"/>
  <c r="F534" i="10"/>
  <c r="F535" i="10"/>
  <c r="F536" i="10"/>
  <c r="F537" i="10"/>
  <c r="F538" i="10"/>
  <c r="F539" i="10"/>
  <c r="F540" i="10"/>
  <c r="F541" i="10"/>
  <c r="F542" i="10"/>
  <c r="F543" i="10"/>
  <c r="F544" i="10"/>
  <c r="F545" i="10"/>
  <c r="F546" i="10"/>
  <c r="F547" i="10"/>
  <c r="F548" i="10"/>
  <c r="F549" i="10"/>
  <c r="F550" i="10"/>
  <c r="F551" i="10"/>
  <c r="F552" i="10"/>
  <c r="F553" i="10"/>
  <c r="F554" i="10"/>
  <c r="F555" i="10"/>
  <c r="F556" i="10"/>
  <c r="F557" i="10"/>
  <c r="F558" i="10"/>
  <c r="F559" i="10"/>
  <c r="F560" i="10"/>
  <c r="F561" i="10"/>
  <c r="F562" i="10"/>
  <c r="F563" i="10"/>
  <c r="F564" i="10"/>
  <c r="F565" i="10"/>
  <c r="F566" i="10"/>
  <c r="F567" i="10"/>
  <c r="F568" i="10"/>
  <c r="F569" i="10"/>
  <c r="F570" i="10"/>
  <c r="F571" i="10"/>
  <c r="F572" i="10"/>
  <c r="F573" i="10"/>
  <c r="F574" i="10"/>
  <c r="F575" i="10"/>
  <c r="F576" i="10"/>
  <c r="F577" i="10"/>
  <c r="F578" i="10"/>
  <c r="F579" i="10"/>
  <c r="F580" i="10"/>
  <c r="F581" i="10"/>
  <c r="F582" i="10"/>
  <c r="F583" i="10"/>
  <c r="F584" i="10"/>
  <c r="F585" i="10"/>
  <c r="F586" i="10"/>
  <c r="F587" i="10"/>
  <c r="F588" i="10"/>
  <c r="F589" i="10"/>
  <c r="F590" i="10"/>
  <c r="F591" i="10"/>
  <c r="F592" i="10"/>
  <c r="F593" i="10"/>
  <c r="F594" i="10"/>
  <c r="F595" i="10"/>
  <c r="F596" i="10"/>
  <c r="F597" i="10"/>
  <c r="F598" i="10"/>
  <c r="F599" i="10"/>
  <c r="F600" i="10"/>
  <c r="F601" i="10"/>
  <c r="F602" i="10"/>
  <c r="F603" i="10"/>
  <c r="F604" i="10"/>
  <c r="F605" i="10"/>
  <c r="F606" i="10"/>
  <c r="F607" i="10"/>
  <c r="F608" i="10"/>
  <c r="F609" i="10"/>
  <c r="F610" i="10"/>
  <c r="F611" i="10"/>
  <c r="F612" i="10"/>
  <c r="F613" i="10"/>
  <c r="F614" i="10"/>
  <c r="F615" i="10"/>
  <c r="F616" i="10"/>
  <c r="F617" i="10"/>
  <c r="F618" i="10"/>
  <c r="F619" i="10"/>
  <c r="F620" i="10"/>
  <c r="F621" i="10"/>
  <c r="F622" i="10"/>
  <c r="F623" i="10"/>
  <c r="F624" i="10"/>
  <c r="F625" i="10"/>
  <c r="F626" i="10"/>
  <c r="F627" i="10"/>
  <c r="F628" i="10"/>
  <c r="F629" i="10"/>
  <c r="F630" i="10"/>
  <c r="F631" i="10"/>
  <c r="F632" i="10"/>
  <c r="F633" i="10"/>
  <c r="F634" i="10"/>
  <c r="F635" i="10"/>
  <c r="F636" i="10"/>
  <c r="F637" i="10"/>
  <c r="F638" i="10"/>
  <c r="F639" i="10"/>
  <c r="F640" i="10"/>
  <c r="F641" i="10"/>
  <c r="F642" i="10"/>
  <c r="F643" i="10"/>
  <c r="F644" i="10"/>
  <c r="F645" i="10"/>
  <c r="F646" i="10"/>
  <c r="F647" i="10"/>
  <c r="F648" i="10"/>
  <c r="F649" i="10"/>
  <c r="F650" i="10"/>
  <c r="F651" i="10"/>
  <c r="F652" i="10"/>
  <c r="F653" i="10"/>
  <c r="F654" i="10"/>
  <c r="F655" i="10"/>
  <c r="F656" i="10"/>
  <c r="F657" i="10"/>
  <c r="F658" i="10"/>
  <c r="F2"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2" i="10"/>
  <c r="G3" i="10"/>
  <c r="H3" i="10"/>
  <c r="I3" i="10"/>
  <c r="J3" i="10"/>
  <c r="K3" i="10"/>
  <c r="L3" i="10"/>
  <c r="M3" i="10"/>
  <c r="N3" i="10"/>
  <c r="O3" i="10"/>
  <c r="G4" i="10"/>
  <c r="H4" i="10"/>
  <c r="I4" i="10"/>
  <c r="J4" i="10"/>
  <c r="K4" i="10"/>
  <c r="L4" i="10"/>
  <c r="M4" i="10"/>
  <c r="N4" i="10"/>
  <c r="O4" i="10"/>
  <c r="G5" i="10"/>
  <c r="H5" i="10"/>
  <c r="I5" i="10"/>
  <c r="J5" i="10"/>
  <c r="K5" i="10"/>
  <c r="L5" i="10"/>
  <c r="M5" i="10"/>
  <c r="N5" i="10"/>
  <c r="O5" i="10"/>
  <c r="G6" i="10"/>
  <c r="H6" i="10"/>
  <c r="I6" i="10"/>
  <c r="J6" i="10"/>
  <c r="K6" i="10"/>
  <c r="L6" i="10"/>
  <c r="M6" i="10"/>
  <c r="N6" i="10"/>
  <c r="O6" i="10"/>
  <c r="G7" i="10"/>
  <c r="H7" i="10"/>
  <c r="I7" i="10"/>
  <c r="J7" i="10"/>
  <c r="K7" i="10"/>
  <c r="L7" i="10"/>
  <c r="M7" i="10"/>
  <c r="N7" i="10"/>
  <c r="O7" i="10"/>
  <c r="G8" i="10"/>
  <c r="H8" i="10"/>
  <c r="I8" i="10"/>
  <c r="J8" i="10"/>
  <c r="K8" i="10"/>
  <c r="L8" i="10"/>
  <c r="M8" i="10"/>
  <c r="N8" i="10"/>
  <c r="O8" i="10"/>
  <c r="G9" i="10"/>
  <c r="H9" i="10"/>
  <c r="I9" i="10"/>
  <c r="J9" i="10"/>
  <c r="K9" i="10"/>
  <c r="L9" i="10"/>
  <c r="M9" i="10"/>
  <c r="N9" i="10"/>
  <c r="O9" i="10"/>
  <c r="G10" i="10"/>
  <c r="H10" i="10"/>
  <c r="I10" i="10"/>
  <c r="J10" i="10"/>
  <c r="K10" i="10"/>
  <c r="L10" i="10"/>
  <c r="M10" i="10"/>
  <c r="N10" i="10"/>
  <c r="O10" i="10"/>
  <c r="G11" i="10"/>
  <c r="H11" i="10"/>
  <c r="I11" i="10"/>
  <c r="J11" i="10"/>
  <c r="K11" i="10"/>
  <c r="L11" i="10"/>
  <c r="M11" i="10"/>
  <c r="N11" i="10"/>
  <c r="O11" i="10"/>
  <c r="G12" i="10"/>
  <c r="H12" i="10"/>
  <c r="I12" i="10"/>
  <c r="J12" i="10"/>
  <c r="K12" i="10"/>
  <c r="L12" i="10"/>
  <c r="M12" i="10"/>
  <c r="N12" i="10"/>
  <c r="O12" i="10"/>
  <c r="G13" i="10"/>
  <c r="H13" i="10"/>
  <c r="I13" i="10"/>
  <c r="J13" i="10"/>
  <c r="K13" i="10"/>
  <c r="L13" i="10"/>
  <c r="M13" i="10"/>
  <c r="N13" i="10"/>
  <c r="O13" i="10"/>
  <c r="G14" i="10"/>
  <c r="H14" i="10"/>
  <c r="I14" i="10"/>
  <c r="J14" i="10"/>
  <c r="K14" i="10"/>
  <c r="L14" i="10"/>
  <c r="M14" i="10"/>
  <c r="N14" i="10"/>
  <c r="O14" i="10"/>
  <c r="G15" i="10"/>
  <c r="H15" i="10"/>
  <c r="I15" i="10"/>
  <c r="J15" i="10"/>
  <c r="K15" i="10"/>
  <c r="L15" i="10"/>
  <c r="M15" i="10"/>
  <c r="N15" i="10"/>
  <c r="O15" i="10"/>
  <c r="G16" i="10"/>
  <c r="H16" i="10"/>
  <c r="I16" i="10"/>
  <c r="J16" i="10"/>
  <c r="K16" i="10"/>
  <c r="L16" i="10"/>
  <c r="M16" i="10"/>
  <c r="N16" i="10"/>
  <c r="O16" i="10"/>
  <c r="G17" i="10"/>
  <c r="H17" i="10"/>
  <c r="I17" i="10"/>
  <c r="J17" i="10"/>
  <c r="K17" i="10"/>
  <c r="L17" i="10"/>
  <c r="M17" i="10"/>
  <c r="N17" i="10"/>
  <c r="O17" i="10"/>
  <c r="G18" i="10"/>
  <c r="H18" i="10"/>
  <c r="I18" i="10"/>
  <c r="J18" i="10"/>
  <c r="K18" i="10"/>
  <c r="L18" i="10"/>
  <c r="M18" i="10"/>
  <c r="N18" i="10"/>
  <c r="O18" i="10"/>
  <c r="G19" i="10"/>
  <c r="H19" i="10"/>
  <c r="I19" i="10"/>
  <c r="J19" i="10"/>
  <c r="K19" i="10"/>
  <c r="L19" i="10"/>
  <c r="M19" i="10"/>
  <c r="N19" i="10"/>
  <c r="O19" i="10"/>
  <c r="G20" i="10"/>
  <c r="H20" i="10"/>
  <c r="I20" i="10"/>
  <c r="J20" i="10"/>
  <c r="K20" i="10"/>
  <c r="L20" i="10"/>
  <c r="M20" i="10"/>
  <c r="N20" i="10"/>
  <c r="O20" i="10"/>
  <c r="G21" i="10"/>
  <c r="H21" i="10"/>
  <c r="I21" i="10"/>
  <c r="J21" i="10"/>
  <c r="K21" i="10"/>
  <c r="L21" i="10"/>
  <c r="M21" i="10"/>
  <c r="N21" i="10"/>
  <c r="O21" i="10"/>
  <c r="G22" i="10"/>
  <c r="H22" i="10"/>
  <c r="I22" i="10"/>
  <c r="J22" i="10"/>
  <c r="K22" i="10"/>
  <c r="L22" i="10"/>
  <c r="M22" i="10"/>
  <c r="N22" i="10"/>
  <c r="O22" i="10"/>
  <c r="G23" i="10"/>
  <c r="H23" i="10"/>
  <c r="I23" i="10"/>
  <c r="J23" i="10"/>
  <c r="K23" i="10"/>
  <c r="L23" i="10"/>
  <c r="M23" i="10"/>
  <c r="N23" i="10"/>
  <c r="O23" i="10"/>
  <c r="G24" i="10"/>
  <c r="H24" i="10"/>
  <c r="I24" i="10"/>
  <c r="J24" i="10"/>
  <c r="K24" i="10"/>
  <c r="L24" i="10"/>
  <c r="M24" i="10"/>
  <c r="N24" i="10"/>
  <c r="O24" i="10"/>
  <c r="G25" i="10"/>
  <c r="H25" i="10"/>
  <c r="I25" i="10"/>
  <c r="J25" i="10"/>
  <c r="K25" i="10"/>
  <c r="L25" i="10"/>
  <c r="M25" i="10"/>
  <c r="N25" i="10"/>
  <c r="O25" i="10"/>
  <c r="G26" i="10"/>
  <c r="H26" i="10"/>
  <c r="I26" i="10"/>
  <c r="J26" i="10"/>
  <c r="K26" i="10"/>
  <c r="L26" i="10"/>
  <c r="M26" i="10"/>
  <c r="N26" i="10"/>
  <c r="O26" i="10"/>
  <c r="G27" i="10"/>
  <c r="H27" i="10"/>
  <c r="I27" i="10"/>
  <c r="J27" i="10"/>
  <c r="K27" i="10"/>
  <c r="L27" i="10"/>
  <c r="M27" i="10"/>
  <c r="N27" i="10"/>
  <c r="O27" i="10"/>
  <c r="G28" i="10"/>
  <c r="H28" i="10"/>
  <c r="I28" i="10"/>
  <c r="J28" i="10"/>
  <c r="K28" i="10"/>
  <c r="L28" i="10"/>
  <c r="M28" i="10"/>
  <c r="N28" i="10"/>
  <c r="O28" i="10"/>
  <c r="G29" i="10"/>
  <c r="H29" i="10"/>
  <c r="I29" i="10"/>
  <c r="J29" i="10"/>
  <c r="K29" i="10"/>
  <c r="L29" i="10"/>
  <c r="M29" i="10"/>
  <c r="N29" i="10"/>
  <c r="O29" i="10"/>
  <c r="G30" i="10"/>
  <c r="H30" i="10"/>
  <c r="I30" i="10"/>
  <c r="J30" i="10"/>
  <c r="K30" i="10"/>
  <c r="L30" i="10"/>
  <c r="M30" i="10"/>
  <c r="N30" i="10"/>
  <c r="O30" i="10"/>
  <c r="G31" i="10"/>
  <c r="H31" i="10"/>
  <c r="I31" i="10"/>
  <c r="J31" i="10"/>
  <c r="K31" i="10"/>
  <c r="L31" i="10"/>
  <c r="M31" i="10"/>
  <c r="N31" i="10"/>
  <c r="O31" i="10"/>
  <c r="G32" i="10"/>
  <c r="H32" i="10"/>
  <c r="I32" i="10"/>
  <c r="J32" i="10"/>
  <c r="K32" i="10"/>
  <c r="L32" i="10"/>
  <c r="M32" i="10"/>
  <c r="N32" i="10"/>
  <c r="O32" i="10"/>
  <c r="G33" i="10"/>
  <c r="H33" i="10"/>
  <c r="I33" i="10"/>
  <c r="J33" i="10"/>
  <c r="K33" i="10"/>
  <c r="L33" i="10"/>
  <c r="M33" i="10"/>
  <c r="N33" i="10"/>
  <c r="O33" i="10"/>
  <c r="G34" i="10"/>
  <c r="H34" i="10"/>
  <c r="I34" i="10"/>
  <c r="J34" i="10"/>
  <c r="K34" i="10"/>
  <c r="L34" i="10"/>
  <c r="M34" i="10"/>
  <c r="N34" i="10"/>
  <c r="O34" i="10"/>
  <c r="G35" i="10"/>
  <c r="H35" i="10"/>
  <c r="I35" i="10"/>
  <c r="J35" i="10"/>
  <c r="K35" i="10"/>
  <c r="L35" i="10"/>
  <c r="M35" i="10"/>
  <c r="N35" i="10"/>
  <c r="O35" i="10"/>
  <c r="G36" i="10"/>
  <c r="H36" i="10"/>
  <c r="I36" i="10"/>
  <c r="J36" i="10"/>
  <c r="K36" i="10"/>
  <c r="L36" i="10"/>
  <c r="M36" i="10"/>
  <c r="N36" i="10"/>
  <c r="O36" i="10"/>
  <c r="G37" i="10"/>
  <c r="H37" i="10"/>
  <c r="I37" i="10"/>
  <c r="J37" i="10"/>
  <c r="K37" i="10"/>
  <c r="L37" i="10"/>
  <c r="M37" i="10"/>
  <c r="N37" i="10"/>
  <c r="O37" i="10"/>
  <c r="G38" i="10"/>
  <c r="H38" i="10"/>
  <c r="I38" i="10"/>
  <c r="J38" i="10"/>
  <c r="K38" i="10"/>
  <c r="L38" i="10"/>
  <c r="M38" i="10"/>
  <c r="N38" i="10"/>
  <c r="O38" i="10"/>
  <c r="G39" i="10"/>
  <c r="H39" i="10"/>
  <c r="I39" i="10"/>
  <c r="J39" i="10"/>
  <c r="K39" i="10"/>
  <c r="L39" i="10"/>
  <c r="M39" i="10"/>
  <c r="N39" i="10"/>
  <c r="O39" i="10"/>
  <c r="G40" i="10"/>
  <c r="H40" i="10"/>
  <c r="I40" i="10"/>
  <c r="J40" i="10"/>
  <c r="K40" i="10"/>
  <c r="L40" i="10"/>
  <c r="M40" i="10"/>
  <c r="N40" i="10"/>
  <c r="O40" i="10"/>
  <c r="G41" i="10"/>
  <c r="H41" i="10"/>
  <c r="I41" i="10"/>
  <c r="J41" i="10"/>
  <c r="K41" i="10"/>
  <c r="L41" i="10"/>
  <c r="M41" i="10"/>
  <c r="N41" i="10"/>
  <c r="O41" i="10"/>
  <c r="G42" i="10"/>
  <c r="H42" i="10"/>
  <c r="I42" i="10"/>
  <c r="J42" i="10"/>
  <c r="K42" i="10"/>
  <c r="L42" i="10"/>
  <c r="M42" i="10"/>
  <c r="N42" i="10"/>
  <c r="O42" i="10"/>
  <c r="G43" i="10"/>
  <c r="H43" i="10"/>
  <c r="I43" i="10"/>
  <c r="J43" i="10"/>
  <c r="K43" i="10"/>
  <c r="L43" i="10"/>
  <c r="M43" i="10"/>
  <c r="N43" i="10"/>
  <c r="O43" i="10"/>
  <c r="G44" i="10"/>
  <c r="H44" i="10"/>
  <c r="I44" i="10"/>
  <c r="J44" i="10"/>
  <c r="K44" i="10"/>
  <c r="L44" i="10"/>
  <c r="M44" i="10"/>
  <c r="N44" i="10"/>
  <c r="O44" i="10"/>
  <c r="G45" i="10"/>
  <c r="H45" i="10"/>
  <c r="I45" i="10"/>
  <c r="J45" i="10"/>
  <c r="K45" i="10"/>
  <c r="L45" i="10"/>
  <c r="M45" i="10"/>
  <c r="N45" i="10"/>
  <c r="O45" i="10"/>
  <c r="G46" i="10"/>
  <c r="H46" i="10"/>
  <c r="I46" i="10"/>
  <c r="J46" i="10"/>
  <c r="K46" i="10"/>
  <c r="L46" i="10"/>
  <c r="M46" i="10"/>
  <c r="N46" i="10"/>
  <c r="O46" i="10"/>
  <c r="G47" i="10"/>
  <c r="H47" i="10"/>
  <c r="I47" i="10"/>
  <c r="J47" i="10"/>
  <c r="K47" i="10"/>
  <c r="L47" i="10"/>
  <c r="M47" i="10"/>
  <c r="N47" i="10"/>
  <c r="O47" i="10"/>
  <c r="G48" i="10"/>
  <c r="H48" i="10"/>
  <c r="I48" i="10"/>
  <c r="J48" i="10"/>
  <c r="K48" i="10"/>
  <c r="L48" i="10"/>
  <c r="M48" i="10"/>
  <c r="N48" i="10"/>
  <c r="O48" i="10"/>
  <c r="G49" i="10"/>
  <c r="H49" i="10"/>
  <c r="I49" i="10"/>
  <c r="J49" i="10"/>
  <c r="K49" i="10"/>
  <c r="L49" i="10"/>
  <c r="M49" i="10"/>
  <c r="N49" i="10"/>
  <c r="O49" i="10"/>
  <c r="G50" i="10"/>
  <c r="H50" i="10"/>
  <c r="I50" i="10"/>
  <c r="J50" i="10"/>
  <c r="K50" i="10"/>
  <c r="L50" i="10"/>
  <c r="M50" i="10"/>
  <c r="N50" i="10"/>
  <c r="O50" i="10"/>
  <c r="G51" i="10"/>
  <c r="H51" i="10"/>
  <c r="I51" i="10"/>
  <c r="J51" i="10"/>
  <c r="K51" i="10"/>
  <c r="L51" i="10"/>
  <c r="M51" i="10"/>
  <c r="N51" i="10"/>
  <c r="O51" i="10"/>
  <c r="G52" i="10"/>
  <c r="H52" i="10"/>
  <c r="I52" i="10"/>
  <c r="J52" i="10"/>
  <c r="K52" i="10"/>
  <c r="L52" i="10"/>
  <c r="M52" i="10"/>
  <c r="N52" i="10"/>
  <c r="O52" i="10"/>
  <c r="G53" i="10"/>
  <c r="H53" i="10"/>
  <c r="I53" i="10"/>
  <c r="J53" i="10"/>
  <c r="K53" i="10"/>
  <c r="L53" i="10"/>
  <c r="M53" i="10"/>
  <c r="N53" i="10"/>
  <c r="O53" i="10"/>
  <c r="G54" i="10"/>
  <c r="H54" i="10"/>
  <c r="I54" i="10"/>
  <c r="J54" i="10"/>
  <c r="K54" i="10"/>
  <c r="L54" i="10"/>
  <c r="M54" i="10"/>
  <c r="N54" i="10"/>
  <c r="O54" i="10"/>
  <c r="G55" i="10"/>
  <c r="H55" i="10"/>
  <c r="I55" i="10"/>
  <c r="J55" i="10"/>
  <c r="K55" i="10"/>
  <c r="L55" i="10"/>
  <c r="M55" i="10"/>
  <c r="N55" i="10"/>
  <c r="O55" i="10"/>
  <c r="G56" i="10"/>
  <c r="H56" i="10"/>
  <c r="I56" i="10"/>
  <c r="J56" i="10"/>
  <c r="K56" i="10"/>
  <c r="L56" i="10"/>
  <c r="M56" i="10"/>
  <c r="N56" i="10"/>
  <c r="O56" i="10"/>
  <c r="G57" i="10"/>
  <c r="H57" i="10"/>
  <c r="I57" i="10"/>
  <c r="J57" i="10"/>
  <c r="K57" i="10"/>
  <c r="L57" i="10"/>
  <c r="M57" i="10"/>
  <c r="N57" i="10"/>
  <c r="O57" i="10"/>
  <c r="G58" i="10"/>
  <c r="H58" i="10"/>
  <c r="I58" i="10"/>
  <c r="J58" i="10"/>
  <c r="K58" i="10"/>
  <c r="L58" i="10"/>
  <c r="M58" i="10"/>
  <c r="N58" i="10"/>
  <c r="O58" i="10"/>
  <c r="G59" i="10"/>
  <c r="H59" i="10"/>
  <c r="I59" i="10"/>
  <c r="J59" i="10"/>
  <c r="K59" i="10"/>
  <c r="L59" i="10"/>
  <c r="M59" i="10"/>
  <c r="N59" i="10"/>
  <c r="O59" i="10"/>
  <c r="G60" i="10"/>
  <c r="H60" i="10"/>
  <c r="I60" i="10"/>
  <c r="J60" i="10"/>
  <c r="K60" i="10"/>
  <c r="L60" i="10"/>
  <c r="M60" i="10"/>
  <c r="N60" i="10"/>
  <c r="O60" i="10"/>
  <c r="G61" i="10"/>
  <c r="H61" i="10"/>
  <c r="I61" i="10"/>
  <c r="J61" i="10"/>
  <c r="K61" i="10"/>
  <c r="L61" i="10"/>
  <c r="M61" i="10"/>
  <c r="N61" i="10"/>
  <c r="O61" i="10"/>
  <c r="G62" i="10"/>
  <c r="H62" i="10"/>
  <c r="I62" i="10"/>
  <c r="J62" i="10"/>
  <c r="K62" i="10"/>
  <c r="L62" i="10"/>
  <c r="M62" i="10"/>
  <c r="N62" i="10"/>
  <c r="O62" i="10"/>
  <c r="G63" i="10"/>
  <c r="H63" i="10"/>
  <c r="I63" i="10"/>
  <c r="J63" i="10"/>
  <c r="K63" i="10"/>
  <c r="L63" i="10"/>
  <c r="M63" i="10"/>
  <c r="N63" i="10"/>
  <c r="O63" i="10"/>
  <c r="G64" i="10"/>
  <c r="H64" i="10"/>
  <c r="I64" i="10"/>
  <c r="J64" i="10"/>
  <c r="K64" i="10"/>
  <c r="L64" i="10"/>
  <c r="M64" i="10"/>
  <c r="N64" i="10"/>
  <c r="O64" i="10"/>
  <c r="G65" i="10"/>
  <c r="H65" i="10"/>
  <c r="I65" i="10"/>
  <c r="J65" i="10"/>
  <c r="K65" i="10"/>
  <c r="L65" i="10"/>
  <c r="M65" i="10"/>
  <c r="N65" i="10"/>
  <c r="O65" i="10"/>
  <c r="G66" i="10"/>
  <c r="H66" i="10"/>
  <c r="I66" i="10"/>
  <c r="J66" i="10"/>
  <c r="K66" i="10"/>
  <c r="L66" i="10"/>
  <c r="M66" i="10"/>
  <c r="N66" i="10"/>
  <c r="O66" i="10"/>
  <c r="G67" i="10"/>
  <c r="H67" i="10"/>
  <c r="I67" i="10"/>
  <c r="J67" i="10"/>
  <c r="K67" i="10"/>
  <c r="L67" i="10"/>
  <c r="M67" i="10"/>
  <c r="N67" i="10"/>
  <c r="O67" i="10"/>
  <c r="G68" i="10"/>
  <c r="H68" i="10"/>
  <c r="I68" i="10"/>
  <c r="J68" i="10"/>
  <c r="K68" i="10"/>
  <c r="L68" i="10"/>
  <c r="M68" i="10"/>
  <c r="N68" i="10"/>
  <c r="O68" i="10"/>
  <c r="G69" i="10"/>
  <c r="H69" i="10"/>
  <c r="I69" i="10"/>
  <c r="J69" i="10"/>
  <c r="K69" i="10"/>
  <c r="L69" i="10"/>
  <c r="M69" i="10"/>
  <c r="N69" i="10"/>
  <c r="O69" i="10"/>
  <c r="G70" i="10"/>
  <c r="H70" i="10"/>
  <c r="I70" i="10"/>
  <c r="J70" i="10"/>
  <c r="K70" i="10"/>
  <c r="L70" i="10"/>
  <c r="M70" i="10"/>
  <c r="N70" i="10"/>
  <c r="O70" i="10"/>
  <c r="G71" i="10"/>
  <c r="H71" i="10"/>
  <c r="I71" i="10"/>
  <c r="J71" i="10"/>
  <c r="K71" i="10"/>
  <c r="L71" i="10"/>
  <c r="M71" i="10"/>
  <c r="N71" i="10"/>
  <c r="O71" i="10"/>
  <c r="G72" i="10"/>
  <c r="H72" i="10"/>
  <c r="I72" i="10"/>
  <c r="J72" i="10"/>
  <c r="K72" i="10"/>
  <c r="L72" i="10"/>
  <c r="M72" i="10"/>
  <c r="N72" i="10"/>
  <c r="O72" i="10"/>
  <c r="G73" i="10"/>
  <c r="H73" i="10"/>
  <c r="I73" i="10"/>
  <c r="J73" i="10"/>
  <c r="K73" i="10"/>
  <c r="L73" i="10"/>
  <c r="M73" i="10"/>
  <c r="N73" i="10"/>
  <c r="O73" i="10"/>
  <c r="G74" i="10"/>
  <c r="H74" i="10"/>
  <c r="I74" i="10"/>
  <c r="J74" i="10"/>
  <c r="K74" i="10"/>
  <c r="L74" i="10"/>
  <c r="M74" i="10"/>
  <c r="N74" i="10"/>
  <c r="O74" i="10"/>
  <c r="G75" i="10"/>
  <c r="H75" i="10"/>
  <c r="I75" i="10"/>
  <c r="J75" i="10"/>
  <c r="K75" i="10"/>
  <c r="L75" i="10"/>
  <c r="M75" i="10"/>
  <c r="N75" i="10"/>
  <c r="O75" i="10"/>
  <c r="G76" i="10"/>
  <c r="H76" i="10"/>
  <c r="I76" i="10"/>
  <c r="J76" i="10"/>
  <c r="K76" i="10"/>
  <c r="L76" i="10"/>
  <c r="M76" i="10"/>
  <c r="N76" i="10"/>
  <c r="O76" i="10"/>
  <c r="G77" i="10"/>
  <c r="H77" i="10"/>
  <c r="I77" i="10"/>
  <c r="J77" i="10"/>
  <c r="K77" i="10"/>
  <c r="L77" i="10"/>
  <c r="M77" i="10"/>
  <c r="N77" i="10"/>
  <c r="O77" i="10"/>
  <c r="G78" i="10"/>
  <c r="H78" i="10"/>
  <c r="I78" i="10"/>
  <c r="J78" i="10"/>
  <c r="K78" i="10"/>
  <c r="L78" i="10"/>
  <c r="M78" i="10"/>
  <c r="N78" i="10"/>
  <c r="O78" i="10"/>
  <c r="G79" i="10"/>
  <c r="H79" i="10"/>
  <c r="I79" i="10"/>
  <c r="J79" i="10"/>
  <c r="K79" i="10"/>
  <c r="L79" i="10"/>
  <c r="M79" i="10"/>
  <c r="N79" i="10"/>
  <c r="O79" i="10"/>
  <c r="G80" i="10"/>
  <c r="H80" i="10"/>
  <c r="I80" i="10"/>
  <c r="J80" i="10"/>
  <c r="K80" i="10"/>
  <c r="L80" i="10"/>
  <c r="M80" i="10"/>
  <c r="N80" i="10"/>
  <c r="O80" i="10"/>
  <c r="G81" i="10"/>
  <c r="H81" i="10"/>
  <c r="I81" i="10"/>
  <c r="J81" i="10"/>
  <c r="K81" i="10"/>
  <c r="L81" i="10"/>
  <c r="M81" i="10"/>
  <c r="N81" i="10"/>
  <c r="O81" i="10"/>
  <c r="G82" i="10"/>
  <c r="H82" i="10"/>
  <c r="I82" i="10"/>
  <c r="J82" i="10"/>
  <c r="K82" i="10"/>
  <c r="L82" i="10"/>
  <c r="M82" i="10"/>
  <c r="N82" i="10"/>
  <c r="O82" i="10"/>
  <c r="G83" i="10"/>
  <c r="H83" i="10"/>
  <c r="I83" i="10"/>
  <c r="J83" i="10"/>
  <c r="K83" i="10"/>
  <c r="L83" i="10"/>
  <c r="M83" i="10"/>
  <c r="N83" i="10"/>
  <c r="O83" i="10"/>
  <c r="G84" i="10"/>
  <c r="H84" i="10"/>
  <c r="I84" i="10"/>
  <c r="J84" i="10"/>
  <c r="K84" i="10"/>
  <c r="L84" i="10"/>
  <c r="M84" i="10"/>
  <c r="N84" i="10"/>
  <c r="O84" i="10"/>
  <c r="G85" i="10"/>
  <c r="H85" i="10"/>
  <c r="I85" i="10"/>
  <c r="J85" i="10"/>
  <c r="K85" i="10"/>
  <c r="L85" i="10"/>
  <c r="M85" i="10"/>
  <c r="N85" i="10"/>
  <c r="O85" i="10"/>
  <c r="G86" i="10"/>
  <c r="H86" i="10"/>
  <c r="I86" i="10"/>
  <c r="J86" i="10"/>
  <c r="K86" i="10"/>
  <c r="L86" i="10"/>
  <c r="M86" i="10"/>
  <c r="N86" i="10"/>
  <c r="O86" i="10"/>
  <c r="G87" i="10"/>
  <c r="H87" i="10"/>
  <c r="I87" i="10"/>
  <c r="J87" i="10"/>
  <c r="K87" i="10"/>
  <c r="L87" i="10"/>
  <c r="M87" i="10"/>
  <c r="N87" i="10"/>
  <c r="O87" i="10"/>
  <c r="G88" i="10"/>
  <c r="H88" i="10"/>
  <c r="I88" i="10"/>
  <c r="J88" i="10"/>
  <c r="K88" i="10"/>
  <c r="L88" i="10"/>
  <c r="M88" i="10"/>
  <c r="N88" i="10"/>
  <c r="O88" i="10"/>
  <c r="G89" i="10"/>
  <c r="H89" i="10"/>
  <c r="I89" i="10"/>
  <c r="J89" i="10"/>
  <c r="K89" i="10"/>
  <c r="L89" i="10"/>
  <c r="M89" i="10"/>
  <c r="N89" i="10"/>
  <c r="O89" i="10"/>
  <c r="G90" i="10"/>
  <c r="H90" i="10"/>
  <c r="I90" i="10"/>
  <c r="J90" i="10"/>
  <c r="K90" i="10"/>
  <c r="L90" i="10"/>
  <c r="M90" i="10"/>
  <c r="N90" i="10"/>
  <c r="O90" i="10"/>
  <c r="G91" i="10"/>
  <c r="H91" i="10"/>
  <c r="I91" i="10"/>
  <c r="J91" i="10"/>
  <c r="K91" i="10"/>
  <c r="L91" i="10"/>
  <c r="M91" i="10"/>
  <c r="N91" i="10"/>
  <c r="O91" i="10"/>
  <c r="G92" i="10"/>
  <c r="H92" i="10"/>
  <c r="I92" i="10"/>
  <c r="J92" i="10"/>
  <c r="K92" i="10"/>
  <c r="L92" i="10"/>
  <c r="M92" i="10"/>
  <c r="N92" i="10"/>
  <c r="O92" i="10"/>
  <c r="G93" i="10"/>
  <c r="H93" i="10"/>
  <c r="I93" i="10"/>
  <c r="J93" i="10"/>
  <c r="K93" i="10"/>
  <c r="L93" i="10"/>
  <c r="M93" i="10"/>
  <c r="N93" i="10"/>
  <c r="O93" i="10"/>
  <c r="G94" i="10"/>
  <c r="H94" i="10"/>
  <c r="I94" i="10"/>
  <c r="J94" i="10"/>
  <c r="K94" i="10"/>
  <c r="L94" i="10"/>
  <c r="M94" i="10"/>
  <c r="N94" i="10"/>
  <c r="O94" i="10"/>
  <c r="G95" i="10"/>
  <c r="H95" i="10"/>
  <c r="I95" i="10"/>
  <c r="J95" i="10"/>
  <c r="K95" i="10"/>
  <c r="L95" i="10"/>
  <c r="M95" i="10"/>
  <c r="N95" i="10"/>
  <c r="O95" i="10"/>
  <c r="G96" i="10"/>
  <c r="H96" i="10"/>
  <c r="I96" i="10"/>
  <c r="J96" i="10"/>
  <c r="K96" i="10"/>
  <c r="L96" i="10"/>
  <c r="M96" i="10"/>
  <c r="N96" i="10"/>
  <c r="O96" i="10"/>
  <c r="G97" i="10"/>
  <c r="H97" i="10"/>
  <c r="I97" i="10"/>
  <c r="J97" i="10"/>
  <c r="K97" i="10"/>
  <c r="L97" i="10"/>
  <c r="M97" i="10"/>
  <c r="N97" i="10"/>
  <c r="O97" i="10"/>
  <c r="G98" i="10"/>
  <c r="H98" i="10"/>
  <c r="I98" i="10"/>
  <c r="J98" i="10"/>
  <c r="K98" i="10"/>
  <c r="L98" i="10"/>
  <c r="M98" i="10"/>
  <c r="N98" i="10"/>
  <c r="O98" i="10"/>
  <c r="G99" i="10"/>
  <c r="H99" i="10"/>
  <c r="I99" i="10"/>
  <c r="J99" i="10"/>
  <c r="K99" i="10"/>
  <c r="L99" i="10"/>
  <c r="M99" i="10"/>
  <c r="N99" i="10"/>
  <c r="O99" i="10"/>
  <c r="G100" i="10"/>
  <c r="H100" i="10"/>
  <c r="I100" i="10"/>
  <c r="J100" i="10"/>
  <c r="K100" i="10"/>
  <c r="L100" i="10"/>
  <c r="M100" i="10"/>
  <c r="N100" i="10"/>
  <c r="O100" i="10"/>
  <c r="G101" i="10"/>
  <c r="H101" i="10"/>
  <c r="I101" i="10"/>
  <c r="J101" i="10"/>
  <c r="K101" i="10"/>
  <c r="L101" i="10"/>
  <c r="M101" i="10"/>
  <c r="N101" i="10"/>
  <c r="O101" i="10"/>
  <c r="G102" i="10"/>
  <c r="H102" i="10"/>
  <c r="I102" i="10"/>
  <c r="J102" i="10"/>
  <c r="K102" i="10"/>
  <c r="L102" i="10"/>
  <c r="M102" i="10"/>
  <c r="N102" i="10"/>
  <c r="O102" i="10"/>
  <c r="G103" i="10"/>
  <c r="H103" i="10"/>
  <c r="I103" i="10"/>
  <c r="J103" i="10"/>
  <c r="K103" i="10"/>
  <c r="L103" i="10"/>
  <c r="M103" i="10"/>
  <c r="N103" i="10"/>
  <c r="O103" i="10"/>
  <c r="G104" i="10"/>
  <c r="H104" i="10"/>
  <c r="I104" i="10"/>
  <c r="J104" i="10"/>
  <c r="K104" i="10"/>
  <c r="L104" i="10"/>
  <c r="M104" i="10"/>
  <c r="N104" i="10"/>
  <c r="O104" i="10"/>
  <c r="G105" i="10"/>
  <c r="H105" i="10"/>
  <c r="I105" i="10"/>
  <c r="J105" i="10"/>
  <c r="K105" i="10"/>
  <c r="L105" i="10"/>
  <c r="M105" i="10"/>
  <c r="N105" i="10"/>
  <c r="O105" i="10"/>
  <c r="G106" i="10"/>
  <c r="H106" i="10"/>
  <c r="I106" i="10"/>
  <c r="J106" i="10"/>
  <c r="K106" i="10"/>
  <c r="L106" i="10"/>
  <c r="M106" i="10"/>
  <c r="N106" i="10"/>
  <c r="O106" i="10"/>
  <c r="G107" i="10"/>
  <c r="H107" i="10"/>
  <c r="I107" i="10"/>
  <c r="J107" i="10"/>
  <c r="K107" i="10"/>
  <c r="L107" i="10"/>
  <c r="M107" i="10"/>
  <c r="N107" i="10"/>
  <c r="O107" i="10"/>
  <c r="G108" i="10"/>
  <c r="H108" i="10"/>
  <c r="I108" i="10"/>
  <c r="J108" i="10"/>
  <c r="K108" i="10"/>
  <c r="L108" i="10"/>
  <c r="M108" i="10"/>
  <c r="N108" i="10"/>
  <c r="O108" i="10"/>
  <c r="G109" i="10"/>
  <c r="H109" i="10"/>
  <c r="I109" i="10"/>
  <c r="J109" i="10"/>
  <c r="K109" i="10"/>
  <c r="L109" i="10"/>
  <c r="M109" i="10"/>
  <c r="N109" i="10"/>
  <c r="O109" i="10"/>
  <c r="G110" i="10"/>
  <c r="H110" i="10"/>
  <c r="I110" i="10"/>
  <c r="J110" i="10"/>
  <c r="K110" i="10"/>
  <c r="L110" i="10"/>
  <c r="M110" i="10"/>
  <c r="N110" i="10"/>
  <c r="O110" i="10"/>
  <c r="G111" i="10"/>
  <c r="H111" i="10"/>
  <c r="I111" i="10"/>
  <c r="J111" i="10"/>
  <c r="K111" i="10"/>
  <c r="L111" i="10"/>
  <c r="M111" i="10"/>
  <c r="N111" i="10"/>
  <c r="O111" i="10"/>
  <c r="G112" i="10"/>
  <c r="H112" i="10"/>
  <c r="I112" i="10"/>
  <c r="J112" i="10"/>
  <c r="K112" i="10"/>
  <c r="L112" i="10"/>
  <c r="M112" i="10"/>
  <c r="N112" i="10"/>
  <c r="O112" i="10"/>
  <c r="G113" i="10"/>
  <c r="H113" i="10"/>
  <c r="I113" i="10"/>
  <c r="J113" i="10"/>
  <c r="K113" i="10"/>
  <c r="L113" i="10"/>
  <c r="M113" i="10"/>
  <c r="N113" i="10"/>
  <c r="O113" i="10"/>
  <c r="G114" i="10"/>
  <c r="H114" i="10"/>
  <c r="I114" i="10"/>
  <c r="J114" i="10"/>
  <c r="K114" i="10"/>
  <c r="L114" i="10"/>
  <c r="M114" i="10"/>
  <c r="N114" i="10"/>
  <c r="O114" i="10"/>
  <c r="G115" i="10"/>
  <c r="H115" i="10"/>
  <c r="I115" i="10"/>
  <c r="J115" i="10"/>
  <c r="K115" i="10"/>
  <c r="L115" i="10"/>
  <c r="M115" i="10"/>
  <c r="N115" i="10"/>
  <c r="O115" i="10"/>
  <c r="G116" i="10"/>
  <c r="H116" i="10"/>
  <c r="I116" i="10"/>
  <c r="J116" i="10"/>
  <c r="K116" i="10"/>
  <c r="L116" i="10"/>
  <c r="M116" i="10"/>
  <c r="N116" i="10"/>
  <c r="O116" i="10"/>
  <c r="G117" i="10"/>
  <c r="H117" i="10"/>
  <c r="I117" i="10"/>
  <c r="J117" i="10"/>
  <c r="K117" i="10"/>
  <c r="L117" i="10"/>
  <c r="M117" i="10"/>
  <c r="N117" i="10"/>
  <c r="O117" i="10"/>
  <c r="G118" i="10"/>
  <c r="H118" i="10"/>
  <c r="I118" i="10"/>
  <c r="J118" i="10"/>
  <c r="K118" i="10"/>
  <c r="L118" i="10"/>
  <c r="M118" i="10"/>
  <c r="N118" i="10"/>
  <c r="O118" i="10"/>
  <c r="G119" i="10"/>
  <c r="H119" i="10"/>
  <c r="I119" i="10"/>
  <c r="J119" i="10"/>
  <c r="K119" i="10"/>
  <c r="L119" i="10"/>
  <c r="M119" i="10"/>
  <c r="N119" i="10"/>
  <c r="O119" i="10"/>
  <c r="G120" i="10"/>
  <c r="H120" i="10"/>
  <c r="I120" i="10"/>
  <c r="J120" i="10"/>
  <c r="K120" i="10"/>
  <c r="L120" i="10"/>
  <c r="M120" i="10"/>
  <c r="N120" i="10"/>
  <c r="O120" i="10"/>
  <c r="G121" i="10"/>
  <c r="H121" i="10"/>
  <c r="I121" i="10"/>
  <c r="J121" i="10"/>
  <c r="K121" i="10"/>
  <c r="L121" i="10"/>
  <c r="M121" i="10"/>
  <c r="N121" i="10"/>
  <c r="O121" i="10"/>
  <c r="G122" i="10"/>
  <c r="H122" i="10"/>
  <c r="I122" i="10"/>
  <c r="J122" i="10"/>
  <c r="K122" i="10"/>
  <c r="L122" i="10"/>
  <c r="M122" i="10"/>
  <c r="N122" i="10"/>
  <c r="O122" i="10"/>
  <c r="G123" i="10"/>
  <c r="H123" i="10"/>
  <c r="I123" i="10"/>
  <c r="J123" i="10"/>
  <c r="K123" i="10"/>
  <c r="L123" i="10"/>
  <c r="M123" i="10"/>
  <c r="N123" i="10"/>
  <c r="O123" i="10"/>
  <c r="G124" i="10"/>
  <c r="H124" i="10"/>
  <c r="I124" i="10"/>
  <c r="J124" i="10"/>
  <c r="K124" i="10"/>
  <c r="L124" i="10"/>
  <c r="M124" i="10"/>
  <c r="N124" i="10"/>
  <c r="O124" i="10"/>
  <c r="G125" i="10"/>
  <c r="H125" i="10"/>
  <c r="I125" i="10"/>
  <c r="J125" i="10"/>
  <c r="K125" i="10"/>
  <c r="L125" i="10"/>
  <c r="M125" i="10"/>
  <c r="N125" i="10"/>
  <c r="O125" i="10"/>
  <c r="G126" i="10"/>
  <c r="H126" i="10"/>
  <c r="I126" i="10"/>
  <c r="J126" i="10"/>
  <c r="K126" i="10"/>
  <c r="L126" i="10"/>
  <c r="M126" i="10"/>
  <c r="N126" i="10"/>
  <c r="O126" i="10"/>
  <c r="G127" i="10"/>
  <c r="H127" i="10"/>
  <c r="I127" i="10"/>
  <c r="J127" i="10"/>
  <c r="K127" i="10"/>
  <c r="L127" i="10"/>
  <c r="M127" i="10"/>
  <c r="N127" i="10"/>
  <c r="O127" i="10"/>
  <c r="G128" i="10"/>
  <c r="H128" i="10"/>
  <c r="I128" i="10"/>
  <c r="J128" i="10"/>
  <c r="K128" i="10"/>
  <c r="L128" i="10"/>
  <c r="M128" i="10"/>
  <c r="N128" i="10"/>
  <c r="O128" i="10"/>
  <c r="G129" i="10"/>
  <c r="H129" i="10"/>
  <c r="I129" i="10"/>
  <c r="J129" i="10"/>
  <c r="K129" i="10"/>
  <c r="L129" i="10"/>
  <c r="M129" i="10"/>
  <c r="N129" i="10"/>
  <c r="O129" i="10"/>
  <c r="G130" i="10"/>
  <c r="H130" i="10"/>
  <c r="I130" i="10"/>
  <c r="J130" i="10"/>
  <c r="K130" i="10"/>
  <c r="L130" i="10"/>
  <c r="M130" i="10"/>
  <c r="N130" i="10"/>
  <c r="O130" i="10"/>
  <c r="G131" i="10"/>
  <c r="H131" i="10"/>
  <c r="I131" i="10"/>
  <c r="J131" i="10"/>
  <c r="K131" i="10"/>
  <c r="L131" i="10"/>
  <c r="M131" i="10"/>
  <c r="N131" i="10"/>
  <c r="O131" i="10"/>
  <c r="G132" i="10"/>
  <c r="H132" i="10"/>
  <c r="I132" i="10"/>
  <c r="J132" i="10"/>
  <c r="K132" i="10"/>
  <c r="L132" i="10"/>
  <c r="M132" i="10"/>
  <c r="N132" i="10"/>
  <c r="O132" i="10"/>
  <c r="G133" i="10"/>
  <c r="H133" i="10"/>
  <c r="I133" i="10"/>
  <c r="J133" i="10"/>
  <c r="K133" i="10"/>
  <c r="L133" i="10"/>
  <c r="M133" i="10"/>
  <c r="N133" i="10"/>
  <c r="O133" i="10"/>
  <c r="G134" i="10"/>
  <c r="H134" i="10"/>
  <c r="I134" i="10"/>
  <c r="J134" i="10"/>
  <c r="K134" i="10"/>
  <c r="L134" i="10"/>
  <c r="M134" i="10"/>
  <c r="N134" i="10"/>
  <c r="O134" i="10"/>
  <c r="G135" i="10"/>
  <c r="H135" i="10"/>
  <c r="I135" i="10"/>
  <c r="J135" i="10"/>
  <c r="K135" i="10"/>
  <c r="L135" i="10"/>
  <c r="M135" i="10"/>
  <c r="N135" i="10"/>
  <c r="O135" i="10"/>
  <c r="G136" i="10"/>
  <c r="H136" i="10"/>
  <c r="I136" i="10"/>
  <c r="J136" i="10"/>
  <c r="K136" i="10"/>
  <c r="L136" i="10"/>
  <c r="M136" i="10"/>
  <c r="N136" i="10"/>
  <c r="O136" i="10"/>
  <c r="G137" i="10"/>
  <c r="H137" i="10"/>
  <c r="I137" i="10"/>
  <c r="J137" i="10"/>
  <c r="K137" i="10"/>
  <c r="L137" i="10"/>
  <c r="M137" i="10"/>
  <c r="N137" i="10"/>
  <c r="O137" i="10"/>
  <c r="G138" i="10"/>
  <c r="H138" i="10"/>
  <c r="I138" i="10"/>
  <c r="J138" i="10"/>
  <c r="K138" i="10"/>
  <c r="L138" i="10"/>
  <c r="M138" i="10"/>
  <c r="N138" i="10"/>
  <c r="O138" i="10"/>
  <c r="G139" i="10"/>
  <c r="H139" i="10"/>
  <c r="I139" i="10"/>
  <c r="J139" i="10"/>
  <c r="K139" i="10"/>
  <c r="L139" i="10"/>
  <c r="M139" i="10"/>
  <c r="N139" i="10"/>
  <c r="O139" i="10"/>
  <c r="G140" i="10"/>
  <c r="H140" i="10"/>
  <c r="I140" i="10"/>
  <c r="J140" i="10"/>
  <c r="K140" i="10"/>
  <c r="L140" i="10"/>
  <c r="M140" i="10"/>
  <c r="N140" i="10"/>
  <c r="O140" i="10"/>
  <c r="G141" i="10"/>
  <c r="H141" i="10"/>
  <c r="I141" i="10"/>
  <c r="J141" i="10"/>
  <c r="K141" i="10"/>
  <c r="L141" i="10"/>
  <c r="M141" i="10"/>
  <c r="N141" i="10"/>
  <c r="O141" i="10"/>
  <c r="G142" i="10"/>
  <c r="H142" i="10"/>
  <c r="I142" i="10"/>
  <c r="J142" i="10"/>
  <c r="K142" i="10"/>
  <c r="L142" i="10"/>
  <c r="M142" i="10"/>
  <c r="N142" i="10"/>
  <c r="O142" i="10"/>
  <c r="G143" i="10"/>
  <c r="H143" i="10"/>
  <c r="I143" i="10"/>
  <c r="J143" i="10"/>
  <c r="K143" i="10"/>
  <c r="L143" i="10"/>
  <c r="M143" i="10"/>
  <c r="N143" i="10"/>
  <c r="O143" i="10"/>
  <c r="G144" i="10"/>
  <c r="H144" i="10"/>
  <c r="I144" i="10"/>
  <c r="J144" i="10"/>
  <c r="K144" i="10"/>
  <c r="L144" i="10"/>
  <c r="M144" i="10"/>
  <c r="N144" i="10"/>
  <c r="O144" i="10"/>
  <c r="G145" i="10"/>
  <c r="H145" i="10"/>
  <c r="I145" i="10"/>
  <c r="J145" i="10"/>
  <c r="K145" i="10"/>
  <c r="L145" i="10"/>
  <c r="M145" i="10"/>
  <c r="N145" i="10"/>
  <c r="O145" i="10"/>
  <c r="G146" i="10"/>
  <c r="H146" i="10"/>
  <c r="I146" i="10"/>
  <c r="J146" i="10"/>
  <c r="K146" i="10"/>
  <c r="L146" i="10"/>
  <c r="M146" i="10"/>
  <c r="N146" i="10"/>
  <c r="O146" i="10"/>
  <c r="G147" i="10"/>
  <c r="H147" i="10"/>
  <c r="I147" i="10"/>
  <c r="J147" i="10"/>
  <c r="K147" i="10"/>
  <c r="L147" i="10"/>
  <c r="M147" i="10"/>
  <c r="N147" i="10"/>
  <c r="O147" i="10"/>
  <c r="G148" i="10"/>
  <c r="H148" i="10"/>
  <c r="I148" i="10"/>
  <c r="J148" i="10"/>
  <c r="K148" i="10"/>
  <c r="L148" i="10"/>
  <c r="M148" i="10"/>
  <c r="N148" i="10"/>
  <c r="O148" i="10"/>
  <c r="G149" i="10"/>
  <c r="H149" i="10"/>
  <c r="I149" i="10"/>
  <c r="J149" i="10"/>
  <c r="K149" i="10"/>
  <c r="L149" i="10"/>
  <c r="M149" i="10"/>
  <c r="N149" i="10"/>
  <c r="O149" i="10"/>
  <c r="G150" i="10"/>
  <c r="H150" i="10"/>
  <c r="I150" i="10"/>
  <c r="J150" i="10"/>
  <c r="K150" i="10"/>
  <c r="L150" i="10"/>
  <c r="M150" i="10"/>
  <c r="N150" i="10"/>
  <c r="O150" i="10"/>
  <c r="G151" i="10"/>
  <c r="H151" i="10"/>
  <c r="I151" i="10"/>
  <c r="J151" i="10"/>
  <c r="K151" i="10"/>
  <c r="L151" i="10"/>
  <c r="M151" i="10"/>
  <c r="N151" i="10"/>
  <c r="O151" i="10"/>
  <c r="G152" i="10"/>
  <c r="H152" i="10"/>
  <c r="I152" i="10"/>
  <c r="J152" i="10"/>
  <c r="K152" i="10"/>
  <c r="L152" i="10"/>
  <c r="M152" i="10"/>
  <c r="N152" i="10"/>
  <c r="O152" i="10"/>
  <c r="G153" i="10"/>
  <c r="H153" i="10"/>
  <c r="I153" i="10"/>
  <c r="J153" i="10"/>
  <c r="K153" i="10"/>
  <c r="L153" i="10"/>
  <c r="M153" i="10"/>
  <c r="N153" i="10"/>
  <c r="O153" i="10"/>
  <c r="G154" i="10"/>
  <c r="H154" i="10"/>
  <c r="I154" i="10"/>
  <c r="J154" i="10"/>
  <c r="K154" i="10"/>
  <c r="L154" i="10"/>
  <c r="M154" i="10"/>
  <c r="N154" i="10"/>
  <c r="O154" i="10"/>
  <c r="G155" i="10"/>
  <c r="H155" i="10"/>
  <c r="I155" i="10"/>
  <c r="J155" i="10"/>
  <c r="K155" i="10"/>
  <c r="L155" i="10"/>
  <c r="M155" i="10"/>
  <c r="N155" i="10"/>
  <c r="O155" i="10"/>
  <c r="G156" i="10"/>
  <c r="H156" i="10"/>
  <c r="I156" i="10"/>
  <c r="J156" i="10"/>
  <c r="K156" i="10"/>
  <c r="L156" i="10"/>
  <c r="M156" i="10"/>
  <c r="N156" i="10"/>
  <c r="O156" i="10"/>
  <c r="G157" i="10"/>
  <c r="H157" i="10"/>
  <c r="I157" i="10"/>
  <c r="J157" i="10"/>
  <c r="K157" i="10"/>
  <c r="L157" i="10"/>
  <c r="M157" i="10"/>
  <c r="N157" i="10"/>
  <c r="O157" i="10"/>
  <c r="G158" i="10"/>
  <c r="H158" i="10"/>
  <c r="I158" i="10"/>
  <c r="J158" i="10"/>
  <c r="K158" i="10"/>
  <c r="L158" i="10"/>
  <c r="M158" i="10"/>
  <c r="N158" i="10"/>
  <c r="O158" i="10"/>
  <c r="G159" i="10"/>
  <c r="H159" i="10"/>
  <c r="I159" i="10"/>
  <c r="J159" i="10"/>
  <c r="K159" i="10"/>
  <c r="L159" i="10"/>
  <c r="M159" i="10"/>
  <c r="N159" i="10"/>
  <c r="O159" i="10"/>
  <c r="G160" i="10"/>
  <c r="H160" i="10"/>
  <c r="I160" i="10"/>
  <c r="J160" i="10"/>
  <c r="K160" i="10"/>
  <c r="L160" i="10"/>
  <c r="M160" i="10"/>
  <c r="N160" i="10"/>
  <c r="O160" i="10"/>
  <c r="G161" i="10"/>
  <c r="H161" i="10"/>
  <c r="I161" i="10"/>
  <c r="J161" i="10"/>
  <c r="K161" i="10"/>
  <c r="L161" i="10"/>
  <c r="M161" i="10"/>
  <c r="N161" i="10"/>
  <c r="O161" i="10"/>
  <c r="G162" i="10"/>
  <c r="H162" i="10"/>
  <c r="I162" i="10"/>
  <c r="J162" i="10"/>
  <c r="K162" i="10"/>
  <c r="L162" i="10"/>
  <c r="M162" i="10"/>
  <c r="N162" i="10"/>
  <c r="O162" i="10"/>
  <c r="G163" i="10"/>
  <c r="H163" i="10"/>
  <c r="I163" i="10"/>
  <c r="J163" i="10"/>
  <c r="K163" i="10"/>
  <c r="L163" i="10"/>
  <c r="M163" i="10"/>
  <c r="N163" i="10"/>
  <c r="O163" i="10"/>
  <c r="G164" i="10"/>
  <c r="H164" i="10"/>
  <c r="I164" i="10"/>
  <c r="J164" i="10"/>
  <c r="K164" i="10"/>
  <c r="L164" i="10"/>
  <c r="M164" i="10"/>
  <c r="N164" i="10"/>
  <c r="O164" i="10"/>
  <c r="G165" i="10"/>
  <c r="H165" i="10"/>
  <c r="I165" i="10"/>
  <c r="J165" i="10"/>
  <c r="K165" i="10"/>
  <c r="L165" i="10"/>
  <c r="M165" i="10"/>
  <c r="N165" i="10"/>
  <c r="O165" i="10"/>
  <c r="G166" i="10"/>
  <c r="H166" i="10"/>
  <c r="I166" i="10"/>
  <c r="J166" i="10"/>
  <c r="K166" i="10"/>
  <c r="L166" i="10"/>
  <c r="M166" i="10"/>
  <c r="N166" i="10"/>
  <c r="O166" i="10"/>
  <c r="G167" i="10"/>
  <c r="H167" i="10"/>
  <c r="I167" i="10"/>
  <c r="J167" i="10"/>
  <c r="K167" i="10"/>
  <c r="L167" i="10"/>
  <c r="M167" i="10"/>
  <c r="N167" i="10"/>
  <c r="O167" i="10"/>
  <c r="G168" i="10"/>
  <c r="H168" i="10"/>
  <c r="I168" i="10"/>
  <c r="J168" i="10"/>
  <c r="K168" i="10"/>
  <c r="L168" i="10"/>
  <c r="M168" i="10"/>
  <c r="N168" i="10"/>
  <c r="O168" i="10"/>
  <c r="G169" i="10"/>
  <c r="H169" i="10"/>
  <c r="I169" i="10"/>
  <c r="J169" i="10"/>
  <c r="K169" i="10"/>
  <c r="L169" i="10"/>
  <c r="M169" i="10"/>
  <c r="N169" i="10"/>
  <c r="O169" i="10"/>
  <c r="G170" i="10"/>
  <c r="H170" i="10"/>
  <c r="I170" i="10"/>
  <c r="J170" i="10"/>
  <c r="K170" i="10"/>
  <c r="L170" i="10"/>
  <c r="M170" i="10"/>
  <c r="N170" i="10"/>
  <c r="O170" i="10"/>
  <c r="G171" i="10"/>
  <c r="H171" i="10"/>
  <c r="I171" i="10"/>
  <c r="J171" i="10"/>
  <c r="K171" i="10"/>
  <c r="L171" i="10"/>
  <c r="M171" i="10"/>
  <c r="N171" i="10"/>
  <c r="O171" i="10"/>
  <c r="G172" i="10"/>
  <c r="H172" i="10"/>
  <c r="I172" i="10"/>
  <c r="J172" i="10"/>
  <c r="K172" i="10"/>
  <c r="L172" i="10"/>
  <c r="M172" i="10"/>
  <c r="N172" i="10"/>
  <c r="O172" i="10"/>
  <c r="G173" i="10"/>
  <c r="H173" i="10"/>
  <c r="I173" i="10"/>
  <c r="J173" i="10"/>
  <c r="K173" i="10"/>
  <c r="L173" i="10"/>
  <c r="M173" i="10"/>
  <c r="N173" i="10"/>
  <c r="O173" i="10"/>
  <c r="G174" i="10"/>
  <c r="H174" i="10"/>
  <c r="I174" i="10"/>
  <c r="J174" i="10"/>
  <c r="K174" i="10"/>
  <c r="L174" i="10"/>
  <c r="M174" i="10"/>
  <c r="N174" i="10"/>
  <c r="O174" i="10"/>
  <c r="G175" i="10"/>
  <c r="H175" i="10"/>
  <c r="I175" i="10"/>
  <c r="J175" i="10"/>
  <c r="K175" i="10"/>
  <c r="L175" i="10"/>
  <c r="M175" i="10"/>
  <c r="N175" i="10"/>
  <c r="O175" i="10"/>
  <c r="G176" i="10"/>
  <c r="H176" i="10"/>
  <c r="I176" i="10"/>
  <c r="J176" i="10"/>
  <c r="K176" i="10"/>
  <c r="L176" i="10"/>
  <c r="M176" i="10"/>
  <c r="N176" i="10"/>
  <c r="O176" i="10"/>
  <c r="G177" i="10"/>
  <c r="H177" i="10"/>
  <c r="I177" i="10"/>
  <c r="J177" i="10"/>
  <c r="K177" i="10"/>
  <c r="L177" i="10"/>
  <c r="M177" i="10"/>
  <c r="N177" i="10"/>
  <c r="O177" i="10"/>
  <c r="G178" i="10"/>
  <c r="H178" i="10"/>
  <c r="I178" i="10"/>
  <c r="J178" i="10"/>
  <c r="K178" i="10"/>
  <c r="L178" i="10"/>
  <c r="M178" i="10"/>
  <c r="N178" i="10"/>
  <c r="O178" i="10"/>
  <c r="G179" i="10"/>
  <c r="H179" i="10"/>
  <c r="I179" i="10"/>
  <c r="J179" i="10"/>
  <c r="K179" i="10"/>
  <c r="L179" i="10"/>
  <c r="M179" i="10"/>
  <c r="N179" i="10"/>
  <c r="O179" i="10"/>
  <c r="G180" i="10"/>
  <c r="H180" i="10"/>
  <c r="I180" i="10"/>
  <c r="J180" i="10"/>
  <c r="K180" i="10"/>
  <c r="L180" i="10"/>
  <c r="M180" i="10"/>
  <c r="N180" i="10"/>
  <c r="O180" i="10"/>
  <c r="G181" i="10"/>
  <c r="H181" i="10"/>
  <c r="I181" i="10"/>
  <c r="J181" i="10"/>
  <c r="K181" i="10"/>
  <c r="L181" i="10"/>
  <c r="M181" i="10"/>
  <c r="N181" i="10"/>
  <c r="O181" i="10"/>
  <c r="G182" i="10"/>
  <c r="H182" i="10"/>
  <c r="I182" i="10"/>
  <c r="J182" i="10"/>
  <c r="K182" i="10"/>
  <c r="L182" i="10"/>
  <c r="M182" i="10"/>
  <c r="N182" i="10"/>
  <c r="O182" i="10"/>
  <c r="G183" i="10"/>
  <c r="H183" i="10"/>
  <c r="I183" i="10"/>
  <c r="J183" i="10"/>
  <c r="K183" i="10"/>
  <c r="L183" i="10"/>
  <c r="M183" i="10"/>
  <c r="N183" i="10"/>
  <c r="O183" i="10"/>
  <c r="G184" i="10"/>
  <c r="H184" i="10"/>
  <c r="I184" i="10"/>
  <c r="J184" i="10"/>
  <c r="K184" i="10"/>
  <c r="L184" i="10"/>
  <c r="M184" i="10"/>
  <c r="N184" i="10"/>
  <c r="O184" i="10"/>
  <c r="G185" i="10"/>
  <c r="H185" i="10"/>
  <c r="I185" i="10"/>
  <c r="J185" i="10"/>
  <c r="K185" i="10"/>
  <c r="L185" i="10"/>
  <c r="M185" i="10"/>
  <c r="N185" i="10"/>
  <c r="O185" i="10"/>
  <c r="G186" i="10"/>
  <c r="H186" i="10"/>
  <c r="I186" i="10"/>
  <c r="J186" i="10"/>
  <c r="K186" i="10"/>
  <c r="L186" i="10"/>
  <c r="M186" i="10"/>
  <c r="N186" i="10"/>
  <c r="O186" i="10"/>
  <c r="G187" i="10"/>
  <c r="H187" i="10"/>
  <c r="I187" i="10"/>
  <c r="J187" i="10"/>
  <c r="K187" i="10"/>
  <c r="L187" i="10"/>
  <c r="M187" i="10"/>
  <c r="N187" i="10"/>
  <c r="O187" i="10"/>
  <c r="G188" i="10"/>
  <c r="H188" i="10"/>
  <c r="I188" i="10"/>
  <c r="J188" i="10"/>
  <c r="K188" i="10"/>
  <c r="L188" i="10"/>
  <c r="M188" i="10"/>
  <c r="N188" i="10"/>
  <c r="O188" i="10"/>
  <c r="G189" i="10"/>
  <c r="H189" i="10"/>
  <c r="I189" i="10"/>
  <c r="J189" i="10"/>
  <c r="K189" i="10"/>
  <c r="L189" i="10"/>
  <c r="M189" i="10"/>
  <c r="N189" i="10"/>
  <c r="O189" i="10"/>
  <c r="G190" i="10"/>
  <c r="H190" i="10"/>
  <c r="I190" i="10"/>
  <c r="J190" i="10"/>
  <c r="K190" i="10"/>
  <c r="L190" i="10"/>
  <c r="M190" i="10"/>
  <c r="N190" i="10"/>
  <c r="O190" i="10"/>
  <c r="G191" i="10"/>
  <c r="H191" i="10"/>
  <c r="I191" i="10"/>
  <c r="J191" i="10"/>
  <c r="K191" i="10"/>
  <c r="L191" i="10"/>
  <c r="M191" i="10"/>
  <c r="N191" i="10"/>
  <c r="O191" i="10"/>
  <c r="G192" i="10"/>
  <c r="H192" i="10"/>
  <c r="I192" i="10"/>
  <c r="J192" i="10"/>
  <c r="K192" i="10"/>
  <c r="L192" i="10"/>
  <c r="M192" i="10"/>
  <c r="N192" i="10"/>
  <c r="O192" i="10"/>
  <c r="G193" i="10"/>
  <c r="H193" i="10"/>
  <c r="I193" i="10"/>
  <c r="J193" i="10"/>
  <c r="K193" i="10"/>
  <c r="L193" i="10"/>
  <c r="M193" i="10"/>
  <c r="N193" i="10"/>
  <c r="O193" i="10"/>
  <c r="G194" i="10"/>
  <c r="H194" i="10"/>
  <c r="I194" i="10"/>
  <c r="J194" i="10"/>
  <c r="K194" i="10"/>
  <c r="L194" i="10"/>
  <c r="M194" i="10"/>
  <c r="N194" i="10"/>
  <c r="O194" i="10"/>
  <c r="G195" i="10"/>
  <c r="H195" i="10"/>
  <c r="I195" i="10"/>
  <c r="J195" i="10"/>
  <c r="K195" i="10"/>
  <c r="L195" i="10"/>
  <c r="M195" i="10"/>
  <c r="N195" i="10"/>
  <c r="O195" i="10"/>
  <c r="G196" i="10"/>
  <c r="H196" i="10"/>
  <c r="I196" i="10"/>
  <c r="J196" i="10"/>
  <c r="K196" i="10"/>
  <c r="L196" i="10"/>
  <c r="M196" i="10"/>
  <c r="N196" i="10"/>
  <c r="O196" i="10"/>
  <c r="G197" i="10"/>
  <c r="H197" i="10"/>
  <c r="I197" i="10"/>
  <c r="J197" i="10"/>
  <c r="K197" i="10"/>
  <c r="L197" i="10"/>
  <c r="M197" i="10"/>
  <c r="N197" i="10"/>
  <c r="O197" i="10"/>
  <c r="G198" i="10"/>
  <c r="H198" i="10"/>
  <c r="I198" i="10"/>
  <c r="J198" i="10"/>
  <c r="K198" i="10"/>
  <c r="L198" i="10"/>
  <c r="M198" i="10"/>
  <c r="N198" i="10"/>
  <c r="O198" i="10"/>
  <c r="G199" i="10"/>
  <c r="H199" i="10"/>
  <c r="I199" i="10"/>
  <c r="J199" i="10"/>
  <c r="K199" i="10"/>
  <c r="L199" i="10"/>
  <c r="M199" i="10"/>
  <c r="N199" i="10"/>
  <c r="O199" i="10"/>
  <c r="G200" i="10"/>
  <c r="H200" i="10"/>
  <c r="I200" i="10"/>
  <c r="J200" i="10"/>
  <c r="K200" i="10"/>
  <c r="L200" i="10"/>
  <c r="M200" i="10"/>
  <c r="N200" i="10"/>
  <c r="O200" i="10"/>
  <c r="G201" i="10"/>
  <c r="H201" i="10"/>
  <c r="I201" i="10"/>
  <c r="J201" i="10"/>
  <c r="K201" i="10"/>
  <c r="L201" i="10"/>
  <c r="M201" i="10"/>
  <c r="N201" i="10"/>
  <c r="O201" i="10"/>
  <c r="G202" i="10"/>
  <c r="H202" i="10"/>
  <c r="I202" i="10"/>
  <c r="J202" i="10"/>
  <c r="K202" i="10"/>
  <c r="L202" i="10"/>
  <c r="M202" i="10"/>
  <c r="N202" i="10"/>
  <c r="O202" i="10"/>
  <c r="G203" i="10"/>
  <c r="H203" i="10"/>
  <c r="I203" i="10"/>
  <c r="J203" i="10"/>
  <c r="K203" i="10"/>
  <c r="L203" i="10"/>
  <c r="M203" i="10"/>
  <c r="N203" i="10"/>
  <c r="O203" i="10"/>
  <c r="G204" i="10"/>
  <c r="H204" i="10"/>
  <c r="I204" i="10"/>
  <c r="J204" i="10"/>
  <c r="K204" i="10"/>
  <c r="L204" i="10"/>
  <c r="M204" i="10"/>
  <c r="N204" i="10"/>
  <c r="O204" i="10"/>
  <c r="G205" i="10"/>
  <c r="H205" i="10"/>
  <c r="I205" i="10"/>
  <c r="J205" i="10"/>
  <c r="K205" i="10"/>
  <c r="L205" i="10"/>
  <c r="M205" i="10"/>
  <c r="N205" i="10"/>
  <c r="O205" i="10"/>
  <c r="G206" i="10"/>
  <c r="H206" i="10"/>
  <c r="I206" i="10"/>
  <c r="J206" i="10"/>
  <c r="K206" i="10"/>
  <c r="L206" i="10"/>
  <c r="M206" i="10"/>
  <c r="N206" i="10"/>
  <c r="O206" i="10"/>
  <c r="G207" i="10"/>
  <c r="H207" i="10"/>
  <c r="I207" i="10"/>
  <c r="J207" i="10"/>
  <c r="K207" i="10"/>
  <c r="L207" i="10"/>
  <c r="M207" i="10"/>
  <c r="N207" i="10"/>
  <c r="O207" i="10"/>
  <c r="G208" i="10"/>
  <c r="H208" i="10"/>
  <c r="I208" i="10"/>
  <c r="J208" i="10"/>
  <c r="K208" i="10"/>
  <c r="L208" i="10"/>
  <c r="M208" i="10"/>
  <c r="N208" i="10"/>
  <c r="O208" i="10"/>
  <c r="G209" i="10"/>
  <c r="H209" i="10"/>
  <c r="I209" i="10"/>
  <c r="J209" i="10"/>
  <c r="K209" i="10"/>
  <c r="L209" i="10"/>
  <c r="M209" i="10"/>
  <c r="N209" i="10"/>
  <c r="O209" i="10"/>
  <c r="G210" i="10"/>
  <c r="H210" i="10"/>
  <c r="I210" i="10"/>
  <c r="J210" i="10"/>
  <c r="K210" i="10"/>
  <c r="L210" i="10"/>
  <c r="M210" i="10"/>
  <c r="N210" i="10"/>
  <c r="O210" i="10"/>
  <c r="G211" i="10"/>
  <c r="H211" i="10"/>
  <c r="I211" i="10"/>
  <c r="J211" i="10"/>
  <c r="K211" i="10"/>
  <c r="L211" i="10"/>
  <c r="M211" i="10"/>
  <c r="N211" i="10"/>
  <c r="O211" i="10"/>
  <c r="G212" i="10"/>
  <c r="H212" i="10"/>
  <c r="I212" i="10"/>
  <c r="J212" i="10"/>
  <c r="K212" i="10"/>
  <c r="L212" i="10"/>
  <c r="M212" i="10"/>
  <c r="N212" i="10"/>
  <c r="O212" i="10"/>
  <c r="G213" i="10"/>
  <c r="H213" i="10"/>
  <c r="I213" i="10"/>
  <c r="J213" i="10"/>
  <c r="K213" i="10"/>
  <c r="L213" i="10"/>
  <c r="M213" i="10"/>
  <c r="N213" i="10"/>
  <c r="O213" i="10"/>
  <c r="G214" i="10"/>
  <c r="H214" i="10"/>
  <c r="I214" i="10"/>
  <c r="J214" i="10"/>
  <c r="K214" i="10"/>
  <c r="L214" i="10"/>
  <c r="M214" i="10"/>
  <c r="N214" i="10"/>
  <c r="O214" i="10"/>
  <c r="G215" i="10"/>
  <c r="H215" i="10"/>
  <c r="I215" i="10"/>
  <c r="J215" i="10"/>
  <c r="K215" i="10"/>
  <c r="L215" i="10"/>
  <c r="M215" i="10"/>
  <c r="N215" i="10"/>
  <c r="O215" i="10"/>
  <c r="G216" i="10"/>
  <c r="H216" i="10"/>
  <c r="I216" i="10"/>
  <c r="J216" i="10"/>
  <c r="K216" i="10"/>
  <c r="L216" i="10"/>
  <c r="M216" i="10"/>
  <c r="N216" i="10"/>
  <c r="O216" i="10"/>
  <c r="G217" i="10"/>
  <c r="H217" i="10"/>
  <c r="I217" i="10"/>
  <c r="J217" i="10"/>
  <c r="K217" i="10"/>
  <c r="L217" i="10"/>
  <c r="M217" i="10"/>
  <c r="N217" i="10"/>
  <c r="O217" i="10"/>
  <c r="G218" i="10"/>
  <c r="H218" i="10"/>
  <c r="I218" i="10"/>
  <c r="J218" i="10"/>
  <c r="K218" i="10"/>
  <c r="L218" i="10"/>
  <c r="M218" i="10"/>
  <c r="N218" i="10"/>
  <c r="O218" i="10"/>
  <c r="G219" i="10"/>
  <c r="H219" i="10"/>
  <c r="I219" i="10"/>
  <c r="J219" i="10"/>
  <c r="K219" i="10"/>
  <c r="L219" i="10"/>
  <c r="M219" i="10"/>
  <c r="N219" i="10"/>
  <c r="O219" i="10"/>
  <c r="G220" i="10"/>
  <c r="H220" i="10"/>
  <c r="I220" i="10"/>
  <c r="J220" i="10"/>
  <c r="K220" i="10"/>
  <c r="L220" i="10"/>
  <c r="M220" i="10"/>
  <c r="N220" i="10"/>
  <c r="O220" i="10"/>
  <c r="G221" i="10"/>
  <c r="H221" i="10"/>
  <c r="I221" i="10"/>
  <c r="J221" i="10"/>
  <c r="K221" i="10"/>
  <c r="L221" i="10"/>
  <c r="M221" i="10"/>
  <c r="N221" i="10"/>
  <c r="O221" i="10"/>
  <c r="G222" i="10"/>
  <c r="H222" i="10"/>
  <c r="I222" i="10"/>
  <c r="J222" i="10"/>
  <c r="K222" i="10"/>
  <c r="L222" i="10"/>
  <c r="M222" i="10"/>
  <c r="N222" i="10"/>
  <c r="O222" i="10"/>
  <c r="G223" i="10"/>
  <c r="H223" i="10"/>
  <c r="I223" i="10"/>
  <c r="J223" i="10"/>
  <c r="K223" i="10"/>
  <c r="L223" i="10"/>
  <c r="M223" i="10"/>
  <c r="N223" i="10"/>
  <c r="O223" i="10"/>
  <c r="G224" i="10"/>
  <c r="H224" i="10"/>
  <c r="I224" i="10"/>
  <c r="J224" i="10"/>
  <c r="K224" i="10"/>
  <c r="L224" i="10"/>
  <c r="M224" i="10"/>
  <c r="N224" i="10"/>
  <c r="O224" i="10"/>
  <c r="G225" i="10"/>
  <c r="H225" i="10"/>
  <c r="I225" i="10"/>
  <c r="J225" i="10"/>
  <c r="K225" i="10"/>
  <c r="L225" i="10"/>
  <c r="M225" i="10"/>
  <c r="N225" i="10"/>
  <c r="O225" i="10"/>
  <c r="G226" i="10"/>
  <c r="H226" i="10"/>
  <c r="I226" i="10"/>
  <c r="J226" i="10"/>
  <c r="K226" i="10"/>
  <c r="L226" i="10"/>
  <c r="M226" i="10"/>
  <c r="N226" i="10"/>
  <c r="O226" i="10"/>
  <c r="G227" i="10"/>
  <c r="H227" i="10"/>
  <c r="I227" i="10"/>
  <c r="J227" i="10"/>
  <c r="K227" i="10"/>
  <c r="L227" i="10"/>
  <c r="M227" i="10"/>
  <c r="N227" i="10"/>
  <c r="O227" i="10"/>
  <c r="G228" i="10"/>
  <c r="H228" i="10"/>
  <c r="I228" i="10"/>
  <c r="J228" i="10"/>
  <c r="K228" i="10"/>
  <c r="L228" i="10"/>
  <c r="M228" i="10"/>
  <c r="N228" i="10"/>
  <c r="O228" i="10"/>
  <c r="G229" i="10"/>
  <c r="H229" i="10"/>
  <c r="I229" i="10"/>
  <c r="J229" i="10"/>
  <c r="K229" i="10"/>
  <c r="L229" i="10"/>
  <c r="M229" i="10"/>
  <c r="N229" i="10"/>
  <c r="O229" i="10"/>
  <c r="G230" i="10"/>
  <c r="H230" i="10"/>
  <c r="I230" i="10"/>
  <c r="J230" i="10"/>
  <c r="K230" i="10"/>
  <c r="L230" i="10"/>
  <c r="M230" i="10"/>
  <c r="N230" i="10"/>
  <c r="O230" i="10"/>
  <c r="G231" i="10"/>
  <c r="H231" i="10"/>
  <c r="I231" i="10"/>
  <c r="J231" i="10"/>
  <c r="K231" i="10"/>
  <c r="L231" i="10"/>
  <c r="M231" i="10"/>
  <c r="N231" i="10"/>
  <c r="O231" i="10"/>
  <c r="G232" i="10"/>
  <c r="H232" i="10"/>
  <c r="I232" i="10"/>
  <c r="J232" i="10"/>
  <c r="K232" i="10"/>
  <c r="L232" i="10"/>
  <c r="M232" i="10"/>
  <c r="N232" i="10"/>
  <c r="O232" i="10"/>
  <c r="G233" i="10"/>
  <c r="H233" i="10"/>
  <c r="I233" i="10"/>
  <c r="J233" i="10"/>
  <c r="K233" i="10"/>
  <c r="L233" i="10"/>
  <c r="M233" i="10"/>
  <c r="N233" i="10"/>
  <c r="O233" i="10"/>
  <c r="G234" i="10"/>
  <c r="H234" i="10"/>
  <c r="I234" i="10"/>
  <c r="J234" i="10"/>
  <c r="K234" i="10"/>
  <c r="L234" i="10"/>
  <c r="M234" i="10"/>
  <c r="N234" i="10"/>
  <c r="O234" i="10"/>
  <c r="G235" i="10"/>
  <c r="H235" i="10"/>
  <c r="I235" i="10"/>
  <c r="J235" i="10"/>
  <c r="K235" i="10"/>
  <c r="L235" i="10"/>
  <c r="M235" i="10"/>
  <c r="N235" i="10"/>
  <c r="O235" i="10"/>
  <c r="G236" i="10"/>
  <c r="H236" i="10"/>
  <c r="I236" i="10"/>
  <c r="J236" i="10"/>
  <c r="K236" i="10"/>
  <c r="L236" i="10"/>
  <c r="M236" i="10"/>
  <c r="N236" i="10"/>
  <c r="O236" i="10"/>
  <c r="G237" i="10"/>
  <c r="H237" i="10"/>
  <c r="I237" i="10"/>
  <c r="J237" i="10"/>
  <c r="K237" i="10"/>
  <c r="L237" i="10"/>
  <c r="M237" i="10"/>
  <c r="N237" i="10"/>
  <c r="O237" i="10"/>
  <c r="G238" i="10"/>
  <c r="H238" i="10"/>
  <c r="I238" i="10"/>
  <c r="J238" i="10"/>
  <c r="K238" i="10"/>
  <c r="L238" i="10"/>
  <c r="M238" i="10"/>
  <c r="N238" i="10"/>
  <c r="O238" i="10"/>
  <c r="G239" i="10"/>
  <c r="H239" i="10"/>
  <c r="I239" i="10"/>
  <c r="J239" i="10"/>
  <c r="K239" i="10"/>
  <c r="L239" i="10"/>
  <c r="M239" i="10"/>
  <c r="N239" i="10"/>
  <c r="O239" i="10"/>
  <c r="G240" i="10"/>
  <c r="H240" i="10"/>
  <c r="I240" i="10"/>
  <c r="J240" i="10"/>
  <c r="K240" i="10"/>
  <c r="L240" i="10"/>
  <c r="M240" i="10"/>
  <c r="N240" i="10"/>
  <c r="O240" i="10"/>
  <c r="G241" i="10"/>
  <c r="H241" i="10"/>
  <c r="I241" i="10"/>
  <c r="J241" i="10"/>
  <c r="K241" i="10"/>
  <c r="L241" i="10"/>
  <c r="M241" i="10"/>
  <c r="N241" i="10"/>
  <c r="O241" i="10"/>
  <c r="G242" i="10"/>
  <c r="H242" i="10"/>
  <c r="I242" i="10"/>
  <c r="J242" i="10"/>
  <c r="K242" i="10"/>
  <c r="L242" i="10"/>
  <c r="M242" i="10"/>
  <c r="N242" i="10"/>
  <c r="O242" i="10"/>
  <c r="G243" i="10"/>
  <c r="H243" i="10"/>
  <c r="I243" i="10"/>
  <c r="J243" i="10"/>
  <c r="K243" i="10"/>
  <c r="L243" i="10"/>
  <c r="M243" i="10"/>
  <c r="N243" i="10"/>
  <c r="O243" i="10"/>
  <c r="G244" i="10"/>
  <c r="H244" i="10"/>
  <c r="I244" i="10"/>
  <c r="J244" i="10"/>
  <c r="K244" i="10"/>
  <c r="L244" i="10"/>
  <c r="M244" i="10"/>
  <c r="N244" i="10"/>
  <c r="O244" i="10"/>
  <c r="G245" i="10"/>
  <c r="H245" i="10"/>
  <c r="I245" i="10"/>
  <c r="J245" i="10"/>
  <c r="K245" i="10"/>
  <c r="L245" i="10"/>
  <c r="M245" i="10"/>
  <c r="N245" i="10"/>
  <c r="O245" i="10"/>
  <c r="G246" i="10"/>
  <c r="H246" i="10"/>
  <c r="I246" i="10"/>
  <c r="J246" i="10"/>
  <c r="K246" i="10"/>
  <c r="L246" i="10"/>
  <c r="M246" i="10"/>
  <c r="N246" i="10"/>
  <c r="O246" i="10"/>
  <c r="G247" i="10"/>
  <c r="H247" i="10"/>
  <c r="I247" i="10"/>
  <c r="J247" i="10"/>
  <c r="K247" i="10"/>
  <c r="L247" i="10"/>
  <c r="M247" i="10"/>
  <c r="N247" i="10"/>
  <c r="O247" i="10"/>
  <c r="G248" i="10"/>
  <c r="H248" i="10"/>
  <c r="I248" i="10"/>
  <c r="J248" i="10"/>
  <c r="K248" i="10"/>
  <c r="L248" i="10"/>
  <c r="M248" i="10"/>
  <c r="N248" i="10"/>
  <c r="O248" i="10"/>
  <c r="G249" i="10"/>
  <c r="H249" i="10"/>
  <c r="I249" i="10"/>
  <c r="J249" i="10"/>
  <c r="K249" i="10"/>
  <c r="L249" i="10"/>
  <c r="M249" i="10"/>
  <c r="N249" i="10"/>
  <c r="O249" i="10"/>
  <c r="G250" i="10"/>
  <c r="H250" i="10"/>
  <c r="I250" i="10"/>
  <c r="J250" i="10"/>
  <c r="K250" i="10"/>
  <c r="L250" i="10"/>
  <c r="M250" i="10"/>
  <c r="N250" i="10"/>
  <c r="O250" i="10"/>
  <c r="G251" i="10"/>
  <c r="H251" i="10"/>
  <c r="I251" i="10"/>
  <c r="J251" i="10"/>
  <c r="K251" i="10"/>
  <c r="L251" i="10"/>
  <c r="M251" i="10"/>
  <c r="N251" i="10"/>
  <c r="O251" i="10"/>
  <c r="G252" i="10"/>
  <c r="H252" i="10"/>
  <c r="I252" i="10"/>
  <c r="J252" i="10"/>
  <c r="K252" i="10"/>
  <c r="L252" i="10"/>
  <c r="M252" i="10"/>
  <c r="N252" i="10"/>
  <c r="O252" i="10"/>
  <c r="G253" i="10"/>
  <c r="H253" i="10"/>
  <c r="I253" i="10"/>
  <c r="J253" i="10"/>
  <c r="K253" i="10"/>
  <c r="L253" i="10"/>
  <c r="M253" i="10"/>
  <c r="N253" i="10"/>
  <c r="O253" i="10"/>
  <c r="G254" i="10"/>
  <c r="H254" i="10"/>
  <c r="I254" i="10"/>
  <c r="J254" i="10"/>
  <c r="K254" i="10"/>
  <c r="L254" i="10"/>
  <c r="M254" i="10"/>
  <c r="N254" i="10"/>
  <c r="O254" i="10"/>
  <c r="G255" i="10"/>
  <c r="H255" i="10"/>
  <c r="I255" i="10"/>
  <c r="J255" i="10"/>
  <c r="K255" i="10"/>
  <c r="L255" i="10"/>
  <c r="M255" i="10"/>
  <c r="N255" i="10"/>
  <c r="O255" i="10"/>
  <c r="G256" i="10"/>
  <c r="H256" i="10"/>
  <c r="I256" i="10"/>
  <c r="J256" i="10"/>
  <c r="K256" i="10"/>
  <c r="L256" i="10"/>
  <c r="M256" i="10"/>
  <c r="N256" i="10"/>
  <c r="O256" i="10"/>
  <c r="G257" i="10"/>
  <c r="H257" i="10"/>
  <c r="I257" i="10"/>
  <c r="J257" i="10"/>
  <c r="K257" i="10"/>
  <c r="L257" i="10"/>
  <c r="M257" i="10"/>
  <c r="N257" i="10"/>
  <c r="O257" i="10"/>
  <c r="G258" i="10"/>
  <c r="H258" i="10"/>
  <c r="I258" i="10"/>
  <c r="J258" i="10"/>
  <c r="K258" i="10"/>
  <c r="L258" i="10"/>
  <c r="M258" i="10"/>
  <c r="N258" i="10"/>
  <c r="O258" i="10"/>
  <c r="G259" i="10"/>
  <c r="H259" i="10"/>
  <c r="I259" i="10"/>
  <c r="J259" i="10"/>
  <c r="K259" i="10"/>
  <c r="L259" i="10"/>
  <c r="M259" i="10"/>
  <c r="N259" i="10"/>
  <c r="O259" i="10"/>
  <c r="G260" i="10"/>
  <c r="H260" i="10"/>
  <c r="I260" i="10"/>
  <c r="J260" i="10"/>
  <c r="K260" i="10"/>
  <c r="L260" i="10"/>
  <c r="M260" i="10"/>
  <c r="N260" i="10"/>
  <c r="O260" i="10"/>
  <c r="G261" i="10"/>
  <c r="H261" i="10"/>
  <c r="I261" i="10"/>
  <c r="J261" i="10"/>
  <c r="K261" i="10"/>
  <c r="L261" i="10"/>
  <c r="M261" i="10"/>
  <c r="N261" i="10"/>
  <c r="O261" i="10"/>
  <c r="G262" i="10"/>
  <c r="H262" i="10"/>
  <c r="I262" i="10"/>
  <c r="J262" i="10"/>
  <c r="K262" i="10"/>
  <c r="L262" i="10"/>
  <c r="M262" i="10"/>
  <c r="N262" i="10"/>
  <c r="O262" i="10"/>
  <c r="G263" i="10"/>
  <c r="H263" i="10"/>
  <c r="I263" i="10"/>
  <c r="J263" i="10"/>
  <c r="K263" i="10"/>
  <c r="L263" i="10"/>
  <c r="M263" i="10"/>
  <c r="N263" i="10"/>
  <c r="O263" i="10"/>
  <c r="G264" i="10"/>
  <c r="H264" i="10"/>
  <c r="I264" i="10"/>
  <c r="J264" i="10"/>
  <c r="K264" i="10"/>
  <c r="L264" i="10"/>
  <c r="M264" i="10"/>
  <c r="N264" i="10"/>
  <c r="O264" i="10"/>
  <c r="G265" i="10"/>
  <c r="H265" i="10"/>
  <c r="I265" i="10"/>
  <c r="J265" i="10"/>
  <c r="K265" i="10"/>
  <c r="L265" i="10"/>
  <c r="M265" i="10"/>
  <c r="N265" i="10"/>
  <c r="O265" i="10"/>
  <c r="G266" i="10"/>
  <c r="H266" i="10"/>
  <c r="I266" i="10"/>
  <c r="J266" i="10"/>
  <c r="K266" i="10"/>
  <c r="L266" i="10"/>
  <c r="M266" i="10"/>
  <c r="N266" i="10"/>
  <c r="O266" i="10"/>
  <c r="G267" i="10"/>
  <c r="H267" i="10"/>
  <c r="I267" i="10"/>
  <c r="J267" i="10"/>
  <c r="K267" i="10"/>
  <c r="L267" i="10"/>
  <c r="M267" i="10"/>
  <c r="N267" i="10"/>
  <c r="O267" i="10"/>
  <c r="G268" i="10"/>
  <c r="H268" i="10"/>
  <c r="I268" i="10"/>
  <c r="J268" i="10"/>
  <c r="K268" i="10"/>
  <c r="L268" i="10"/>
  <c r="M268" i="10"/>
  <c r="N268" i="10"/>
  <c r="O268" i="10"/>
  <c r="G269" i="10"/>
  <c r="H269" i="10"/>
  <c r="I269" i="10"/>
  <c r="J269" i="10"/>
  <c r="K269" i="10"/>
  <c r="L269" i="10"/>
  <c r="M269" i="10"/>
  <c r="N269" i="10"/>
  <c r="O269" i="10"/>
  <c r="G270" i="10"/>
  <c r="H270" i="10"/>
  <c r="I270" i="10"/>
  <c r="J270" i="10"/>
  <c r="K270" i="10"/>
  <c r="L270" i="10"/>
  <c r="M270" i="10"/>
  <c r="N270" i="10"/>
  <c r="O270" i="10"/>
  <c r="G271" i="10"/>
  <c r="H271" i="10"/>
  <c r="I271" i="10"/>
  <c r="J271" i="10"/>
  <c r="K271" i="10"/>
  <c r="L271" i="10"/>
  <c r="M271" i="10"/>
  <c r="N271" i="10"/>
  <c r="O271" i="10"/>
  <c r="G272" i="10"/>
  <c r="H272" i="10"/>
  <c r="I272" i="10"/>
  <c r="J272" i="10"/>
  <c r="K272" i="10"/>
  <c r="L272" i="10"/>
  <c r="M272" i="10"/>
  <c r="N272" i="10"/>
  <c r="O272" i="10"/>
  <c r="G273" i="10"/>
  <c r="H273" i="10"/>
  <c r="I273" i="10"/>
  <c r="J273" i="10"/>
  <c r="K273" i="10"/>
  <c r="L273" i="10"/>
  <c r="M273" i="10"/>
  <c r="N273" i="10"/>
  <c r="O273" i="10"/>
  <c r="G274" i="10"/>
  <c r="H274" i="10"/>
  <c r="I274" i="10"/>
  <c r="J274" i="10"/>
  <c r="K274" i="10"/>
  <c r="L274" i="10"/>
  <c r="M274" i="10"/>
  <c r="N274" i="10"/>
  <c r="O274" i="10"/>
  <c r="G275" i="10"/>
  <c r="H275" i="10"/>
  <c r="I275" i="10"/>
  <c r="J275" i="10"/>
  <c r="K275" i="10"/>
  <c r="L275" i="10"/>
  <c r="M275" i="10"/>
  <c r="N275" i="10"/>
  <c r="O275" i="10"/>
  <c r="G276" i="10"/>
  <c r="H276" i="10"/>
  <c r="I276" i="10"/>
  <c r="J276" i="10"/>
  <c r="K276" i="10"/>
  <c r="L276" i="10"/>
  <c r="M276" i="10"/>
  <c r="N276" i="10"/>
  <c r="O276" i="10"/>
  <c r="G277" i="10"/>
  <c r="H277" i="10"/>
  <c r="I277" i="10"/>
  <c r="J277" i="10"/>
  <c r="K277" i="10"/>
  <c r="L277" i="10"/>
  <c r="M277" i="10"/>
  <c r="N277" i="10"/>
  <c r="O277" i="10"/>
  <c r="G278" i="10"/>
  <c r="H278" i="10"/>
  <c r="I278" i="10"/>
  <c r="J278" i="10"/>
  <c r="K278" i="10"/>
  <c r="L278" i="10"/>
  <c r="M278" i="10"/>
  <c r="N278" i="10"/>
  <c r="O278" i="10"/>
  <c r="G279" i="10"/>
  <c r="H279" i="10"/>
  <c r="I279" i="10"/>
  <c r="J279" i="10"/>
  <c r="K279" i="10"/>
  <c r="L279" i="10"/>
  <c r="M279" i="10"/>
  <c r="N279" i="10"/>
  <c r="O279" i="10"/>
  <c r="G280" i="10"/>
  <c r="H280" i="10"/>
  <c r="I280" i="10"/>
  <c r="J280" i="10"/>
  <c r="K280" i="10"/>
  <c r="L280" i="10"/>
  <c r="M280" i="10"/>
  <c r="N280" i="10"/>
  <c r="O280" i="10"/>
  <c r="G281" i="10"/>
  <c r="H281" i="10"/>
  <c r="I281" i="10"/>
  <c r="J281" i="10"/>
  <c r="K281" i="10"/>
  <c r="L281" i="10"/>
  <c r="M281" i="10"/>
  <c r="N281" i="10"/>
  <c r="O281" i="10"/>
  <c r="G282" i="10"/>
  <c r="H282" i="10"/>
  <c r="I282" i="10"/>
  <c r="J282" i="10"/>
  <c r="K282" i="10"/>
  <c r="L282" i="10"/>
  <c r="M282" i="10"/>
  <c r="N282" i="10"/>
  <c r="O282" i="10"/>
  <c r="G283" i="10"/>
  <c r="H283" i="10"/>
  <c r="I283" i="10"/>
  <c r="J283" i="10"/>
  <c r="K283" i="10"/>
  <c r="L283" i="10"/>
  <c r="M283" i="10"/>
  <c r="N283" i="10"/>
  <c r="O283" i="10"/>
  <c r="G284" i="10"/>
  <c r="H284" i="10"/>
  <c r="I284" i="10"/>
  <c r="J284" i="10"/>
  <c r="K284" i="10"/>
  <c r="L284" i="10"/>
  <c r="M284" i="10"/>
  <c r="N284" i="10"/>
  <c r="O284" i="10"/>
  <c r="G285" i="10"/>
  <c r="H285" i="10"/>
  <c r="I285" i="10"/>
  <c r="J285" i="10"/>
  <c r="K285" i="10"/>
  <c r="L285" i="10"/>
  <c r="M285" i="10"/>
  <c r="N285" i="10"/>
  <c r="O285" i="10"/>
  <c r="G286" i="10"/>
  <c r="H286" i="10"/>
  <c r="I286" i="10"/>
  <c r="J286" i="10"/>
  <c r="K286" i="10"/>
  <c r="L286" i="10"/>
  <c r="M286" i="10"/>
  <c r="N286" i="10"/>
  <c r="O286" i="10"/>
  <c r="G287" i="10"/>
  <c r="H287" i="10"/>
  <c r="I287" i="10"/>
  <c r="J287" i="10"/>
  <c r="K287" i="10"/>
  <c r="L287" i="10"/>
  <c r="M287" i="10"/>
  <c r="N287" i="10"/>
  <c r="O287" i="10"/>
  <c r="G288" i="10"/>
  <c r="H288" i="10"/>
  <c r="I288" i="10"/>
  <c r="J288" i="10"/>
  <c r="K288" i="10"/>
  <c r="L288" i="10"/>
  <c r="M288" i="10"/>
  <c r="N288" i="10"/>
  <c r="O288" i="10"/>
  <c r="G289" i="10"/>
  <c r="H289" i="10"/>
  <c r="I289" i="10"/>
  <c r="J289" i="10"/>
  <c r="K289" i="10"/>
  <c r="L289" i="10"/>
  <c r="M289" i="10"/>
  <c r="N289" i="10"/>
  <c r="O289" i="10"/>
  <c r="G290" i="10"/>
  <c r="H290" i="10"/>
  <c r="I290" i="10"/>
  <c r="J290" i="10"/>
  <c r="K290" i="10"/>
  <c r="L290" i="10"/>
  <c r="M290" i="10"/>
  <c r="N290" i="10"/>
  <c r="O290" i="10"/>
  <c r="G291" i="10"/>
  <c r="H291" i="10"/>
  <c r="I291" i="10"/>
  <c r="J291" i="10"/>
  <c r="K291" i="10"/>
  <c r="L291" i="10"/>
  <c r="M291" i="10"/>
  <c r="N291" i="10"/>
  <c r="O291" i="10"/>
  <c r="G292" i="10"/>
  <c r="H292" i="10"/>
  <c r="I292" i="10"/>
  <c r="J292" i="10"/>
  <c r="K292" i="10"/>
  <c r="L292" i="10"/>
  <c r="M292" i="10"/>
  <c r="N292" i="10"/>
  <c r="O292" i="10"/>
  <c r="G293" i="10"/>
  <c r="H293" i="10"/>
  <c r="I293" i="10"/>
  <c r="J293" i="10"/>
  <c r="K293" i="10"/>
  <c r="L293" i="10"/>
  <c r="M293" i="10"/>
  <c r="N293" i="10"/>
  <c r="O293" i="10"/>
  <c r="G294" i="10"/>
  <c r="H294" i="10"/>
  <c r="I294" i="10"/>
  <c r="J294" i="10"/>
  <c r="K294" i="10"/>
  <c r="L294" i="10"/>
  <c r="M294" i="10"/>
  <c r="N294" i="10"/>
  <c r="O294" i="10"/>
  <c r="G295" i="10"/>
  <c r="H295" i="10"/>
  <c r="I295" i="10"/>
  <c r="J295" i="10"/>
  <c r="K295" i="10"/>
  <c r="L295" i="10"/>
  <c r="M295" i="10"/>
  <c r="N295" i="10"/>
  <c r="O295" i="10"/>
  <c r="G296" i="10"/>
  <c r="H296" i="10"/>
  <c r="I296" i="10"/>
  <c r="J296" i="10"/>
  <c r="K296" i="10"/>
  <c r="L296" i="10"/>
  <c r="M296" i="10"/>
  <c r="N296" i="10"/>
  <c r="O296" i="10"/>
  <c r="G297" i="10"/>
  <c r="H297" i="10"/>
  <c r="I297" i="10"/>
  <c r="J297" i="10"/>
  <c r="K297" i="10"/>
  <c r="L297" i="10"/>
  <c r="M297" i="10"/>
  <c r="N297" i="10"/>
  <c r="O297" i="10"/>
  <c r="G298" i="10"/>
  <c r="H298" i="10"/>
  <c r="I298" i="10"/>
  <c r="J298" i="10"/>
  <c r="K298" i="10"/>
  <c r="L298" i="10"/>
  <c r="M298" i="10"/>
  <c r="N298" i="10"/>
  <c r="O298" i="10"/>
  <c r="G299" i="10"/>
  <c r="H299" i="10"/>
  <c r="I299" i="10"/>
  <c r="J299" i="10"/>
  <c r="K299" i="10"/>
  <c r="L299" i="10"/>
  <c r="M299" i="10"/>
  <c r="N299" i="10"/>
  <c r="O299" i="10"/>
  <c r="G300" i="10"/>
  <c r="H300" i="10"/>
  <c r="I300" i="10"/>
  <c r="J300" i="10"/>
  <c r="K300" i="10"/>
  <c r="L300" i="10"/>
  <c r="M300" i="10"/>
  <c r="N300" i="10"/>
  <c r="O300" i="10"/>
  <c r="G301" i="10"/>
  <c r="H301" i="10"/>
  <c r="I301" i="10"/>
  <c r="J301" i="10"/>
  <c r="K301" i="10"/>
  <c r="L301" i="10"/>
  <c r="M301" i="10"/>
  <c r="N301" i="10"/>
  <c r="O301" i="10"/>
  <c r="G302" i="10"/>
  <c r="H302" i="10"/>
  <c r="I302" i="10"/>
  <c r="J302" i="10"/>
  <c r="K302" i="10"/>
  <c r="L302" i="10"/>
  <c r="M302" i="10"/>
  <c r="N302" i="10"/>
  <c r="O302" i="10"/>
  <c r="G303" i="10"/>
  <c r="H303" i="10"/>
  <c r="I303" i="10"/>
  <c r="J303" i="10"/>
  <c r="K303" i="10"/>
  <c r="L303" i="10"/>
  <c r="M303" i="10"/>
  <c r="N303" i="10"/>
  <c r="O303" i="10"/>
  <c r="G304" i="10"/>
  <c r="H304" i="10"/>
  <c r="I304" i="10"/>
  <c r="J304" i="10"/>
  <c r="K304" i="10"/>
  <c r="L304" i="10"/>
  <c r="M304" i="10"/>
  <c r="N304" i="10"/>
  <c r="O304" i="10"/>
  <c r="G305" i="10"/>
  <c r="H305" i="10"/>
  <c r="I305" i="10"/>
  <c r="J305" i="10"/>
  <c r="K305" i="10"/>
  <c r="L305" i="10"/>
  <c r="M305" i="10"/>
  <c r="N305" i="10"/>
  <c r="O305" i="10"/>
  <c r="G306" i="10"/>
  <c r="H306" i="10"/>
  <c r="I306" i="10"/>
  <c r="J306" i="10"/>
  <c r="K306" i="10"/>
  <c r="L306" i="10"/>
  <c r="M306" i="10"/>
  <c r="N306" i="10"/>
  <c r="O306" i="10"/>
  <c r="G307" i="10"/>
  <c r="H307" i="10"/>
  <c r="I307" i="10"/>
  <c r="J307" i="10"/>
  <c r="K307" i="10"/>
  <c r="L307" i="10"/>
  <c r="M307" i="10"/>
  <c r="N307" i="10"/>
  <c r="O307" i="10"/>
  <c r="G308" i="10"/>
  <c r="H308" i="10"/>
  <c r="I308" i="10"/>
  <c r="J308" i="10"/>
  <c r="K308" i="10"/>
  <c r="L308" i="10"/>
  <c r="M308" i="10"/>
  <c r="N308" i="10"/>
  <c r="O308" i="10"/>
  <c r="G309" i="10"/>
  <c r="H309" i="10"/>
  <c r="I309" i="10"/>
  <c r="J309" i="10"/>
  <c r="K309" i="10"/>
  <c r="L309" i="10"/>
  <c r="M309" i="10"/>
  <c r="N309" i="10"/>
  <c r="O309" i="10"/>
  <c r="G310" i="10"/>
  <c r="H310" i="10"/>
  <c r="I310" i="10"/>
  <c r="J310" i="10"/>
  <c r="K310" i="10"/>
  <c r="L310" i="10"/>
  <c r="M310" i="10"/>
  <c r="N310" i="10"/>
  <c r="O310" i="10"/>
  <c r="G311" i="10"/>
  <c r="H311" i="10"/>
  <c r="I311" i="10"/>
  <c r="J311" i="10"/>
  <c r="K311" i="10"/>
  <c r="L311" i="10"/>
  <c r="M311" i="10"/>
  <c r="N311" i="10"/>
  <c r="O311" i="10"/>
  <c r="G312" i="10"/>
  <c r="H312" i="10"/>
  <c r="I312" i="10"/>
  <c r="J312" i="10"/>
  <c r="K312" i="10"/>
  <c r="L312" i="10"/>
  <c r="M312" i="10"/>
  <c r="N312" i="10"/>
  <c r="O312" i="10"/>
  <c r="G313" i="10"/>
  <c r="H313" i="10"/>
  <c r="I313" i="10"/>
  <c r="J313" i="10"/>
  <c r="K313" i="10"/>
  <c r="L313" i="10"/>
  <c r="M313" i="10"/>
  <c r="N313" i="10"/>
  <c r="O313" i="10"/>
  <c r="G314" i="10"/>
  <c r="H314" i="10"/>
  <c r="I314" i="10"/>
  <c r="J314" i="10"/>
  <c r="K314" i="10"/>
  <c r="L314" i="10"/>
  <c r="M314" i="10"/>
  <c r="N314" i="10"/>
  <c r="O314" i="10"/>
  <c r="G315" i="10"/>
  <c r="H315" i="10"/>
  <c r="I315" i="10"/>
  <c r="J315" i="10"/>
  <c r="K315" i="10"/>
  <c r="L315" i="10"/>
  <c r="M315" i="10"/>
  <c r="N315" i="10"/>
  <c r="O315" i="10"/>
  <c r="G316" i="10"/>
  <c r="H316" i="10"/>
  <c r="I316" i="10"/>
  <c r="J316" i="10"/>
  <c r="K316" i="10"/>
  <c r="L316" i="10"/>
  <c r="M316" i="10"/>
  <c r="N316" i="10"/>
  <c r="O316" i="10"/>
  <c r="G317" i="10"/>
  <c r="H317" i="10"/>
  <c r="I317" i="10"/>
  <c r="J317" i="10"/>
  <c r="K317" i="10"/>
  <c r="L317" i="10"/>
  <c r="M317" i="10"/>
  <c r="N317" i="10"/>
  <c r="O317" i="10"/>
  <c r="G318" i="10"/>
  <c r="H318" i="10"/>
  <c r="I318" i="10"/>
  <c r="J318" i="10"/>
  <c r="K318" i="10"/>
  <c r="L318" i="10"/>
  <c r="M318" i="10"/>
  <c r="N318" i="10"/>
  <c r="O318" i="10"/>
  <c r="G319" i="10"/>
  <c r="H319" i="10"/>
  <c r="I319" i="10"/>
  <c r="J319" i="10"/>
  <c r="K319" i="10"/>
  <c r="L319" i="10"/>
  <c r="M319" i="10"/>
  <c r="N319" i="10"/>
  <c r="O319" i="10"/>
  <c r="G320" i="10"/>
  <c r="H320" i="10"/>
  <c r="I320" i="10"/>
  <c r="J320" i="10"/>
  <c r="K320" i="10"/>
  <c r="L320" i="10"/>
  <c r="M320" i="10"/>
  <c r="N320" i="10"/>
  <c r="O320" i="10"/>
  <c r="G321" i="10"/>
  <c r="H321" i="10"/>
  <c r="I321" i="10"/>
  <c r="J321" i="10"/>
  <c r="K321" i="10"/>
  <c r="L321" i="10"/>
  <c r="M321" i="10"/>
  <c r="N321" i="10"/>
  <c r="O321" i="10"/>
  <c r="G322" i="10"/>
  <c r="H322" i="10"/>
  <c r="I322" i="10"/>
  <c r="J322" i="10"/>
  <c r="K322" i="10"/>
  <c r="L322" i="10"/>
  <c r="M322" i="10"/>
  <c r="N322" i="10"/>
  <c r="O322" i="10"/>
  <c r="G323" i="10"/>
  <c r="H323" i="10"/>
  <c r="I323" i="10"/>
  <c r="J323" i="10"/>
  <c r="K323" i="10"/>
  <c r="L323" i="10"/>
  <c r="M323" i="10"/>
  <c r="N323" i="10"/>
  <c r="O323" i="10"/>
  <c r="G324" i="10"/>
  <c r="H324" i="10"/>
  <c r="I324" i="10"/>
  <c r="J324" i="10"/>
  <c r="K324" i="10"/>
  <c r="L324" i="10"/>
  <c r="M324" i="10"/>
  <c r="N324" i="10"/>
  <c r="O324" i="10"/>
  <c r="G325" i="10"/>
  <c r="H325" i="10"/>
  <c r="I325" i="10"/>
  <c r="J325" i="10"/>
  <c r="K325" i="10"/>
  <c r="L325" i="10"/>
  <c r="M325" i="10"/>
  <c r="N325" i="10"/>
  <c r="O325" i="10"/>
  <c r="G326" i="10"/>
  <c r="H326" i="10"/>
  <c r="I326" i="10"/>
  <c r="J326" i="10"/>
  <c r="K326" i="10"/>
  <c r="L326" i="10"/>
  <c r="M326" i="10"/>
  <c r="N326" i="10"/>
  <c r="O326" i="10"/>
  <c r="G327" i="10"/>
  <c r="H327" i="10"/>
  <c r="I327" i="10"/>
  <c r="J327" i="10"/>
  <c r="K327" i="10"/>
  <c r="L327" i="10"/>
  <c r="M327" i="10"/>
  <c r="N327" i="10"/>
  <c r="O327" i="10"/>
  <c r="G328" i="10"/>
  <c r="H328" i="10"/>
  <c r="I328" i="10"/>
  <c r="J328" i="10"/>
  <c r="K328" i="10"/>
  <c r="L328" i="10"/>
  <c r="M328" i="10"/>
  <c r="N328" i="10"/>
  <c r="O328" i="10"/>
  <c r="G329" i="10"/>
  <c r="H329" i="10"/>
  <c r="I329" i="10"/>
  <c r="J329" i="10"/>
  <c r="K329" i="10"/>
  <c r="L329" i="10"/>
  <c r="M329" i="10"/>
  <c r="N329" i="10"/>
  <c r="O329" i="10"/>
  <c r="G330" i="10"/>
  <c r="H330" i="10"/>
  <c r="I330" i="10"/>
  <c r="J330" i="10"/>
  <c r="K330" i="10"/>
  <c r="L330" i="10"/>
  <c r="M330" i="10"/>
  <c r="N330" i="10"/>
  <c r="O330" i="10"/>
  <c r="G331" i="10"/>
  <c r="H331" i="10"/>
  <c r="I331" i="10"/>
  <c r="J331" i="10"/>
  <c r="K331" i="10"/>
  <c r="L331" i="10"/>
  <c r="M331" i="10"/>
  <c r="N331" i="10"/>
  <c r="O331" i="10"/>
  <c r="G332" i="10"/>
  <c r="H332" i="10"/>
  <c r="I332" i="10"/>
  <c r="J332" i="10"/>
  <c r="K332" i="10"/>
  <c r="L332" i="10"/>
  <c r="M332" i="10"/>
  <c r="N332" i="10"/>
  <c r="O332" i="10"/>
  <c r="G333" i="10"/>
  <c r="H333" i="10"/>
  <c r="I333" i="10"/>
  <c r="J333" i="10"/>
  <c r="K333" i="10"/>
  <c r="L333" i="10"/>
  <c r="M333" i="10"/>
  <c r="N333" i="10"/>
  <c r="O333" i="10"/>
  <c r="G334" i="10"/>
  <c r="H334" i="10"/>
  <c r="I334" i="10"/>
  <c r="J334" i="10"/>
  <c r="K334" i="10"/>
  <c r="L334" i="10"/>
  <c r="M334" i="10"/>
  <c r="N334" i="10"/>
  <c r="O334" i="10"/>
  <c r="G335" i="10"/>
  <c r="H335" i="10"/>
  <c r="I335" i="10"/>
  <c r="J335" i="10"/>
  <c r="K335" i="10"/>
  <c r="L335" i="10"/>
  <c r="M335" i="10"/>
  <c r="N335" i="10"/>
  <c r="O335" i="10"/>
  <c r="G336" i="10"/>
  <c r="H336" i="10"/>
  <c r="I336" i="10"/>
  <c r="J336" i="10"/>
  <c r="K336" i="10"/>
  <c r="L336" i="10"/>
  <c r="M336" i="10"/>
  <c r="N336" i="10"/>
  <c r="O336" i="10"/>
  <c r="G337" i="10"/>
  <c r="H337" i="10"/>
  <c r="I337" i="10"/>
  <c r="J337" i="10"/>
  <c r="K337" i="10"/>
  <c r="L337" i="10"/>
  <c r="M337" i="10"/>
  <c r="N337" i="10"/>
  <c r="O337" i="10"/>
  <c r="G338" i="10"/>
  <c r="H338" i="10"/>
  <c r="I338" i="10"/>
  <c r="J338" i="10"/>
  <c r="K338" i="10"/>
  <c r="L338" i="10"/>
  <c r="M338" i="10"/>
  <c r="N338" i="10"/>
  <c r="O338" i="10"/>
  <c r="G339" i="10"/>
  <c r="H339" i="10"/>
  <c r="I339" i="10"/>
  <c r="J339" i="10"/>
  <c r="K339" i="10"/>
  <c r="L339" i="10"/>
  <c r="M339" i="10"/>
  <c r="N339" i="10"/>
  <c r="O339" i="10"/>
  <c r="G340" i="10"/>
  <c r="H340" i="10"/>
  <c r="I340" i="10"/>
  <c r="J340" i="10"/>
  <c r="K340" i="10"/>
  <c r="L340" i="10"/>
  <c r="M340" i="10"/>
  <c r="N340" i="10"/>
  <c r="O340" i="10"/>
  <c r="G341" i="10"/>
  <c r="H341" i="10"/>
  <c r="I341" i="10"/>
  <c r="J341" i="10"/>
  <c r="K341" i="10"/>
  <c r="L341" i="10"/>
  <c r="M341" i="10"/>
  <c r="N341" i="10"/>
  <c r="O341" i="10"/>
  <c r="G342" i="10"/>
  <c r="H342" i="10"/>
  <c r="I342" i="10"/>
  <c r="J342" i="10"/>
  <c r="K342" i="10"/>
  <c r="L342" i="10"/>
  <c r="M342" i="10"/>
  <c r="N342" i="10"/>
  <c r="O342" i="10"/>
  <c r="G343" i="10"/>
  <c r="H343" i="10"/>
  <c r="I343" i="10"/>
  <c r="J343" i="10"/>
  <c r="K343" i="10"/>
  <c r="L343" i="10"/>
  <c r="M343" i="10"/>
  <c r="N343" i="10"/>
  <c r="O343" i="10"/>
  <c r="G344" i="10"/>
  <c r="H344" i="10"/>
  <c r="I344" i="10"/>
  <c r="J344" i="10"/>
  <c r="K344" i="10"/>
  <c r="L344" i="10"/>
  <c r="M344" i="10"/>
  <c r="N344" i="10"/>
  <c r="O344" i="10"/>
  <c r="G345" i="10"/>
  <c r="H345" i="10"/>
  <c r="I345" i="10"/>
  <c r="J345" i="10"/>
  <c r="K345" i="10"/>
  <c r="L345" i="10"/>
  <c r="M345" i="10"/>
  <c r="N345" i="10"/>
  <c r="O345" i="10"/>
  <c r="G346" i="10"/>
  <c r="H346" i="10"/>
  <c r="I346" i="10"/>
  <c r="J346" i="10"/>
  <c r="K346" i="10"/>
  <c r="L346" i="10"/>
  <c r="M346" i="10"/>
  <c r="N346" i="10"/>
  <c r="O346" i="10"/>
  <c r="G347" i="10"/>
  <c r="H347" i="10"/>
  <c r="I347" i="10"/>
  <c r="J347" i="10"/>
  <c r="K347" i="10"/>
  <c r="L347" i="10"/>
  <c r="M347" i="10"/>
  <c r="N347" i="10"/>
  <c r="O347" i="10"/>
  <c r="G348" i="10"/>
  <c r="H348" i="10"/>
  <c r="I348" i="10"/>
  <c r="J348" i="10"/>
  <c r="K348" i="10"/>
  <c r="L348" i="10"/>
  <c r="M348" i="10"/>
  <c r="N348" i="10"/>
  <c r="O348" i="10"/>
  <c r="G349" i="10"/>
  <c r="H349" i="10"/>
  <c r="I349" i="10"/>
  <c r="J349" i="10"/>
  <c r="K349" i="10"/>
  <c r="L349" i="10"/>
  <c r="M349" i="10"/>
  <c r="N349" i="10"/>
  <c r="O349" i="10"/>
  <c r="G350" i="10"/>
  <c r="H350" i="10"/>
  <c r="I350" i="10"/>
  <c r="J350" i="10"/>
  <c r="K350" i="10"/>
  <c r="L350" i="10"/>
  <c r="M350" i="10"/>
  <c r="N350" i="10"/>
  <c r="O350" i="10"/>
  <c r="G351" i="10"/>
  <c r="H351" i="10"/>
  <c r="I351" i="10"/>
  <c r="J351" i="10"/>
  <c r="K351" i="10"/>
  <c r="L351" i="10"/>
  <c r="M351" i="10"/>
  <c r="N351" i="10"/>
  <c r="O351" i="10"/>
  <c r="G352" i="10"/>
  <c r="H352" i="10"/>
  <c r="I352" i="10"/>
  <c r="J352" i="10"/>
  <c r="K352" i="10"/>
  <c r="L352" i="10"/>
  <c r="M352" i="10"/>
  <c r="N352" i="10"/>
  <c r="O352" i="10"/>
  <c r="G353" i="10"/>
  <c r="H353" i="10"/>
  <c r="I353" i="10"/>
  <c r="J353" i="10"/>
  <c r="K353" i="10"/>
  <c r="L353" i="10"/>
  <c r="M353" i="10"/>
  <c r="N353" i="10"/>
  <c r="O353" i="10"/>
  <c r="G354" i="10"/>
  <c r="H354" i="10"/>
  <c r="I354" i="10"/>
  <c r="J354" i="10"/>
  <c r="K354" i="10"/>
  <c r="L354" i="10"/>
  <c r="M354" i="10"/>
  <c r="N354" i="10"/>
  <c r="O354" i="10"/>
  <c r="G355" i="10"/>
  <c r="H355" i="10"/>
  <c r="I355" i="10"/>
  <c r="J355" i="10"/>
  <c r="K355" i="10"/>
  <c r="L355" i="10"/>
  <c r="M355" i="10"/>
  <c r="N355" i="10"/>
  <c r="O355" i="10"/>
  <c r="G356" i="10"/>
  <c r="H356" i="10"/>
  <c r="I356" i="10"/>
  <c r="J356" i="10"/>
  <c r="K356" i="10"/>
  <c r="L356" i="10"/>
  <c r="M356" i="10"/>
  <c r="N356" i="10"/>
  <c r="O356" i="10"/>
  <c r="G357" i="10"/>
  <c r="H357" i="10"/>
  <c r="I357" i="10"/>
  <c r="J357" i="10"/>
  <c r="K357" i="10"/>
  <c r="L357" i="10"/>
  <c r="M357" i="10"/>
  <c r="N357" i="10"/>
  <c r="O357" i="10"/>
  <c r="G358" i="10"/>
  <c r="H358" i="10"/>
  <c r="I358" i="10"/>
  <c r="J358" i="10"/>
  <c r="K358" i="10"/>
  <c r="L358" i="10"/>
  <c r="M358" i="10"/>
  <c r="N358" i="10"/>
  <c r="O358" i="10"/>
  <c r="G359" i="10"/>
  <c r="H359" i="10"/>
  <c r="I359" i="10"/>
  <c r="J359" i="10"/>
  <c r="K359" i="10"/>
  <c r="L359" i="10"/>
  <c r="M359" i="10"/>
  <c r="N359" i="10"/>
  <c r="O359" i="10"/>
  <c r="G360" i="10"/>
  <c r="H360" i="10"/>
  <c r="I360" i="10"/>
  <c r="J360" i="10"/>
  <c r="K360" i="10"/>
  <c r="L360" i="10"/>
  <c r="M360" i="10"/>
  <c r="N360" i="10"/>
  <c r="O360" i="10"/>
  <c r="G361" i="10"/>
  <c r="H361" i="10"/>
  <c r="I361" i="10"/>
  <c r="J361" i="10"/>
  <c r="K361" i="10"/>
  <c r="L361" i="10"/>
  <c r="M361" i="10"/>
  <c r="N361" i="10"/>
  <c r="O361" i="10"/>
  <c r="G362" i="10"/>
  <c r="H362" i="10"/>
  <c r="I362" i="10"/>
  <c r="J362" i="10"/>
  <c r="K362" i="10"/>
  <c r="L362" i="10"/>
  <c r="M362" i="10"/>
  <c r="N362" i="10"/>
  <c r="O362" i="10"/>
  <c r="G363" i="10"/>
  <c r="H363" i="10"/>
  <c r="I363" i="10"/>
  <c r="J363" i="10"/>
  <c r="K363" i="10"/>
  <c r="L363" i="10"/>
  <c r="M363" i="10"/>
  <c r="N363" i="10"/>
  <c r="O363" i="10"/>
  <c r="G364" i="10"/>
  <c r="H364" i="10"/>
  <c r="I364" i="10"/>
  <c r="J364" i="10"/>
  <c r="K364" i="10"/>
  <c r="L364" i="10"/>
  <c r="M364" i="10"/>
  <c r="N364" i="10"/>
  <c r="O364" i="10"/>
  <c r="G365" i="10"/>
  <c r="H365" i="10"/>
  <c r="I365" i="10"/>
  <c r="J365" i="10"/>
  <c r="K365" i="10"/>
  <c r="L365" i="10"/>
  <c r="M365" i="10"/>
  <c r="N365" i="10"/>
  <c r="O365" i="10"/>
  <c r="G366" i="10"/>
  <c r="H366" i="10"/>
  <c r="I366" i="10"/>
  <c r="J366" i="10"/>
  <c r="K366" i="10"/>
  <c r="L366" i="10"/>
  <c r="M366" i="10"/>
  <c r="N366" i="10"/>
  <c r="O366" i="10"/>
  <c r="G367" i="10"/>
  <c r="H367" i="10"/>
  <c r="I367" i="10"/>
  <c r="J367" i="10"/>
  <c r="K367" i="10"/>
  <c r="L367" i="10"/>
  <c r="M367" i="10"/>
  <c r="N367" i="10"/>
  <c r="O367" i="10"/>
  <c r="G368" i="10"/>
  <c r="H368" i="10"/>
  <c r="I368" i="10"/>
  <c r="J368" i="10"/>
  <c r="K368" i="10"/>
  <c r="L368" i="10"/>
  <c r="M368" i="10"/>
  <c r="N368" i="10"/>
  <c r="O368" i="10"/>
  <c r="G369" i="10"/>
  <c r="H369" i="10"/>
  <c r="I369" i="10"/>
  <c r="J369" i="10"/>
  <c r="K369" i="10"/>
  <c r="L369" i="10"/>
  <c r="M369" i="10"/>
  <c r="N369" i="10"/>
  <c r="O369" i="10"/>
  <c r="G370" i="10"/>
  <c r="H370" i="10"/>
  <c r="I370" i="10"/>
  <c r="J370" i="10"/>
  <c r="K370" i="10"/>
  <c r="L370" i="10"/>
  <c r="M370" i="10"/>
  <c r="N370" i="10"/>
  <c r="O370" i="10"/>
  <c r="G371" i="10"/>
  <c r="H371" i="10"/>
  <c r="I371" i="10"/>
  <c r="J371" i="10"/>
  <c r="K371" i="10"/>
  <c r="L371" i="10"/>
  <c r="M371" i="10"/>
  <c r="N371" i="10"/>
  <c r="O371" i="10"/>
  <c r="G372" i="10"/>
  <c r="H372" i="10"/>
  <c r="I372" i="10"/>
  <c r="J372" i="10"/>
  <c r="K372" i="10"/>
  <c r="L372" i="10"/>
  <c r="M372" i="10"/>
  <c r="N372" i="10"/>
  <c r="O372" i="10"/>
  <c r="G373" i="10"/>
  <c r="H373" i="10"/>
  <c r="I373" i="10"/>
  <c r="J373" i="10"/>
  <c r="K373" i="10"/>
  <c r="L373" i="10"/>
  <c r="M373" i="10"/>
  <c r="N373" i="10"/>
  <c r="O373" i="10"/>
  <c r="G374" i="10"/>
  <c r="H374" i="10"/>
  <c r="I374" i="10"/>
  <c r="J374" i="10"/>
  <c r="K374" i="10"/>
  <c r="L374" i="10"/>
  <c r="M374" i="10"/>
  <c r="N374" i="10"/>
  <c r="O374" i="10"/>
  <c r="G375" i="10"/>
  <c r="H375" i="10"/>
  <c r="I375" i="10"/>
  <c r="J375" i="10"/>
  <c r="K375" i="10"/>
  <c r="L375" i="10"/>
  <c r="M375" i="10"/>
  <c r="N375" i="10"/>
  <c r="O375" i="10"/>
  <c r="G376" i="10"/>
  <c r="H376" i="10"/>
  <c r="I376" i="10"/>
  <c r="J376" i="10"/>
  <c r="K376" i="10"/>
  <c r="L376" i="10"/>
  <c r="M376" i="10"/>
  <c r="N376" i="10"/>
  <c r="O376" i="10"/>
  <c r="G377" i="10"/>
  <c r="H377" i="10"/>
  <c r="I377" i="10"/>
  <c r="J377" i="10"/>
  <c r="K377" i="10"/>
  <c r="L377" i="10"/>
  <c r="M377" i="10"/>
  <c r="N377" i="10"/>
  <c r="O377" i="10"/>
  <c r="G378" i="10"/>
  <c r="H378" i="10"/>
  <c r="I378" i="10"/>
  <c r="J378" i="10"/>
  <c r="K378" i="10"/>
  <c r="L378" i="10"/>
  <c r="M378" i="10"/>
  <c r="N378" i="10"/>
  <c r="O378" i="10"/>
  <c r="G379" i="10"/>
  <c r="H379" i="10"/>
  <c r="I379" i="10"/>
  <c r="J379" i="10"/>
  <c r="K379" i="10"/>
  <c r="L379" i="10"/>
  <c r="M379" i="10"/>
  <c r="N379" i="10"/>
  <c r="O379" i="10"/>
  <c r="G380" i="10"/>
  <c r="H380" i="10"/>
  <c r="I380" i="10"/>
  <c r="J380" i="10"/>
  <c r="K380" i="10"/>
  <c r="L380" i="10"/>
  <c r="M380" i="10"/>
  <c r="N380" i="10"/>
  <c r="O380" i="10"/>
  <c r="G381" i="10"/>
  <c r="H381" i="10"/>
  <c r="I381" i="10"/>
  <c r="J381" i="10"/>
  <c r="K381" i="10"/>
  <c r="L381" i="10"/>
  <c r="M381" i="10"/>
  <c r="N381" i="10"/>
  <c r="O381" i="10"/>
  <c r="G382" i="10"/>
  <c r="H382" i="10"/>
  <c r="I382" i="10"/>
  <c r="J382" i="10"/>
  <c r="K382" i="10"/>
  <c r="L382" i="10"/>
  <c r="M382" i="10"/>
  <c r="N382" i="10"/>
  <c r="O382" i="10"/>
  <c r="G383" i="10"/>
  <c r="H383" i="10"/>
  <c r="I383" i="10"/>
  <c r="J383" i="10"/>
  <c r="K383" i="10"/>
  <c r="L383" i="10"/>
  <c r="M383" i="10"/>
  <c r="N383" i="10"/>
  <c r="O383" i="10"/>
  <c r="G384" i="10"/>
  <c r="H384" i="10"/>
  <c r="I384" i="10"/>
  <c r="J384" i="10"/>
  <c r="K384" i="10"/>
  <c r="L384" i="10"/>
  <c r="M384" i="10"/>
  <c r="N384" i="10"/>
  <c r="O384" i="10"/>
  <c r="G385" i="10"/>
  <c r="H385" i="10"/>
  <c r="I385" i="10"/>
  <c r="J385" i="10"/>
  <c r="K385" i="10"/>
  <c r="L385" i="10"/>
  <c r="M385" i="10"/>
  <c r="N385" i="10"/>
  <c r="O385" i="10"/>
  <c r="G386" i="10"/>
  <c r="H386" i="10"/>
  <c r="I386" i="10"/>
  <c r="J386" i="10"/>
  <c r="K386" i="10"/>
  <c r="L386" i="10"/>
  <c r="M386" i="10"/>
  <c r="N386" i="10"/>
  <c r="O386" i="10"/>
  <c r="G387" i="10"/>
  <c r="H387" i="10"/>
  <c r="I387" i="10"/>
  <c r="J387" i="10"/>
  <c r="K387" i="10"/>
  <c r="L387" i="10"/>
  <c r="M387" i="10"/>
  <c r="N387" i="10"/>
  <c r="O387" i="10"/>
  <c r="G388" i="10"/>
  <c r="H388" i="10"/>
  <c r="I388" i="10"/>
  <c r="J388" i="10"/>
  <c r="K388" i="10"/>
  <c r="L388" i="10"/>
  <c r="M388" i="10"/>
  <c r="N388" i="10"/>
  <c r="O388" i="10"/>
  <c r="G389" i="10"/>
  <c r="H389" i="10"/>
  <c r="I389" i="10"/>
  <c r="J389" i="10"/>
  <c r="K389" i="10"/>
  <c r="L389" i="10"/>
  <c r="M389" i="10"/>
  <c r="N389" i="10"/>
  <c r="O389" i="10"/>
  <c r="G390" i="10"/>
  <c r="H390" i="10"/>
  <c r="I390" i="10"/>
  <c r="J390" i="10"/>
  <c r="K390" i="10"/>
  <c r="L390" i="10"/>
  <c r="M390" i="10"/>
  <c r="N390" i="10"/>
  <c r="O390" i="10"/>
  <c r="G391" i="10"/>
  <c r="H391" i="10"/>
  <c r="I391" i="10"/>
  <c r="J391" i="10"/>
  <c r="K391" i="10"/>
  <c r="L391" i="10"/>
  <c r="M391" i="10"/>
  <c r="N391" i="10"/>
  <c r="O391" i="10"/>
  <c r="G392" i="10"/>
  <c r="H392" i="10"/>
  <c r="I392" i="10"/>
  <c r="J392" i="10"/>
  <c r="K392" i="10"/>
  <c r="L392" i="10"/>
  <c r="M392" i="10"/>
  <c r="N392" i="10"/>
  <c r="O392" i="10"/>
  <c r="G393" i="10"/>
  <c r="H393" i="10"/>
  <c r="I393" i="10"/>
  <c r="J393" i="10"/>
  <c r="K393" i="10"/>
  <c r="L393" i="10"/>
  <c r="M393" i="10"/>
  <c r="N393" i="10"/>
  <c r="O393" i="10"/>
  <c r="G394" i="10"/>
  <c r="H394" i="10"/>
  <c r="I394" i="10"/>
  <c r="J394" i="10"/>
  <c r="K394" i="10"/>
  <c r="L394" i="10"/>
  <c r="M394" i="10"/>
  <c r="N394" i="10"/>
  <c r="O394" i="10"/>
  <c r="G395" i="10"/>
  <c r="H395" i="10"/>
  <c r="I395" i="10"/>
  <c r="J395" i="10"/>
  <c r="K395" i="10"/>
  <c r="L395" i="10"/>
  <c r="M395" i="10"/>
  <c r="N395" i="10"/>
  <c r="O395" i="10"/>
  <c r="G396" i="10"/>
  <c r="H396" i="10"/>
  <c r="I396" i="10"/>
  <c r="J396" i="10"/>
  <c r="K396" i="10"/>
  <c r="L396" i="10"/>
  <c r="M396" i="10"/>
  <c r="N396" i="10"/>
  <c r="O396" i="10"/>
  <c r="G397" i="10"/>
  <c r="H397" i="10"/>
  <c r="I397" i="10"/>
  <c r="J397" i="10"/>
  <c r="K397" i="10"/>
  <c r="L397" i="10"/>
  <c r="M397" i="10"/>
  <c r="N397" i="10"/>
  <c r="O397" i="10"/>
  <c r="G398" i="10"/>
  <c r="H398" i="10"/>
  <c r="I398" i="10"/>
  <c r="J398" i="10"/>
  <c r="K398" i="10"/>
  <c r="L398" i="10"/>
  <c r="M398" i="10"/>
  <c r="N398" i="10"/>
  <c r="O398" i="10"/>
  <c r="G399" i="10"/>
  <c r="H399" i="10"/>
  <c r="I399" i="10"/>
  <c r="J399" i="10"/>
  <c r="K399" i="10"/>
  <c r="L399" i="10"/>
  <c r="M399" i="10"/>
  <c r="N399" i="10"/>
  <c r="O399" i="10"/>
  <c r="G400" i="10"/>
  <c r="H400" i="10"/>
  <c r="I400" i="10"/>
  <c r="J400" i="10"/>
  <c r="K400" i="10"/>
  <c r="L400" i="10"/>
  <c r="M400" i="10"/>
  <c r="N400" i="10"/>
  <c r="O400" i="10"/>
  <c r="G401" i="10"/>
  <c r="H401" i="10"/>
  <c r="I401" i="10"/>
  <c r="J401" i="10"/>
  <c r="K401" i="10"/>
  <c r="L401" i="10"/>
  <c r="M401" i="10"/>
  <c r="N401" i="10"/>
  <c r="O401" i="10"/>
  <c r="G402" i="10"/>
  <c r="H402" i="10"/>
  <c r="I402" i="10"/>
  <c r="J402" i="10"/>
  <c r="K402" i="10"/>
  <c r="L402" i="10"/>
  <c r="M402" i="10"/>
  <c r="N402" i="10"/>
  <c r="O402" i="10"/>
  <c r="G403" i="10"/>
  <c r="H403" i="10"/>
  <c r="I403" i="10"/>
  <c r="J403" i="10"/>
  <c r="K403" i="10"/>
  <c r="L403" i="10"/>
  <c r="M403" i="10"/>
  <c r="N403" i="10"/>
  <c r="O403" i="10"/>
  <c r="G404" i="10"/>
  <c r="H404" i="10"/>
  <c r="I404" i="10"/>
  <c r="J404" i="10"/>
  <c r="K404" i="10"/>
  <c r="L404" i="10"/>
  <c r="M404" i="10"/>
  <c r="N404" i="10"/>
  <c r="O404" i="10"/>
  <c r="G405" i="10"/>
  <c r="H405" i="10"/>
  <c r="I405" i="10"/>
  <c r="J405" i="10"/>
  <c r="K405" i="10"/>
  <c r="L405" i="10"/>
  <c r="M405" i="10"/>
  <c r="N405" i="10"/>
  <c r="O405" i="10"/>
  <c r="G406" i="10"/>
  <c r="H406" i="10"/>
  <c r="I406" i="10"/>
  <c r="J406" i="10"/>
  <c r="K406" i="10"/>
  <c r="L406" i="10"/>
  <c r="M406" i="10"/>
  <c r="N406" i="10"/>
  <c r="O406" i="10"/>
  <c r="G407" i="10"/>
  <c r="H407" i="10"/>
  <c r="I407" i="10"/>
  <c r="J407" i="10"/>
  <c r="K407" i="10"/>
  <c r="L407" i="10"/>
  <c r="M407" i="10"/>
  <c r="N407" i="10"/>
  <c r="O407" i="10"/>
  <c r="G408" i="10"/>
  <c r="H408" i="10"/>
  <c r="I408" i="10"/>
  <c r="J408" i="10"/>
  <c r="K408" i="10"/>
  <c r="L408" i="10"/>
  <c r="M408" i="10"/>
  <c r="N408" i="10"/>
  <c r="O408" i="10"/>
  <c r="G409" i="10"/>
  <c r="H409" i="10"/>
  <c r="I409" i="10"/>
  <c r="J409" i="10"/>
  <c r="K409" i="10"/>
  <c r="L409" i="10"/>
  <c r="M409" i="10"/>
  <c r="N409" i="10"/>
  <c r="O409" i="10"/>
  <c r="G410" i="10"/>
  <c r="H410" i="10"/>
  <c r="I410" i="10"/>
  <c r="J410" i="10"/>
  <c r="K410" i="10"/>
  <c r="L410" i="10"/>
  <c r="M410" i="10"/>
  <c r="N410" i="10"/>
  <c r="O410" i="10"/>
  <c r="G411" i="10"/>
  <c r="H411" i="10"/>
  <c r="I411" i="10"/>
  <c r="J411" i="10"/>
  <c r="K411" i="10"/>
  <c r="L411" i="10"/>
  <c r="M411" i="10"/>
  <c r="N411" i="10"/>
  <c r="O411" i="10"/>
  <c r="G412" i="10"/>
  <c r="H412" i="10"/>
  <c r="I412" i="10"/>
  <c r="J412" i="10"/>
  <c r="K412" i="10"/>
  <c r="L412" i="10"/>
  <c r="M412" i="10"/>
  <c r="N412" i="10"/>
  <c r="O412" i="10"/>
  <c r="G413" i="10"/>
  <c r="H413" i="10"/>
  <c r="I413" i="10"/>
  <c r="J413" i="10"/>
  <c r="K413" i="10"/>
  <c r="L413" i="10"/>
  <c r="M413" i="10"/>
  <c r="N413" i="10"/>
  <c r="O413" i="10"/>
  <c r="G414" i="10"/>
  <c r="H414" i="10"/>
  <c r="I414" i="10"/>
  <c r="J414" i="10"/>
  <c r="K414" i="10"/>
  <c r="L414" i="10"/>
  <c r="M414" i="10"/>
  <c r="N414" i="10"/>
  <c r="O414" i="10"/>
  <c r="G415" i="10"/>
  <c r="H415" i="10"/>
  <c r="I415" i="10"/>
  <c r="J415" i="10"/>
  <c r="K415" i="10"/>
  <c r="L415" i="10"/>
  <c r="M415" i="10"/>
  <c r="N415" i="10"/>
  <c r="O415" i="10"/>
  <c r="G416" i="10"/>
  <c r="H416" i="10"/>
  <c r="I416" i="10"/>
  <c r="J416" i="10"/>
  <c r="K416" i="10"/>
  <c r="L416" i="10"/>
  <c r="M416" i="10"/>
  <c r="N416" i="10"/>
  <c r="O416" i="10"/>
  <c r="G417" i="10"/>
  <c r="H417" i="10"/>
  <c r="I417" i="10"/>
  <c r="J417" i="10"/>
  <c r="K417" i="10"/>
  <c r="L417" i="10"/>
  <c r="M417" i="10"/>
  <c r="N417" i="10"/>
  <c r="O417" i="10"/>
  <c r="G418" i="10"/>
  <c r="H418" i="10"/>
  <c r="I418" i="10"/>
  <c r="J418" i="10"/>
  <c r="K418" i="10"/>
  <c r="L418" i="10"/>
  <c r="M418" i="10"/>
  <c r="N418" i="10"/>
  <c r="O418" i="10"/>
  <c r="G419" i="10"/>
  <c r="H419" i="10"/>
  <c r="I419" i="10"/>
  <c r="J419" i="10"/>
  <c r="K419" i="10"/>
  <c r="L419" i="10"/>
  <c r="M419" i="10"/>
  <c r="N419" i="10"/>
  <c r="O419" i="10"/>
  <c r="G420" i="10"/>
  <c r="H420" i="10"/>
  <c r="I420" i="10"/>
  <c r="J420" i="10"/>
  <c r="K420" i="10"/>
  <c r="L420" i="10"/>
  <c r="M420" i="10"/>
  <c r="N420" i="10"/>
  <c r="O420" i="10"/>
  <c r="G421" i="10"/>
  <c r="H421" i="10"/>
  <c r="I421" i="10"/>
  <c r="J421" i="10"/>
  <c r="K421" i="10"/>
  <c r="L421" i="10"/>
  <c r="M421" i="10"/>
  <c r="N421" i="10"/>
  <c r="O421" i="10"/>
  <c r="G422" i="10"/>
  <c r="H422" i="10"/>
  <c r="I422" i="10"/>
  <c r="J422" i="10"/>
  <c r="K422" i="10"/>
  <c r="L422" i="10"/>
  <c r="M422" i="10"/>
  <c r="N422" i="10"/>
  <c r="O422" i="10"/>
  <c r="G423" i="10"/>
  <c r="H423" i="10"/>
  <c r="I423" i="10"/>
  <c r="J423" i="10"/>
  <c r="K423" i="10"/>
  <c r="L423" i="10"/>
  <c r="M423" i="10"/>
  <c r="N423" i="10"/>
  <c r="O423" i="10"/>
  <c r="G424" i="10"/>
  <c r="H424" i="10"/>
  <c r="I424" i="10"/>
  <c r="J424" i="10"/>
  <c r="K424" i="10"/>
  <c r="L424" i="10"/>
  <c r="M424" i="10"/>
  <c r="N424" i="10"/>
  <c r="O424" i="10"/>
  <c r="G425" i="10"/>
  <c r="H425" i="10"/>
  <c r="I425" i="10"/>
  <c r="J425" i="10"/>
  <c r="K425" i="10"/>
  <c r="L425" i="10"/>
  <c r="M425" i="10"/>
  <c r="N425" i="10"/>
  <c r="O425" i="10"/>
  <c r="G426" i="10"/>
  <c r="H426" i="10"/>
  <c r="I426" i="10"/>
  <c r="J426" i="10"/>
  <c r="K426" i="10"/>
  <c r="L426" i="10"/>
  <c r="M426" i="10"/>
  <c r="N426" i="10"/>
  <c r="O426" i="10"/>
  <c r="G427" i="10"/>
  <c r="H427" i="10"/>
  <c r="I427" i="10"/>
  <c r="J427" i="10"/>
  <c r="K427" i="10"/>
  <c r="L427" i="10"/>
  <c r="M427" i="10"/>
  <c r="N427" i="10"/>
  <c r="O427" i="10"/>
  <c r="G428" i="10"/>
  <c r="H428" i="10"/>
  <c r="I428" i="10"/>
  <c r="J428" i="10"/>
  <c r="K428" i="10"/>
  <c r="L428" i="10"/>
  <c r="M428" i="10"/>
  <c r="N428" i="10"/>
  <c r="O428" i="10"/>
  <c r="G429" i="10"/>
  <c r="H429" i="10"/>
  <c r="I429" i="10"/>
  <c r="J429" i="10"/>
  <c r="K429" i="10"/>
  <c r="L429" i="10"/>
  <c r="M429" i="10"/>
  <c r="N429" i="10"/>
  <c r="O429" i="10"/>
  <c r="G430" i="10"/>
  <c r="H430" i="10"/>
  <c r="I430" i="10"/>
  <c r="J430" i="10"/>
  <c r="K430" i="10"/>
  <c r="L430" i="10"/>
  <c r="M430" i="10"/>
  <c r="N430" i="10"/>
  <c r="O430" i="10"/>
  <c r="G431" i="10"/>
  <c r="H431" i="10"/>
  <c r="I431" i="10"/>
  <c r="J431" i="10"/>
  <c r="K431" i="10"/>
  <c r="L431" i="10"/>
  <c r="M431" i="10"/>
  <c r="N431" i="10"/>
  <c r="O431" i="10"/>
  <c r="G432" i="10"/>
  <c r="H432" i="10"/>
  <c r="I432" i="10"/>
  <c r="J432" i="10"/>
  <c r="K432" i="10"/>
  <c r="L432" i="10"/>
  <c r="M432" i="10"/>
  <c r="N432" i="10"/>
  <c r="O432" i="10"/>
  <c r="G433" i="10"/>
  <c r="H433" i="10"/>
  <c r="I433" i="10"/>
  <c r="J433" i="10"/>
  <c r="K433" i="10"/>
  <c r="L433" i="10"/>
  <c r="M433" i="10"/>
  <c r="N433" i="10"/>
  <c r="O433" i="10"/>
  <c r="G434" i="10"/>
  <c r="H434" i="10"/>
  <c r="I434" i="10"/>
  <c r="J434" i="10"/>
  <c r="K434" i="10"/>
  <c r="L434" i="10"/>
  <c r="M434" i="10"/>
  <c r="N434" i="10"/>
  <c r="O434" i="10"/>
  <c r="G435" i="10"/>
  <c r="H435" i="10"/>
  <c r="I435" i="10"/>
  <c r="J435" i="10"/>
  <c r="K435" i="10"/>
  <c r="L435" i="10"/>
  <c r="M435" i="10"/>
  <c r="N435" i="10"/>
  <c r="O435" i="10"/>
  <c r="G436" i="10"/>
  <c r="H436" i="10"/>
  <c r="I436" i="10"/>
  <c r="J436" i="10"/>
  <c r="K436" i="10"/>
  <c r="L436" i="10"/>
  <c r="M436" i="10"/>
  <c r="N436" i="10"/>
  <c r="O436" i="10"/>
  <c r="G437" i="10"/>
  <c r="H437" i="10"/>
  <c r="I437" i="10"/>
  <c r="J437" i="10"/>
  <c r="K437" i="10"/>
  <c r="L437" i="10"/>
  <c r="M437" i="10"/>
  <c r="N437" i="10"/>
  <c r="O437" i="10"/>
  <c r="G438" i="10"/>
  <c r="H438" i="10"/>
  <c r="I438" i="10"/>
  <c r="J438" i="10"/>
  <c r="K438" i="10"/>
  <c r="L438" i="10"/>
  <c r="M438" i="10"/>
  <c r="N438" i="10"/>
  <c r="O438" i="10"/>
  <c r="G439" i="10"/>
  <c r="H439" i="10"/>
  <c r="I439" i="10"/>
  <c r="J439" i="10"/>
  <c r="K439" i="10"/>
  <c r="L439" i="10"/>
  <c r="M439" i="10"/>
  <c r="N439" i="10"/>
  <c r="O439" i="10"/>
  <c r="G440" i="10"/>
  <c r="H440" i="10"/>
  <c r="I440" i="10"/>
  <c r="J440" i="10"/>
  <c r="K440" i="10"/>
  <c r="L440" i="10"/>
  <c r="M440" i="10"/>
  <c r="N440" i="10"/>
  <c r="O440" i="10"/>
  <c r="G441" i="10"/>
  <c r="H441" i="10"/>
  <c r="I441" i="10"/>
  <c r="J441" i="10"/>
  <c r="K441" i="10"/>
  <c r="L441" i="10"/>
  <c r="M441" i="10"/>
  <c r="N441" i="10"/>
  <c r="O441" i="10"/>
  <c r="G442" i="10"/>
  <c r="H442" i="10"/>
  <c r="I442" i="10"/>
  <c r="J442" i="10"/>
  <c r="K442" i="10"/>
  <c r="L442" i="10"/>
  <c r="M442" i="10"/>
  <c r="N442" i="10"/>
  <c r="O442" i="10"/>
  <c r="G443" i="10"/>
  <c r="H443" i="10"/>
  <c r="I443" i="10"/>
  <c r="J443" i="10"/>
  <c r="K443" i="10"/>
  <c r="L443" i="10"/>
  <c r="M443" i="10"/>
  <c r="N443" i="10"/>
  <c r="O443" i="10"/>
  <c r="G444" i="10"/>
  <c r="H444" i="10"/>
  <c r="I444" i="10"/>
  <c r="J444" i="10"/>
  <c r="K444" i="10"/>
  <c r="L444" i="10"/>
  <c r="M444" i="10"/>
  <c r="N444" i="10"/>
  <c r="O444" i="10"/>
  <c r="G445" i="10"/>
  <c r="H445" i="10"/>
  <c r="I445" i="10"/>
  <c r="J445" i="10"/>
  <c r="K445" i="10"/>
  <c r="L445" i="10"/>
  <c r="M445" i="10"/>
  <c r="N445" i="10"/>
  <c r="O445" i="10"/>
  <c r="G446" i="10"/>
  <c r="H446" i="10"/>
  <c r="I446" i="10"/>
  <c r="J446" i="10"/>
  <c r="K446" i="10"/>
  <c r="L446" i="10"/>
  <c r="M446" i="10"/>
  <c r="N446" i="10"/>
  <c r="O446" i="10"/>
  <c r="G447" i="10"/>
  <c r="H447" i="10"/>
  <c r="I447" i="10"/>
  <c r="J447" i="10"/>
  <c r="K447" i="10"/>
  <c r="L447" i="10"/>
  <c r="M447" i="10"/>
  <c r="N447" i="10"/>
  <c r="O447" i="10"/>
  <c r="G448" i="10"/>
  <c r="H448" i="10"/>
  <c r="I448" i="10"/>
  <c r="J448" i="10"/>
  <c r="K448" i="10"/>
  <c r="L448" i="10"/>
  <c r="M448" i="10"/>
  <c r="N448" i="10"/>
  <c r="O448" i="10"/>
  <c r="G449" i="10"/>
  <c r="H449" i="10"/>
  <c r="I449" i="10"/>
  <c r="J449" i="10"/>
  <c r="K449" i="10"/>
  <c r="L449" i="10"/>
  <c r="M449" i="10"/>
  <c r="N449" i="10"/>
  <c r="O449" i="10"/>
  <c r="G450" i="10"/>
  <c r="H450" i="10"/>
  <c r="I450" i="10"/>
  <c r="J450" i="10"/>
  <c r="K450" i="10"/>
  <c r="L450" i="10"/>
  <c r="M450" i="10"/>
  <c r="N450" i="10"/>
  <c r="O450" i="10"/>
  <c r="G451" i="10"/>
  <c r="H451" i="10"/>
  <c r="I451" i="10"/>
  <c r="J451" i="10"/>
  <c r="K451" i="10"/>
  <c r="L451" i="10"/>
  <c r="M451" i="10"/>
  <c r="N451" i="10"/>
  <c r="O451" i="10"/>
  <c r="G452" i="10"/>
  <c r="H452" i="10"/>
  <c r="I452" i="10"/>
  <c r="J452" i="10"/>
  <c r="K452" i="10"/>
  <c r="L452" i="10"/>
  <c r="M452" i="10"/>
  <c r="N452" i="10"/>
  <c r="O452" i="10"/>
  <c r="G453" i="10"/>
  <c r="H453" i="10"/>
  <c r="I453" i="10"/>
  <c r="J453" i="10"/>
  <c r="K453" i="10"/>
  <c r="L453" i="10"/>
  <c r="M453" i="10"/>
  <c r="N453" i="10"/>
  <c r="O453" i="10"/>
  <c r="G454" i="10"/>
  <c r="H454" i="10"/>
  <c r="I454" i="10"/>
  <c r="J454" i="10"/>
  <c r="K454" i="10"/>
  <c r="L454" i="10"/>
  <c r="M454" i="10"/>
  <c r="N454" i="10"/>
  <c r="O454" i="10"/>
  <c r="G455" i="10"/>
  <c r="H455" i="10"/>
  <c r="I455" i="10"/>
  <c r="J455" i="10"/>
  <c r="K455" i="10"/>
  <c r="L455" i="10"/>
  <c r="M455" i="10"/>
  <c r="N455" i="10"/>
  <c r="O455" i="10"/>
  <c r="G456" i="10"/>
  <c r="H456" i="10"/>
  <c r="I456" i="10"/>
  <c r="J456" i="10"/>
  <c r="K456" i="10"/>
  <c r="L456" i="10"/>
  <c r="M456" i="10"/>
  <c r="N456" i="10"/>
  <c r="O456" i="10"/>
  <c r="G457" i="10"/>
  <c r="H457" i="10"/>
  <c r="I457" i="10"/>
  <c r="J457" i="10"/>
  <c r="K457" i="10"/>
  <c r="L457" i="10"/>
  <c r="M457" i="10"/>
  <c r="N457" i="10"/>
  <c r="O457" i="10"/>
  <c r="G458" i="10"/>
  <c r="H458" i="10"/>
  <c r="I458" i="10"/>
  <c r="J458" i="10"/>
  <c r="K458" i="10"/>
  <c r="L458" i="10"/>
  <c r="M458" i="10"/>
  <c r="N458" i="10"/>
  <c r="O458" i="10"/>
  <c r="G459" i="10"/>
  <c r="H459" i="10"/>
  <c r="I459" i="10"/>
  <c r="J459" i="10"/>
  <c r="K459" i="10"/>
  <c r="L459" i="10"/>
  <c r="M459" i="10"/>
  <c r="N459" i="10"/>
  <c r="O459" i="10"/>
  <c r="G460" i="10"/>
  <c r="H460" i="10"/>
  <c r="I460" i="10"/>
  <c r="J460" i="10"/>
  <c r="K460" i="10"/>
  <c r="L460" i="10"/>
  <c r="M460" i="10"/>
  <c r="N460" i="10"/>
  <c r="O460" i="10"/>
  <c r="G461" i="10"/>
  <c r="H461" i="10"/>
  <c r="I461" i="10"/>
  <c r="J461" i="10"/>
  <c r="K461" i="10"/>
  <c r="L461" i="10"/>
  <c r="M461" i="10"/>
  <c r="N461" i="10"/>
  <c r="O461" i="10"/>
  <c r="G462" i="10"/>
  <c r="H462" i="10"/>
  <c r="I462" i="10"/>
  <c r="J462" i="10"/>
  <c r="K462" i="10"/>
  <c r="L462" i="10"/>
  <c r="M462" i="10"/>
  <c r="N462" i="10"/>
  <c r="O462" i="10"/>
  <c r="G463" i="10"/>
  <c r="H463" i="10"/>
  <c r="I463" i="10"/>
  <c r="J463" i="10"/>
  <c r="K463" i="10"/>
  <c r="L463" i="10"/>
  <c r="M463" i="10"/>
  <c r="N463" i="10"/>
  <c r="O463" i="10"/>
  <c r="G464" i="10"/>
  <c r="H464" i="10"/>
  <c r="I464" i="10"/>
  <c r="J464" i="10"/>
  <c r="K464" i="10"/>
  <c r="L464" i="10"/>
  <c r="M464" i="10"/>
  <c r="N464" i="10"/>
  <c r="O464" i="10"/>
  <c r="G465" i="10"/>
  <c r="H465" i="10"/>
  <c r="I465" i="10"/>
  <c r="J465" i="10"/>
  <c r="K465" i="10"/>
  <c r="L465" i="10"/>
  <c r="M465" i="10"/>
  <c r="N465" i="10"/>
  <c r="O465" i="10"/>
  <c r="G466" i="10"/>
  <c r="H466" i="10"/>
  <c r="I466" i="10"/>
  <c r="J466" i="10"/>
  <c r="K466" i="10"/>
  <c r="L466" i="10"/>
  <c r="M466" i="10"/>
  <c r="N466" i="10"/>
  <c r="O466" i="10"/>
  <c r="G467" i="10"/>
  <c r="H467" i="10"/>
  <c r="I467" i="10"/>
  <c r="J467" i="10"/>
  <c r="K467" i="10"/>
  <c r="L467" i="10"/>
  <c r="M467" i="10"/>
  <c r="N467" i="10"/>
  <c r="O467" i="10"/>
  <c r="G468" i="10"/>
  <c r="H468" i="10"/>
  <c r="I468" i="10"/>
  <c r="J468" i="10"/>
  <c r="K468" i="10"/>
  <c r="L468" i="10"/>
  <c r="M468" i="10"/>
  <c r="N468" i="10"/>
  <c r="O468" i="10"/>
  <c r="G469" i="10"/>
  <c r="H469" i="10"/>
  <c r="I469" i="10"/>
  <c r="J469" i="10"/>
  <c r="K469" i="10"/>
  <c r="L469" i="10"/>
  <c r="M469" i="10"/>
  <c r="N469" i="10"/>
  <c r="O469" i="10"/>
  <c r="G470" i="10"/>
  <c r="H470" i="10"/>
  <c r="I470" i="10"/>
  <c r="J470" i="10"/>
  <c r="K470" i="10"/>
  <c r="L470" i="10"/>
  <c r="M470" i="10"/>
  <c r="N470" i="10"/>
  <c r="O470" i="10"/>
  <c r="G471" i="10"/>
  <c r="H471" i="10"/>
  <c r="I471" i="10"/>
  <c r="J471" i="10"/>
  <c r="K471" i="10"/>
  <c r="L471" i="10"/>
  <c r="M471" i="10"/>
  <c r="N471" i="10"/>
  <c r="O471" i="10"/>
  <c r="G472" i="10"/>
  <c r="H472" i="10"/>
  <c r="I472" i="10"/>
  <c r="J472" i="10"/>
  <c r="K472" i="10"/>
  <c r="L472" i="10"/>
  <c r="M472" i="10"/>
  <c r="N472" i="10"/>
  <c r="O472" i="10"/>
  <c r="G473" i="10"/>
  <c r="H473" i="10"/>
  <c r="I473" i="10"/>
  <c r="J473" i="10"/>
  <c r="K473" i="10"/>
  <c r="L473" i="10"/>
  <c r="M473" i="10"/>
  <c r="N473" i="10"/>
  <c r="O473" i="10"/>
  <c r="G474" i="10"/>
  <c r="H474" i="10"/>
  <c r="I474" i="10"/>
  <c r="J474" i="10"/>
  <c r="K474" i="10"/>
  <c r="L474" i="10"/>
  <c r="M474" i="10"/>
  <c r="N474" i="10"/>
  <c r="O474" i="10"/>
  <c r="G475" i="10"/>
  <c r="H475" i="10"/>
  <c r="I475" i="10"/>
  <c r="J475" i="10"/>
  <c r="K475" i="10"/>
  <c r="L475" i="10"/>
  <c r="M475" i="10"/>
  <c r="N475" i="10"/>
  <c r="O475" i="10"/>
  <c r="G476" i="10"/>
  <c r="H476" i="10"/>
  <c r="I476" i="10"/>
  <c r="J476" i="10"/>
  <c r="K476" i="10"/>
  <c r="L476" i="10"/>
  <c r="M476" i="10"/>
  <c r="N476" i="10"/>
  <c r="O476" i="10"/>
  <c r="G477" i="10"/>
  <c r="H477" i="10"/>
  <c r="I477" i="10"/>
  <c r="J477" i="10"/>
  <c r="K477" i="10"/>
  <c r="L477" i="10"/>
  <c r="M477" i="10"/>
  <c r="N477" i="10"/>
  <c r="O477" i="10"/>
  <c r="G478" i="10"/>
  <c r="H478" i="10"/>
  <c r="I478" i="10"/>
  <c r="J478" i="10"/>
  <c r="K478" i="10"/>
  <c r="L478" i="10"/>
  <c r="M478" i="10"/>
  <c r="N478" i="10"/>
  <c r="O478" i="10"/>
  <c r="G479" i="10"/>
  <c r="H479" i="10"/>
  <c r="I479" i="10"/>
  <c r="J479" i="10"/>
  <c r="K479" i="10"/>
  <c r="L479" i="10"/>
  <c r="M479" i="10"/>
  <c r="N479" i="10"/>
  <c r="O479" i="10"/>
  <c r="G480" i="10"/>
  <c r="H480" i="10"/>
  <c r="I480" i="10"/>
  <c r="J480" i="10"/>
  <c r="K480" i="10"/>
  <c r="L480" i="10"/>
  <c r="M480" i="10"/>
  <c r="N480" i="10"/>
  <c r="O480" i="10"/>
  <c r="G481" i="10"/>
  <c r="H481" i="10"/>
  <c r="I481" i="10"/>
  <c r="J481" i="10"/>
  <c r="K481" i="10"/>
  <c r="L481" i="10"/>
  <c r="M481" i="10"/>
  <c r="N481" i="10"/>
  <c r="O481" i="10"/>
  <c r="G482" i="10"/>
  <c r="H482" i="10"/>
  <c r="I482" i="10"/>
  <c r="J482" i="10"/>
  <c r="K482" i="10"/>
  <c r="L482" i="10"/>
  <c r="M482" i="10"/>
  <c r="N482" i="10"/>
  <c r="O482" i="10"/>
  <c r="G483" i="10"/>
  <c r="H483" i="10"/>
  <c r="I483" i="10"/>
  <c r="J483" i="10"/>
  <c r="K483" i="10"/>
  <c r="L483" i="10"/>
  <c r="M483" i="10"/>
  <c r="N483" i="10"/>
  <c r="O483" i="10"/>
  <c r="G484" i="10"/>
  <c r="H484" i="10"/>
  <c r="I484" i="10"/>
  <c r="J484" i="10"/>
  <c r="K484" i="10"/>
  <c r="L484" i="10"/>
  <c r="M484" i="10"/>
  <c r="N484" i="10"/>
  <c r="O484" i="10"/>
  <c r="G485" i="10"/>
  <c r="H485" i="10"/>
  <c r="I485" i="10"/>
  <c r="J485" i="10"/>
  <c r="K485" i="10"/>
  <c r="L485" i="10"/>
  <c r="M485" i="10"/>
  <c r="N485" i="10"/>
  <c r="O485" i="10"/>
  <c r="G486" i="10"/>
  <c r="H486" i="10"/>
  <c r="I486" i="10"/>
  <c r="J486" i="10"/>
  <c r="K486" i="10"/>
  <c r="L486" i="10"/>
  <c r="M486" i="10"/>
  <c r="N486" i="10"/>
  <c r="O486" i="10"/>
  <c r="G487" i="10"/>
  <c r="H487" i="10"/>
  <c r="I487" i="10"/>
  <c r="J487" i="10"/>
  <c r="K487" i="10"/>
  <c r="L487" i="10"/>
  <c r="M487" i="10"/>
  <c r="N487" i="10"/>
  <c r="O487" i="10"/>
  <c r="G488" i="10"/>
  <c r="H488" i="10"/>
  <c r="I488" i="10"/>
  <c r="J488" i="10"/>
  <c r="K488" i="10"/>
  <c r="L488" i="10"/>
  <c r="M488" i="10"/>
  <c r="N488" i="10"/>
  <c r="O488" i="10"/>
  <c r="G489" i="10"/>
  <c r="H489" i="10"/>
  <c r="I489" i="10"/>
  <c r="J489" i="10"/>
  <c r="K489" i="10"/>
  <c r="L489" i="10"/>
  <c r="M489" i="10"/>
  <c r="N489" i="10"/>
  <c r="O489" i="10"/>
  <c r="G490" i="10"/>
  <c r="H490" i="10"/>
  <c r="I490" i="10"/>
  <c r="J490" i="10"/>
  <c r="K490" i="10"/>
  <c r="L490" i="10"/>
  <c r="M490" i="10"/>
  <c r="N490" i="10"/>
  <c r="O490" i="10"/>
  <c r="G491" i="10"/>
  <c r="H491" i="10"/>
  <c r="I491" i="10"/>
  <c r="J491" i="10"/>
  <c r="K491" i="10"/>
  <c r="L491" i="10"/>
  <c r="M491" i="10"/>
  <c r="N491" i="10"/>
  <c r="O491" i="10"/>
  <c r="G492" i="10"/>
  <c r="H492" i="10"/>
  <c r="I492" i="10"/>
  <c r="J492" i="10"/>
  <c r="K492" i="10"/>
  <c r="L492" i="10"/>
  <c r="M492" i="10"/>
  <c r="N492" i="10"/>
  <c r="O492" i="10"/>
  <c r="G493" i="10"/>
  <c r="H493" i="10"/>
  <c r="I493" i="10"/>
  <c r="J493" i="10"/>
  <c r="K493" i="10"/>
  <c r="L493" i="10"/>
  <c r="M493" i="10"/>
  <c r="N493" i="10"/>
  <c r="O493" i="10"/>
  <c r="G494" i="10"/>
  <c r="H494" i="10"/>
  <c r="I494" i="10"/>
  <c r="J494" i="10"/>
  <c r="K494" i="10"/>
  <c r="L494" i="10"/>
  <c r="M494" i="10"/>
  <c r="N494" i="10"/>
  <c r="O494" i="10"/>
  <c r="G495" i="10"/>
  <c r="H495" i="10"/>
  <c r="I495" i="10"/>
  <c r="J495" i="10"/>
  <c r="K495" i="10"/>
  <c r="L495" i="10"/>
  <c r="M495" i="10"/>
  <c r="N495" i="10"/>
  <c r="O495" i="10"/>
  <c r="G496" i="10"/>
  <c r="H496" i="10"/>
  <c r="I496" i="10"/>
  <c r="J496" i="10"/>
  <c r="K496" i="10"/>
  <c r="L496" i="10"/>
  <c r="M496" i="10"/>
  <c r="N496" i="10"/>
  <c r="O496" i="10"/>
  <c r="G497" i="10"/>
  <c r="H497" i="10"/>
  <c r="I497" i="10"/>
  <c r="J497" i="10"/>
  <c r="K497" i="10"/>
  <c r="L497" i="10"/>
  <c r="M497" i="10"/>
  <c r="N497" i="10"/>
  <c r="O497" i="10"/>
  <c r="G498" i="10"/>
  <c r="H498" i="10"/>
  <c r="I498" i="10"/>
  <c r="J498" i="10"/>
  <c r="K498" i="10"/>
  <c r="L498" i="10"/>
  <c r="M498" i="10"/>
  <c r="N498" i="10"/>
  <c r="O498" i="10"/>
  <c r="G499" i="10"/>
  <c r="H499" i="10"/>
  <c r="I499" i="10"/>
  <c r="J499" i="10"/>
  <c r="K499" i="10"/>
  <c r="L499" i="10"/>
  <c r="M499" i="10"/>
  <c r="N499" i="10"/>
  <c r="O499" i="10"/>
  <c r="G500" i="10"/>
  <c r="H500" i="10"/>
  <c r="I500" i="10"/>
  <c r="J500" i="10"/>
  <c r="K500" i="10"/>
  <c r="L500" i="10"/>
  <c r="M500" i="10"/>
  <c r="N500" i="10"/>
  <c r="O500" i="10"/>
  <c r="G501" i="10"/>
  <c r="H501" i="10"/>
  <c r="I501" i="10"/>
  <c r="J501" i="10"/>
  <c r="K501" i="10"/>
  <c r="L501" i="10"/>
  <c r="M501" i="10"/>
  <c r="N501" i="10"/>
  <c r="O501" i="10"/>
  <c r="G502" i="10"/>
  <c r="H502" i="10"/>
  <c r="I502" i="10"/>
  <c r="J502" i="10"/>
  <c r="K502" i="10"/>
  <c r="L502" i="10"/>
  <c r="M502" i="10"/>
  <c r="N502" i="10"/>
  <c r="O502" i="10"/>
  <c r="G503" i="10"/>
  <c r="H503" i="10"/>
  <c r="I503" i="10"/>
  <c r="J503" i="10"/>
  <c r="K503" i="10"/>
  <c r="L503" i="10"/>
  <c r="M503" i="10"/>
  <c r="N503" i="10"/>
  <c r="O503" i="10"/>
  <c r="G504" i="10"/>
  <c r="H504" i="10"/>
  <c r="I504" i="10"/>
  <c r="J504" i="10"/>
  <c r="K504" i="10"/>
  <c r="L504" i="10"/>
  <c r="M504" i="10"/>
  <c r="N504" i="10"/>
  <c r="O504" i="10"/>
  <c r="G505" i="10"/>
  <c r="H505" i="10"/>
  <c r="I505" i="10"/>
  <c r="J505" i="10"/>
  <c r="K505" i="10"/>
  <c r="L505" i="10"/>
  <c r="M505" i="10"/>
  <c r="N505" i="10"/>
  <c r="O505" i="10"/>
  <c r="G506" i="10"/>
  <c r="H506" i="10"/>
  <c r="I506" i="10"/>
  <c r="J506" i="10"/>
  <c r="K506" i="10"/>
  <c r="L506" i="10"/>
  <c r="M506" i="10"/>
  <c r="N506" i="10"/>
  <c r="O506" i="10"/>
  <c r="G507" i="10"/>
  <c r="H507" i="10"/>
  <c r="I507" i="10"/>
  <c r="J507" i="10"/>
  <c r="K507" i="10"/>
  <c r="L507" i="10"/>
  <c r="M507" i="10"/>
  <c r="N507" i="10"/>
  <c r="O507" i="10"/>
  <c r="G508" i="10"/>
  <c r="H508" i="10"/>
  <c r="I508" i="10"/>
  <c r="J508" i="10"/>
  <c r="K508" i="10"/>
  <c r="L508" i="10"/>
  <c r="M508" i="10"/>
  <c r="N508" i="10"/>
  <c r="O508" i="10"/>
  <c r="G509" i="10"/>
  <c r="H509" i="10"/>
  <c r="I509" i="10"/>
  <c r="J509" i="10"/>
  <c r="K509" i="10"/>
  <c r="L509" i="10"/>
  <c r="M509" i="10"/>
  <c r="N509" i="10"/>
  <c r="O509" i="10"/>
  <c r="G510" i="10"/>
  <c r="H510" i="10"/>
  <c r="I510" i="10"/>
  <c r="J510" i="10"/>
  <c r="K510" i="10"/>
  <c r="L510" i="10"/>
  <c r="M510" i="10"/>
  <c r="N510" i="10"/>
  <c r="O510" i="10"/>
  <c r="G511" i="10"/>
  <c r="H511" i="10"/>
  <c r="I511" i="10"/>
  <c r="J511" i="10"/>
  <c r="K511" i="10"/>
  <c r="L511" i="10"/>
  <c r="M511" i="10"/>
  <c r="N511" i="10"/>
  <c r="O511" i="10"/>
  <c r="G512" i="10"/>
  <c r="H512" i="10"/>
  <c r="I512" i="10"/>
  <c r="J512" i="10"/>
  <c r="K512" i="10"/>
  <c r="L512" i="10"/>
  <c r="M512" i="10"/>
  <c r="N512" i="10"/>
  <c r="O512" i="10"/>
  <c r="G513" i="10"/>
  <c r="H513" i="10"/>
  <c r="I513" i="10"/>
  <c r="J513" i="10"/>
  <c r="K513" i="10"/>
  <c r="L513" i="10"/>
  <c r="M513" i="10"/>
  <c r="N513" i="10"/>
  <c r="O513" i="10"/>
  <c r="G514" i="10"/>
  <c r="H514" i="10"/>
  <c r="I514" i="10"/>
  <c r="J514" i="10"/>
  <c r="K514" i="10"/>
  <c r="L514" i="10"/>
  <c r="M514" i="10"/>
  <c r="N514" i="10"/>
  <c r="O514" i="10"/>
  <c r="G515" i="10"/>
  <c r="H515" i="10"/>
  <c r="I515" i="10"/>
  <c r="J515" i="10"/>
  <c r="K515" i="10"/>
  <c r="L515" i="10"/>
  <c r="M515" i="10"/>
  <c r="N515" i="10"/>
  <c r="O515" i="10"/>
  <c r="G516" i="10"/>
  <c r="H516" i="10"/>
  <c r="I516" i="10"/>
  <c r="J516" i="10"/>
  <c r="K516" i="10"/>
  <c r="L516" i="10"/>
  <c r="M516" i="10"/>
  <c r="N516" i="10"/>
  <c r="O516" i="10"/>
  <c r="G517" i="10"/>
  <c r="H517" i="10"/>
  <c r="I517" i="10"/>
  <c r="J517" i="10"/>
  <c r="K517" i="10"/>
  <c r="L517" i="10"/>
  <c r="M517" i="10"/>
  <c r="N517" i="10"/>
  <c r="O517" i="10"/>
  <c r="G518" i="10"/>
  <c r="H518" i="10"/>
  <c r="I518" i="10"/>
  <c r="J518" i="10"/>
  <c r="K518" i="10"/>
  <c r="L518" i="10"/>
  <c r="M518" i="10"/>
  <c r="N518" i="10"/>
  <c r="O518" i="10"/>
  <c r="G519" i="10"/>
  <c r="H519" i="10"/>
  <c r="I519" i="10"/>
  <c r="J519" i="10"/>
  <c r="K519" i="10"/>
  <c r="L519" i="10"/>
  <c r="M519" i="10"/>
  <c r="N519" i="10"/>
  <c r="O519" i="10"/>
  <c r="G520" i="10"/>
  <c r="H520" i="10"/>
  <c r="I520" i="10"/>
  <c r="J520" i="10"/>
  <c r="K520" i="10"/>
  <c r="L520" i="10"/>
  <c r="M520" i="10"/>
  <c r="N520" i="10"/>
  <c r="O520" i="10"/>
  <c r="G521" i="10"/>
  <c r="H521" i="10"/>
  <c r="I521" i="10"/>
  <c r="J521" i="10"/>
  <c r="K521" i="10"/>
  <c r="L521" i="10"/>
  <c r="M521" i="10"/>
  <c r="N521" i="10"/>
  <c r="O521" i="10"/>
  <c r="G522" i="10"/>
  <c r="H522" i="10"/>
  <c r="I522" i="10"/>
  <c r="J522" i="10"/>
  <c r="K522" i="10"/>
  <c r="L522" i="10"/>
  <c r="M522" i="10"/>
  <c r="N522" i="10"/>
  <c r="O522" i="10"/>
  <c r="G523" i="10"/>
  <c r="H523" i="10"/>
  <c r="I523" i="10"/>
  <c r="J523" i="10"/>
  <c r="K523" i="10"/>
  <c r="L523" i="10"/>
  <c r="M523" i="10"/>
  <c r="N523" i="10"/>
  <c r="O523" i="10"/>
  <c r="G524" i="10"/>
  <c r="H524" i="10"/>
  <c r="I524" i="10"/>
  <c r="J524" i="10"/>
  <c r="K524" i="10"/>
  <c r="L524" i="10"/>
  <c r="M524" i="10"/>
  <c r="N524" i="10"/>
  <c r="O524" i="10"/>
  <c r="G525" i="10"/>
  <c r="H525" i="10"/>
  <c r="I525" i="10"/>
  <c r="J525" i="10"/>
  <c r="K525" i="10"/>
  <c r="L525" i="10"/>
  <c r="M525" i="10"/>
  <c r="N525" i="10"/>
  <c r="O525" i="10"/>
  <c r="G526" i="10"/>
  <c r="H526" i="10"/>
  <c r="I526" i="10"/>
  <c r="J526" i="10"/>
  <c r="K526" i="10"/>
  <c r="L526" i="10"/>
  <c r="M526" i="10"/>
  <c r="N526" i="10"/>
  <c r="O526" i="10"/>
  <c r="G527" i="10"/>
  <c r="H527" i="10"/>
  <c r="I527" i="10"/>
  <c r="J527" i="10"/>
  <c r="K527" i="10"/>
  <c r="L527" i="10"/>
  <c r="M527" i="10"/>
  <c r="N527" i="10"/>
  <c r="O527" i="10"/>
  <c r="G528" i="10"/>
  <c r="H528" i="10"/>
  <c r="I528" i="10"/>
  <c r="J528" i="10"/>
  <c r="K528" i="10"/>
  <c r="L528" i="10"/>
  <c r="M528" i="10"/>
  <c r="N528" i="10"/>
  <c r="O528" i="10"/>
  <c r="G529" i="10"/>
  <c r="H529" i="10"/>
  <c r="I529" i="10"/>
  <c r="J529" i="10"/>
  <c r="K529" i="10"/>
  <c r="L529" i="10"/>
  <c r="M529" i="10"/>
  <c r="N529" i="10"/>
  <c r="O529" i="10"/>
  <c r="G530" i="10"/>
  <c r="H530" i="10"/>
  <c r="I530" i="10"/>
  <c r="J530" i="10"/>
  <c r="K530" i="10"/>
  <c r="L530" i="10"/>
  <c r="M530" i="10"/>
  <c r="N530" i="10"/>
  <c r="O530" i="10"/>
  <c r="G531" i="10"/>
  <c r="H531" i="10"/>
  <c r="I531" i="10"/>
  <c r="J531" i="10"/>
  <c r="K531" i="10"/>
  <c r="L531" i="10"/>
  <c r="M531" i="10"/>
  <c r="N531" i="10"/>
  <c r="O531" i="10"/>
  <c r="G532" i="10"/>
  <c r="H532" i="10"/>
  <c r="I532" i="10"/>
  <c r="J532" i="10"/>
  <c r="K532" i="10"/>
  <c r="L532" i="10"/>
  <c r="M532" i="10"/>
  <c r="N532" i="10"/>
  <c r="O532" i="10"/>
  <c r="G533" i="10"/>
  <c r="H533" i="10"/>
  <c r="I533" i="10"/>
  <c r="J533" i="10"/>
  <c r="K533" i="10"/>
  <c r="L533" i="10"/>
  <c r="M533" i="10"/>
  <c r="N533" i="10"/>
  <c r="O533" i="10"/>
  <c r="G534" i="10"/>
  <c r="H534" i="10"/>
  <c r="I534" i="10"/>
  <c r="J534" i="10"/>
  <c r="K534" i="10"/>
  <c r="L534" i="10"/>
  <c r="M534" i="10"/>
  <c r="N534" i="10"/>
  <c r="O534" i="10"/>
  <c r="G535" i="10"/>
  <c r="H535" i="10"/>
  <c r="I535" i="10"/>
  <c r="J535" i="10"/>
  <c r="K535" i="10"/>
  <c r="L535" i="10"/>
  <c r="M535" i="10"/>
  <c r="N535" i="10"/>
  <c r="O535" i="10"/>
  <c r="G536" i="10"/>
  <c r="H536" i="10"/>
  <c r="I536" i="10"/>
  <c r="J536" i="10"/>
  <c r="K536" i="10"/>
  <c r="L536" i="10"/>
  <c r="M536" i="10"/>
  <c r="N536" i="10"/>
  <c r="O536" i="10"/>
  <c r="G537" i="10"/>
  <c r="H537" i="10"/>
  <c r="I537" i="10"/>
  <c r="J537" i="10"/>
  <c r="K537" i="10"/>
  <c r="L537" i="10"/>
  <c r="M537" i="10"/>
  <c r="N537" i="10"/>
  <c r="O537" i="10"/>
  <c r="G538" i="10"/>
  <c r="H538" i="10"/>
  <c r="I538" i="10"/>
  <c r="J538" i="10"/>
  <c r="K538" i="10"/>
  <c r="L538" i="10"/>
  <c r="M538" i="10"/>
  <c r="N538" i="10"/>
  <c r="O538" i="10"/>
  <c r="G539" i="10"/>
  <c r="H539" i="10"/>
  <c r="I539" i="10"/>
  <c r="J539" i="10"/>
  <c r="K539" i="10"/>
  <c r="L539" i="10"/>
  <c r="M539" i="10"/>
  <c r="N539" i="10"/>
  <c r="O539" i="10"/>
  <c r="G540" i="10"/>
  <c r="H540" i="10"/>
  <c r="I540" i="10"/>
  <c r="J540" i="10"/>
  <c r="K540" i="10"/>
  <c r="L540" i="10"/>
  <c r="M540" i="10"/>
  <c r="N540" i="10"/>
  <c r="O540" i="10"/>
  <c r="G541" i="10"/>
  <c r="H541" i="10"/>
  <c r="I541" i="10"/>
  <c r="J541" i="10"/>
  <c r="K541" i="10"/>
  <c r="L541" i="10"/>
  <c r="M541" i="10"/>
  <c r="N541" i="10"/>
  <c r="O541" i="10"/>
  <c r="G542" i="10"/>
  <c r="H542" i="10"/>
  <c r="I542" i="10"/>
  <c r="J542" i="10"/>
  <c r="K542" i="10"/>
  <c r="L542" i="10"/>
  <c r="M542" i="10"/>
  <c r="N542" i="10"/>
  <c r="O542" i="10"/>
  <c r="G543" i="10"/>
  <c r="H543" i="10"/>
  <c r="I543" i="10"/>
  <c r="J543" i="10"/>
  <c r="K543" i="10"/>
  <c r="L543" i="10"/>
  <c r="M543" i="10"/>
  <c r="N543" i="10"/>
  <c r="O543" i="10"/>
  <c r="G544" i="10"/>
  <c r="H544" i="10"/>
  <c r="I544" i="10"/>
  <c r="J544" i="10"/>
  <c r="K544" i="10"/>
  <c r="L544" i="10"/>
  <c r="M544" i="10"/>
  <c r="N544" i="10"/>
  <c r="O544" i="10"/>
  <c r="G545" i="10"/>
  <c r="H545" i="10"/>
  <c r="I545" i="10"/>
  <c r="J545" i="10"/>
  <c r="K545" i="10"/>
  <c r="L545" i="10"/>
  <c r="M545" i="10"/>
  <c r="N545" i="10"/>
  <c r="O545" i="10"/>
  <c r="G546" i="10"/>
  <c r="H546" i="10"/>
  <c r="I546" i="10"/>
  <c r="J546" i="10"/>
  <c r="K546" i="10"/>
  <c r="L546" i="10"/>
  <c r="M546" i="10"/>
  <c r="N546" i="10"/>
  <c r="O546" i="10"/>
  <c r="G547" i="10"/>
  <c r="H547" i="10"/>
  <c r="I547" i="10"/>
  <c r="J547" i="10"/>
  <c r="K547" i="10"/>
  <c r="L547" i="10"/>
  <c r="M547" i="10"/>
  <c r="N547" i="10"/>
  <c r="O547" i="10"/>
  <c r="G548" i="10"/>
  <c r="H548" i="10"/>
  <c r="I548" i="10"/>
  <c r="J548" i="10"/>
  <c r="K548" i="10"/>
  <c r="L548" i="10"/>
  <c r="M548" i="10"/>
  <c r="N548" i="10"/>
  <c r="O548" i="10"/>
  <c r="G549" i="10"/>
  <c r="H549" i="10"/>
  <c r="I549" i="10"/>
  <c r="J549" i="10"/>
  <c r="K549" i="10"/>
  <c r="L549" i="10"/>
  <c r="M549" i="10"/>
  <c r="N549" i="10"/>
  <c r="O549" i="10"/>
  <c r="G550" i="10"/>
  <c r="H550" i="10"/>
  <c r="I550" i="10"/>
  <c r="J550" i="10"/>
  <c r="K550" i="10"/>
  <c r="L550" i="10"/>
  <c r="M550" i="10"/>
  <c r="N550" i="10"/>
  <c r="O550" i="10"/>
  <c r="G551" i="10"/>
  <c r="H551" i="10"/>
  <c r="I551" i="10"/>
  <c r="J551" i="10"/>
  <c r="K551" i="10"/>
  <c r="L551" i="10"/>
  <c r="M551" i="10"/>
  <c r="N551" i="10"/>
  <c r="O551" i="10"/>
  <c r="G552" i="10"/>
  <c r="H552" i="10"/>
  <c r="I552" i="10"/>
  <c r="J552" i="10"/>
  <c r="K552" i="10"/>
  <c r="L552" i="10"/>
  <c r="M552" i="10"/>
  <c r="N552" i="10"/>
  <c r="O552" i="10"/>
  <c r="G553" i="10"/>
  <c r="H553" i="10"/>
  <c r="I553" i="10"/>
  <c r="J553" i="10"/>
  <c r="K553" i="10"/>
  <c r="L553" i="10"/>
  <c r="M553" i="10"/>
  <c r="N553" i="10"/>
  <c r="O553" i="10"/>
  <c r="G554" i="10"/>
  <c r="H554" i="10"/>
  <c r="I554" i="10"/>
  <c r="J554" i="10"/>
  <c r="K554" i="10"/>
  <c r="L554" i="10"/>
  <c r="M554" i="10"/>
  <c r="N554" i="10"/>
  <c r="O554" i="10"/>
  <c r="G555" i="10"/>
  <c r="H555" i="10"/>
  <c r="I555" i="10"/>
  <c r="J555" i="10"/>
  <c r="K555" i="10"/>
  <c r="L555" i="10"/>
  <c r="M555" i="10"/>
  <c r="N555" i="10"/>
  <c r="O555" i="10"/>
  <c r="G556" i="10"/>
  <c r="H556" i="10"/>
  <c r="I556" i="10"/>
  <c r="J556" i="10"/>
  <c r="K556" i="10"/>
  <c r="L556" i="10"/>
  <c r="M556" i="10"/>
  <c r="N556" i="10"/>
  <c r="O556" i="10"/>
  <c r="G557" i="10"/>
  <c r="H557" i="10"/>
  <c r="I557" i="10"/>
  <c r="J557" i="10"/>
  <c r="K557" i="10"/>
  <c r="L557" i="10"/>
  <c r="M557" i="10"/>
  <c r="N557" i="10"/>
  <c r="O557" i="10"/>
  <c r="G558" i="10"/>
  <c r="H558" i="10"/>
  <c r="I558" i="10"/>
  <c r="J558" i="10"/>
  <c r="K558" i="10"/>
  <c r="L558" i="10"/>
  <c r="M558" i="10"/>
  <c r="N558" i="10"/>
  <c r="O558" i="10"/>
  <c r="G559" i="10"/>
  <c r="H559" i="10"/>
  <c r="I559" i="10"/>
  <c r="J559" i="10"/>
  <c r="K559" i="10"/>
  <c r="L559" i="10"/>
  <c r="M559" i="10"/>
  <c r="N559" i="10"/>
  <c r="O559" i="10"/>
  <c r="G560" i="10"/>
  <c r="H560" i="10"/>
  <c r="I560" i="10"/>
  <c r="J560" i="10"/>
  <c r="K560" i="10"/>
  <c r="L560" i="10"/>
  <c r="M560" i="10"/>
  <c r="N560" i="10"/>
  <c r="O560" i="10"/>
  <c r="G561" i="10"/>
  <c r="H561" i="10"/>
  <c r="I561" i="10"/>
  <c r="J561" i="10"/>
  <c r="K561" i="10"/>
  <c r="L561" i="10"/>
  <c r="M561" i="10"/>
  <c r="N561" i="10"/>
  <c r="O561" i="10"/>
  <c r="G562" i="10"/>
  <c r="H562" i="10"/>
  <c r="I562" i="10"/>
  <c r="J562" i="10"/>
  <c r="K562" i="10"/>
  <c r="L562" i="10"/>
  <c r="M562" i="10"/>
  <c r="N562" i="10"/>
  <c r="O562" i="10"/>
  <c r="G563" i="10"/>
  <c r="H563" i="10"/>
  <c r="I563" i="10"/>
  <c r="J563" i="10"/>
  <c r="K563" i="10"/>
  <c r="L563" i="10"/>
  <c r="M563" i="10"/>
  <c r="N563" i="10"/>
  <c r="O563" i="10"/>
  <c r="G564" i="10"/>
  <c r="H564" i="10"/>
  <c r="I564" i="10"/>
  <c r="J564" i="10"/>
  <c r="K564" i="10"/>
  <c r="L564" i="10"/>
  <c r="M564" i="10"/>
  <c r="N564" i="10"/>
  <c r="O564" i="10"/>
  <c r="G565" i="10"/>
  <c r="H565" i="10"/>
  <c r="I565" i="10"/>
  <c r="J565" i="10"/>
  <c r="K565" i="10"/>
  <c r="L565" i="10"/>
  <c r="M565" i="10"/>
  <c r="N565" i="10"/>
  <c r="O565" i="10"/>
  <c r="G566" i="10"/>
  <c r="H566" i="10"/>
  <c r="I566" i="10"/>
  <c r="J566" i="10"/>
  <c r="K566" i="10"/>
  <c r="L566" i="10"/>
  <c r="M566" i="10"/>
  <c r="N566" i="10"/>
  <c r="O566" i="10"/>
  <c r="G567" i="10"/>
  <c r="H567" i="10"/>
  <c r="I567" i="10"/>
  <c r="J567" i="10"/>
  <c r="K567" i="10"/>
  <c r="L567" i="10"/>
  <c r="M567" i="10"/>
  <c r="N567" i="10"/>
  <c r="O567" i="10"/>
  <c r="G568" i="10"/>
  <c r="H568" i="10"/>
  <c r="I568" i="10"/>
  <c r="J568" i="10"/>
  <c r="K568" i="10"/>
  <c r="L568" i="10"/>
  <c r="M568" i="10"/>
  <c r="N568" i="10"/>
  <c r="O568" i="10"/>
  <c r="G569" i="10"/>
  <c r="H569" i="10"/>
  <c r="I569" i="10"/>
  <c r="J569" i="10"/>
  <c r="K569" i="10"/>
  <c r="L569" i="10"/>
  <c r="M569" i="10"/>
  <c r="N569" i="10"/>
  <c r="O569" i="10"/>
  <c r="G570" i="10"/>
  <c r="H570" i="10"/>
  <c r="I570" i="10"/>
  <c r="J570" i="10"/>
  <c r="K570" i="10"/>
  <c r="L570" i="10"/>
  <c r="M570" i="10"/>
  <c r="N570" i="10"/>
  <c r="O570" i="10"/>
  <c r="G571" i="10"/>
  <c r="H571" i="10"/>
  <c r="I571" i="10"/>
  <c r="J571" i="10"/>
  <c r="K571" i="10"/>
  <c r="L571" i="10"/>
  <c r="M571" i="10"/>
  <c r="N571" i="10"/>
  <c r="O571" i="10"/>
  <c r="G572" i="10"/>
  <c r="H572" i="10"/>
  <c r="I572" i="10"/>
  <c r="J572" i="10"/>
  <c r="K572" i="10"/>
  <c r="L572" i="10"/>
  <c r="M572" i="10"/>
  <c r="N572" i="10"/>
  <c r="O572" i="10"/>
  <c r="G573" i="10"/>
  <c r="H573" i="10"/>
  <c r="I573" i="10"/>
  <c r="J573" i="10"/>
  <c r="K573" i="10"/>
  <c r="L573" i="10"/>
  <c r="M573" i="10"/>
  <c r="N573" i="10"/>
  <c r="O573" i="10"/>
  <c r="G574" i="10"/>
  <c r="H574" i="10"/>
  <c r="I574" i="10"/>
  <c r="J574" i="10"/>
  <c r="K574" i="10"/>
  <c r="L574" i="10"/>
  <c r="M574" i="10"/>
  <c r="N574" i="10"/>
  <c r="O574" i="10"/>
  <c r="G575" i="10"/>
  <c r="H575" i="10"/>
  <c r="I575" i="10"/>
  <c r="J575" i="10"/>
  <c r="K575" i="10"/>
  <c r="L575" i="10"/>
  <c r="M575" i="10"/>
  <c r="N575" i="10"/>
  <c r="O575" i="10"/>
  <c r="G576" i="10"/>
  <c r="H576" i="10"/>
  <c r="I576" i="10"/>
  <c r="J576" i="10"/>
  <c r="K576" i="10"/>
  <c r="L576" i="10"/>
  <c r="M576" i="10"/>
  <c r="N576" i="10"/>
  <c r="O576" i="10"/>
  <c r="G577" i="10"/>
  <c r="H577" i="10"/>
  <c r="I577" i="10"/>
  <c r="J577" i="10"/>
  <c r="K577" i="10"/>
  <c r="L577" i="10"/>
  <c r="M577" i="10"/>
  <c r="N577" i="10"/>
  <c r="O577" i="10"/>
  <c r="G578" i="10"/>
  <c r="H578" i="10"/>
  <c r="I578" i="10"/>
  <c r="J578" i="10"/>
  <c r="K578" i="10"/>
  <c r="L578" i="10"/>
  <c r="M578" i="10"/>
  <c r="N578" i="10"/>
  <c r="O578" i="10"/>
  <c r="G579" i="10"/>
  <c r="H579" i="10"/>
  <c r="I579" i="10"/>
  <c r="J579" i="10"/>
  <c r="K579" i="10"/>
  <c r="L579" i="10"/>
  <c r="M579" i="10"/>
  <c r="N579" i="10"/>
  <c r="O579" i="10"/>
  <c r="G580" i="10"/>
  <c r="H580" i="10"/>
  <c r="I580" i="10"/>
  <c r="J580" i="10"/>
  <c r="K580" i="10"/>
  <c r="L580" i="10"/>
  <c r="M580" i="10"/>
  <c r="N580" i="10"/>
  <c r="O580" i="10"/>
  <c r="G581" i="10"/>
  <c r="H581" i="10"/>
  <c r="I581" i="10"/>
  <c r="J581" i="10"/>
  <c r="K581" i="10"/>
  <c r="L581" i="10"/>
  <c r="M581" i="10"/>
  <c r="N581" i="10"/>
  <c r="O581" i="10"/>
  <c r="G582" i="10"/>
  <c r="H582" i="10"/>
  <c r="I582" i="10"/>
  <c r="J582" i="10"/>
  <c r="K582" i="10"/>
  <c r="L582" i="10"/>
  <c r="M582" i="10"/>
  <c r="N582" i="10"/>
  <c r="O582" i="10"/>
  <c r="G583" i="10"/>
  <c r="H583" i="10"/>
  <c r="I583" i="10"/>
  <c r="J583" i="10"/>
  <c r="K583" i="10"/>
  <c r="L583" i="10"/>
  <c r="M583" i="10"/>
  <c r="N583" i="10"/>
  <c r="O583" i="10"/>
  <c r="G584" i="10"/>
  <c r="H584" i="10"/>
  <c r="I584" i="10"/>
  <c r="J584" i="10"/>
  <c r="K584" i="10"/>
  <c r="L584" i="10"/>
  <c r="M584" i="10"/>
  <c r="N584" i="10"/>
  <c r="O584" i="10"/>
  <c r="G585" i="10"/>
  <c r="H585" i="10"/>
  <c r="I585" i="10"/>
  <c r="J585" i="10"/>
  <c r="K585" i="10"/>
  <c r="L585" i="10"/>
  <c r="M585" i="10"/>
  <c r="N585" i="10"/>
  <c r="O585" i="10"/>
  <c r="G586" i="10"/>
  <c r="H586" i="10"/>
  <c r="I586" i="10"/>
  <c r="J586" i="10"/>
  <c r="K586" i="10"/>
  <c r="L586" i="10"/>
  <c r="M586" i="10"/>
  <c r="N586" i="10"/>
  <c r="O586" i="10"/>
  <c r="G587" i="10"/>
  <c r="H587" i="10"/>
  <c r="I587" i="10"/>
  <c r="J587" i="10"/>
  <c r="K587" i="10"/>
  <c r="L587" i="10"/>
  <c r="M587" i="10"/>
  <c r="N587" i="10"/>
  <c r="O587" i="10"/>
  <c r="G588" i="10"/>
  <c r="H588" i="10"/>
  <c r="I588" i="10"/>
  <c r="J588" i="10"/>
  <c r="K588" i="10"/>
  <c r="L588" i="10"/>
  <c r="M588" i="10"/>
  <c r="N588" i="10"/>
  <c r="O588" i="10"/>
  <c r="G589" i="10"/>
  <c r="H589" i="10"/>
  <c r="I589" i="10"/>
  <c r="J589" i="10"/>
  <c r="K589" i="10"/>
  <c r="L589" i="10"/>
  <c r="M589" i="10"/>
  <c r="N589" i="10"/>
  <c r="O589" i="10"/>
  <c r="G590" i="10"/>
  <c r="H590" i="10"/>
  <c r="I590" i="10"/>
  <c r="J590" i="10"/>
  <c r="K590" i="10"/>
  <c r="L590" i="10"/>
  <c r="M590" i="10"/>
  <c r="N590" i="10"/>
  <c r="O590" i="10"/>
  <c r="G591" i="10"/>
  <c r="H591" i="10"/>
  <c r="I591" i="10"/>
  <c r="J591" i="10"/>
  <c r="K591" i="10"/>
  <c r="L591" i="10"/>
  <c r="M591" i="10"/>
  <c r="N591" i="10"/>
  <c r="O591" i="10"/>
  <c r="G592" i="10"/>
  <c r="H592" i="10"/>
  <c r="I592" i="10"/>
  <c r="J592" i="10"/>
  <c r="K592" i="10"/>
  <c r="L592" i="10"/>
  <c r="M592" i="10"/>
  <c r="N592" i="10"/>
  <c r="O592" i="10"/>
  <c r="G593" i="10"/>
  <c r="H593" i="10"/>
  <c r="I593" i="10"/>
  <c r="J593" i="10"/>
  <c r="K593" i="10"/>
  <c r="L593" i="10"/>
  <c r="M593" i="10"/>
  <c r="N593" i="10"/>
  <c r="O593" i="10"/>
  <c r="G594" i="10"/>
  <c r="H594" i="10"/>
  <c r="I594" i="10"/>
  <c r="J594" i="10"/>
  <c r="K594" i="10"/>
  <c r="L594" i="10"/>
  <c r="M594" i="10"/>
  <c r="N594" i="10"/>
  <c r="O594" i="10"/>
  <c r="G595" i="10"/>
  <c r="H595" i="10"/>
  <c r="I595" i="10"/>
  <c r="J595" i="10"/>
  <c r="K595" i="10"/>
  <c r="L595" i="10"/>
  <c r="M595" i="10"/>
  <c r="N595" i="10"/>
  <c r="O595" i="10"/>
  <c r="G596" i="10"/>
  <c r="H596" i="10"/>
  <c r="I596" i="10"/>
  <c r="J596" i="10"/>
  <c r="K596" i="10"/>
  <c r="L596" i="10"/>
  <c r="M596" i="10"/>
  <c r="N596" i="10"/>
  <c r="O596" i="10"/>
  <c r="G597" i="10"/>
  <c r="H597" i="10"/>
  <c r="I597" i="10"/>
  <c r="J597" i="10"/>
  <c r="K597" i="10"/>
  <c r="L597" i="10"/>
  <c r="M597" i="10"/>
  <c r="N597" i="10"/>
  <c r="O597" i="10"/>
  <c r="G598" i="10"/>
  <c r="H598" i="10"/>
  <c r="I598" i="10"/>
  <c r="J598" i="10"/>
  <c r="K598" i="10"/>
  <c r="L598" i="10"/>
  <c r="M598" i="10"/>
  <c r="N598" i="10"/>
  <c r="O598" i="10"/>
  <c r="G599" i="10"/>
  <c r="H599" i="10"/>
  <c r="I599" i="10"/>
  <c r="J599" i="10"/>
  <c r="K599" i="10"/>
  <c r="L599" i="10"/>
  <c r="M599" i="10"/>
  <c r="N599" i="10"/>
  <c r="O599" i="10"/>
  <c r="G600" i="10"/>
  <c r="H600" i="10"/>
  <c r="I600" i="10"/>
  <c r="J600" i="10"/>
  <c r="K600" i="10"/>
  <c r="L600" i="10"/>
  <c r="M600" i="10"/>
  <c r="N600" i="10"/>
  <c r="O600" i="10"/>
  <c r="G601" i="10"/>
  <c r="H601" i="10"/>
  <c r="I601" i="10"/>
  <c r="J601" i="10"/>
  <c r="K601" i="10"/>
  <c r="L601" i="10"/>
  <c r="M601" i="10"/>
  <c r="N601" i="10"/>
  <c r="O601" i="10"/>
  <c r="G602" i="10"/>
  <c r="H602" i="10"/>
  <c r="I602" i="10"/>
  <c r="J602" i="10"/>
  <c r="K602" i="10"/>
  <c r="L602" i="10"/>
  <c r="M602" i="10"/>
  <c r="N602" i="10"/>
  <c r="O602" i="10"/>
  <c r="G603" i="10"/>
  <c r="H603" i="10"/>
  <c r="I603" i="10"/>
  <c r="J603" i="10"/>
  <c r="K603" i="10"/>
  <c r="L603" i="10"/>
  <c r="M603" i="10"/>
  <c r="N603" i="10"/>
  <c r="O603" i="10"/>
  <c r="G604" i="10"/>
  <c r="H604" i="10"/>
  <c r="I604" i="10"/>
  <c r="J604" i="10"/>
  <c r="K604" i="10"/>
  <c r="L604" i="10"/>
  <c r="M604" i="10"/>
  <c r="N604" i="10"/>
  <c r="O604" i="10"/>
  <c r="G605" i="10"/>
  <c r="H605" i="10"/>
  <c r="I605" i="10"/>
  <c r="J605" i="10"/>
  <c r="K605" i="10"/>
  <c r="L605" i="10"/>
  <c r="M605" i="10"/>
  <c r="N605" i="10"/>
  <c r="O605" i="10"/>
  <c r="G606" i="10"/>
  <c r="H606" i="10"/>
  <c r="I606" i="10"/>
  <c r="J606" i="10"/>
  <c r="K606" i="10"/>
  <c r="L606" i="10"/>
  <c r="M606" i="10"/>
  <c r="N606" i="10"/>
  <c r="O606" i="10"/>
  <c r="G607" i="10"/>
  <c r="H607" i="10"/>
  <c r="I607" i="10"/>
  <c r="J607" i="10"/>
  <c r="K607" i="10"/>
  <c r="L607" i="10"/>
  <c r="M607" i="10"/>
  <c r="N607" i="10"/>
  <c r="O607" i="10"/>
  <c r="G608" i="10"/>
  <c r="H608" i="10"/>
  <c r="I608" i="10"/>
  <c r="J608" i="10"/>
  <c r="K608" i="10"/>
  <c r="L608" i="10"/>
  <c r="M608" i="10"/>
  <c r="N608" i="10"/>
  <c r="O608" i="10"/>
  <c r="G609" i="10"/>
  <c r="H609" i="10"/>
  <c r="I609" i="10"/>
  <c r="J609" i="10"/>
  <c r="K609" i="10"/>
  <c r="L609" i="10"/>
  <c r="M609" i="10"/>
  <c r="N609" i="10"/>
  <c r="O609" i="10"/>
  <c r="G610" i="10"/>
  <c r="H610" i="10"/>
  <c r="I610" i="10"/>
  <c r="J610" i="10"/>
  <c r="K610" i="10"/>
  <c r="L610" i="10"/>
  <c r="M610" i="10"/>
  <c r="N610" i="10"/>
  <c r="O610" i="10"/>
  <c r="G611" i="10"/>
  <c r="H611" i="10"/>
  <c r="I611" i="10"/>
  <c r="J611" i="10"/>
  <c r="K611" i="10"/>
  <c r="L611" i="10"/>
  <c r="M611" i="10"/>
  <c r="N611" i="10"/>
  <c r="O611" i="10"/>
  <c r="G612" i="10"/>
  <c r="H612" i="10"/>
  <c r="I612" i="10"/>
  <c r="J612" i="10"/>
  <c r="K612" i="10"/>
  <c r="L612" i="10"/>
  <c r="M612" i="10"/>
  <c r="N612" i="10"/>
  <c r="O612" i="10"/>
  <c r="G613" i="10"/>
  <c r="H613" i="10"/>
  <c r="I613" i="10"/>
  <c r="J613" i="10"/>
  <c r="K613" i="10"/>
  <c r="L613" i="10"/>
  <c r="M613" i="10"/>
  <c r="N613" i="10"/>
  <c r="O613" i="10"/>
  <c r="G614" i="10"/>
  <c r="H614" i="10"/>
  <c r="I614" i="10"/>
  <c r="J614" i="10"/>
  <c r="K614" i="10"/>
  <c r="L614" i="10"/>
  <c r="M614" i="10"/>
  <c r="N614" i="10"/>
  <c r="O614" i="10"/>
  <c r="G615" i="10"/>
  <c r="H615" i="10"/>
  <c r="I615" i="10"/>
  <c r="J615" i="10"/>
  <c r="K615" i="10"/>
  <c r="L615" i="10"/>
  <c r="M615" i="10"/>
  <c r="N615" i="10"/>
  <c r="O615" i="10"/>
  <c r="G616" i="10"/>
  <c r="H616" i="10"/>
  <c r="I616" i="10"/>
  <c r="J616" i="10"/>
  <c r="K616" i="10"/>
  <c r="L616" i="10"/>
  <c r="M616" i="10"/>
  <c r="N616" i="10"/>
  <c r="O616" i="10"/>
  <c r="G617" i="10"/>
  <c r="H617" i="10"/>
  <c r="I617" i="10"/>
  <c r="J617" i="10"/>
  <c r="K617" i="10"/>
  <c r="L617" i="10"/>
  <c r="M617" i="10"/>
  <c r="N617" i="10"/>
  <c r="O617" i="10"/>
  <c r="G618" i="10"/>
  <c r="H618" i="10"/>
  <c r="I618" i="10"/>
  <c r="J618" i="10"/>
  <c r="K618" i="10"/>
  <c r="L618" i="10"/>
  <c r="M618" i="10"/>
  <c r="N618" i="10"/>
  <c r="O618" i="10"/>
  <c r="G619" i="10"/>
  <c r="H619" i="10"/>
  <c r="I619" i="10"/>
  <c r="J619" i="10"/>
  <c r="K619" i="10"/>
  <c r="L619" i="10"/>
  <c r="M619" i="10"/>
  <c r="N619" i="10"/>
  <c r="O619" i="10"/>
  <c r="G620" i="10"/>
  <c r="H620" i="10"/>
  <c r="I620" i="10"/>
  <c r="J620" i="10"/>
  <c r="K620" i="10"/>
  <c r="L620" i="10"/>
  <c r="M620" i="10"/>
  <c r="N620" i="10"/>
  <c r="O620" i="10"/>
  <c r="G621" i="10"/>
  <c r="H621" i="10"/>
  <c r="I621" i="10"/>
  <c r="J621" i="10"/>
  <c r="K621" i="10"/>
  <c r="L621" i="10"/>
  <c r="M621" i="10"/>
  <c r="N621" i="10"/>
  <c r="O621" i="10"/>
  <c r="G622" i="10"/>
  <c r="H622" i="10"/>
  <c r="I622" i="10"/>
  <c r="J622" i="10"/>
  <c r="K622" i="10"/>
  <c r="L622" i="10"/>
  <c r="M622" i="10"/>
  <c r="N622" i="10"/>
  <c r="O622" i="10"/>
  <c r="G623" i="10"/>
  <c r="H623" i="10"/>
  <c r="I623" i="10"/>
  <c r="J623" i="10"/>
  <c r="K623" i="10"/>
  <c r="L623" i="10"/>
  <c r="M623" i="10"/>
  <c r="N623" i="10"/>
  <c r="O623" i="10"/>
  <c r="G624" i="10"/>
  <c r="H624" i="10"/>
  <c r="I624" i="10"/>
  <c r="J624" i="10"/>
  <c r="K624" i="10"/>
  <c r="L624" i="10"/>
  <c r="M624" i="10"/>
  <c r="N624" i="10"/>
  <c r="O624" i="10"/>
  <c r="G625" i="10"/>
  <c r="H625" i="10"/>
  <c r="I625" i="10"/>
  <c r="J625" i="10"/>
  <c r="K625" i="10"/>
  <c r="L625" i="10"/>
  <c r="M625" i="10"/>
  <c r="N625" i="10"/>
  <c r="O625" i="10"/>
  <c r="G626" i="10"/>
  <c r="H626" i="10"/>
  <c r="I626" i="10"/>
  <c r="J626" i="10"/>
  <c r="K626" i="10"/>
  <c r="L626" i="10"/>
  <c r="M626" i="10"/>
  <c r="N626" i="10"/>
  <c r="O626" i="10"/>
  <c r="G627" i="10"/>
  <c r="H627" i="10"/>
  <c r="I627" i="10"/>
  <c r="J627" i="10"/>
  <c r="K627" i="10"/>
  <c r="L627" i="10"/>
  <c r="M627" i="10"/>
  <c r="N627" i="10"/>
  <c r="O627" i="10"/>
  <c r="G628" i="10"/>
  <c r="H628" i="10"/>
  <c r="I628" i="10"/>
  <c r="J628" i="10"/>
  <c r="K628" i="10"/>
  <c r="L628" i="10"/>
  <c r="M628" i="10"/>
  <c r="N628" i="10"/>
  <c r="O628" i="10"/>
  <c r="G629" i="10"/>
  <c r="H629" i="10"/>
  <c r="I629" i="10"/>
  <c r="J629" i="10"/>
  <c r="K629" i="10"/>
  <c r="L629" i="10"/>
  <c r="M629" i="10"/>
  <c r="N629" i="10"/>
  <c r="O629" i="10"/>
  <c r="G630" i="10"/>
  <c r="H630" i="10"/>
  <c r="I630" i="10"/>
  <c r="J630" i="10"/>
  <c r="K630" i="10"/>
  <c r="L630" i="10"/>
  <c r="M630" i="10"/>
  <c r="N630" i="10"/>
  <c r="O630" i="10"/>
  <c r="G631" i="10"/>
  <c r="H631" i="10"/>
  <c r="I631" i="10"/>
  <c r="J631" i="10"/>
  <c r="K631" i="10"/>
  <c r="L631" i="10"/>
  <c r="M631" i="10"/>
  <c r="N631" i="10"/>
  <c r="O631" i="10"/>
  <c r="G632" i="10"/>
  <c r="H632" i="10"/>
  <c r="I632" i="10"/>
  <c r="J632" i="10"/>
  <c r="K632" i="10"/>
  <c r="L632" i="10"/>
  <c r="M632" i="10"/>
  <c r="N632" i="10"/>
  <c r="O632" i="10"/>
  <c r="G633" i="10"/>
  <c r="H633" i="10"/>
  <c r="I633" i="10"/>
  <c r="J633" i="10"/>
  <c r="K633" i="10"/>
  <c r="L633" i="10"/>
  <c r="M633" i="10"/>
  <c r="N633" i="10"/>
  <c r="O633" i="10"/>
  <c r="G634" i="10"/>
  <c r="H634" i="10"/>
  <c r="I634" i="10"/>
  <c r="J634" i="10"/>
  <c r="K634" i="10"/>
  <c r="L634" i="10"/>
  <c r="M634" i="10"/>
  <c r="N634" i="10"/>
  <c r="O634" i="10"/>
  <c r="G635" i="10"/>
  <c r="H635" i="10"/>
  <c r="I635" i="10"/>
  <c r="J635" i="10"/>
  <c r="K635" i="10"/>
  <c r="L635" i="10"/>
  <c r="M635" i="10"/>
  <c r="N635" i="10"/>
  <c r="O635" i="10"/>
  <c r="G636" i="10"/>
  <c r="H636" i="10"/>
  <c r="I636" i="10"/>
  <c r="J636" i="10"/>
  <c r="K636" i="10"/>
  <c r="L636" i="10"/>
  <c r="M636" i="10"/>
  <c r="N636" i="10"/>
  <c r="O636" i="10"/>
  <c r="G637" i="10"/>
  <c r="H637" i="10"/>
  <c r="I637" i="10"/>
  <c r="J637" i="10"/>
  <c r="K637" i="10"/>
  <c r="L637" i="10"/>
  <c r="M637" i="10"/>
  <c r="N637" i="10"/>
  <c r="O637" i="10"/>
  <c r="G638" i="10"/>
  <c r="H638" i="10"/>
  <c r="I638" i="10"/>
  <c r="J638" i="10"/>
  <c r="K638" i="10"/>
  <c r="L638" i="10"/>
  <c r="M638" i="10"/>
  <c r="N638" i="10"/>
  <c r="O638" i="10"/>
  <c r="G639" i="10"/>
  <c r="H639" i="10"/>
  <c r="I639" i="10"/>
  <c r="J639" i="10"/>
  <c r="K639" i="10"/>
  <c r="L639" i="10"/>
  <c r="M639" i="10"/>
  <c r="N639" i="10"/>
  <c r="O639" i="10"/>
  <c r="G640" i="10"/>
  <c r="H640" i="10"/>
  <c r="I640" i="10"/>
  <c r="J640" i="10"/>
  <c r="K640" i="10"/>
  <c r="L640" i="10"/>
  <c r="M640" i="10"/>
  <c r="N640" i="10"/>
  <c r="O640" i="10"/>
  <c r="G641" i="10"/>
  <c r="H641" i="10"/>
  <c r="I641" i="10"/>
  <c r="J641" i="10"/>
  <c r="K641" i="10"/>
  <c r="L641" i="10"/>
  <c r="M641" i="10"/>
  <c r="N641" i="10"/>
  <c r="O641" i="10"/>
  <c r="G642" i="10"/>
  <c r="H642" i="10"/>
  <c r="I642" i="10"/>
  <c r="J642" i="10"/>
  <c r="K642" i="10"/>
  <c r="L642" i="10"/>
  <c r="M642" i="10"/>
  <c r="N642" i="10"/>
  <c r="O642" i="10"/>
  <c r="G643" i="10"/>
  <c r="H643" i="10"/>
  <c r="I643" i="10"/>
  <c r="J643" i="10"/>
  <c r="K643" i="10"/>
  <c r="L643" i="10"/>
  <c r="M643" i="10"/>
  <c r="N643" i="10"/>
  <c r="O643" i="10"/>
  <c r="G644" i="10"/>
  <c r="H644" i="10"/>
  <c r="I644" i="10"/>
  <c r="J644" i="10"/>
  <c r="K644" i="10"/>
  <c r="L644" i="10"/>
  <c r="M644" i="10"/>
  <c r="N644" i="10"/>
  <c r="O644" i="10"/>
  <c r="G645" i="10"/>
  <c r="H645" i="10"/>
  <c r="I645" i="10"/>
  <c r="J645" i="10"/>
  <c r="K645" i="10"/>
  <c r="L645" i="10"/>
  <c r="M645" i="10"/>
  <c r="N645" i="10"/>
  <c r="O645" i="10"/>
  <c r="G646" i="10"/>
  <c r="H646" i="10"/>
  <c r="I646" i="10"/>
  <c r="J646" i="10"/>
  <c r="K646" i="10"/>
  <c r="L646" i="10"/>
  <c r="M646" i="10"/>
  <c r="N646" i="10"/>
  <c r="O646" i="10"/>
  <c r="G647" i="10"/>
  <c r="H647" i="10"/>
  <c r="I647" i="10"/>
  <c r="J647" i="10"/>
  <c r="K647" i="10"/>
  <c r="L647" i="10"/>
  <c r="M647" i="10"/>
  <c r="N647" i="10"/>
  <c r="O647" i="10"/>
  <c r="G648" i="10"/>
  <c r="H648" i="10"/>
  <c r="I648" i="10"/>
  <c r="J648" i="10"/>
  <c r="K648" i="10"/>
  <c r="L648" i="10"/>
  <c r="M648" i="10"/>
  <c r="N648" i="10"/>
  <c r="O648" i="10"/>
  <c r="G649" i="10"/>
  <c r="H649" i="10"/>
  <c r="I649" i="10"/>
  <c r="J649" i="10"/>
  <c r="K649" i="10"/>
  <c r="L649" i="10"/>
  <c r="M649" i="10"/>
  <c r="N649" i="10"/>
  <c r="O649" i="10"/>
  <c r="G650" i="10"/>
  <c r="H650" i="10"/>
  <c r="I650" i="10"/>
  <c r="J650" i="10"/>
  <c r="K650" i="10"/>
  <c r="L650" i="10"/>
  <c r="M650" i="10"/>
  <c r="N650" i="10"/>
  <c r="O650" i="10"/>
  <c r="G651" i="10"/>
  <c r="H651" i="10"/>
  <c r="I651" i="10"/>
  <c r="J651" i="10"/>
  <c r="K651" i="10"/>
  <c r="L651" i="10"/>
  <c r="M651" i="10"/>
  <c r="N651" i="10"/>
  <c r="O651" i="10"/>
  <c r="G652" i="10"/>
  <c r="H652" i="10"/>
  <c r="I652" i="10"/>
  <c r="J652" i="10"/>
  <c r="K652" i="10"/>
  <c r="L652" i="10"/>
  <c r="M652" i="10"/>
  <c r="N652" i="10"/>
  <c r="O652" i="10"/>
  <c r="G653" i="10"/>
  <c r="H653" i="10"/>
  <c r="I653" i="10"/>
  <c r="J653" i="10"/>
  <c r="K653" i="10"/>
  <c r="L653" i="10"/>
  <c r="M653" i="10"/>
  <c r="N653" i="10"/>
  <c r="O653" i="10"/>
  <c r="G654" i="10"/>
  <c r="H654" i="10"/>
  <c r="I654" i="10"/>
  <c r="J654" i="10"/>
  <c r="K654" i="10"/>
  <c r="L654" i="10"/>
  <c r="M654" i="10"/>
  <c r="N654" i="10"/>
  <c r="O654" i="10"/>
  <c r="G655" i="10"/>
  <c r="H655" i="10"/>
  <c r="I655" i="10"/>
  <c r="J655" i="10"/>
  <c r="K655" i="10"/>
  <c r="L655" i="10"/>
  <c r="M655" i="10"/>
  <c r="N655" i="10"/>
  <c r="O655" i="10"/>
  <c r="G656" i="10"/>
  <c r="H656" i="10"/>
  <c r="I656" i="10"/>
  <c r="J656" i="10"/>
  <c r="K656" i="10"/>
  <c r="L656" i="10"/>
  <c r="M656" i="10"/>
  <c r="N656" i="10"/>
  <c r="O656" i="10"/>
  <c r="G657" i="10"/>
  <c r="H657" i="10"/>
  <c r="I657" i="10"/>
  <c r="J657" i="10"/>
  <c r="K657" i="10"/>
  <c r="L657" i="10"/>
  <c r="M657" i="10"/>
  <c r="N657" i="10"/>
  <c r="O657" i="10"/>
  <c r="G658" i="10"/>
  <c r="H658" i="10"/>
  <c r="I658" i="10"/>
  <c r="J658" i="10"/>
  <c r="K658" i="10"/>
  <c r="L658" i="10"/>
  <c r="M658" i="10"/>
  <c r="N658" i="10"/>
  <c r="O658" i="10"/>
  <c r="O2" i="10"/>
  <c r="N2" i="10"/>
  <c r="M2" i="10"/>
  <c r="L2" i="10"/>
  <c r="K2" i="10"/>
  <c r="J2" i="10"/>
  <c r="I2" i="10"/>
  <c r="H2" i="10"/>
  <c r="G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566" i="10"/>
  <c r="D567" i="10"/>
  <c r="D568" i="10"/>
  <c r="D569" i="10"/>
  <c r="D570" i="10"/>
  <c r="D571" i="10"/>
  <c r="D572" i="10"/>
  <c r="D573" i="10"/>
  <c r="D574" i="10"/>
  <c r="D575" i="10"/>
  <c r="D576" i="10"/>
  <c r="D577" i="10"/>
  <c r="D578" i="10"/>
  <c r="D579" i="10"/>
  <c r="D580" i="10"/>
  <c r="D581" i="10"/>
  <c r="D582" i="10"/>
  <c r="D583" i="10"/>
  <c r="D584" i="10"/>
  <c r="D585" i="10"/>
  <c r="D586" i="10"/>
  <c r="D587" i="10"/>
  <c r="D588" i="10"/>
  <c r="D589" i="10"/>
  <c r="D590" i="10"/>
  <c r="D591" i="10"/>
  <c r="D592" i="10"/>
  <c r="D593" i="10"/>
  <c r="D594" i="10"/>
  <c r="D595" i="10"/>
  <c r="D596" i="10"/>
  <c r="D597" i="10"/>
  <c r="D598" i="10"/>
  <c r="D599" i="10"/>
  <c r="D600" i="10"/>
  <c r="D601" i="10"/>
  <c r="D602" i="10"/>
  <c r="D603" i="10"/>
  <c r="D604" i="10"/>
  <c r="D605" i="10"/>
  <c r="D606" i="10"/>
  <c r="D607" i="10"/>
  <c r="D608" i="10"/>
  <c r="D609" i="10"/>
  <c r="D610" i="10"/>
  <c r="D611" i="10"/>
  <c r="D612" i="10"/>
  <c r="D613" i="10"/>
  <c r="D614" i="10"/>
  <c r="D615" i="10"/>
  <c r="D616" i="10"/>
  <c r="D617" i="10"/>
  <c r="D618" i="10"/>
  <c r="D619" i="10"/>
  <c r="D620" i="10"/>
  <c r="D621" i="10"/>
  <c r="D622" i="10"/>
  <c r="D623" i="10"/>
  <c r="D624" i="10"/>
  <c r="D625" i="10"/>
  <c r="D626" i="10"/>
  <c r="D627" i="10"/>
  <c r="D628" i="10"/>
  <c r="D629" i="10"/>
  <c r="D630" i="10"/>
  <c r="D631" i="10"/>
  <c r="D632" i="10"/>
  <c r="D633" i="10"/>
  <c r="D634" i="10"/>
  <c r="D635" i="10"/>
  <c r="D636" i="10"/>
  <c r="D637" i="10"/>
  <c r="D638" i="10"/>
  <c r="D639" i="10"/>
  <c r="D640" i="10"/>
  <c r="D641" i="10"/>
  <c r="D642" i="10"/>
  <c r="D643" i="10"/>
  <c r="D644" i="10"/>
  <c r="D645" i="10"/>
  <c r="D646" i="10"/>
  <c r="D647" i="10"/>
  <c r="D648" i="10"/>
  <c r="D649" i="10"/>
  <c r="D650" i="10"/>
  <c r="D651" i="10"/>
  <c r="D652" i="10"/>
  <c r="D653" i="10"/>
  <c r="D654" i="10"/>
  <c r="D655" i="10"/>
  <c r="D656" i="10"/>
  <c r="D657" i="10"/>
  <c r="D658" i="10"/>
  <c r="D2"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2" i="10"/>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2" i="4"/>
  <c r="F3" i="11"/>
  <c r="F4" i="11" s="1"/>
  <c r="F5" i="11" s="1"/>
  <c r="F6" i="11" s="1"/>
  <c r="F7" i="11" s="1"/>
  <c r="F8" i="11" s="1"/>
  <c r="F9" i="11" s="1"/>
  <c r="F10" i="11" s="1"/>
  <c r="F11" i="11" s="1"/>
  <c r="F12" i="11" s="1"/>
  <c r="F13" i="11" s="1"/>
  <c r="F14" i="11" s="1"/>
  <c r="F15" i="11" s="1"/>
  <c r="F16" i="11" s="1"/>
  <c r="F17" i="11" s="1"/>
  <c r="F18" i="11" s="1"/>
  <c r="F19" i="11" s="1"/>
  <c r="F20" i="11" s="1"/>
  <c r="F21" i="11" s="1"/>
  <c r="F22" i="11" s="1"/>
  <c r="F23" i="11" s="1"/>
  <c r="F24" i="11" s="1"/>
  <c r="F25" i="11" s="1"/>
  <c r="F26" i="11" s="1"/>
  <c r="F27" i="11" s="1"/>
  <c r="F28" i="11" s="1"/>
  <c r="F29" i="11" s="1"/>
  <c r="F30" i="11" s="1"/>
  <c r="F31" i="11" s="1"/>
  <c r="F32" i="11" s="1"/>
  <c r="F33" i="11" s="1"/>
  <c r="F34" i="11" s="1"/>
  <c r="F35" i="11" s="1"/>
  <c r="F36" i="11" s="1"/>
  <c r="F37" i="11" s="1"/>
  <c r="F38" i="11" s="1"/>
  <c r="F39" i="11" s="1"/>
  <c r="F40" i="11" s="1"/>
  <c r="F41" i="11" s="1"/>
  <c r="F42" i="11" s="1"/>
  <c r="F43" i="11" s="1"/>
  <c r="F44" i="11" s="1"/>
  <c r="F45" i="11" s="1"/>
  <c r="F46" i="11" s="1"/>
  <c r="F47" i="11" s="1"/>
  <c r="F48" i="11" s="1"/>
  <c r="F49" i="11" s="1"/>
  <c r="F50" i="11" s="1"/>
  <c r="F51" i="11" s="1"/>
  <c r="F52" i="11" s="1"/>
  <c r="F53" i="11" s="1"/>
  <c r="F54" i="11" s="1"/>
  <c r="F55" i="11" s="1"/>
  <c r="F56" i="11" s="1"/>
  <c r="F57" i="11" s="1"/>
  <c r="F58" i="11" s="1"/>
  <c r="F59" i="11" s="1"/>
  <c r="F60" i="11" s="1"/>
  <c r="F61" i="11" s="1"/>
  <c r="F62" i="11" s="1"/>
  <c r="F63" i="11" s="1"/>
  <c r="F64" i="11" s="1"/>
  <c r="F65" i="11" s="1"/>
  <c r="F66" i="11" s="1"/>
  <c r="F67" i="11" s="1"/>
  <c r="F68" i="11" s="1"/>
  <c r="F69" i="11" s="1"/>
  <c r="F70" i="11" s="1"/>
  <c r="F71" i="11" s="1"/>
  <c r="F72" i="11" s="1"/>
  <c r="F73" i="11" s="1"/>
  <c r="F74" i="11" s="1"/>
  <c r="F75" i="11" s="1"/>
  <c r="F76" i="11" s="1"/>
  <c r="F77" i="11" s="1"/>
  <c r="F78" i="11" s="1"/>
  <c r="F79" i="11" s="1"/>
  <c r="F80" i="11" s="1"/>
  <c r="F81" i="11" s="1"/>
  <c r="F82" i="11" s="1"/>
  <c r="F83" i="11" s="1"/>
  <c r="F84" i="11" s="1"/>
  <c r="F85" i="11" s="1"/>
  <c r="F86" i="11" s="1"/>
  <c r="F87" i="11" s="1"/>
  <c r="F88" i="11" s="1"/>
  <c r="F89" i="11" s="1"/>
  <c r="F90" i="11" s="1"/>
  <c r="F91" i="11" s="1"/>
  <c r="F92" i="11" s="1"/>
  <c r="F93" i="11" s="1"/>
  <c r="F94" i="11" s="1"/>
  <c r="F95" i="11" s="1"/>
  <c r="F96" i="11" s="1"/>
  <c r="F97" i="11" s="1"/>
  <c r="F98" i="11" s="1"/>
  <c r="F99" i="11" s="1"/>
  <c r="F100" i="11" s="1"/>
  <c r="F101" i="11" s="1"/>
  <c r="F102" i="11" s="1"/>
  <c r="F103" i="11" s="1"/>
  <c r="F104" i="11" s="1"/>
  <c r="F105" i="11" s="1"/>
  <c r="F106" i="11" s="1"/>
  <c r="F107" i="11" s="1"/>
  <c r="F108" i="11" s="1"/>
  <c r="F109" i="11" s="1"/>
  <c r="F110" i="11" s="1"/>
  <c r="F111" i="11" s="1"/>
  <c r="F112" i="11" s="1"/>
  <c r="F113" i="11" s="1"/>
  <c r="F114" i="11" s="1"/>
  <c r="F115" i="11" s="1"/>
  <c r="F116" i="11" s="1"/>
  <c r="F117" i="11" s="1"/>
  <c r="F118" i="11" s="1"/>
  <c r="F119" i="11" s="1"/>
  <c r="F120" i="11" s="1"/>
  <c r="F121" i="11" s="1"/>
  <c r="F122" i="11" s="1"/>
  <c r="F123" i="11" s="1"/>
  <c r="F124" i="11" s="1"/>
  <c r="F125" i="11" s="1"/>
  <c r="F126" i="11" s="1"/>
  <c r="F127" i="11" s="1"/>
  <c r="F128" i="11" s="1"/>
  <c r="F129" i="11" s="1"/>
  <c r="F130" i="11" s="1"/>
  <c r="F131" i="11" s="1"/>
  <c r="F132" i="11" s="1"/>
  <c r="F133" i="11" s="1"/>
  <c r="F134" i="11" s="1"/>
  <c r="F135" i="11" s="1"/>
  <c r="F136" i="11" s="1"/>
  <c r="F137" i="11" s="1"/>
  <c r="F138" i="11" s="1"/>
  <c r="F139" i="11" s="1"/>
  <c r="F140" i="11" s="1"/>
  <c r="F141" i="11" s="1"/>
  <c r="F142" i="11" s="1"/>
  <c r="F143" i="11" s="1"/>
  <c r="F144" i="11" s="1"/>
  <c r="F145" i="11" s="1"/>
  <c r="F146" i="11" s="1"/>
  <c r="F147" i="11" s="1"/>
  <c r="F148" i="11" s="1"/>
  <c r="F149" i="11" s="1"/>
  <c r="F150" i="11" s="1"/>
  <c r="F151" i="11" s="1"/>
  <c r="F152" i="11" s="1"/>
  <c r="F153" i="11" s="1"/>
  <c r="F154" i="11" s="1"/>
  <c r="F155" i="11" s="1"/>
  <c r="F156" i="11" s="1"/>
  <c r="F157" i="11" s="1"/>
  <c r="F158" i="11" s="1"/>
  <c r="F159" i="11" s="1"/>
  <c r="F160" i="11" s="1"/>
  <c r="F161" i="11" s="1"/>
  <c r="F162" i="11" s="1"/>
  <c r="F163" i="11" s="1"/>
  <c r="F164" i="11" s="1"/>
  <c r="F165" i="11" s="1"/>
  <c r="F166" i="11" s="1"/>
  <c r="F167" i="11" s="1"/>
  <c r="F168" i="11" s="1"/>
  <c r="F169" i="11" s="1"/>
  <c r="F170" i="11" s="1"/>
  <c r="F171" i="11" s="1"/>
  <c r="F172" i="11" s="1"/>
  <c r="F173" i="11" s="1"/>
  <c r="F174" i="11" s="1"/>
  <c r="F175" i="11" s="1"/>
  <c r="F176" i="11" s="1"/>
  <c r="F177" i="11" s="1"/>
  <c r="F178" i="11" s="1"/>
  <c r="F179" i="11" s="1"/>
  <c r="F180" i="11" s="1"/>
  <c r="F181" i="11" s="1"/>
  <c r="F182" i="11" s="1"/>
  <c r="F183" i="11" s="1"/>
  <c r="F184" i="11" s="1"/>
  <c r="F185" i="11" s="1"/>
  <c r="F186" i="11" s="1"/>
  <c r="F187" i="11" s="1"/>
  <c r="F188" i="11" s="1"/>
  <c r="F189" i="11" s="1"/>
  <c r="F190" i="11" s="1"/>
  <c r="F191" i="11" s="1"/>
  <c r="F192" i="11" s="1"/>
  <c r="F193" i="11" s="1"/>
  <c r="F194" i="11" s="1"/>
  <c r="F195" i="11" s="1"/>
  <c r="F196" i="11" s="1"/>
  <c r="F197" i="11" s="1"/>
  <c r="F198" i="11" s="1"/>
  <c r="F199" i="11" s="1"/>
  <c r="F200" i="11" s="1"/>
  <c r="F201" i="11" s="1"/>
  <c r="F202" i="11" s="1"/>
  <c r="F203" i="11" s="1"/>
  <c r="F204" i="11" s="1"/>
  <c r="F205" i="11" s="1"/>
  <c r="F206" i="11" s="1"/>
  <c r="F207" i="11" s="1"/>
  <c r="F208" i="11" s="1"/>
  <c r="F209" i="11" s="1"/>
  <c r="F210" i="11" s="1"/>
  <c r="F211" i="11" s="1"/>
  <c r="F212" i="11" s="1"/>
  <c r="F213" i="11" s="1"/>
  <c r="F214" i="11" s="1"/>
  <c r="F215" i="11" s="1"/>
  <c r="F216" i="11" s="1"/>
  <c r="F217" i="11" s="1"/>
  <c r="F218" i="11" s="1"/>
  <c r="F219" i="11" s="1"/>
  <c r="F220" i="11" s="1"/>
  <c r="F221" i="11" s="1"/>
  <c r="F222" i="11" s="1"/>
  <c r="F223" i="11" s="1"/>
  <c r="F224" i="11" s="1"/>
  <c r="F225" i="11" s="1"/>
  <c r="F226" i="11" s="1"/>
  <c r="F227" i="11" s="1"/>
  <c r="F228" i="11" s="1"/>
  <c r="F229" i="11" s="1"/>
  <c r="F230" i="11" s="1"/>
  <c r="F231" i="11" s="1"/>
  <c r="F232" i="11" s="1"/>
  <c r="F233" i="11" s="1"/>
  <c r="F234" i="11" s="1"/>
  <c r="F235" i="11" s="1"/>
  <c r="F236" i="11" s="1"/>
  <c r="F237" i="11" s="1"/>
  <c r="F238" i="11" s="1"/>
  <c r="F239" i="11" s="1"/>
  <c r="F240" i="11" s="1"/>
  <c r="F241" i="11" s="1"/>
  <c r="F242" i="11" s="1"/>
  <c r="F243" i="11" s="1"/>
  <c r="F244" i="11" s="1"/>
  <c r="F245" i="11" s="1"/>
  <c r="F246" i="11" s="1"/>
  <c r="F247" i="11" s="1"/>
  <c r="F248" i="11" s="1"/>
  <c r="F249" i="11" s="1"/>
  <c r="F250" i="11" s="1"/>
  <c r="F251" i="11" s="1"/>
  <c r="F252" i="11" s="1"/>
  <c r="F253" i="11" s="1"/>
  <c r="F254" i="11" s="1"/>
  <c r="F255" i="11" s="1"/>
  <c r="F256" i="11" s="1"/>
  <c r="F257" i="11" s="1"/>
  <c r="F258" i="11" s="1"/>
  <c r="F259" i="11" s="1"/>
  <c r="F260" i="11" s="1"/>
  <c r="F261" i="11" s="1"/>
  <c r="F262" i="11" s="1"/>
  <c r="F263" i="11" s="1"/>
  <c r="F264" i="11" s="1"/>
  <c r="F265" i="11" s="1"/>
  <c r="F266" i="11" s="1"/>
  <c r="F267" i="11" s="1"/>
  <c r="F268" i="11" s="1"/>
  <c r="F269" i="11" s="1"/>
  <c r="F270" i="11" s="1"/>
  <c r="F271" i="11" s="1"/>
  <c r="F272" i="11" s="1"/>
  <c r="F273" i="11" s="1"/>
  <c r="F274" i="11" s="1"/>
  <c r="F275" i="11" s="1"/>
  <c r="F276" i="11" s="1"/>
  <c r="F277" i="11" s="1"/>
  <c r="F278" i="11" s="1"/>
  <c r="F279" i="11" s="1"/>
  <c r="F280" i="11" s="1"/>
  <c r="F281" i="11" s="1"/>
  <c r="F282" i="11" s="1"/>
  <c r="F283" i="11" s="1"/>
  <c r="F284" i="11" s="1"/>
  <c r="F285" i="11" s="1"/>
  <c r="F286" i="11" s="1"/>
  <c r="F287" i="11" s="1"/>
  <c r="F288" i="11" s="1"/>
  <c r="F289" i="11" s="1"/>
  <c r="F290" i="11" s="1"/>
  <c r="F291" i="11" s="1"/>
  <c r="F292" i="11" s="1"/>
  <c r="F293" i="11" s="1"/>
  <c r="F294" i="11" s="1"/>
  <c r="F295" i="11" s="1"/>
  <c r="F296" i="11" s="1"/>
  <c r="F297" i="11" s="1"/>
  <c r="F298" i="11" s="1"/>
  <c r="F299" i="11" s="1"/>
  <c r="F300" i="11" s="1"/>
  <c r="F301" i="11" s="1"/>
  <c r="F302" i="11" s="1"/>
  <c r="F303" i="11" s="1"/>
  <c r="F304" i="11" s="1"/>
  <c r="F305" i="11" s="1"/>
  <c r="F306" i="11" s="1"/>
  <c r="F307" i="11" s="1"/>
  <c r="F308" i="11" s="1"/>
  <c r="F309" i="11" s="1"/>
  <c r="F310" i="11" s="1"/>
  <c r="F311" i="11" s="1"/>
  <c r="F312" i="11" s="1"/>
  <c r="F313" i="11" s="1"/>
  <c r="F314" i="11" s="1"/>
  <c r="F315" i="11" s="1"/>
  <c r="F316" i="11" s="1"/>
  <c r="F317" i="11" s="1"/>
  <c r="F318" i="11" s="1"/>
  <c r="F319" i="11" s="1"/>
  <c r="F320" i="11" s="1"/>
  <c r="F321" i="11" s="1"/>
  <c r="F322" i="11" s="1"/>
  <c r="F323" i="11" s="1"/>
  <c r="F324" i="11" s="1"/>
  <c r="F325" i="11" s="1"/>
  <c r="F326" i="11" s="1"/>
  <c r="F327" i="11" s="1"/>
  <c r="F328" i="11" s="1"/>
  <c r="F329" i="11" s="1"/>
  <c r="F330" i="11" s="1"/>
  <c r="F331" i="11" s="1"/>
  <c r="F332" i="11" s="1"/>
</calcChain>
</file>

<file path=xl/sharedStrings.xml><?xml version="1.0" encoding="utf-8"?>
<sst xmlns="http://schemas.openxmlformats.org/spreadsheetml/2006/main" count="1755" uniqueCount="496">
  <si>
    <t>Date</t>
  </si>
  <si>
    <t>Instagram reach</t>
  </si>
  <si>
    <t>New Instagram followers</t>
  </si>
  <si>
    <t>Post ID</t>
  </si>
  <si>
    <t>Account ID</t>
  </si>
  <si>
    <t>Account username</t>
  </si>
  <si>
    <t>Account name</t>
  </si>
  <si>
    <t>Description</t>
  </si>
  <si>
    <t>Duration (secs)</t>
  </si>
  <si>
    <t>Permalink</t>
  </si>
  <si>
    <t>Post type</t>
  </si>
  <si>
    <t>Comment</t>
  </si>
  <si>
    <t>Impressions</t>
  </si>
  <si>
    <t>Reach</t>
  </si>
  <si>
    <t>Shares</t>
  </si>
  <si>
    <t>Follows</t>
  </si>
  <si>
    <t>3s views</t>
  </si>
  <si>
    <t>Likes</t>
  </si>
  <si>
    <t>Comments</t>
  </si>
  <si>
    <t>Saves</t>
  </si>
  <si>
    <t>dataanalystduo</t>
  </si>
  <si>
    <t>Kalpesh Ghadigaonkar &amp; Aditi Gangar</t>
  </si>
  <si>
    <t>Why data is considered as valuable resource?
.
.
.
Follow @dataanalystduo 
.
.
#data #dataanalytics #datascience #reels #trendingreels</t>
  </si>
  <si>
    <t>https://www.instagram.com/reel/ClvGCCAD-vt/</t>
  </si>
  <si>
    <t>IG reel</t>
  </si>
  <si>
    <t>Lifetime</t>
  </si>
  <si>
    <t>Coding Blocks - CAREER BOOTCAMP
PAY AFTER PLACEMENT PROGRAM:-
✅ 100% Placement Guarantee 
✅ Zero upfront fees
✅ Landing you to Minimum 5 LPA job if not then no fees charged
For more details, check link in bio. 
.
.
.
Follow @dataanalystduo 
.
.
#data #dataanalytics #datascience #reels #trending</t>
  </si>
  <si>
    <t>https://www.instagram.com/reel/ClyiQqBjFRZ/</t>
  </si>
  <si>
    <t>Is MEDIAN better than MEAN?🤔
In general, the mean is a better measure of central tendency when the dataset is symmetrical and does not have outliers. 
The median is a better measure when the dataset is skewed or has outliers. It is important to carefully consider the characteristics of the dataset when deciding which measure of central tendency to use.
.
.
.
Follow @dataanalystduo 
.
.
#data #dataanalytics #datascience #reels #trendingreels</t>
  </si>
  <si>
    <t>https://www.instagram.com/reel/Cl0QQbWDITK/</t>
  </si>
  <si>
    <t>ChatGPT is a large language model, which uses algorithms to analyze a massive corpus of text, often scraped from the internet, to respond to user requests in language that can sound surprisingly human.
ChatGPT has been developed by OpenAI, which is a research institute and company that focuses on developing artificial intelligence technology in a responsible and safe way. 
.
.
.
Follow @dataanalystduo 
.
.
#data #dataanalytics #datascience #reels #trendingreels #chatgpt #openai #ai</t>
  </si>
  <si>
    <t>https://www.instagram.com/reel/Cl1bAb-D1_K/</t>
  </si>
  <si>
    <t>✅ Checklist to do your first project: 
- Identify the problem statement 
- Write primary &amp; secondary objectives 
- Collect data (Questionnaire or Web Scraping)
- Data Cleaning 
- Data Analysis 
- Building models &amp; interpreting results
- Presentation or Documentation 
.
.
.
Follow @dataanalystduo 
.
.
#data #dataanalytics #datascience #reels #trendingreels</t>
  </si>
  <si>
    <t>https://www.instagram.com/reel/Cl3eVvEDwhN/</t>
  </si>
  <si>
    <t>Can Descriptive Statistics be misleading? 🤔 - Part 1
Let’s find out today. 
.
.
.
Follow @dataanalystduo 
.
.
#data #dataanalytics #datascience #reels #trending #statistics #dataanalystduo</t>
  </si>
  <si>
    <t>https://www.instagram.com/reel/Cl588SEDdKY/</t>
  </si>
  <si>
    <t>Can Descriptive Statistics be misleading? 🤔 - Part 2
What do you think? Comment below!
.
.
.
Follow @dataanalystduo 
.
.
#data #dataanalytics #datascience #reels #trending</t>
  </si>
  <si>
    <t>https://www.instagram.com/reel/Cl8ntysjqWc/</t>
  </si>
  <si>
    <t>Four Myths about starting in Data Science ✅
.
.
.
Follow @dataanalystduo 
.
.
#data #dataanalytics #datascience #reels #trendingreels</t>
  </si>
  <si>
    <t>https://www.instagram.com/reel/Cl_MorFj1Cp/</t>
  </si>
  <si>
    <t>Three books to learn Statistics for Data Science 📈📊📉
.
.
.
Follow @dataanalystduo 
.
.
#data #dataanalytics #datascience #reels #trending #statistics #dataanalystduo</t>
  </si>
  <si>
    <t>https://www.instagram.com/reel/CmBIRedjdY8/</t>
  </si>
  <si>
    <t>Tools I use as a Statistical Analyst 🛠️
.
.
.
Follow @dataanalystduo 
.
.
.
#data #dataanalytics #datascience #reels #trending</t>
  </si>
  <si>
    <t>https://www.instagram.com/reel/CmEYJyJD5zT/</t>
  </si>
  <si>
    <t>My first real-world machine learning project 🎥🎬🍿
.
.
.
Follow @dataanalystduo 
.
.
#data #dataanalytics #datascience #reels #trendingreels #dataanalystduo</t>
  </si>
  <si>
    <t>https://www.instagram.com/reel/CmG66WHjDhX/</t>
  </si>
  <si>
    <t>Right course/institute for learning Data Science is difficult to find. We understand that there are tons of option in the market but these tips will definitely help you narrow down. 
All the best. Happy Learning !
#education #datascience #dataanalytics #dataanalyst #dataenthusiast #datascientist #job #career #certificate #course #institute #college #university</t>
  </si>
  <si>
    <t>https://www.instagram.com/reel/CmJfi4cjQkq/</t>
  </si>
  <si>
    <t>Data Analyst vs Business Analyst 👨🏽‍💻
.
.
.
Follow @dataanalystduo 
.
.
#data #dataanalytics #datascience #reels #trendingreels</t>
  </si>
  <si>
    <t>https://www.instagram.com/reel/CmMHLUSDa9K/</t>
  </si>
  <si>
    <t>Budget friendly version: Best online data science courses?
One our favourite platform Udemy.
Udemy is an online learning platform that offers a wide range of courses on a variety of topics, including data science. Udemy courses are usually created and taught by individual instructors, who can be experts in their field or just enthusiastic about sharing their knowledge. Many of the courses on Udemy are self-paced, meaning that students can complete the course at their own pace, and some courses offer additional resources such as exercises, projects, and forums for discussion.
But you need to make sure you complete the courses if you buy it.. Otherwise, you are just wasting money
Courses recommended:
·  SQL for Data Science by Imtiaz Ahmad.
·  Zero to Hero in Python by Jose Portilla
·  Python for Data Science &amp; ML by Jose Portilla
·  Statistics for Data Science by 365 careers.
·  Microsoft Power BI Desktop for Business Intelligence By Maven Analytics
·  Microsoft Excel - Excel from Beginner to Advanced
#datascience #datascientist #dataanalyst #dataanalytics #bigdata #course #education #udemy #productivity #upskilling #learning</t>
  </si>
  <si>
    <t>https://www.instagram.com/reel/CmOqGePjj_a/</t>
  </si>
  <si>
    <t>The Empirical Rule can be useful in a variety of real-life situations where data is collected and analyzed. Here’s how I have used it at my work as a Data Analyst
Identifying outliers: The Empirical Rule can also be used to identify outliers, or data points that are significantly different from the rest of the data set. If you know that a data set is normally distributed and you find a data point that falls outside of the range described by the Empirical Rule, it may be an outlier.
.
.
.
Follow @dataanalystduo 
.
.
#data #dataanalytics #datascience #reels #trendingreels #statistics #ai #reel</t>
  </si>
  <si>
    <t>https://www.instagram.com/reel/CmRQk8TjDkz/</t>
  </si>
  <si>
    <t>#freeeducation Comment below the name of your favourite data YouTuber.
YouTube is a fantastic platform that has so much of valuable resources. Also, It is one of the most affordable place to learn Data Science.
Knowing where to study is crucial, and we have trusted these YouTubers’ work over few years now and we truly love these YouTubers.
.
.
.
Follow @dataanalystduo 
.
.
.
#data #dataanalytics #datascience #reels #trending #youtube</t>
  </si>
  <si>
    <t>https://www.instagram.com/reel/CmTy9zZDqO0/</t>
  </si>
  <si>
    <t>Virtual internships may not be the traditional route, but they’re a flexible and convenient way to gain experience in the industry. #virtualinternship #internlife 
Also, these are becoming an increasingly popular option for those looking to gain real-world experience in their chosen field.
This is not a sponsored post. But theforage.com is a great place to get virtual internship. 
📣IMPORTANT📣
Remember to mention about this internship under certificate section of your resume (if you do it from theforage.com)
#datascience #bigdata #machinelearning #artificialintelligence #datascientist
#deeplearning #datamining #datanalytics #dataviz #python 
Follow @dataanalystduo</t>
  </si>
  <si>
    <t>https://www.instagram.com/reel/CmWXybgjyws/</t>
  </si>
  <si>
    <t>*READ CAPTION*
In statistical analysis, correlation is a measure of the strength and direction of the relationship between two variables. It is a statistical technique that is used to determine whether there is a relationship between two or more variables. A correlation can be positive, negative, or zero.
Correlation does not necessarily imply causation, which means that just because two variables are correlated does not mean that one is causing the other. It is important to consider all factors that may be contributing to the relationship between the variables when interpreting the results of a correlation analysis.
“Did you know that there’s a strong correlation between exercise and mental health? So next time you’re feeling down, try going for a walk or hitting the gym!”
.
.
.
Follow @dataanalystduo 
.
.
#data #dataanalytics #datascience #reels #trendingreels #statistics #nuggetsofstatistics</t>
  </si>
  <si>
    <t>https://www.instagram.com/reel/CmY9SwGDUfp/</t>
  </si>
  <si>
    <t>Python is the go-to language for data analysts looking to harness the power of big data. With its extensive libraries and intuitive syntax, Python makes it easy to clean, analyze, and visualize data, giving you the insights you need to make informed decisions. 
.
.
Follow @dataanalystduo 
.
.
.
#data #dataanalytics #datascience #reels #trending #python # ai #dataanalyst</t>
  </si>
  <si>
    <t>https://www.instagram.com/reel/Cmbg3kkDl3c/</t>
  </si>
  <si>
    <t>Pro tip for Data Enthusiasts #2 - Build Projects
.
.
.
Follow @dataanalystduo 
.
.
#data #dataanalytics #datascience #reels #trendingreels #statistics</t>
  </si>
  <si>
    <t>https://www.instagram.com/reel/CmeQa1TDFGu/</t>
  </si>
  <si>
    <t>Data Visualisation - Part 1 - Categorical Data 
- Frequency Table
- Bar Chart
- Pie Chart
- Pareto Chart
.
.
.
Follow @dataanalystduo 
.
.
#data #dataanalytics #datascience #reels #trending #datavisualization</t>
  </si>
  <si>
    <t>https://www.instagram.com/reel/CmguLoPj2Ge/</t>
  </si>
  <si>
    <t>Here are some potential captions for data science project ideas:
1 - Think of a research study, prepare a questionnaire, conduct a survey, and collect data
2 - Analyse your bank statements
3 - EDA on census data
Keep in mind that the caption should accurately reflect the focus of your project, and should be specific enough to give readers a sense of what you will be working on.
.
.
.
Follow @dataanalystduo 
.
.
.
#data #dataanalytics #datascience #reels #trending #datavisualisation #project #datascienceproject #ideas #projectideas</t>
  </si>
  <si>
    <t>https://www.instagram.com/reel/CmjeuLtjvsw/</t>
  </si>
  <si>
    <t>Use @datalemur to start your interview preparations. 
.
.
.
Follow @dataanalystduo
.
.
.
#data #dataanalytics #datascience #reels #trending #datavisualization #sql #interview #interviewtips</t>
  </si>
  <si>
    <t>https://www.instagram.com/reel/Cml0uNXDAv4/</t>
  </si>
  <si>
    <t>This is the harsh reality of a Data Analyst job.
1️⃣ Dealing with extremely messy data
2️⃣ Much of your work will be discarded. 
3️⃣ The majority of the time, you will either spend time on cleaning the data or doing feature engineering
4️⃣ Constant upskilling yourself.
.
.
.
Follow @dataanalystduo
.
.
.
#data #dataanalytics #datascience #reels #trending #datavisualisation #job #reality</t>
  </si>
  <si>
    <t>https://www.instagram.com/reel/CmoZTVjDpJ2/</t>
  </si>
  <si>
    <t>This is how data analysis is used to take business decisions. 
.
.
.
Follow @dataanalystduo
.
.
.
#data #dataanalytics #datascience #reels #trending #datavisualisation #businessanalyst #businessanalytics</t>
  </si>
  <si>
    <t>https://www.instagram.com/reel/Cmq-T_yDbPM/</t>
  </si>
  <si>
    <t>You should add the following in the extracurricular section of your resume
1️⃣ Organize events related to the field
2️⃣ Document your learnings 
3️⃣ Participate in hackathons or challenges
.
.
.
Follow @dataanalystduo
.
.
.
#data #dataanalytics #datascience #reels #trending #resume #extracurricular #tips #hackathons</t>
  </si>
  <si>
    <t>https://www.instagram.com/reel/Cmtiq96js4_/</t>
  </si>
  <si>
    <t>Statistics is the Science of
✅ Collecting 
✅ Analysing 
✅ Interpreting 
✅ Presenting data
.
.
.
Follow @dataanalystduo 
.
.
#data #dataanalytics #datascience #reels #trending #statistics #dataanalyst #datascientists</t>
  </si>
  <si>
    <t>https://www.instagram.com/reel/CmwH1Z2DLgQ/</t>
  </si>
  <si>
    <t>Link in bio for 1:1 resume review. Book Now.
.
.
.
Follow @dataanalystduo 
.
.
#data #dataanalytics #datascience #reels #trending #statistics #dataanalyst #datascientists #resume #resumetips</t>
  </si>
  <si>
    <t>https://www.instagram.com/reel/CmysoIpD80V/</t>
  </si>
  <si>
    <t>Three important data analytics tools to learn in 2023.
1️⃣ SQL allows you to extract, sort, and filter data, as well as update and delete records.
2️⃣ Python has a vast ecosystem of libraries and frameworks that make it easy to work with data, perform complex calculations, and build machine learning models.
3️⃣ Power BI allows you to connect to a wide variety of data sources, clean and transform your data, and create compelling visualizations that help you communicate your insights effectively.
.
.
.
Follow @dataanalystduo 
.
.
.
#datascience #dataanalyst #dataanalytics #python #sql #powerbi</t>
  </si>
  <si>
    <t>https://www.instagram.com/reel/CneeO5qjqxy/</t>
  </si>
  <si>
    <t>Excel, PowerPoint, Word and OneNote are the most underrated tools from Microsoft Office suite.
.
.
.
Follow @dataanalystduo
.
.
.
#datascience #dataanalyst #dataanalytics #python #sql #powerbi #excel #powerpoint #onenote #word</t>
  </si>
  <si>
    <t>https://www.instagram.com/reel/CnjsMjBjwmr/</t>
  </si>
  <si>
    <t>Outliers in Data and why they are important .
.
.
Follow @dataanalystduo
.
.
.
#datascience #dataanalyst #dataanalytics #statistics #outliers</t>
  </si>
  <si>
    <t>https://www.instagram.com/reel/CnowyJMDjL8/</t>
  </si>
  <si>
    <t>Insights vs Observations.
.
.
.
Follow @dataanalystduo
.
.
.
#datascience #dataanalyst #dataanalytics</t>
  </si>
  <si>
    <t>https://www.instagram.com/reel/CnrmfB3joKm/</t>
  </si>
  <si>
    <t>READ CAPTION 👇🏼
You must understand that data analytics is a broad field that uses a wide range of skills and technologies. To become a proficient data analyst, you will need to learn a variety of tools and techniques, including statistical concepts, machine learning, data visualization, and programming.
☑️ To start, it’s a good idea to build a strong foundation in basic statistical concepts.
☑️ Next, you’ll have to learn tools and technologies that are commonly used in data analytics. Some popular ones include 
1️⃣ SQL for Data extraction, Data Cleaning and Data Manipulation
2️⃣ Python for Data Analysis or Data Modelling
3️⃣ Tableau or Power BI for Data Visualization
4️⃣ Excel could do all of these things but with smaller datasets
☑️ Another important aspect is the understanding of the business perspective of data, for this, you’ll have to read and explore various use cases. 
☑️ Additionally, in 2023, there will be a focus on big data and the cloud. You must be familiar with technologies like
✅ Hadoop
✅ Spark
✅ AWS/Azure/GCP
☑️ Finally, you should focus on building a strong portfolio to showcase your skills to potential employers.
.
.
.
Follow @dataanalystduo
.
.
.
#datascience #dataanalyst #dataanalytics #roadmap #ml #ai</t>
  </si>
  <si>
    <t>https://www.instagram.com/reel/Cnt6I-PjWlb/</t>
  </si>
  <si>
    <t>This is a how Data Analyst, Business Analyst, Data Scientists and Data Engineer work together in a team,
✅ Data analysts focus on analyzing data to provide insights for the business. 
✅ Business Analyst aligns data insights with business goals. 
✅ Data Scientist uses machine learning and statistical models to uncover hidden insights. 
✅ Data Engineer ensures that data is properly stored and organized for easy access.
.
.
.
Follow @dataanalystduo
.
.
.
#datascience #dataanalyst #dataanalytics #roadmap #ml #ai</t>
  </si>
  <si>
    <t>https://www.instagram.com/reel/CnzEhcaDZru/</t>
  </si>
  <si>
    <t>This is how a retail giant uses data science 🤩
Which domain next⁉️
.
.
.
Follow @dataanalystduo
.
.
.
#datascience #dataanalyst #dataanalytics #ai #ml</t>
  </si>
  <si>
    <t>https://www.instagram.com/reel/Cn4Nl9ejqQ0/</t>
  </si>
  <si>
    <t>Data science is changing the way we think about football. It can be used to analyze a team and players’ performances. 
Tracking metrics like passing accuracy, running speed, distance covered, team tactics, formations, and player movements can help coaches and managers can make better team selection, training, and tactical decisions.
Data science is also used in scouting and the transfer market.
.
.
.
Follow @dataanalystduo
.
.
.
#datascience #dataanalyst #dataanalytics #roadmap #ml #ai</t>
  </si>
  <si>
    <t>https://www.instagram.com/reel/Cn9Xs4Nj33q/</t>
  </si>
  <si>
    <t>SQL should be the first language to learn when it comes to data analytics. 
✅ The first reason SQL is so important is that it is the primary language used to interact with relational databases. 
✅ SQL allows you to retrieve, delete, update, and insert data from a relational database, which is critical to any data analytics task. 
✅ It enables you to extract specific data you need and filter it based on certain criteria, which is the foundation of any data analytics task.
✅ Another reason SQL is so important is that it is a widely used language in the industry.
✅ SQL is a simple to learn.
It’s easy to understand and use, and the learning curve is not steep.
.
.
.
Follow @dataanalystduo
.
.
.
#datascience #dataanalyst #dataanalytics #ai #ml #sql</t>
  </si>
  <si>
    <t>https://www.instagram.com/reel/CoChVUkjRIE/</t>
  </si>
  <si>
    <t>🔸 Customer churn is one of the most important metrics for a growing business to evaluate. 
🔸 While it’s not the happiest measure, it’s a number that can give your company the hard truth about its customer retention.
🔸 It is the percentage of customers that stopped using your company’s product or service during a certain time frame.
🔸 It’s important because it costs more to acquire new customers than it does to retain existing customers.
If you found this useful, follow @dataanalystduo
#datascience #dataanalyst #dataanalytics #ai #ml</t>
  </si>
  <si>
    <t>https://www.instagram.com/reel/CoHq0OeDrJR/</t>
  </si>
  <si>
    <t>@zomato the popular food delivery 🍕 and restaurant🍴discovery platform use data science to drive its business operations and gain a competitive edge.
➖ One of the key ways they use data science is to optimize their delivery routes.🚚
➖ They also use data science to analyze customer reviews 👍🏼👎🏼 and ratings to provide more accurate recommendations. 
From delivery routes to customer engagement, Zomato leverages data science to improve every aspect of its business.
If you found this useful, follow @dataanalystduo 
#datascience #dataanalyst #dataanalytics #ai #ml</t>
  </si>
  <si>
    <t>https://www.instagram.com/reel/CoM0dGrDzS7/</t>
  </si>
  <si>
    <t>How to find a good project idea❓
Follow @dataanalystduo 
.
.
#data #dataanalytics #datascience #reels #trendingreels</t>
  </si>
  <si>
    <t>https://www.instagram.com/reel/Clp84_SD3wK/</t>
  </si>
  <si>
    <t>What is Data Analytics❓
Follow @dataanalystduo 
.
.
#data #dataanalytics #datascience #reels #trendingreels</t>
  </si>
  <si>
    <t>https://www.instagram.com/reel/Clshv37Dezb/</t>
  </si>
  <si>
    <t>These five words are important to understand statistics ‼️
🔺Population 
🔺Sample
🔺Parameter
🔺Statistic
🔺Variable 
.
.
.
Follow @dataanalystduo
.
.
.
#datascience #dataanalyst #dataanalytics #roadmap #ml #ai #statistics</t>
  </si>
  <si>
    <t>https://www.instagram.com/p/CpU6uYPDNMl/</t>
  </si>
  <si>
    <t>IG carousel</t>
  </si>
  <si>
    <t>I’m also a normal human being and I make mistakes too. 
Follow @dataanalystduo
#datascience #dataanalyst #dataanalytics #roadmap #ml #ai</t>
  </si>
  <si>
    <t>https://www.instagram.com/reel/CpZfSOKDy_z/</t>
  </si>
  <si>
    <t>Sampling - one of the widely used techniques for research work. Quality of sampling will directly determine the accuracy of the research as well as it’s results.
.
.
.
Follow @dataanalystduo
.
.
.
#datascience #dataanalyst #dataanalytics #roadmap #ml #ai #statistics</t>
  </si>
  <si>
    <t>https://www.instagram.com/p/CpcpJi8DibT/</t>
  </si>
  <si>
    <t>We have always said if you’re new to the field and don’t have a relevant education or you’re just looking to upskill, 
then Google Data Analytics Professional Certificate program on Coursera along with a good project portfolio is the perfect way to kickstart your career.
☑️ Beginner-level and requires no prior experience
☑️ Taught by Google and comes with a Certificate upon completion + access to Google’s hiring consortium of 150+ employers
☑️ Teaches job-ready skills for an entry-level data analyst role in ~6 months
☑️ 75% of Google certificate grads report career improvement, and the median salary for entry-level data analysts is ~$74k in the US
☑️ Program is completely self-paced and fully online
☑️ Rated 4.8 out of 5 stars
Follow @dataanalystduo
#coursera #datascience #dataanalyst #dataanalytics</t>
  </si>
  <si>
    <t>https://www.instagram.com/reel/CpkWXYAj-GI/</t>
  </si>
  <si>
    <t>If you found this useful, let us know in the comments. 
If you're looking to advance your career, but feeling unsure about which direction to take, 𝒍𝒆𝒕'𝒔 𝒕𝒂𝒍𝒌. 
You can check the link in the bio to book a 1:1 call.
Follow @dataanalystduo for more content on Statistics &amp; Data Analytics.
#datascience #dataanalytics #ml #resume</t>
  </si>
  <si>
    <t>https://www.instagram.com/p/Cpm8P27Dwhp/</t>
  </si>
  <si>
    <t>Best example of sampling in real world is to calculate a TRP of the show.
Sampling - one of the widely used techniques for research work. Quality of sampling will directly determine the accuracy of the research as well as it’s results.
.
.
.
Follow @dataanalystduo
.
.
.
#datascience #dataanalyst #dataanalytics #roadmap #ml #ai #statistics</t>
  </si>
  <si>
    <t>https://www.instagram.com/reel/CppiQA0DY7K/</t>
  </si>
  <si>
    <t>Just sharing my thoughts! 
Follow @dataanalystduo
#datascience #dataanalyst #dataanalytics #roadmap #ml #ai #statistics</t>
  </si>
  <si>
    <t>https://www.instagram.com/p/CpuWEKgD3Fz/</t>
  </si>
  <si>
    <t>Let me know, how many you got correct? 
SQL should be your #1 priority when you start learning data analytics. 
Follow @dataanalystduo
#datascience #dataanalyst #dataanalytics #roadmap #ml #ai #statistics #sql</t>
  </si>
  <si>
    <t>https://www.instagram.com/p/Cpztb5hjDoA/</t>
  </si>
  <si>
    <t>https://www.instagram.com/reel/Cp2SNx-rB7Q/</t>
  </si>
  <si>
    <t>Udemy! Udemy! Udemy!
Follow @dataanalystduo
#datascience #dataanalyst #dataanalytics #roadmap #ml #ai #statistics #udemy</t>
  </si>
  <si>
    <t>https://www.instagram.com/p/Cp46Z8hDZBp/</t>
  </si>
  <si>
    <t>I’m loving python these days😬
Follow @dataanalystduo
#datascience #dataanalyst #dataanalytics #roadmap #ml #ai #statistics #python</t>
  </si>
  <si>
    <t>https://www.instagram.com/reel/Cp7fMFarQbk/</t>
  </si>
  <si>
    <t>I’m not asking you to be an influencer but built your personal brand 🔝
Follow @dataanalystduo
#datascience #dataanalyst #dataanalytics #roadmap #ml #ai #statistics #personalbranding</t>
  </si>
  <si>
    <t>https://www.instagram.com/p/CqAei_nr0ML/</t>
  </si>
  <si>
    <t>‼️Stay Tuned for Statistics workshop‼️
Follow @dataanalystduo
#datascience #dataanalyst #dataanalytics #roadmap #ml #ai #statistics #python #statistics</t>
  </si>
  <si>
    <t>https://www.instagram.com/reel/CqDKIE9rIeL/</t>
  </si>
  <si>
    <t>How to choose the right institution to learn Data Science? 
Follow @dataanalystduo
#datascience #dataanalyst #dataanalytics #roadmap #ml #ai #statistics #institute</t>
  </si>
  <si>
    <t>https://www.instagram.com/p/CqIGCI-Ln6Z/</t>
  </si>
  <si>
    <t>Statistics workshop soon. Follow for more updates.
Sachin or Virat? Who is the best batsman in test cricket⁉️ 
Follow @dataanalystduo
#datascience #dataanalyst #dataanalytics #roadmap #ml #ai #statistics</t>
  </si>
  <si>
    <t>https://www.instagram.com/reel/CqNkK-ALQys/</t>
  </si>
  <si>
    <t>Hey Guys, I just realized we never actually introduced ourselves 😆 
This post is dedicated to us 😄
Data Analyst Duo is founded by Aditi &amp; ​Kalpesh. We did our M.Sc. in Statistics at the University of ​Mumbai. Almost a decade of being a statistics ​enthusiast, we encountered many friends and relatives ​from diverse educational backgrounds, including ​management, biotechnology, etc., who had difficulties ​understanding statistics. We sensed a desire to fill this ​gap and assist them along with many others. Given the ​global reach, social media has to offer, we felt ​Instagram was the way to go. And so the tale of the ​data analyst duo started.
Our Instagram account gives us a platform to share our ​love for teaching statistics with the rest of the world. ​We also help people transition their careers into data ​analytics.
Aditi has completed her M.Sc. in Statistics from the ​University of Mumbai and a PGDBM- in Marketing Management from NMIMS. Aditi has experience of more than two years in ​market research working in diverse ​domains like FMCG, media, and ​automotive. She is currently working as a project lead in a leading market research firm. 
I (Kalpesh) have completed my M.Sc. in Statistics from the ​University of Mumbai and have an experience of more than four years in data ​science. I have worked with a leading ​audience measurement firm in design, ​quality control, and analytics for digital, ​OTT, and television platforms. Currently, I work as a Statistical Analyst. 
If you're looking to advance your career, but feeling unsure about which direction to take, 𝒍𝒆𝒕'𝒔 𝒕𝒂𝒍𝒌. You can check out the link in the bio to book a 1:1 call. 
If you made it till the end, you are the real one😁
#explorepage #viral #datascience #ai #ml #dataanalytics #statistics</t>
  </si>
  <si>
    <t>https://www.instagram.com/p/CqSm8FDLYwP/</t>
  </si>
  <si>
    <t>IG image</t>
  </si>
  <si>
    <t>Statistics workshop soon. Follow for more updates. ‼️
Who is the best batsman according to you ⁉️😬
Follow @dataanalystduo
#datascience #dataanalyst #dataanalytics #roadmap #ml #ai #statistics</t>
  </si>
  <si>
    <t>https://www.instagram.com/reel/CqVLtForNIf/</t>
  </si>
  <si>
    <t>You can learn Data Analytics in less than ₹5000. 
Just follow the step by step process you will end up with a good project portfolio! 
Follow @dataanalystduo
#datascience #dataanalyst #dataanalytics #roadmap #ml #ai #statistics #python #sql</t>
  </si>
  <si>
    <t>https://www.instagram.com/p/Cqfm9LuP58m/</t>
  </si>
  <si>
    <t>✅ Checklist to do your first project: 
- Identify the problem statement 
- Write primary &amp; secondary objectives 
- Collect data (Questionnaire or Web Scraping)
- Data Cleaning 
- Data Analysis 
- Building models &amp; interpreting results
- Presentation or Documentation 
.
.
.
Follow @dataanalystduo 
.
.
#data #dataanalytics #datascience #reels #trending</t>
  </si>
  <si>
    <t>https://www.instagram.com/reel/CqpTLKBr56t/</t>
  </si>
  <si>
    <t>Attention ❗️ Attention ❗️ Attention ❗️
In this comprehensive workshop, we will cover all the basics you need to know to become a statistical wizard in the world of data science. 
Whether you're a beginner or an experienced practitioner, our goal is to help you master the fundamental concepts and techniques that are critical for success in this field.
We'll touch base on points like 
✅ Why it is important to learn Statistics?
✅ Why is it important to know the type of data you are dealing with?
✅ Why creating charts are important?
✅ How to summarise data using descriptive statistics
✅ Different types of sampling
✅ Correlation analysis
In the end, we will solve two projects in Python, both with practical applications in mind.
Enroll today and take the first step towards becoming a statistical master in the world of data science!
Date of workshop: 15th &amp; 16th April, 2023 from 10:00 am IST to 1:00 pm IST. 
*NO PRIOR CODING EXPERIENCE IS REQUIRED.
#datascience #dataanalytics #statistics #dataanalysis #python #workshop</t>
  </si>
  <si>
    <t>https://www.instagram.com/p/CqzZ87TL-Nd/</t>
  </si>
  <si>
    <t>Few of my favourite things to do 🙌🏽😃 Follow @dataanalystduo #explore #explorepage #reels #reelsinstagram #studymotivation #productivity</t>
  </si>
  <si>
    <t>https://www.instagram.com/reel/Cq7fgaLg8np/</t>
  </si>
  <si>
    <t>*Embark Pro Scholarship Test | 5 guaranteed interviews | Salaries upto 18 LPA* 
-Get a job at companies like CRED, Lenskart, Swiggy &amp; 100 others
-In Business roles with salary upto 18 LPA
-Get 100% Scholarship by qualifying the Scholarship Test 
Apply fast (Open for limited time) - https://go.upraised.co/nyLTHnoW</t>
  </si>
  <si>
    <t>https://www.instagram.com/reel/CrGR0hbu8jF/</t>
  </si>
  <si>
    <t>Want to make your statistical findings engaging for everyone? 🤔
📈 Check out this post for some tips on statistical communication 🌟 
Don't miss out - check the link in our bio to book a 1:1 consultation call today! 💻🤝 
Follow @dataanalystduo
#datascience #dataanalyst #dataanalytics #roadmap #ml #ai #statistics #resume #consultation</t>
  </si>
  <si>
    <t>https://www.instagram.com/p/CrLfNGQPebH/</t>
  </si>
  <si>
    <t>We took a Statistics for Data Analysis workshop over the weekend. 😁
This was such a long due. 
Everyone tends to neglect statistics when it comes to Data Science stack. 
Being from Statistics background, I know how important it is when it comes to analysing data. 
With the same intention, we build a workshop where we taught basic statistical concepts and solved two projects. 
It was a crazy experience.🤩
I’m thankful for everyone from the Batch-1 for showing trust in us. 
Shoutout to everyone of you. 🫡
☑️ Overall 100+ people registered for the course. 
☑️ ~60+ joined the live workshop on both days. (It was challenging for most of them due to different time zones but they have promised to go through the recordings)
☑️ 38 folks provided the feedback
☑️ We received 6.5/7 rating for the projects 
☑️ Overall, we received 6.4/7 rating for the entire workshop
Next batch soon!
Follow @dataanalystduo
#datascience #dataanalyst #dataanalytics #roadmap #ml #ai #statistics #resume #consultation</t>
  </si>
  <si>
    <t>https://www.instagram.com/p/CrNVjbbLT1v/</t>
  </si>
  <si>
    <t>Observation writing is a skill and every Data Analyst must possess it.. In our 2 Day Statistics workshop we will show you how to write observation using real life data ❤️ Link in Bio to know more..
Follow @dataanalystduo 
#datasciences #statistics #dataanalytics #learn #education #reels #artificialintelligence #dataanalysis #datastorytelling #data #datascientist</t>
  </si>
  <si>
    <t>https://www.instagram.com/reel/CrawQ_pMXi9/</t>
  </si>
  <si>
    <t>“Actions Speak Louder than Words: Build a Strong Data Analytics Portfolio and Let Your Skills Shine!”
If you’re looking to break into the data analytics field, building a strong project portfolio is key. 
Employers want to see your skills and expertise in action, and what better way to showcase them than through data analysis projects?
One of the best beginner-friendly projects to start with is Exploratory Data Analysis (EDA). 
✅EDA is a critical step in the data analysis process, where you gain a deeper understanding of the data and prepare it for further analysis or modelling.
✅EDA involves a range of exciting activities, including data cleaning, preprocessing, visualization, statistical analysis, and data transformation and feature engineering. 
✅By doing an EDA project, you’ll not only improve your data analytics skills but also your problem-solving abilities and data visualization techniques.
✅EDA is a crucial step regardless of which advanced level project you decide to pursue. Every project requires EDA before modelling, making it an essential skill for any data analyst.
🔴🔴🔴
To create an EDA project using a real-life dataset, you can join our 2️⃣-day statistics workshop.
So, what are you waiting for? Build your project portfolio and take your first step towards a successful data analytics career today!
🔴🔴🔴
Check link in bio to register for the workshop. 
Follow @dataanalystduo
#datascience #dataanalyst #dataanalytics #roadmap #ml #ai #statistics #resume #consultation #workshop</t>
  </si>
  <si>
    <t>https://www.instagram.com/reel/CrdU89xOEHv/</t>
  </si>
  <si>
    <t>This is how you can use Chatgpt with Jupyter notebook 😃👍🏼
Follow @dataanalystduo
#datascience #dataanalyst #dataanalytics #dataanalystduo #statistics #onestopstatistics #onestopanalytics #chatgpt</t>
  </si>
  <si>
    <t>https://www.instagram.com/reel/CrgIiKKuONj/</t>
  </si>
  <si>
    <t>Why documentation is crucial for your success as a Data Analyst. 
1️⃣ DOCUMENTATION SAVES TIME AND EFFORT
As a data analyst, you know how much time and effort goes into analyzing and interpreting data. Proper documentation allows you to quickly retrieve and reference your work, so you don’t have to start from scratch every time.
2️⃣ DOCUMENTATION ENSURES ACCURACY
One of the biggest risks for data analysts is providing inaccurate data. Documentation helps you ensure the accuracy of your work by providing a clear and transparent record of your process. It allows you to retrace your steps, track changes, and identify errors or inconsistencies.
3️⃣ DOCUMENTATION SHOWS PROFESSIONALISM
Documentation is a sign of professionalism and attention to detail. It shows that you take your work seriously and are committed to producing high-quality results.
🔴🔴🔴
Uploading the projects to github without proper documentation is not going to help you. 
🔸What are some challenges you face when it comes to documenting your work as a data analyst? 
🔸Share your experiences and tips in the comments below, and let’s help each other overcome these challenges!
Follow @dataanalystduo
#datascience #dataanalyst #dataanalytics #dataanalystduo #statistics #onestopstatistics #onestopanalytics</t>
  </si>
  <si>
    <t>https://www.instagram.com/reel/CrihzKcLoEg/</t>
  </si>
  <si>
    <t>Follow @dataanalystduo 
#datascience #dataanalytics #trending #trendingreels</t>
  </si>
  <si>
    <t>https://www.instagram.com/reel/CrlEwWqOpWD/</t>
  </si>
  <si>
    <t>1:1 slots for May are open for consultation and mentorship. Check the link in bio.
Follow @dataanalystduo 
#datascience #dataanalytics #datascientist #dataanalyst #consulting #consultation #oneonone</t>
  </si>
  <si>
    <t>https://www.instagram.com/p/CrnqVjaLECY/</t>
  </si>
  <si>
    <t>Interview question for Analyst position:
7, 6, 100, 21, 7, 16
What is the mean of the range, median, and mode of the given data?
Comments your answer below 👇🏼 
#data #datasciences #statistics #statisticalanalyst #dataanalystduo #explorepage #reels #reelitfeelit</t>
  </si>
  <si>
    <t>https://www.instagram.com/reel/CrqVQRkLX7s/</t>
  </si>
  <si>
    <t>It’s easy to fall into the trap of doing projects that seem impressive at first glance but could actually hurt your chances of landing your dream job. 🙁
Here are some projects that hurt you more than they help you:
1️⃣Survival classification on the Titanic dataset. While this dataset is often used as an introductory project in data science, it’s been overdone to the point where it’s no longer impressive to potential employers. Everyone has done this project, and it doesn’t showcase your unique skills or creativity.
2️⃣Hand-written digit classification on the MNIST dataset. This dataset is another popular choice for beginner data scientists, but it’s become so common that it no longer stands out. It’s important to choose datasets that showcase your ability to tackle more complex problems.
3️⃣Flower species classification using the iris dataset. Like the Titanic and MNIST datasets, the iris dataset has been used so often that it’s lost its value as a showcase of your skills. It’s important to choose datasets that are unique and challenging.
So, what should you do instead? 🤔
Look for datasets that are more niche or unique, and demonstrate your ability to tackle more complex problems. 
Use your personal projects to showcase your creativity, problem-solving skills, and ability to communicate your results effectively. 
And remember, it’s not just about doing a project - it’s about demonstrating your value as a data scientist and showcasing your ability to solve real-world problems.
Follow @dataanalystduo
#datascience #dataanalyst #dataanalytics #projects #dataanalystduo #onestopstatistics #trending #explore</t>
  </si>
  <si>
    <t>https://www.instagram.com/reel/Crs2gAdsvrB/</t>
  </si>
  <si>
    <t>As a data aspirant or professional, it’s essential to spend your free time wisely. Instead of binge-watching Netflix, here are five productive things you can do in the evening:
1.	Practice coding for your next interview: Whether you’re a fresher or an experienced data professional, being interview-ready is crucial. 
2.	Read an interesting book: Reading is a great way to gain new insights and perspectives. Consider picking up a book that talks about how statistics or data science is applied in real life. For example, “Naked Statistics” is an excellent book that explains statistics in a fun and engaging way.
3.	Network with other data professionals: Networking is a crucial aspect of any profession, and data science is no exception. Take some time to connect with other data professionals on LinkedIn or Instagram. However, don’t just ask for jobs - engage with them, comment on their posts, and build relationships with like-minded people in the data community.
4.	Read data science blogs: Staying up-to-date with the latest trends and technologies in data science is essential. Towards Data Science is an excellent website where you can find a plethora of data science blogs and articles.
5.	Brainstorm project ideas: If you’re a data aspirant, you may be looking for project ideas to showcase your skills to potential employers. Spend your evening brainstorming unique project ideas that solve a real-world problem. Free time is an excellent way to come up with innovative ideas that can set you apart from other candidates.
#datascience #reel #data #statistics #dataanalytics #dataanalyst #explore #reelsinstagram #netflix</t>
  </si>
  <si>
    <t>https://www.instagram.com/reel/CruwhQ2swGp/</t>
  </si>
  <si>
    <t>Just because two things are correlated, it doesn’t necessarily mean that one causes the other.
We can’t jump to conclusions and say that one causes the other.
It’s important to understand the difference between correlation and causation. 
We need to look for evidence and test our assumptions before making conclusions.
You need to be skeptical and not jump to conclusions without further research. 
Follow @dataanalystduo for more such content. 
#datascience #dataanalytics #dataanalyst #statistics #trending #dataanalystduo #onestopstatistics</t>
  </si>
  <si>
    <t>https://www.instagram.com/reel/CryFZtiO3So/</t>
  </si>
  <si>
    <t>Three websites to host your project portfolio:
1️⃣ NovyPro - NovyPro is a community of highly skilled Power BI designers who come together to share and showcase their Data Stories. This platform empowers Power BI enthusiasts to demonstrate their creativity and expertise, while fostering a collaborative and supportive environment for learning and growth.
2️⃣ MavenShowcase - Maven Showcase provides a comprehensive platform for data professionals to build their project portfolios, showcase their work, and connect with like-minded peers and potential employers from all corners of the world. This website enables data professionals to create a strong online presence and gain recognition for their skills and expertise in the data industry.
3️⃣ datascienceportfol.io - It is a revolutionary platform that offers data scientists, analysts, and data engineers the opportunity to create a stunning personal portfolio website, showcasing their projects and expertise in a unique way. With access to thousands of portfolios from data professionals worldwide, datascienceportfol.io serves as a source of inspiration and collaboration for those seeking to enhance their skills and build a strong online presence.
Follow @dataanalystduo for more such content. 
#datascience #dataanalytics #dataanalyst #statistics #trending #projects #portfolio #dataanalystduo #onestopstatistics</t>
  </si>
  <si>
    <t>https://www.instagram.com/reel/Cr0e0uuAV0f/</t>
  </si>
  <si>
    <t>Four Top Tips for creating compelling project portfolio as a Data Analyst. 
1️⃣ Choose your best work
2️⃣ Include variety of projects
3️⃣ Provide context and background 
4️⃣ Keep it concise and visually appealing 
Follow @dataanalystduo for more such content
#datascience #dataanalyst #datascientist #statistics #project #portfolio #dataanalystduo #onestopstatistics</t>
  </si>
  <si>
    <t>https://www.instagram.com/p/Cr3ChkHPsUk/</t>
  </si>
  <si>
    <t>Let us know about your thoughts 😌
Follow @dataanalystduo
#datascience #dataanalyst #datascientist #statistics #dataanalystduo #onestopstatistics</t>
  </si>
  <si>
    <t>https://www.instagram.com/reel/Cr5sxcCOt6F/</t>
  </si>
  <si>
    <t>Exciting news! 📣📣 
We just concluded Batch 2 of our Statistics for Data Analysis workshop and it was a huge success! We are thrilled to share that we received a 4.7/5 rating on the overall workshop and an impressive 4.8/5 on the projects 😍.
But what truly makes us proud is the positive feedback we received from the participants 🥹. 
We are beyond grateful for the positive response and we want to thank all our students for their enthusiasm and dedication. If you’re interested in taking part in one of our future workshops or courses, please follow us for more updates on upcoming programs. Let’s continue learning and growing together! 😁
Registration for Cohort 3 has started. It will be held on 20-21 May at 6 PM IST to 9 PM IST
PS: Sharing a few of the feedback. 😋
“The workshop was very informative for me  learned some new statistical concepts like pareto,
This workshop helped to develop analytical thinking towards a problem statement . Thankyou for this workshop!!” ~ Mrunmayee Santosh Pawar
“All the topics were covered in depth and made relatable with examples.Step by step explanation of projects along with immediate doubt solving helped a lot in improving the overall understanding.” ~ Saurabh Singh
“Never expected the workshop would be this interesting and interactive. Lots of learning and got a idea of how to approach a problem . Guys, I should say the teaching method is amazing!! The pace , the  way of explaining theory with examples. It was great. And looking forward for next part of workshop. Kudos to you guys :)” ~ Sreelakshmi KP
Follow @dataanalystduo for more programs. 
#datascience #dataanalytics #dataanalyst #statistics #trending #projects #portfolio #dataanalystduo #onestopstatistics</t>
  </si>
  <si>
    <t>https://www.instagram.com/reel/Cr8ZKnstzS4/</t>
  </si>
  <si>
    <t>Three ChatGPT prompts which you should know as a Data Analyst aspirant:
Prompt: I want you to act as a data science tutor. Explain {concept} to a five-year-old with practical example. 
Prompt: I want you to be a {SQL/Python/R} programmer, here is a piece of {SQL/Python/R} code containing {problem} — {insert code snippet} — I am getting the following error {insert error}. What is the reason for the bug? Help me solve it.
Prompt: I want you to act as a data science mentor. What are the best courses and resources for learning {tool name}?
Follow @dataanalystduo
#datascience #dataanalyst #datascientist #statistics #dataanalystduo #onestopstatistics #chatgpt</t>
  </si>
  <si>
    <t>https://www.instagram.com/reel/Cr-8yiiLJ1N/</t>
  </si>
  <si>
    <t>With lots of love! 
From teaching young kids to starting an Instagram page, I'm finally back to teaching 💕
Conducting workshops for statistics is a dream come true, and I'm grateful to be able to pursue my passion. ❤️
Though there is always room for improvement, I'm enjoying every bit of this journey. 💪🏼
To all those who had to give up their passion due to work commitments, never give up hope. 😬
It's never too late to chase your dreams and make them a reality.🫶🏽
Follow @dataanalystduo 
#datascience #dataanalytics #dataanalyst #datascientist #teacher #tutor #onestopstatistics #dataanalystduo</t>
  </si>
  <si>
    <t>https://www.instagram.com/p/CsBgL03tItU/</t>
  </si>
  <si>
    <t>SQL interview question:-
What is the SQL query order of execution? 
Write your answers in the comments. 
Follow @dataanalystduo
#datascience #dataanalyst #datascientist #statistics #dataanalystduo #onestopstatistics #sql</t>
  </si>
  <si>
    <t>https://www.instagram.com/reel/CsG4m-Euh89/</t>
  </si>
  <si>
    <t>Picture this - you have a bag filled with 4 red and 6 blue balls. You have a chance to draw two balls at random without replacement. What are the chances that both balls are red?
Put your answers in the comments. 
Follow @dataanalystduo
#datascience #dataanalyst #dataanalytics #dataanalystduo #statistics #onestopstatistics #onestopanalytics #probability</t>
  </si>
  <si>
    <t>https://www.instagram.com/reel/CsJJw72tuKv/</t>
  </si>
  <si>
    <t>Sampling is a statistical technique used to select a representative subset, or sample, from a larger population for the purpose of making inferences or drawing conclusions about the entire population. 
One of the popular methods for selecting a sample is systematic random sampling, where each element of a population is selected at equal intervals. BARC, the Indian audience measurement giant, uses sampling to measure TV/OOH ratings and audience preferences in India. 
BARC currently employs two sample frames to support its panels. The first sample frame is a frame of households supporting the TV Panel and the second sample frame is a frame of eateries supporting the OOH panel. This allows BARC India collect data and to provide this reliable and accurate data to the stakeholder, which would include broadcasters, advertisers, and media agencies which finally will help them make informed decisions about advertising campaigns, and media planning. #india #media #datascience #data #dataanalytics #sampling #statistics #example</t>
  </si>
  <si>
    <t>https://www.instagram.com/reel/CsLzpBesPhB/</t>
  </si>
  <si>
    <t>Join the Batch 3 - Statistics for Data Analysis workshop. 
Check Link in the bio or DM us. 
Follow @dataanalystduo
#datascience #dataanalyst #dataanalytics #dataanalystduo #statistics #onestopstatistics #onestopanalytics #statistics</t>
  </si>
  <si>
    <t>https://www.instagram.com/p/CsOiZeJvgVH/</t>
  </si>
  <si>
    <t>https://www.instagram.com/p/CsQ1XZ9LKFU/</t>
  </si>
  <si>
    <t>1️⃣Not getting calls: The relentless search for a job became a daunting challenge especially when you lack experience. The additional hurdle of requiring relevant experience intensified the struggle, making each unanswered call more painful.
2️⃣I was not shameless on LinkedIn: The fear of judgment and concern about what others might think held me back from reaching out or showcasing my skills on LinkedIn. I underestimated the power of this professional platform and missed out on valuable opportunities to connect, network, and demonstrate my capabilities. The importance of professional referrals in the job search became apparent as I struggled to make meaningful connections. It became clear that the power of connections can often open doors that remain firmly closed otherwise.
3️⃣Lack of mentorship: Throughout my job search journey, I realized the absence of a guiding mentor by my side. I longed for someone experienced who could provide valuable insights, offer advice, and help me navigate the complexities of the job market.
4️⃣Not being interview ready: While my focus was primarily on the job hunt itself, I neglected to allocate equal time and energy to interview preparation. When a promising opportunity finally came, I found myself unprepared and failed miserably.
5️⃣Not having a project portfolio: I had poured my heart and soul into one significant project, but it failed to adequately showcase the all of my skills and abilities. I realized the importance of a comprehensive project portfolio that demonstrates the full range of my capabilities, which I regretted not having at my disposal during the job search.
6️⃣Not being ready for aptitude: Additionally, I failed to adequately prepare for aptitude tests, underestimating their significance in the job application process.
My advice is to avoid my mistakes and stay strong incase you face the same struggle as I did.
Follow @dataanalystduo
#datascience #dataanalyst #dataanalytics #dataanalystduo #statistics #onestopstatistics #onestopanalytics #statistics</t>
  </si>
  <si>
    <t>https://www.instagram.com/reel/CsTZfjerXQJ/</t>
  </si>
  <si>
    <t>@preplaced.in solution to all your interview related problems.
Check out their Instagram handle @preplaced.in 
or visit www.preplaced.in.
#softwareengineer #Preplaced #UnlockYourPotential #mentorhaitohmumkinhai</t>
  </si>
  <si>
    <t>https://www.instagram.com/reel/CsV753dOrMk/</t>
  </si>
  <si>
    <t>Let’s explore this disconnect and discuss strategies to bridge the gap and thrive in your data science career. 💼💪
📉 Theory vs. Practical Application: Academic programs focus on imparting theoretical knowledge and fundamental concepts in data science. While this theoretical understanding is crucial, it often falls short when it comes to practical applications.
🌐 Evolving Industry Landscape: The field of data science is constantly evolving, with new tools, techniques, and technologies emerging at a rapid pace. However, academic curricula can take time to adapt to these changes.
🔍 Collaboration and Communication: Data science projects in academia are often conducted individually or within small groups, focusing primarily on technical aspects. In contrast, the industry places significant emphasis on collaboration, teamwork, and effective communication. Freshers transitioning from academia to industry need to enhance their interpersonal and communication skills to thrive in a collaborative work environment.
📝 Strategies to Bridge the Gap:
1️⃣ Seek Practical Experience: Supplement your academic knowledge with hands-on experience. Look for internships, research projects, or freelancing opportunities that allow you to work on real-world data problems.
2️⃣ Continuous Learning: Stay updated with the latest industry trends, tools, and techniques. Engage in self-learning through online courses, workshops, and tutorials.
3️⃣ Industry-Relevant Projects: Develop projects that mirror real-world scenarios. Focus on practical problem-solving and demonstrate your ability to derive insights from data.
4️⃣ Communication and Collaboration Skills: Hone your communication and collaboration skills by actively participating in group projects, presenting your work to peers, and seeking feedback.
5️⃣ Professional Networking: Networking can provide valuable insights, mentorship opportunities, and access to job openings that may not be publicly advertised.
💡 Embrace the learning journey, be adaptable, and seize every opportunity to grow. Success awaits! 🌟🚀
Follow @dataanalystduo
#statistics #datascience #dataanalytics #dataanalyst #datascientist #dataanalystduo</t>
  </si>
  <si>
    <t>https://www.instagram.com/reel/CsYlaHqrAiM/</t>
  </si>
  <si>
    <t>“Head First Data Analysis: A Must-Read for Freshers Starting Their Careers in Data Analytics”
This is an outstanding book for freshers entering the field of data analytics. It offers a refreshing and interactive approach to learning, making it ideal for beginners. The book covers essential topics like data visualization, exploratory data analysis, and statistical methods, providing a solid foundation. 
Overall, “Head First Data Analysis” is a must-read that equips freshers with the knowledge and skills needed to thrive in their data analytics careers. Highly recommended!
Follow @dataanalystduo
#datascience #dataanalyst #datascientist #statistics #dataanalystduo #onestopstatistics #book #headfirst #dataanalysis</t>
  </si>
  <si>
    <t>https://www.instagram.com/reel/CsbObnhNdSn/</t>
  </si>
  <si>
    <t>Today I will share with you which tools I use as 𝐒𝐭𝐚𝐭𝐢𝐬𝐭𝐢𝐜𝐚𝐥 𝐀𝐧𝐚𝐥𝐲𝐬𝐭.
✅ 𝐒𝐐𝐋 - Whenever a task is assigned to me, I use SQL in𝐞𝐱𝐭𝐫𝐚𝐜𝐭𝐢𝐧𝐠 &amp; 𝐚𝐧𝐚𝐥𝐲𝐳𝐢𝐧𝐠 𝐭𝐡𝐞 𝐝𝐚𝐭𝐚. This takes about 50% of my time ⌛.
✅ 𝐄𝐱𝐜𝐞𝐥 - When I am required to 𝐬𝐡𝐚𝐫𝐞 𝐝𝐚𝐭𝐚 with stakeholders or managers, I use Excel. This takes about 20% of my time ⌛ in 𝐟𝐨𝐫𝐦𝐚𝐭𝐭𝐢𝐧𝐠 𝐚𝐧𝐝 𝐜𝐫𝐞𝐚𝐭𝐢𝐧𝐠 𝐩𝐢𝐯𝐨𝐭 𝐜𝐡𝐚𝐫𝐭𝐬 𝐨𝐫 𝐭𝐚𝐛𝐥𝐞𝐬.
✅ 𝐏𝐲𝐭𝐡𝐨𝐧- I use python for 𝐝𝐚𝐭𝐚 𝐚𝐧𝐚𝐥𝐲𝐬𝐢𝐬 𝐚𝐧𝐝 𝐭𝐨 𝐚𝐮𝐭𝐨𝐦𝐚𝐭𝐞 𝐦𝐲 𝐝𝐚𝐲-𝐭𝐨-𝐝𝐚𝐲 𝐭𝐚𝐬𝐤. It takes up about 20% of my time ⌛.
There are also other tools that I use like,
☑ 𝐎𝐧𝐞 𝐍𝐨𝐭𝐞 for note-taking
☑ 𝐉𝐢𝐫𝐚 for project management
☑ 𝐂𝐨𝐧𝐟𝐥𝐮𝐞𝐧𝐜𝐞 for documenting the project. 
These combined take up the remaining 10% of my time ⌛.
Which tool do you use? Comment below.
Follow @dataanalystduo 
#datascience #dataanalytics #datascientist #dataanalyst #statistics #dataanalystduo #onestopstatistics #trending</t>
  </si>
  <si>
    <t>https://www.instagram.com/reel/CsdtOxINdm-/</t>
  </si>
  <si>
    <t>🌟🎓📈 Back in 2016, I proudly earned my Bachelor of Science degree in Statistics with an impressive 89% score. With the same enthusiasm, I started my Masters in Statistics journey. Fast forward to April 2018, I failed in Semester 4, leaving me disheartened and uncertain about my future. My job search was met with rejection after rejection. While my friends celebrated their lucrative jobs, I found myself struggling to make ends meet.
💔😔 The pressure was mounting, and I could see the sadness in my parents’ eyes, who had always supported me despite our financial hardships. Their unwavering love became my driving force, urging me to keep pushing forward. I completed my Masters in the meantime. For three long months, I faced the daily battle of stress and depression. I tirelessly searched for opportunities, hoping for that one chance to turn my luck around. Finally, a ray of hope appeared when I received an interview invitation from a company in Mumbai.
💼📚 I poured my heart and soul into preparing for the interview, which included solving a complex case study. But as the days turned into weeks without any response, doubt and disappointment crept in. The fear of losing yet another opportunity grew stronger, threatening to overshadow my spirits.
📞 Just when I was on the verge of giving up, the phone call I had been waiting for finally came. I remember sitting in an auto-rickshaw, heart pounding, when the HR representative delivered the news—I had been selected for the role! Overwhelmed with joy, I couldn’t contain my excitement. I celebrated with the auto-rickshaw driver, who had unknowingly become a part of this incredible journey.
💖😭 When I finally shared the news with my family, their tears of joy mirrored the magnitude of this accomplishment. It was a pivotal moment that would forever change our lives.
Though I have not achieved enough to provide people employment, I try my best to educate and motivate people through our Instagram page @dataanalystduo . Let’s inspire each other to reach new heights! 🌍🌱
#datascience #dataanalyst #motivation</t>
  </si>
  <si>
    <t>https://www.instagram.com/reel/CsgTPKTOiWc/</t>
  </si>
  <si>
    <t>If you’re feeling directionless after finishing school, you don’t need to worry anymore. Fateh Education can help you study abroad and pursue your aspirations. 
With their guidance, you’ll be able to discover the ideal undergraduate programs at prestigious universities, obtain admissions and visas, and receive pre- and post-arrival assistance to ensure a successful journey towards your ambitions.
Don’t hesitate any longer, take the first step towards your dreams and register today. Fateh Education’s team of experts is excited to learn about your goals and assist you in achieving great success. 
REGISTER FROM THE LINK IN THE BIO!
 #registernow #neverstoplearning #opportunityofalifetime #UGProgramme #UnderGraduate #fateheducation #studyabroad #ukandirelandadmissions #ukuniversities #irelandeducation #reel #instagram #trending #fyp #explore #InternationalEducation #Scholarships #Careercounselling #internationaleducation</t>
  </si>
  <si>
    <t>https://www.instagram.com/reel/Csi12XJrAw5/</t>
  </si>
  <si>
    <t>Listen! 
Roadmap to become a Data Analyst is going to be same, no matter who you ask😅
Stop asking, just pick one tool and start learning 💪🏻
Follow @dataanalystduo 
#dataanalyst #datascience #datascientist #businessanalyst #dataanalytics #onestopanalytics #onestopstatistics #dataanalystduo #ai #ml #data #sql #statistics #python #aws #powerbi #tableau #excel</t>
  </si>
  <si>
    <t>https://www.instagram.com/p/CsllOJdv4el/</t>
  </si>
  <si>
    <t>This is why it is important to learn AWS for data analyst.
Follow @dataanalystduo 
#datascience #dataanalyst #dataanalytics #dataanalystduo #statistics #onestopstatistics #onestopanalytics #statistics #aws</t>
  </si>
  <si>
    <t>https://www.instagram.com/p/CsoOyxNtMgN/</t>
  </si>
  <si>
    <t>Blessing your feed with your favourite data couple 💕
Follow @dataanalystduo 
#dataanalystduo #datascience #dataanalytics #trending #explorepage✨</t>
  </si>
  <si>
    <t>https://www.instagram.com/p/CsqwQZHPrbz/</t>
  </si>
  <si>
    <t>Guys, Check the link in bio for Project. 
Building machine learning workflows in Python from scratch is an ideal intermediate-level project in data science. It deepens understanding of concepts, algorithms, and help you learn on how to preprocess data, handle missing values, perform feature selection, and deal with different types of data (numeric, categorical, text, etc.). Furthermore, successfully completing this project enhances a portfolio, demonstrating proficiency in Python, data manipulation, and machine learning frameworks. Embarking on this project empowers data science enthusiasts to expand their knowledge and showcase their abilities.
#datascience #projectideas #portfolio #data #dataanalytics #datascientist #dataanalystduo</t>
  </si>
  <si>
    <t>https://www.instagram.com/reel/Cstfe0otahy/</t>
  </si>
  <si>
    <t>Handling missing values is a critical step in data analysis to ensure accurate and reliable results. There are four commonly used methods to treat missing values in a dataset:
1. Replace missing values with the mean, median, or mode of the available data. This method provides a simple and quick solution.
2. Drop the data points with missing values, but caution must be exercised to ensure that the missingness is random.
3. Utilize domain expertise and subjective judgment to impute missing values based on contextual knowledge.
4. Programmatically deduce missing values using statistical techniques or machine learning algorithms. This method goes beyond simple replacements or data removal and uses statistical techniques or machine learning algorithms to make educated guesses about the missing values. 🧠💻Each method has its advantages and considerations, and the choice depends on the specific dataset and analysis requirements. Handling missing values is crucial for reliable insights. 💡🔍 #DataAnalysis #MissingValues #DataQuality #StatisticalMethods</t>
  </si>
  <si>
    <t>https://www.instagram.com/reel/Csv_rxmMaIl/</t>
  </si>
  <si>
    <t>From Data to Digits 💰! Step by Step 📈
I used to sit at this small, rusty table, dreaming of a bigger computer desk. It was a simple desire, but one that represented my ambition and determination to create an aesthetic working environment that would inspire me to reach new heights.
Follow @dataanalystduo 
#datascience #dataanalyst #dataanalytics #dataanalystduo #statistics #onestopstatistics #onestopanalytics #statistics</t>
  </si>
  <si>
    <t>https://www.instagram.com/p/CsypA3wNAi4/</t>
  </si>
  <si>
    <t>Join Statistics for Data Analysis workshop Batch 4. Link in bio. 
Date: 17-18th June
Time: 6-9 PM IST
Follow @dataanalystduo 
#datascience #dataanalyst #dataanalytics #dataanalystduo #statistics #onestopstatistics #onestopanalytics #statistics</t>
  </si>
  <si>
    <t>https://www.instagram.com/p/Cs1QgGetCNo/</t>
  </si>
  <si>
    <t>📣📊 The Power of Domain Knowledge in Data Science! 🌐💡
Hey there, fellow data enthusiasts! Today, I want to share with you the incredible significance of domain knowledge in the fascinating world of data science. 🚀✨
As a data analytics expert with four years of experience in the media measurement domain, I’ve come to realize that possessing a deep understanding of the industry you’re working in is like having a superpower in the data realm. Let me tell you why! 💪🔍
1️⃣ Context is Everything: Domain knowledge allows us to grasp the context and nuances behind the data we analyze. It helps us uncover the underlying intricacies specific to our field, enabling us to interpret the data accurately and draw meaningful insights. Without context, numbers are just digits lacking real-world significance.
2️⃣ Better Data Collection: Being well-versed in the domain enables us to ask the right questions and identify the most relevant data sources. We know where to look, what to measure, and how to structure our data collection process effectively. This targeted approach leads to more accurate and comprehensive datasets.
3️⃣ Problem Solving Made Easier: When faced with complex challenges, domain knowledge acts as our guiding compass. It empowers us to navigate through data puzzles with confidence and creativity. By understanding the intricacies of our domain, we can identify patterns, spot anomalies, and develop tailored solutions that truly address the industry’s needs.
4️⃣ Communicating Insights: Our ability to communicate data-driven insights effectively is amplified when we possess domain knowledge. We can convey our findings in a language that resonates with decision-makers, breaking down complex analyses into actionable recommendations that drive positive change.
So, my friends, if you’re diving into the vast ocean of data science, remember the immense value of domain knowledge. Embrace your industry’s intricacies, absorb its unique challenges, and let it fuel your data-driven journey. 🌊🔬
Follow @dataanalystduo 
#DataScience #DomainKnowledge #Analytics #DataDriven #DataSuperpowers #Innovation #Insights</t>
  </si>
  <si>
    <t>https://www.instagram.com/reel/Cs30EWhM8pR/</t>
  </si>
  <si>
    <t>📊 Embracing the Crucial Role of Statistics in the Realm of Data Science 📈
Statistics serves as the bedrock of data science, providing the essential tools and techniques that empower analysts to extract meaning and make informed decisions from vast amounts of data. In this ever-evolving digital landscape, where information abounds, the significance of statistics in data science cannot be overstated.
1️⃣ Making Sense of Data:
Data, without proper context and understanding, is akin to an enigma waiting to be deciphered. Statistics serves as the key to unlock this puzzle, allowing data scientists to transform raw data into valuable insights.
2️⃣ Quantifying Uncertainty:
In the realm of data science, uncertainty is an ever-present companion. Statistics provides the necessary tools to quantify and manage this uncertainty, enabling data scientists to make robust predictions and draw reliable conclusions.
3️⃣ Predictive Modeling:
One of the cornerstones of data science is the ability to make accurate predictions. Statistics equips data scientists with the necessary tools to build predictive models, enabling them to forecast future outcomes based on historical data. Techniques such as regression analysis, time series analysis, and machine learning algorithms leverage statistical principles to create models that can make reliable predictions. These models can be applied in a variety of fields, from finance and marketing to healthcare and logistics, allowing businesses and organizations to make data-driven decisions and optimize their operations.
Join us on our 2-day statistics for data analysis workshop where we will teach you to unlock the power of statistics in solving a real world problem. 😄 
Check the link in bio or comment ‘link’. The price of workshop is ₹499. You can use code ‘DUO10’ for 10% discount.
Follow @dataanalystduo
#statistics #datascience #dataanalytics #onestopstatistics #ai #ml</t>
  </si>
  <si>
    <t>https://www.instagram.com/reel/Cs6SO8UthZr/</t>
  </si>
  <si>
    <t>Data Analyst roadmap ‼️
🔺Statistics 
🔺SQL
🔺Excel
🔺Power BI/ Tableau
🔺Python 
.
.
.
Follow @dataanalystduo
.
.
.
#datascience #dataanalyst #dataanalytics #roadmap #ml #ai</t>
  </si>
  <si>
    <t>https://www.instagram.com/p/CpPxGiwDNlW/</t>
  </si>
  <si>
    <t>Data Science is at the heart of @netflix_in 
Here’s are different ways Netflix uses data science.
☑️ Personalised recommendations 
☑️ Content Development 
☑️ Customized marketing
.
.
.
Follow @dataanalystduo
.
.
.
#datascience #dataanalyst #dataanalytics #roadmap #ml #ai</t>
  </si>
  <si>
    <t>https://www.instagram.com/reel/CpSV3rUjaoq/</t>
  </si>
  <si>
    <t>End to End Machine Learning steps 🥶
Follow @dataanalystduo 
#datascience #dataanalyst #dataanalytics #dataanalystduo #statistics #onestopstatistics #onestopanalytics #statistics #machinelearning #ml</t>
  </si>
  <si>
    <t>https://www.instagram.com/p/CtB_nUbPeA7/</t>
  </si>
  <si>
    <t>Which one have you worked on or planning to learn? Comment below 👇🏼
#python #ml #machinelearning</t>
  </si>
  <si>
    <t>https://www.instagram.com/reel/CtHgeNhtY37/</t>
  </si>
  <si>
    <t>Comment ‘Statistics’ for details regarding statistics workshop 📊
Follow @dataanalystduo 
#datascience #dataanalyst #dataanalytics #dataanalystduo #statistics #onestopstatistics #onestopanalytics #statistics</t>
  </si>
  <si>
    <t>https://www.instagram.com/reel/CtJkYg4LJQt/</t>
  </si>
  <si>
    <t>Throughout my journey, I have worked with industry leaders such as Comscore and Magic9 Media, leveraging the power of data to provide invaluable insights and propel client growth. I have also immersed myself in the fintech realm, contributing six months of invaluable expertise to the product analytics team at Angel One. 😄
Today, I took some time to rate every role in my career. I personally loved my data analyst role because I was able to work on machine learning problems. 😁
BTW,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Follow @dataanalystduo 
#datascience #dataanalyst #dataanalytics #dataanalystduo #statistics #onestopstatistics #onestopanalytics #statistics #trending</t>
  </si>
  <si>
    <t>https://www.instagram.com/p/CtMawquvPcI/</t>
  </si>
  <si>
    <t>Guess the distribution for both scenarios 😄
You can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Follow @dataanalystduo 
#datascience #dataanalyst #dataanalytics #dataanalystduo #statistics #onestopstatistics #onestopanalytics #statistics #trending</t>
  </si>
  <si>
    <t>https://www.instagram.com/p/CtPDoCOPnfr/</t>
  </si>
  <si>
    <t>Follow @dataanalystduo 
Follow @dataanalystduo 
#datascience #dataanalyst #dataanalytics #dataanalystduo #statistics #onestopstatistics #onestopanalytics #trending #netflix</t>
  </si>
  <si>
    <t>https://www.instagram.com/reel/CtRiOLlsT2L/</t>
  </si>
  <si>
    <t>📌 Supercharge Your Data Analytics Skills with Statistics &amp; Python
300+ folks have already completed the workshop. This will be the last batch of the level 1. We are soon going to start level 2. 
Our approach to teaching statistics will be structured in a way that ensures students are comfortable with both Python and statistical concepts before delving into a project using real-world data.
☑ Day 0 - As soon as you join, you will get access to a Python crash course
☑ Day 1 - Understanding fundamental statistical concepts, with real-life examples 
☑ Day 2 - Dedicated to building two projects in Python on a real-world dataset
Syllabus:
✅ Python for Data Analysis - Data type, variable assignment, list, strings, tuple, dictionary, sets, operators, conditional statements, numpy &amp; pandas
✅ Why it is important to learn Statistics? -  Definition, importance &amp; application
✅ Why is it important to know the type of data you are dealing with? -  categorical, numerical, ordinal, nominal, continuous, discrete, ratio &amp; interval
✅ Why creating charts are important? - Different types of charts and when to use which chart
✅ How to summarise data using descriptive statistics - Mean, median, mode, variance, standard deviation, boxplot
✅ Different types of sampling - Probability and Non-probability sampling
✅ We will solve two projects in Python, both with practical applications in mind -  Domain: Sports &amp; Social media
✅ Insights writing and documentation
Bonuses🤑
1️⃣ - Python crash course
2️⃣ - Statistics ebook
3️⃣ - Resume template
Overall ratings - 4.8/5
Check the link in the bio to register. 
Follow @dataanalystduo 
#datascience #dataanalyst #dataanalytics #dataanalystduo #statistics #onestopstatistics #onestopanalytics #statistics #trending #workshop</t>
  </si>
  <si>
    <t>https://www.instagram.com/p/CtTt_tMPV-I/</t>
  </si>
  <si>
    <t>If you want to learn how descriptive statistics can be used to solve the real world problem then join our 2-day Statistics for data analysis workshop. 
300+ folks have already completed the workshop. This will be the last batch of the level 1. We are soon going to start level 2. 
Overall ratings - 4.8/5
Check the link in the bio to register. 
Follow @dataanalystduo 
#datascience #dataanalyst #dataanalytics #dataanalystduo #statistics #onestopstatistics #onestopanalytics #trending #workshop #datascienceworkshop #biostatistics</t>
  </si>
  <si>
    <t>https://www.instagram.com/p/CtWbVk0PwF5/</t>
  </si>
  <si>
    <t>Are you feeling exhausted, disheartened, and on the verge of giving up on your data science dreams? Don’t throw in the towel just yet! 
Unleash the power of networking to propel your job search forward. 
Here are a few tips to guide you:
🔗 The Networking Edge:
In today’s competitive job market, networking is the key to unlock opportunities. Expand your professional network by reaching out to HR, hiring managers, or referrals who can guide you or provide valuable insights.
📝 Crafting LinkedIn Cold Messages:
Personalize your messages by expressing genuine interest in the company or the individual’s work. Share your passion for data science, highlight relevant skills, and explain how you can add value.
💡 Proactive Engagement:
Engage with data science communities, join relevant LinkedIn groups, and participate in industry events. Share your knowledge, contribute to discussions, and build relationships. Networking is a two-way street, so offer your support and assistance to others as well.
🗓️ The Power of Informational Interviews:
Request informational interviews with professionals in your desired field. Be prepared with thoughtful questions, listen attentively, and showcase your enthusiasm. These conversations can provide valuable insights and potentially lead to job referrals.
🌟 Motivation for the Journey:
Remember, setbacks are temporary. Stay motivated by envisioning the exciting projects and opportunities that await you in the data science realm. Embrace continuous learning, sharpen your skills, and stay resilient in the face of rejection.
🚀 Unleash Your Network, Land Your Dream Job:
By leveraging the power of networking, you can break the cycle and secure your first data science job. Embrace the connections waiting to be made, personalize your outreach, and engage proactively. Your dream job is within reach—don’t let it slip away!
Follow @dataanalystduo
#networkingpower #jobsearchtips #nevergiveup #unleashyournetwork #datascience #linkedin #networking #dataanalytics #statistics #dataanalystduo</t>
  </si>
  <si>
    <t>https://www.instagram.com/reel/CtZIO-uAesm/</t>
  </si>
  <si>
    <t>Python for data visualisation 📊
1 - Matplotlib
2 - Seaborn
3 - Plotly
4 - Bokeh
Follow @dataanalystduo
#datascience #dataanalyst #dataanalytics #dataanalystduo #statistics #onestopstatistics #onestopanalytics #python #pythonprogramming #matplotlibpyplot #seaborn</t>
  </si>
  <si>
    <t>https://www.instagram.com/p/CtbyHJ2tKCR/</t>
  </si>
  <si>
    <t>Common causes of outliers in a dataset. 
Follow @dataanalystduo
#datascience #dataanalyst #dataanalytics #dataanalystduo #statistics #onestopstatistics #onestopanalytics #python #outliers</t>
  </si>
  <si>
    <t>https://www.instagram.com/p/CtefOCRvDLe/</t>
  </si>
  <si>
    <t>How to find a job through Linkedin 🔵
Follow @dataanalystduo
#datascience #dataanalyst #dataanalytics #statistics #linkedin #linkedintips #job #jobseekers #datascientist</t>
  </si>
  <si>
    <t>https://www.instagram.com/p/CtrA6dfvpKF/</t>
  </si>
  <si>
    <t>Hey fam! 👋
I wanted to share an incredible experience I’ve had recently. As many of you know, I’ve been passionate about creating content and engaging with my audience. However, something extraordinary happened when I decided to step into the role of a teacher and started teaching statistics. I have taught statistics to 400+ students over past two months.📚
Teaching has had a profound impact on my personal and professional growth, and I strongly believe that everyone should try it at least once. 
Here are a few reasons why teaching can be incredibly beneficial:
1️⃣ Solidify Your Knowledge: Teaching a subject requires a deep understanding of the topic at hand. By sharing your knowledge, you are challenged to clarify concepts, reinforce your understanding, and bridge any knowledge gaps.
2️⃣ Boost Confidence: There’s something truly empowering about guiding others and witnessing their growth. As a teacher, you become a source of inspiration and support for your students. This experience not only helps build their confidence but also elevates your own.
3️⃣ Learn from Others: Teaching is a two-way street. While you share your knowledge, you also gain valuable insights from your students. Each student brings unique perspectives, experiences, and questions that can broaden your understanding and challenge your assumptions. Engaging with your students creates a dynamic learning environment that benefits both parties involved.
In my case, teaching statistics has not only impacted the lives of my students, but it has also accelerated my growth as a content creator. The experience has pushed me out of my comfort zone, increased my self-assurance, and expanded my expertise. 📈
Follow @dataanalystduo
#teaching #personalbranding #personalgrowth #knowledgesharing #confidence #statistics #datascience #dataanalytics</t>
  </si>
  <si>
    <t>https://www.instagram.com/reel/CtwKLXixKPu/</t>
  </si>
  <si>
    <t>As I reflect on these 100 days, I see how moving out has transformed me. It has been a journey of self-discovery, growth, and embracing the independence that comes with it.
🔸 Moving out taught me the true meaning of responsibility. From paying bills to managing household chores, and grocery shopping to fixing household issues, I've grown into a responsible adult.
🔸 Living on my own has its perks, but I can't deny the moments when I miss my family. Distance has made me cherish our time together even more.
🔸 Managing finances has been a significant part of my journey. Budgeting, saving, and making wise financial decisions have become crucial skills these days.
🔸 Now, I and Aditi get more time to spend and get to know each other. This has helped our relationship to grow stronger. 
I'm grateful for the support and encouragement I've received along the way. Your presence has made this transition smoother, and I look forward to sharing more experiences with you.
Follow @dataanalystduo
#personalgrowth #datascience #dataanalytics #trending #amazing #branding #ai #statistics</t>
  </si>
  <si>
    <t>https://www.instagram.com/p/Cty-u_XP7lK/</t>
  </si>
  <si>
    <t>Guys, check link in bio for course.
I built a basic course on SQL for data analytics. It’s complete beginner friendly. 
Comment below if you want the link to the course. 
Follow @dataanalystduo 
#sql #dataanalytics #dataanalysis #datascience #ai #dataanalyst #dataanalystduo #onestopanalytics</t>
  </si>
  <si>
    <t>https://www.instagram.com/p/Ct1kKPpNpNR/</t>
  </si>
  <si>
    <t>How to choose an appropriate table or chart type❓
Firstly, determine whether your data is categorical or numerical.
✅If your data is categorical: Determine whether you have one or two variables to present.
1. If one variable, use a summary table and/or bar chart, pie chart, or Pareto diagram. 
2. If two variables, use a two-way cross-classification table.
✅If your data is numerical:
Determine whether you have one or two variables to present.
1. If one variable, use a frequency and percentage distribution, or histogram.
2. If two variables, determine whether the time order of the data is important.
 -If yes, use a time-series plot.
 -If no, use a scatter plot.
Follow @dataanalystduo
#datascience #dataanalyst #dataanalytics #dataanalystduo #statistics #onestopstatistics #onestopanalytics #datavisualization</t>
  </si>
  <si>
    <t>https://www.instagram.com/reel/Ct6cvXYtzFw/</t>
  </si>
  <si>
    <t>✅ Uniform Distribution: A distribution where all values within a given range are equally likely; it can be used to model scenarios such as random number generation or selecting items from a set with equal probabilities.
✅ Normal Distribution: A symmetric bell-shaped distribution that is widely used in statistical analysis to represent a variety of natural phenomena such as heights, weights, IQ scores, and measurement errors.
✅ Bernoulli Distribution: A distribution representing the probability of success (1) or failure (0) in a single experiment or trial, often applied in areas like binary classification, coin flipping, or success/failure events.
✅ Binomial Distribution: A distribution that counts the number of successes in a fixed number of independent Bernoulli trials, commonly used for analyzing repeated experiments with two possible outcomes like the number of heads in multiple coin tosses.
✅ Poisson Distribution: A discrete distribution that models the number of events occurring in a fixed interval of time or space, often utilized in areas such as modeling rare events, traffic flow analysis, or accident prediction.
✅ Exponential Distribution: A continuous distribution that models the time between independent events in a Poisson process, frequently used in reliability analysis, queueing theory, or survival analysis.
Follow @dataanalystduo 
#datascience #dataanalyst #dataanalytics #dataanalystduo #statistics #onestopstatistics #onestopanalytics #probability #trending</t>
  </si>
  <si>
    <t>https://www.instagram.com/p/Ct_oYFbPW-v/</t>
  </si>
  <si>
    <t>Here are the Key Highlights that we’ve discussed:
🌟 Not enough research: 
Before you attend the interview, it’s crucial to thoroughly research the company. Ask yourself questions like “What do they do?”, “What products do they make?”, and “Which ones are the best?”.
🌟 STAR methodology: 
During the interview, use the STAR methodology (Situation, Task, Action, Result) to answer questions. Explain the situation, describe the task at hand, talk about the actions you took, and highlight the positive result. This structured approach will showcase your problem-solving skills.
🌟 All talk no show: Proof of work: 
Don’t just rely on words; show proof of your work. Keep your project portfolio ready. This tangible evidence will demonstrate your capabilities and ensure you’re not all talk and no show.
🌟 Be Flexible: 
Flexibility matters! Hiring managers highly value candidates who are open to using new tools, working from different locations, or collaborating with diverse teams. Avoid being too rigid and showcase your willingness to adapt.
🌟 Conversational style: 
Make your interview more conversational by asking the interviewer about their experience working in the team and the tools they use. This valuable technique helps create a more engaging and natural interview environment, where you can connect with the interviewer on a deeper level.
.
Remember these points when going out for an interview apart from your technical expertise.
.
Follow @citizendatascientist and @dataanalystduo for more Data science and Analytics tips and resources.
.
.
#CitizenDataScientist #DataAnalystDuo #alphaa.ai #superAI #DataAnalystJob #InterviewTips #CompanyResearch #LinkedInNetworking #STARMethodology #ProofOfWork #PowerBI #TableauDashboard #FlexibilityMatters #OpenToNewTools #ConversationalInterview #valuabletechniques</t>
  </si>
  <si>
    <t>https://www.instagram.com/reel/CuBTyzVO8me/</t>
  </si>
  <si>
    <t>Check link in bio for more details on ‘PyGWalker’
Follow @dataanalystduo 
#datascience #dataanalyst #dataanalytics #dataanalystduo #statistics #onestopstatistics #onestopanalytics #python #tableau #datavisualization #jupyternotebook</t>
  </si>
  <si>
    <t>https://www.instagram.com/reel/CuHu3wTLQUR/</t>
  </si>
  <si>
    <t>"Unlocking the Power of SQL 💪💻✨
SQL, the language of data management and stream processing, is a programming gem used by various database systems like MySql, SQL Server, PostgreSQL, and more. 🗂️💡
Discovering the Magic of SQL Commands:
🔹 DDL (Data Definition Language): Creating and modifying database structures with commands like CREATE, DROP, ALTER, TRUNCATE, and RENAME. Let's dive in! 🏗️🔧
🔹 DML (Data Manipulation Language): Inserting, deleting, and updating data in a database. It's all about retrieval and manipulation. Get ready for INSERT, UPDATE, and DELETE! 🔄📝
🔹 DQL (Data Query Language): Fetching data from a relational database. SELECT, the star of the show, allows you to retrieve attributes based on conditions. 📊💡
🔹 DCL (Data Control Language): Accessing stored data, granting or revoking user access. Remember, no rollbacks here! 🔒🚫
🔹 TCL (Transaction Control Language): Managing changes made by DML statements, adding that extra layer of control. Let's COMMIT and ROLLBACK! 🔄✅
Get ready to unleash the power of SQL and conquer your data challenges! 💪🔥 
Follow @dataanalystduo 
#sqlmastery #datamanagement #coding #sql #mysql #postgresql #datascience #dataanalyst #dataanalytics</t>
  </si>
  <si>
    <t>https://www.instagram.com/p/CuW4_bgP5Wh/</t>
  </si>
  <si>
    <t>@dataanalystduo | Best resource to learn SQL 📸
#datascience #dataanalytics #sql #sqlprogramming #dataanalyst</t>
  </si>
  <si>
    <t>https://www.instagram.com/reel/CuoznrYLj2o/</t>
  </si>
  <si>
    <t>@dataanalystduo | SQL resources to practice Interview Questions and Projects. 
#datascience #dataanalyst #dataanalytics #dataanalystduo #statistics #onestopstatistics #onestopanalytics #sql #sqlserver #projects</t>
  </si>
  <si>
    <t>https://www.instagram.com/reel/CurhcYTtHZP/</t>
  </si>
  <si>
    <t>@dataanalystduo | Best resources to study Power BI 📊
#datascience #dataanalyst #dataanalytics #dataanalystduo #statistics #onestopstatistics #onestopanalytics #powerbi #datavisualization #dataviz</t>
  </si>
  <si>
    <t>https://www.instagram.com/reel/CuuQZzcRuA8/</t>
  </si>
  <si>
    <t>@dataanalystduo | What are analytical skills and why are they important? 
#datascience #dataanalyst #dataanalytics #dataanalystduo #statistics #onestopstatistics #onestopanalytics #sql #python #tableau</t>
  </si>
  <si>
    <t>https://www.instagram.com/reel/CuzLayGNHMV/</t>
  </si>
  <si>
    <t>@dataanalystduo | Best resources to learn Python. Both the courses are from Jose Portilla. 
@udemy 
#datascience #dataanalyst #dataanalytics #dataanalystduo #statistics #onestopstatistics #onestopanalytics #python #udemy #resources</t>
  </si>
  <si>
    <t>https://www.instagram.com/reel/Cu1ytTDuDoZ/</t>
  </si>
  <si>
    <t>@dataanalystduo | SQL Case Statements
#datascience #dataanalyst #dataanalytics #dataanalystduo #statistics #onestopstatistics #onestopanalytics #sql #casestatements #nuggetsofsql</t>
  </si>
  <si>
    <t>https://www.instagram.com/p/Cu4cpuZNwfj/</t>
  </si>
  <si>
    <t>Found a way to get your dream job at MAANG companies!
@preplaced.in has 300+ mentors who are from top tech companies like Microsoft, Google, Atlassian and more, and have already helped many job seekers achieve success!
Start by booking a free trial with a mentor of your choice - https://visit.preplaced.in/4tz
#datascience #dataanalyst #dataanalytics #dataanalystduo #statistics #onestopstatistics #onestopanalytics #mentorship #preplaced #interviewpreparation #faang #google #interview</t>
  </si>
  <si>
    <t>https://www.instagram.com/reel/Cu60dPVAIuw/</t>
  </si>
  <si>
    <t>Join the discord community!
By joining our Discord server, you'll have the opportunity to:
- [x] Engage in enriching conversations: Discuss topics you're passionate about with fellow members who share your interests.
- [x] Access valuable resources: Benefit from a vast array of resources shared by community members, including helpful articles, tutorials, and exclusive content.
- [x] Participate in exciting events: Take part in interactive events, such as workshops, expert sessions, and Q&amp;A sessions with us. 
- [x] Network and collaborate: Connect with individuals from different backgrounds and industries. Forge new connections, exchange ideas, and potentially collaborate on projects with talented individuals.
Follow @dataanalystduo 
#datascience #dataanalytics #data #discord #community #dataanalyst #datascientist #ai #ml</t>
  </si>
  <si>
    <t>https://www.instagram.com/p/Cs88WnMv6oZ/</t>
  </si>
  <si>
    <t>*Not sponsored* just genuine recommendation.
This Udemy course offers a unique opportunity to learn business analysis while simultaneously working on a amazing project for your portfolio.. 
Do check it out : Link is in the bio!
Follow @dataanalystduo 
#sql #learning #database #bussinessanalyst #data #datascience #ai #dataanalytics #dataanlaytics</t>
  </si>
  <si>
    <t>https://www.instagram.com/reel/Cs_o35JsiKo/</t>
  </si>
  <si>
    <t>@dataanalystduo x @datatodestiny | Diverse Projects, Diverse Skills 🎯
It is important to have a diverse set of projects which showcase your diverse skills. 
You could have projects focused on data cleaning and preprocessing, exploratory data analysis, building dashboards, or simply data extraction.
This variety proves that you possess a comprehensive skill set required to handle different stages of the data analysis pipeline.
Diversifying your projects highlights your versatility as an analyst and captures the attention of potential employers.
#projects #projectportfolio #dataanalytics #datanalysis #datascience #ai #statistics #dataanalyst #skills</t>
  </si>
  <si>
    <t>https://www.instagram.com/reel/CvZvENas4yc/</t>
  </si>
  <si>
    <t>@dataanalystduo x @datatodestiny | Quality Over Quantity 
Rather than aiming for many projects, prioritize quality and depth in your portfolio. 
Select a handful of projects that you are truly proud of and invest time in making them exceptional. 
Concentrate on building a portfolio that showcases your best work, attention to detail, and commitment to delivering impactful insights.
Your top projects will create a lasting impression on potential employers or clients. 
#projects #projectportfolio #dataanalytics #datanalysis #datascience #ai #statistics #dataanalyst</t>
  </si>
  <si>
    <t>https://www.instagram.com/reel/Cve2yxyN2zA/</t>
  </si>
  <si>
    <t>@dataanalystduo x @datatodestiny | The power of Domain Specific projects 💪🏻
When it comes to choosing projects for your portfolio, one effective strategy is to focus on domain-specific projects.
This means tailoring your data analytics projects to address real-world challenges within a particular industry or domain, such as finance, sports, logistics, healthcare, or any other field of interest.
By selecting projects that align with a specific domain, you demonstrate not only your technical proficiency but also your understanding of the industry’s unique challenges and requirements.
This will not only make the process enjoyable but also reflects your passion for the subject matter.
#projects #projectportfolio #dataanalytics #datanalysis #datascience #ai #statistics #dataanalyst #trending #trendingreels</t>
  </si>
  <si>
    <t>https://www.instagram.com/reel/CvkAepTN-oF/</t>
  </si>
  <si>
    <t>@dataanalystduo x @datatodestiny | Clear Project Documentation📄
Clear project documentation is an important aspect of building an impressive data analytics portfolio.
It serves as a means of effective communication between you and the audience.
Provide clear and concise documentation for each project, outlining the problem statement, data sources, methodologies used, and results obtained.
You can add relevant visuals, such as charts or graphs, to enhance the understanding of your findings. 
Additionally, include code snippets to illustrate your process, making it easier for technical audiences to follow your work.
#projects #projectportfolio #dataanalytics #datanalysis #datascience #ai #statistics #dataanalyst #datatodestiny #documentation #trending #trendingreels</t>
  </si>
  <si>
    <t>https://www.instagram.com/reel/CvpYJi_tVY5/</t>
  </si>
  <si>
    <t>Super excited for this #Collaboration with Saffola💪🏻
Join me in the Saffola ToI 40Under40 initiative with 39 other young achievers on our 8 week health journey! Check your Saffola Lifestyle Score and take your Roz Ka Healthy Steps today.
To help you get started, Saffola is giving you a Tata 1MG full body check-up @449 only &amp; a diet consultation at 50% off after the lifestyle score.
#SaffolaTOI40Under40 #SaffolaRozKaHealthyStep #Collaboration #Ad</t>
  </si>
  <si>
    <t>https://www.instagram.com/reel/CvuKhgJsD0y/</t>
  </si>
  <si>
    <t>Say hello to ‘Vera’ by board infinity!
Vera is an AI-powered tool designed to boost your interview performance significantly.
And best part about it is that it creates a personalized mock interview based on your LinkedIn profile and other data points such as your academics, work experience, etc making the interview question very relevant questions for your profile.
Once the interview question pops up on your screen, you simply have to put in your response and Vera will rate your response and provide you with feedback to enhance your answers.
Board Infinity is giving you free credits worth two interviews if you sign up now. Check the link in the bio.
Follow @dataanalystduo
#datascience #dataanalyst #dataanalytics #dataanalystduo #statistics #onestopstatistics #onestopanalytics #statistics #interviewpreparation #vera #ai</t>
  </si>
  <si>
    <t>https://www.instagram.com/reel/Cv4xXTptvZ9/</t>
  </si>
  <si>
    <t>@dataanalystduo x @datatodestiny | Unlock the secrets of Joins 🔐
I have taken many SQL interviews and here are some tips for you to master Joins.
See Joins are the most common type of SQL interview questions.
Joins are used to combine data from multiple tables, and mastering them can be the key to landing your dream job.
The key to cracking any join-related question is to visualize the output of the join. 
You need to focus more on these two areas:
1️⃣ Special caution must be taken when dealing with NULL values
2️⃣ You also need to be careful with the duplicated values in the join.
#projects #projectportfolio #dataanalytics #datanalysis #datascience #ai #statistics #dataanalyst #sql #interview  #interviewtips</t>
  </si>
  <si>
    <t>https://www.instagram.com/reel/CwAMtRPtXU0/</t>
  </si>
  <si>
    <t>@dataanalystduo x @datatodestiny | Types of Join questions 🔐
I have taken many SQL interviews and here are some sample questions for you to master Joins.
1) Given 2 tables of sizes 4x5 and 3x5 (all the cell values are “1”), what will be the output size when you perform an inner join?
2) Given 2 tables, table A with 13 records &amp; Table B with 10 records. Both tables are unique. Write the no of records that would be fetched when you perform various joins (inner, left, right, full outer)
#sqljoins #projectportfolio #dataanalytics #datanalysis #datascience #ai #statistics #dataanalyst #sql #interview</t>
  </si>
  <si>
    <t>https://www.instagram.com/reel/CwH3jDtRZZN/</t>
  </si>
  <si>
    <t>Age</t>
  </si>
  <si>
    <t>Women</t>
  </si>
  <si>
    <t>Men</t>
  </si>
  <si>
    <t>18-24</t>
  </si>
  <si>
    <t>25-34</t>
  </si>
  <si>
    <t>35-44</t>
  </si>
  <si>
    <t>45-54</t>
  </si>
  <si>
    <t>55-64</t>
  </si>
  <si>
    <t>65+</t>
  </si>
  <si>
    <t>Value</t>
  </si>
  <si>
    <t>Others</t>
  </si>
  <si>
    <t>Top countries</t>
  </si>
  <si>
    <t>India</t>
  </si>
  <si>
    <t>United States</t>
  </si>
  <si>
    <t>United Kingdom</t>
  </si>
  <si>
    <t>Canada</t>
  </si>
  <si>
    <t>Indonesia</t>
  </si>
  <si>
    <t>Instagram followers visit</t>
  </si>
  <si>
    <t>Total</t>
  </si>
  <si>
    <t>Publish time_new</t>
  </si>
  <si>
    <t>Check out the course offered by PW skills  coupon code to get 2000 discounts. 
Common Features in Job Assurance Batches - 
1. Job Assurance: Job assurance upto 9 months post course completion
2. Doubt Support: 12 hours daily 1 to 1 doubt support
3. PW Lab Access: This is a virtual lab, with free access to numerous premium softwares. No need to but costly system or softwares for real-life project during the course.
4. Job Ready Activities: Resume Building Sessions - Mock Interviews
5. Expert Connect: Get mentored by experts from Google, Microsoft, LinkedIn, PayPal etc.
Disclaimer:The coupon  code is only applicable on PW app
#pwskills #webdevelopment #java #frontend #backend #trending</t>
  </si>
  <si>
    <t>Linkedin Reach out templates - Job referral
🟡Junior Level🟡
➡️ “Hi [Name], I’m pursuing a career in Data Science and noticed an entry-level role at [Company]. Your expertise is inspiring! Could you kindly refer me?
🟡Mid-Senior Level🟡
➡️ “Hello [Name], I’m eager to kickstart my Data Analytics journey. Saw an entry-level position at [Company]. Your guidance would be invaluable! Can I ask for your referral?
🟡Executive Level🟡
➡️ “Dear [Name], I aspire to grow in your Data Leadership. There’s an entry-level opportunity at [Company]. Your support would mean a lot. Could you refer me, please?
#linkedin #referral #jobs #datascience #ai #dataanalytics #dataanalystduo #statistics #linkedintips</t>
  </si>
  <si>
    <t>#Collaboration
Unleashing my inner Data Analyst and Cracking the Code to a healthy lifestyle 💪🏼
A couple of weeks ago, I started this incredible journey of improving my health. I started using a 9-inch plate with more greens, proteins, and balanced portions. 
In this week’s, “Roz Ka Healthy Step”, I’m focusing on budgeting my oil intake. This will not only improve my digestion but will also make me feel lighter after meals. Making sure I am alert, while crunching numbers and creating impact. 🤑
Join me on this journey and take your Saffola Lifestyle Score now.
To help you get started on this journey, Saffola is giving you a Tata 1MG full body check-up @449 only &amp; a diet consultation at 50% off with NHS after the lifestyle score. Let’s ride to a healthier life!
#SaffolaTOI40Under40 #rozkahealthystep</t>
  </si>
  <si>
    <t>I had the pleasure of diving into the 'Data Wrangling with SQL' book authored by my friends Raghav and Shivangi, this book takes you on an exciting adventure into the realm of data manipulation, providing a comprehensive toolkit for working with data.
From the very start, the book exudes a sense of purpose. As someone deeply rooted in the world of data analytics, I understand the significance of SQL in extracting meaning from vast data oceans. 'Data Wrangling with SQL' not only underscores the importance of SQL in modern analytics but also emboldens readers to harness its power.
The two weeks I spent engrossed in the book were nothing short of enlightening. Each chapter, infused with practical examples, felt like a guided tour through the intricacies of SQL. Both Raghav and Shivangi have done a commendable job of demystifying complex concepts and translating them into relatable scenarios. It's not just about learning SQL; it's about understanding how to wield it to turn raw data into insights.
I wholeheartedly recommend 'Data Wrangling with SQL' to anyone eager to take command of their data. Whether you're a data analyst, a budding data scientist, or anyone looking to uncover the potential within data, this book will empower you. 
Cheers to Raghav and Shivangi aka @get_data_hired for a job well done!
#dataanalytics #sql #datascience</t>
  </si>
  <si>
    <t>@dataanalystduo x @datatodestiny | LinkedIn Reach-out templates - Networking
🟡Junior Level 🟡
➡️ “Hi [Name], Impressed by your work in Data Science! Aspiring DS analyst here seeking guidance. Any tips for someone starting their journey?
🟡Mid-Senior Level🟡
➡️ “Hello [Name], Your expertise in Data Analytics is inspiring! I’m a data analyst looking to expand my skills. Would love to connect and learn from your experiences.
🟡Executive Level🟡
➡️ “Respected [Name], Admire your leadership in Data Science! As an executive in the analytics field, your insights are invaluable. Grateful for any insights you can share with me!
#linkedin #networking #referral #jobs #datascience #ai #dataanalystduo #statistics</t>
  </si>
  <si>
    <t>Comment your answers below 👇🏼 
@dataanalystduo x @datatodestiny | Statistics Interview Questions - Part 1
In a normal distribution, what percentage of data falls within one standard deviation from the mean?
a) 34%
b) 50%
c) 68%
d) 95%
Which statistical test is appropriate for comparing the means of three or more groups?
a) T-test
b) Chi-squared test
c) ANOVA
d) Regression analysis
A company tracks the time it takes for its employees to complete a particular task. Which distribution is suitable for this scenario? 
a) Poisson
b) Normal 
c) Binomial 
d) Exponential
#datascience #dataanalyst #dataanalytics #dataanalystduo #onestopstatistics #onestopanalytics #statistics #interview #ai</t>
  </si>
  <si>
    <t>#Collaboration
Cracking the code to healthier lifestyle 💪🏻
Last week, our goal was to budget our oil intake. So in this week's "Roz Ka Healthy Step," we are focusing on reducing our sodium intake by cutting down on breads and biscuits since they come with hidden salts. This will help us in reducing bloating and face puffiness. 
I’m replacing these biscuits and breads with the creamy saffola oats and honey. 😀
It’s perfect mix of healthy and tasty breakfast. 💪🏻
Join me in this journey and take your Saffola Lifestyle Score now
To help you get started on this journey, Saffola is giving you a Tata 1MG full body check-up @449 only &amp; a diet consultation at 50% off with NHS after the lifestyle score.
#SaffolaTOI40Under40 #RozKaHealthyStep</t>
  </si>
  <si>
    <t>As a Data Analyst, your role revolves around transforming raw data into actionable insights. In this data-driven era, mastering the art of pivot tables is not just a valuable skill; it's a necessity. Let's dive into why you should prioritize learning pivot tables:
1️⃣ Data Summarization: Pivot tables excel at summarizing complex data. With a few clicks, you can aggregate and organize data, making it easier to spot trends, patterns, and outliers.
2️⃣ Data Exploration: They're excellent for exploring data. You can instantly group, filter, and sort data to investigate different aspects, helping you gain a deeper understanding of your dataset.
3️⃣ Visual Representation: Pivot tables can be combined with charts and graphs, enhancing data visualization. Visual representations are essential for conveying insights to stakeholders effectively.
As a Data Analyst, your insights guide decision-making processes. Pivot tables provide the foundation for data-driven decisions by offering clear, concise, and organized information.
So, roll up your sleeves, dive into Excel, and unlock the immense potential of pivot tables on your quest to become a data analyst.
Follow @dataanalystduo @datatodestiny 
#datascience #dataanalyst #dataanalytics #dataanalystduo #statistics #onestopstatistics #onestopanalytics #excel</t>
  </si>
  <si>
    <t>@dataanalystduo x @datatodestiny | Your resume is your gateway to showcasing your expertise and accomplishments. 
👉🏼Mastering the XYZ Formula: Quantify your impact and demonstrate the value you brought to each role. Embrace the X, representing your achievements, Y for how you measured them, and Z for the strategies you employed to achieve them.
👉🏼Projects: In the realm of data analytics, hands-on projects are your golden ticket to success. Aspiring data analyst, take note! Work on projects that highlight your proficiency in SQL, Basic Statistics, Excel, Tableau/PowerBi, and Python. From inception to completion, each project will dazzle recruiters with your problem-solving prowess.
👉🏼Education and Skills: Your academic journey and coursework are vital components of your resume. Present your highest education at start. The skills section will serve as your palette to showcase all your technical expertise. Align it strategically with the skills mentioned in job descriptions to captivate hiring managers.
👉🏼Certifications: Display them strategically, with a concise explanation of what you learned; along with explanations your certifications will be your validation badge.
👉🏼Beyond Data Science: In today’s competitive job market, your extracurricular activities matter. Hackathons, events you participated in, or organized, and captivating blog contributions will set you apart. 
Learn how to weave these elements into your resume and showcase your diverse interests and contributions.
#datascience #dataanalyst #dataanalytics #dataanalystduo #statistics #resume #resumetips #ai</t>
  </si>
  <si>
    <t>With every ounce of Saffola, I’ve embarked on a journey of self-care and health. These Roz Ke Healthy Steps have paved the way for a happier, more fulfilling life. I’m no longer handing over my joys to others because I’m unfit. Saffola has been my partner in longevity, ensuring that I savor all of life’s offerings to the fullest.
#SaffolaWorldHeartDay #WorldHeartDay
#SaffolaTOI40under40 
#rRozKahHealthySstep</t>
  </si>
  <si>
    <t>@dataanalystduo x @datatodestiny | Data Analyst Resume template
👉🏼Details
👉🏼Summary (if you have &lt;2 years of exp)
👉🏼Work Experience/Internships 
👉🏼Projects
👉🏼Skills
👉🏼Certifications 
👉🏼Education 
👉🏼Extracurricular 
#projects #projectportfolio #dataanalytics #datanalysis #datascience #ai #statistics #dataanalyst #resume #resumetemplate</t>
  </si>
  <si>
    <t>Box plots are my favourite type of plots but it has some disadvantages.. Comment below if you know of any disadvantages!
#data #ai #datavisualization #boxplot #dataanalytics #datastorytelling</t>
  </si>
  <si>
    <t>What else should I teach ? Comment below
@dataanalystduo x @datatodestiny 
#data #dataanalyst #ai #datascience #job #learn #study #educate #datavisualization #graph #learning #learndatascience</t>
  </si>
  <si>
    <t>Today I learned about Recursive CTEs. Which interview topics are you preparing for? 
Follow @datatodestiny &amp; @dataanalystduo 
#datascience #dataanalyst #dataanalytics #dataanalystduo #statistics #sql #sqlinterview #trending #database</t>
  </si>
  <si>
    <t>What doubts you have about Data Analytics?
#datascience #dataanalyst #dataanalytics #dataanalystduo #statistics #onestopstatistics #onestopanalytics #sql #trending</t>
  </si>
  <si>
    <t>@datatodestiny x @dataanalystduo | Top value-adding certificates for your resume. 
☑️ Microsoft Power BI Data Analyst: This certification is offered by Microsoft and focuses on Power BI, a powerful data visualization and business intelligence tool. It validates your skills in using Power BI to analyze and visualize data, create interactive reports, and make data-driven decisions.
☑️ AWS Certified Data Analytics Specialty: Amazon Web Services (AWS) offers the AWS Certified Data Analytics Specialty certification. It demonstrates your expertise in using AWS services to design, build, secure, and maintain analytics solutions.
☑️ Tableau Desktop Specialist/Tableau Certified Data Analyst:
☑️ Tableau offers certifications for individuals who want to demonstrate their proficiency in using Tableau, a popular data visualization tool. 
☑️ Google Data Analytics Professional/Google Advanced Data Analytics Professional Certificate: These certifications are offered by Google in partnership with Coursera. They cover a range of data analysis topics, including data cleaning, data visualization, and statistical analysis. 
These certifications can be valuable for data analysts as they provide recognition of your expertise in specific tools and platforms commonly used in the field of data analytics. 
#datascience #dataanalytics #tableau #powerbi #python #dataanalyst #datascientist #statistics #trendingreels</t>
  </si>
  <si>
    <t>Comment ‘Resource’ to learn more about Materialized View 🤝🏼
@datatodestiny X @dataanalystduo 
#datascience #dataanalyst #dataanalytics #dataanalystduo #statistics #onestopstatistics #onestopanalytics #sql</t>
  </si>
  <si>
    <t>Sound on 🔉 If you have any doubts about breaking into Data you can comment below 👇🏼 
#datascience #job #firstjob #data #datascience #career #hardwork #sql #python #stats #hardworking</t>
  </si>
  <si>
    <t>1. When do we use Linear Regression? What is Linear regression. Explain it in Layman terms
2. What are the assumptions of Linear regression?
3. What is difference between R square and Adjusted R square?
4. What if Data is not normally distributed ?
5. How is best fit line selected in Linear regression?
6. Hypothesis testing in context of Linear regression
Feel free to comment below any other questions that were asked to you in an interview.
#data #dataanalytics #dataduo #regression #statistics #sql #analytics #job #career</t>
  </si>
  <si>
    <t>Share your stress moments during the interview in the comments below 👇🏼 
#interview #job #jobsearch #jobs #analytics #datadcience #sql #python #casestudy #nervous #stress #joy #jobopportunity #jobseekers</t>
  </si>
  <si>
    <t>I hope you’ll found it helpful? Do follow @datatodestiny &amp; @dataanalystduo 
#stats #statistics #data #dataanalytics #ai #ml #datascience #datatodestiny #love #math #education #learning #reel #informationalreel</t>
  </si>
  <si>
    <t>Finding a project objective can be tricky. Hope this tip helped.. 🫶🏼 All the best 
#data #tip #trick #portfolio #job #project #sql #python #ai</t>
  </si>
  <si>
    <t>I created questionnaire for my first Data Science Project &amp; went into my university campus and collected over 800 samples responses . It was fun and rewarding 🫶🏼☺️ Hope you learned something new !
Follow @dataanalystduo X @datatodestiny 
#data #datascience #data #datascience #funlearning #learning #education #information #sql</t>
  </si>
  <si>
    <t>PS: Nothing is sponsored 😛
Follow @dataanalystduo x @datatodestiny 
#datascience #dataanalytics #dataanalyst #setup #pcsetup</t>
  </si>
  <si>
    <t>Why statistics is important?
Follow @dataanalystduo x @datatodestiny
#datascience #dataanalyst #dataanalytics #dataanalystduo #statistics #onestopstatistics #onestopanalytics #sql #python #coding #trendingreels</t>
  </si>
  <si>
    <t>Follow @dataanalystduo x @datatodestiny 
Linkedin Reach-out templates - Job referral
🟡Junior Level🟡
➡️ “Hi [Name], I’m pursuing a career in Data Science and noticed an entry-level role at [Company]. Your expertise is inspiring! Could you kindly refer me?
🟡Mid-Senior Level🟡
➡️ “Hello [Name], I’m eager to kickstart my Data Analytics journey. Saw an entry-level position at [Company]. Your guidance would be invaluable! Can I ask for your referral?
🟡Executive Level🟡
➡️ “Dear [Name], I aspire to grow in your Data Leadership. There’s an entry-level opportunity at [Company]. Your support would mean a lot. Could you refer me, please?
LinkedIn Reach-out templates - Networking
🟡Junior Level 🟡
➡️ “Hi [Name], Impressed by your work in Data Science! Aspiring DS analyst here seeking guidance. Any tips for someone starting their journey?
🟡Mid-Senior Level🟡
➡️ “Hello [Name], Your expertise in Data Analytics is inspiring! I’m a data analyst looking to expand my skills. Would love to connect and learn from your experiences.
🟡Executive Level🟡
➡️ “Respected [Name], Admire your leadership in Data Science! As an executive in the analytics field, your insights are invaluable. Grateful for any insights you can share with me!
#linkedin #networking #referral #jobs #datascience #ai #dataanal ystduo #statistics</t>
  </si>
  <si>
    <t>Read Caption 👇🏼
1. Choose your best work - Select projects that demonstrate your expertise in a particular area or showcase your ability to solve complex problems. Choose projects that are relevant to the job you’re applying for and highlight your strengths as a data analyst.
2. Include a variety of projects - While it’s important to choose your best work, it’s also essential to include a variety of projects in your portfolio. This demonstrates your ability to work on a range of projects and tackle a variety of problems. Include projects that showcase your skills in data cleaning, data visualization, statistical analysis, and machine learning.
3. Provide context and background - Explain the problem you were trying to solve, the data you used, and the analysis methods you employed. This helps potential employers understand your thought process and approach to problem-solving.
4. Concise and visually appealing - Finally, it’s essential to keep your portfolio concise and visually appealing. Use clear and concise language, and include charts and graphs to showcase your results. Keep in mind that potential employers will likely be reviewing many portfolios, so you want to make sure yours stands out.
Follow @dataanalystduo x @datatodestiny
#datascience #dataanalyst #dataanalytics #dataanalystduo #statistics #onestopstatistics #onestopanalytics #sql #python #coding #trending #project</t>
  </si>
  <si>
    <t>The most frequently asked SQL concepts during the interview.. If you want to learn Data Analytics with us just comment below ‘learn’ or dm us ☺️
#data #sql #learn #upskilling #learning #educating #dataanalytics #datasciences #datastorytelling</t>
  </si>
  <si>
    <t>Outliers - Before You Eliminate, Contemplate 📊✨
Outliers in your data can be like hidden gems, offering valuable insights into your dataset. While the initial instinct might be to remove them, consider this: Outliers can often be the keys to understanding exceptional events, uncovering hidden patterns, or even spotting errors in your data collection process. So, before you hit delete, pause and explore the story these data points are telling you. Sometimes, what seems like noise at first can be the signal you’ve been searching for. 🕵️‍♂️🔍💡 
#DataAnalysis #Outliers #DataInsights #data #datascience #datasciencejobs #stats #statistics #datascienceprojects #datascientist</t>
  </si>
  <si>
    <t>Ye bhi kar lo.. 
#reel #funny #datascience #meme #dataanalytics</t>
  </si>
  <si>
    <t>Comment below if you’re interested in Statistics with Python workshop! 
We will send you the link. 
Over 500+ folks have already taken this course and given a rating of 4.9/5. 
#datascience #dataanalytics #statistics #workshop #trending</t>
  </si>
  <si>
    <t>R or Python ?
Follow @dataanalystduo x @datatodestiny 
#r #python #rprogramming #datascience #dataanalytics #trending</t>
  </si>
  <si>
    <t>https://www.instagram.com/reel/CwVOaCCAu9R/</t>
  </si>
  <si>
    <t>https://www.instagram.com/reel/Cwci1C6gpQQ/</t>
  </si>
  <si>
    <t>https://www.instagram.com/reel/CwfhdgaOsFq/</t>
  </si>
  <si>
    <t>https://www.instagram.com/p/CwmXga9gq9q/</t>
  </si>
  <si>
    <t>https://www.instagram.com/reel/CwpnwVDNOym/</t>
  </si>
  <si>
    <t>https://www.instagram.com/reel/CxP6BDbrjLU/</t>
  </si>
  <si>
    <t>https://www.instagram.com/p/CxVM3swNzQl/</t>
  </si>
  <si>
    <t>https://www.instagram.com/p/CxfoFVdg6H9/</t>
  </si>
  <si>
    <t>https://www.instagram.com/reel/CxpxGCGNmT-/</t>
  </si>
  <si>
    <t>https://www.instagram.com/reel/CxuWUVBtlq-/</t>
  </si>
  <si>
    <t>https://www.instagram.com/p/Cx0eYC0PZzw/</t>
  </si>
  <si>
    <t>https://www.instagram.com/reel/Cx5VoYPt1Bq/</t>
  </si>
  <si>
    <t>https://www.instagram.com/reel/Cx7-YRYNbWD/</t>
  </si>
  <si>
    <t>https://www.instagram.com/reel/Cx-nhMqvDAj/</t>
  </si>
  <si>
    <t>https://www.instagram.com/reel/CyBQ5K2vnq_/</t>
  </si>
  <si>
    <t>https://www.instagram.com/reel/CyDoCpmtV8B/</t>
  </si>
  <si>
    <t>https://www.instagram.com/reel/CyLgVlmrz7A/</t>
  </si>
  <si>
    <t>https://www.instagram.com/reel/CyOHn3aNBO5/</t>
  </si>
  <si>
    <t>https://www.instagram.com/reel/CyQjIHStnDa/</t>
  </si>
  <si>
    <t>https://www.instagram.com/reel/CyV7vbztAdg/</t>
  </si>
  <si>
    <t>https://www.instagram.com/reel/CyYizYxNc3U/</t>
  </si>
  <si>
    <t>https://www.instagram.com/reel/CybBtJnvAaT/</t>
  </si>
  <si>
    <t>https://www.instagram.com/reel/Cydbg8JtWC5/</t>
  </si>
  <si>
    <t>https://www.instagram.com/reel/CygIikxvfp5/</t>
  </si>
  <si>
    <t>https://www.instagram.com/reel/Cyiq8JOv9Nm/</t>
  </si>
  <si>
    <t>https://www.instagram.com/reel/CylbqZqvMzn/</t>
  </si>
  <si>
    <t>https://www.instagram.com/p/Cyn7d0uveoy/</t>
  </si>
  <si>
    <t>https://www.instagram.com/reel/CyvfrJyPLY6/</t>
  </si>
  <si>
    <t>https://www.instagram.com/reel/CyyHTwbv0aw/</t>
  </si>
  <si>
    <t>https://www.instagram.com/reel/Cy0fy75vshN/</t>
  </si>
  <si>
    <t>https://www.instagram.com/reel/Cy3KdK-t6bk/</t>
  </si>
  <si>
    <t>https://www.instagram.com/reel/Cy55_Eity51/</t>
  </si>
  <si>
    <t>Row Labels</t>
  </si>
  <si>
    <t>Grand Total</t>
  </si>
  <si>
    <t>2022</t>
  </si>
  <si>
    <t>Jan</t>
  </si>
  <si>
    <t>Feb</t>
  </si>
  <si>
    <t>Mar</t>
  </si>
  <si>
    <t>Apr</t>
  </si>
  <si>
    <t>May</t>
  </si>
  <si>
    <t>Jun</t>
  </si>
  <si>
    <t>Jul</t>
  </si>
  <si>
    <t>Aug</t>
  </si>
  <si>
    <t>Sep</t>
  </si>
  <si>
    <t>Oct</t>
  </si>
  <si>
    <t>Nov</t>
  </si>
  <si>
    <t>Dec</t>
  </si>
  <si>
    <t>2023</t>
  </si>
  <si>
    <t>Sum of Instagram reach</t>
  </si>
  <si>
    <t>Column Labels</t>
  </si>
  <si>
    <t>Sum of Instagram followers visit</t>
  </si>
  <si>
    <t>City</t>
  </si>
  <si>
    <t>State</t>
  </si>
  <si>
    <t>Country</t>
  </si>
  <si>
    <t>Bangalore</t>
  </si>
  <si>
    <t xml:space="preserve"> Karnataka</t>
  </si>
  <si>
    <t xml:space="preserve"> India</t>
  </si>
  <si>
    <t>Chennai</t>
  </si>
  <si>
    <t xml:space="preserve"> Tamil Nadu</t>
  </si>
  <si>
    <t>Hyderabad</t>
  </si>
  <si>
    <t xml:space="preserve"> Telangana</t>
  </si>
  <si>
    <t>Mumbai</t>
  </si>
  <si>
    <t xml:space="preserve"> Maharashtra</t>
  </si>
  <si>
    <t>New Delhi</t>
  </si>
  <si>
    <t>NCR Delhi</t>
  </si>
  <si>
    <t>Retention Rate</t>
  </si>
  <si>
    <t>Engagement Rate</t>
  </si>
  <si>
    <t>Total Followers</t>
  </si>
  <si>
    <t>Growth Rate</t>
  </si>
  <si>
    <t>Duration Bins</t>
  </si>
  <si>
    <t>Average of Reach</t>
  </si>
  <si>
    <t>Average of Impressions</t>
  </si>
  <si>
    <t>Average of Shares</t>
  </si>
  <si>
    <t>Average of Likes</t>
  </si>
  <si>
    <t>Average of Comments</t>
  </si>
  <si>
    <t>Average of Saves</t>
  </si>
  <si>
    <t xml:space="preserve">Analysis 1 - Engagement across different types of post. </t>
  </si>
  <si>
    <t>Average of Engagement Rate</t>
  </si>
  <si>
    <t>Duration &lt;= 30secs</t>
  </si>
  <si>
    <t>Duration &gt; 30secs</t>
  </si>
  <si>
    <t>Analysis 2 - Engagement acroos Duration Bins (&lt;=30 or &gt; 30)</t>
  </si>
  <si>
    <t xml:space="preserve">Product </t>
  </si>
  <si>
    <t>Ball</t>
  </si>
  <si>
    <t>Bat</t>
  </si>
  <si>
    <t>Stumps</t>
  </si>
  <si>
    <t>Total Sales</t>
  </si>
  <si>
    <t>Average Sales</t>
  </si>
  <si>
    <t>Distribution of Sales by Product Type</t>
  </si>
  <si>
    <t>Which product is contributing highest</t>
  </si>
  <si>
    <t>Content Analysis</t>
  </si>
  <si>
    <t>Average of Retention Rate</t>
  </si>
  <si>
    <t>engagement</t>
  </si>
  <si>
    <t>retention</t>
  </si>
  <si>
    <t>growth</t>
  </si>
  <si>
    <t>duration bins</t>
  </si>
  <si>
    <t>growth rate</t>
  </si>
  <si>
    <t>Analysis 3 - Analyse Important keywords for highest performing post</t>
  </si>
  <si>
    <t>HINT: Create bins using Impression and then create word cloud for captions</t>
  </si>
  <si>
    <t>Week Day</t>
  </si>
  <si>
    <t>Monday</t>
  </si>
  <si>
    <t>Tuesday</t>
  </si>
  <si>
    <t>Wednesday</t>
  </si>
  <si>
    <t>Thursday</t>
  </si>
  <si>
    <t>Friday</t>
  </si>
  <si>
    <t>Saturday</t>
  </si>
  <si>
    <t>Sunday</t>
  </si>
  <si>
    <t>Average of Growth Rate</t>
  </si>
  <si>
    <t>Average of New Instagram followers</t>
  </si>
  <si>
    <t>Analysis 4 - Analyse Important keywords for post with highest follows</t>
  </si>
  <si>
    <t>HINT: Create bins using followers gained by that post and then create word cloud for captions</t>
  </si>
  <si>
    <t>Analysis 5 - Hypothesis 1 - Is there any relationship between Follows gained and Shares</t>
  </si>
  <si>
    <t>Analysis Report</t>
  </si>
  <si>
    <t>Total Post</t>
  </si>
  <si>
    <t>Avg. Impressions</t>
  </si>
  <si>
    <t>Avg. Reach</t>
  </si>
  <si>
    <t>Avg. Shares</t>
  </si>
  <si>
    <t>Avg. Likes</t>
  </si>
  <si>
    <t>Avg. Comments</t>
  </si>
  <si>
    <t>Avg. Saves</t>
  </si>
  <si>
    <t>Avg. Retention Rate</t>
  </si>
  <si>
    <t>Avg. Engagement Rate</t>
  </si>
  <si>
    <t>Post Types</t>
  </si>
  <si>
    <t>Impressions Bins</t>
  </si>
  <si>
    <t>Follows Bins</t>
  </si>
  <si>
    <t>Sum of New Instagram followers</t>
  </si>
  <si>
    <t>Max of Total Followers</t>
  </si>
  <si>
    <t>Count of Post type</t>
  </si>
  <si>
    <t>% Total</t>
  </si>
  <si>
    <t>Count of Description</t>
  </si>
  <si>
    <t>Avg</t>
  </si>
  <si>
    <t>Impression</t>
  </si>
  <si>
    <t>Python</t>
  </si>
  <si>
    <t>Statistics</t>
  </si>
  <si>
    <t>Power BI</t>
  </si>
  <si>
    <t>Capstone Discussion</t>
  </si>
  <si>
    <t>Extra Classes</t>
  </si>
  <si>
    <t>Resume Building &amp; Portfolio</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</si>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</sst>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14009]dd/mm/yyyy;@"/>
    <numFmt numFmtId="165" formatCode="_ * #,##0_ ;_ * \-#,##0_ ;_ * &quot;-&quot;??_ ;_ @_ "/>
    <numFmt numFmtId="166" formatCode="[$-F800]dddd\,\ mmmm\ dd\,\ yyyy"/>
  </numFmts>
  <fonts count="9" x14ac:knownFonts="1">
    <font>
      <sz val="11"/>
      <color theme="1"/>
      <name val="Calibri"/>
      <family val="2"/>
      <scheme val="minor"/>
    </font>
    <font>
      <sz val="11"/>
      <color theme="1"/>
      <name val="Calibri"/>
      <family val="2"/>
      <scheme val="minor"/>
    </font>
    <font>
      <sz val="11"/>
      <color theme="1"/>
      <name val="Tahoma"/>
      <family val="2"/>
    </font>
    <font>
      <sz val="10"/>
      <color theme="1"/>
      <name val="Tahoma"/>
      <family val="2"/>
    </font>
    <font>
      <sz val="10"/>
      <color theme="1"/>
      <name val="Verdana"/>
      <family val="2"/>
    </font>
    <font>
      <sz val="10"/>
      <color theme="1"/>
      <name val="Segoe UI"/>
      <family val="2"/>
    </font>
    <font>
      <b/>
      <sz val="11"/>
      <color theme="1"/>
      <name val="Calibri"/>
      <family val="2"/>
      <scheme val="minor"/>
    </font>
    <font>
      <b/>
      <sz val="10"/>
      <color theme="1"/>
      <name val="Segoe UI"/>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rgb="FFFFC000"/>
        <bgColor indexed="64"/>
      </patternFill>
    </fill>
  </fills>
  <borders count="3">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42">
    <xf numFmtId="0" fontId="0" fillId="0" borderId="0" xfId="0"/>
    <xf numFmtId="1" fontId="0" fillId="0" borderId="0" xfId="0" applyNumberFormat="1"/>
    <xf numFmtId="0" fontId="2" fillId="0" borderId="0" xfId="0" applyFont="1"/>
    <xf numFmtId="0" fontId="2" fillId="0" borderId="0" xfId="0" applyFont="1" applyAlignment="1">
      <alignment horizontal="center" vertical="center"/>
    </xf>
    <xf numFmtId="164" fontId="0" fillId="0" borderId="0" xfId="0" applyNumberFormat="1"/>
    <xf numFmtId="9" fontId="0" fillId="0" borderId="0" xfId="1" applyFont="1"/>
    <xf numFmtId="0" fontId="2"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xf>
    <xf numFmtId="1" fontId="5" fillId="0" borderId="0" xfId="0" applyNumberFormat="1" applyFont="1" applyAlignment="1">
      <alignment vertical="center"/>
    </xf>
    <xf numFmtId="164" fontId="5" fillId="0" borderId="0" xfId="0" applyNumberFormat="1" applyFont="1" applyAlignment="1">
      <alignment vertical="center"/>
    </xf>
    <xf numFmtId="14" fontId="3" fillId="0" borderId="0" xfId="0" applyNumberFormat="1" applyFont="1" applyAlignment="1">
      <alignment horizontal="center" vertical="center"/>
    </xf>
    <xf numFmtId="14" fontId="4" fillId="0" borderId="0" xfId="0" applyNumberFormat="1" applyFont="1" applyAlignment="1">
      <alignment horizontal="center" vertical="center"/>
    </xf>
    <xf numFmtId="14" fontId="2" fillId="0" borderId="0" xfId="0" applyNumberFormat="1" applyFont="1" applyAlignment="1">
      <alignment horizontal="center" vertical="center"/>
    </xf>
    <xf numFmtId="14" fontId="2" fillId="0" borderId="0" xfId="0" applyNumberFormat="1" applyFont="1" applyAlignment="1">
      <alignment horizontal="center"/>
    </xf>
    <xf numFmtId="0" fontId="0" fillId="0" borderId="0" xfId="0" pivotButton="1"/>
    <xf numFmtId="0" fontId="0" fillId="0" borderId="0" xfId="0" applyAlignment="1">
      <alignment horizontal="left"/>
    </xf>
    <xf numFmtId="0" fontId="3" fillId="0" borderId="0" xfId="0" applyFont="1" applyAlignment="1">
      <alignment vertical="center"/>
    </xf>
    <xf numFmtId="14" fontId="0" fillId="0" borderId="0" xfId="0" applyNumberFormat="1"/>
    <xf numFmtId="0" fontId="0" fillId="2" borderId="0" xfId="0" applyFill="1"/>
    <xf numFmtId="0" fontId="6" fillId="3" borderId="1" xfId="0" applyFont="1" applyFill="1" applyBorder="1"/>
    <xf numFmtId="0" fontId="5" fillId="0" borderId="0" xfId="0" applyFont="1"/>
    <xf numFmtId="14" fontId="5" fillId="0" borderId="0" xfId="0" applyNumberFormat="1" applyFont="1"/>
    <xf numFmtId="9" fontId="5" fillId="0" borderId="0" xfId="1" applyFont="1" applyFill="1"/>
    <xf numFmtId="9" fontId="5" fillId="0" borderId="0" xfId="1" applyFont="1"/>
    <xf numFmtId="0" fontId="7" fillId="0" borderId="0" xfId="0" applyFont="1" applyAlignment="1">
      <alignment horizontal="center" vertical="center"/>
    </xf>
    <xf numFmtId="0" fontId="7" fillId="4" borderId="0" xfId="0" applyFont="1" applyFill="1" applyAlignment="1">
      <alignment horizontal="center" vertical="center"/>
    </xf>
    <xf numFmtId="0" fontId="7" fillId="5" borderId="0" xfId="0" applyFont="1" applyFill="1" applyAlignment="1">
      <alignment horizontal="center" vertical="center"/>
    </xf>
    <xf numFmtId="165" fontId="0" fillId="0" borderId="0" xfId="0" applyNumberFormat="1"/>
    <xf numFmtId="9" fontId="0" fillId="0" borderId="0" xfId="0" applyNumberFormat="1"/>
    <xf numFmtId="165" fontId="0" fillId="0" borderId="0" xfId="2" applyNumberFormat="1" applyFont="1"/>
    <xf numFmtId="0" fontId="6" fillId="0" borderId="0" xfId="0" applyFont="1"/>
    <xf numFmtId="0" fontId="6" fillId="0" borderId="0" xfId="0" applyFont="1" applyAlignment="1">
      <alignment horizontal="left"/>
    </xf>
    <xf numFmtId="165" fontId="5" fillId="0" borderId="0" xfId="2" applyNumberFormat="1" applyFont="1"/>
    <xf numFmtId="0" fontId="6" fillId="3" borderId="2" xfId="0" applyFont="1" applyFill="1" applyBorder="1"/>
    <xf numFmtId="0" fontId="0" fillId="0" borderId="2" xfId="0" applyBorder="1" applyAlignment="1">
      <alignment horizontal="left"/>
    </xf>
    <xf numFmtId="165" fontId="0" fillId="0" borderId="2" xfId="0" applyNumberFormat="1" applyBorder="1"/>
    <xf numFmtId="9" fontId="0" fillId="0" borderId="2" xfId="1" applyFont="1" applyBorder="1"/>
    <xf numFmtId="165" fontId="0" fillId="0" borderId="2" xfId="2" applyNumberFormat="1" applyFont="1" applyBorder="1"/>
    <xf numFmtId="0" fontId="0" fillId="0" borderId="0" xfId="0" applyAlignment="1">
      <alignment horizontal="left" indent="1"/>
    </xf>
    <xf numFmtId="166" fontId="0" fillId="0" borderId="0" xfId="0" applyNumberFormat="1"/>
  </cellXfs>
  <cellStyles count="3">
    <cellStyle name="Comma" xfId="2" builtinId="3"/>
    <cellStyle name="Normal" xfId="0" builtinId="0"/>
    <cellStyle name="Percent" xfId="1" builtinId="5"/>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5" formatCode="_ * #,##0_ ;_ * \-#,##0_ ;_ * &quot;-&quot;??_ ;_ @_ "/>
    </dxf>
    <dxf>
      <numFmt numFmtId="13" formatCode="0%"/>
    </dxf>
    <dxf>
      <numFmt numFmtId="13" formatCode="0%"/>
    </dxf>
    <dxf>
      <numFmt numFmtId="1" formatCode="0"/>
    </dxf>
    <dxf>
      <numFmt numFmtId="165" formatCode="_ * #,##0_ ;_ * \-#,##0_ ;_ * &quot;-&quot;??_ ;_ @_ "/>
    </dxf>
    <dxf>
      <numFmt numFmtId="165" formatCode="_ * #,##0_ ;_ * \-#,##0_ ;_ * &quot;-&quot;??_ ;_ @_ "/>
    </dxf>
    <dxf>
      <numFmt numFmtId="13" formatCode="0%"/>
    </dxf>
    <dxf>
      <numFmt numFmtId="13" formatCode="0%"/>
    </dxf>
    <dxf>
      <numFmt numFmtId="13" formatCode="0%"/>
    </dxf>
    <dxf>
      <numFmt numFmtId="165" formatCode="_ * #,##0_ ;_ * \-#,##0_ ;_ * &quot;-&quot;??_ ;_ @_ "/>
    </dxf>
    <dxf>
      <numFmt numFmtId="13" formatCode="0%"/>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20231110.xlsx]Daily Stats Data!PivotTable4</c:name>
    <c:fmtId val="5"/>
  </c:pivotSource>
  <c:chart>
    <c:title>
      <c:tx>
        <c:rich>
          <a:bodyPr rot="0" spcFirstLastPara="1" vertOverflow="ellipsis" vert="horz" wrap="square" anchor="ctr" anchorCtr="1"/>
          <a:lstStyle/>
          <a:p>
            <a:pPr algn="ctr">
              <a:defRPr sz="1600" b="1" i="0" u="none" strike="noStrike" kern="1200" cap="none" spc="0" normalizeH="0" baseline="0">
                <a:solidFill>
                  <a:schemeClr val="dk1">
                    <a:lumMod val="50000"/>
                    <a:lumOff val="50000"/>
                  </a:schemeClr>
                </a:solidFill>
                <a:latin typeface="+mj-lt"/>
                <a:ea typeface="+mj-ea"/>
                <a:cs typeface="+mj-cs"/>
              </a:defRPr>
            </a:pPr>
            <a:r>
              <a:rPr lang="en-US" sz="1200" b="0">
                <a:solidFill>
                  <a:schemeClr val="tx1"/>
                </a:solidFill>
                <a:latin typeface="ADLaM Display" panose="02010000000000000000" pitchFamily="2" charset="0"/>
                <a:ea typeface="ADLaM Display" panose="02010000000000000000" pitchFamily="2" charset="0"/>
                <a:cs typeface="ADLaM Display" panose="02010000000000000000" pitchFamily="2" charset="0"/>
              </a:rPr>
              <a:t>Total Reach</a:t>
            </a:r>
          </a:p>
        </c:rich>
      </c:tx>
      <c:layout>
        <c:manualLayout>
          <c:xMode val="edge"/>
          <c:yMode val="edge"/>
          <c:x val="2.9449275362318835E-2"/>
          <c:y val="6.0913705583756347E-2"/>
        </c:manualLayout>
      </c:layout>
      <c:overlay val="0"/>
      <c:spPr>
        <a:noFill/>
        <a:ln>
          <a:noFill/>
        </a:ln>
        <a:effectLst/>
      </c:spPr>
      <c:txPr>
        <a:bodyPr rot="0" spcFirstLastPara="1" vertOverflow="ellipsis" vert="horz" wrap="square" anchor="ctr" anchorCtr="1"/>
        <a:lstStyle/>
        <a:p>
          <a:pPr algn="ct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768115942028983E-2"/>
          <c:y val="0.19340101522842634"/>
          <c:w val="0.87246376811594206"/>
          <c:h val="0.69492385786802036"/>
        </c:manualLayout>
      </c:layout>
      <c:lineChart>
        <c:grouping val="standard"/>
        <c:varyColors val="0"/>
        <c:ser>
          <c:idx val="0"/>
          <c:order val="0"/>
          <c:tx>
            <c:strRef>
              <c:f>'Daily Stats Data'!$B$3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'Daily Stats Data'!$A$4:$A$17</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'Daily Stats Data'!$B$4:$B$17</c:f>
              <c:numCache>
                <c:formatCode>General</c:formatCode>
                <c:ptCount val="11"/>
                <c:pt idx="0">
                  <c:v>1771176</c:v>
                </c:pt>
                <c:pt idx="1">
                  <c:v>864501</c:v>
                </c:pt>
                <c:pt idx="2">
                  <c:v>339078</c:v>
                </c:pt>
                <c:pt idx="3">
                  <c:v>627737</c:v>
                </c:pt>
                <c:pt idx="4">
                  <c:v>515012</c:v>
                </c:pt>
                <c:pt idx="5">
                  <c:v>2254210</c:v>
                </c:pt>
                <c:pt idx="6">
                  <c:v>1269801</c:v>
                </c:pt>
                <c:pt idx="7">
                  <c:v>1137604</c:v>
                </c:pt>
                <c:pt idx="8">
                  <c:v>781188</c:v>
                </c:pt>
                <c:pt idx="9">
                  <c:v>392934</c:v>
                </c:pt>
                <c:pt idx="10">
                  <c:v>550255</c:v>
                </c:pt>
              </c:numCache>
            </c:numRef>
          </c:val>
          <c:smooth val="0"/>
          <c:extLst>
            <c:ext xmlns:c16="http://schemas.microsoft.com/office/drawing/2014/chart" uri="{C3380CC4-5D6E-409C-BE32-E72D297353CC}">
              <c16:uniqueId val="{00000000-338B-4206-9361-D6479C0CE448}"/>
            </c:ext>
          </c:extLst>
        </c:ser>
        <c:dLbls>
          <c:showLegendKey val="0"/>
          <c:showVal val="0"/>
          <c:showCatName val="0"/>
          <c:showSerName val="0"/>
          <c:showPercent val="0"/>
          <c:showBubbleSize val="0"/>
        </c:dLbls>
        <c:marker val="1"/>
        <c:smooth val="0"/>
        <c:axId val="1978930752"/>
        <c:axId val="955027456"/>
      </c:lineChart>
      <c:catAx>
        <c:axId val="1978930752"/>
        <c:scaling>
          <c:orientation val="minMax"/>
        </c:scaling>
        <c:delete val="1"/>
        <c:axPos val="b"/>
        <c:numFmt formatCode="General" sourceLinked="1"/>
        <c:majorTickMark val="none"/>
        <c:minorTickMark val="none"/>
        <c:tickLblPos val="nextTo"/>
        <c:crossAx val="955027456"/>
        <c:crosses val="autoZero"/>
        <c:auto val="1"/>
        <c:lblAlgn val="ctr"/>
        <c:lblOffset val="100"/>
        <c:noMultiLvlLbl val="0"/>
      </c:catAx>
      <c:valAx>
        <c:axId val="955027456"/>
        <c:scaling>
          <c:orientation val="minMax"/>
        </c:scaling>
        <c:delete val="1"/>
        <c:axPos val="l"/>
        <c:numFmt formatCode="General" sourceLinked="1"/>
        <c:majorTickMark val="none"/>
        <c:minorTickMark val="none"/>
        <c:tickLblPos val="nextTo"/>
        <c:crossAx val="19789307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20231110.xlsx]Daily Stats Data!PivotTable4</c:name>
    <c:fmtId val="1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sz="1050" b="1">
                <a:solidFill>
                  <a:schemeClr val="bg1">
                    <a:lumMod val="50000"/>
                  </a:schemeClr>
                </a:solidFill>
                <a:latin typeface="Segoe UI" panose="020B0502040204020203" pitchFamily="34" charset="0"/>
                <a:ea typeface="Segoe UI Black" panose="020B0A02040204020203" pitchFamily="34" charset="0"/>
                <a:cs typeface="Segoe UI" panose="020B0502040204020203" pitchFamily="34" charset="0"/>
              </a:rPr>
              <a:t>Total Reach</a:t>
            </a:r>
          </a:p>
        </c:rich>
      </c:tx>
      <c:layout>
        <c:manualLayout>
          <c:xMode val="edge"/>
          <c:yMode val="edge"/>
          <c:x val="5.4729002624671945E-2"/>
          <c:y val="6.666666666666666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Stats Data'!$B$3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'Daily Stats Data'!$A$4:$A$17</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'Daily Stats Data'!$B$4:$B$17</c:f>
              <c:numCache>
                <c:formatCode>General</c:formatCode>
                <c:ptCount val="11"/>
                <c:pt idx="0">
                  <c:v>1771176</c:v>
                </c:pt>
                <c:pt idx="1">
                  <c:v>864501</c:v>
                </c:pt>
                <c:pt idx="2">
                  <c:v>339078</c:v>
                </c:pt>
                <c:pt idx="3">
                  <c:v>627737</c:v>
                </c:pt>
                <c:pt idx="4">
                  <c:v>515012</c:v>
                </c:pt>
                <c:pt idx="5">
                  <c:v>2254210</c:v>
                </c:pt>
                <c:pt idx="6">
                  <c:v>1269801</c:v>
                </c:pt>
                <c:pt idx="7">
                  <c:v>1137604</c:v>
                </c:pt>
                <c:pt idx="8">
                  <c:v>781188</c:v>
                </c:pt>
                <c:pt idx="9">
                  <c:v>392934</c:v>
                </c:pt>
                <c:pt idx="10">
                  <c:v>550255</c:v>
                </c:pt>
              </c:numCache>
            </c:numRef>
          </c:val>
          <c:smooth val="0"/>
          <c:extLst>
            <c:ext xmlns:c16="http://schemas.microsoft.com/office/drawing/2014/chart" uri="{C3380CC4-5D6E-409C-BE32-E72D297353CC}">
              <c16:uniqueId val="{00000000-59B7-4783-BF46-F6682CE918CB}"/>
            </c:ext>
          </c:extLst>
        </c:ser>
        <c:dLbls>
          <c:showLegendKey val="0"/>
          <c:showVal val="0"/>
          <c:showCatName val="0"/>
          <c:showSerName val="0"/>
          <c:showPercent val="0"/>
          <c:showBubbleSize val="0"/>
        </c:dLbls>
        <c:marker val="1"/>
        <c:smooth val="0"/>
        <c:axId val="1978930752"/>
        <c:axId val="955027456"/>
      </c:lineChart>
      <c:catAx>
        <c:axId val="197893075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600" b="0" i="0" u="none" strike="noStrike" kern="1200" cap="none" spc="0" normalizeH="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crossAx val="955027456"/>
        <c:crosses val="autoZero"/>
        <c:auto val="1"/>
        <c:lblAlgn val="ctr"/>
        <c:lblOffset val="100"/>
        <c:noMultiLvlLbl val="0"/>
      </c:catAx>
      <c:valAx>
        <c:axId val="955027456"/>
        <c:scaling>
          <c:orientation val="minMax"/>
        </c:scaling>
        <c:delete val="1"/>
        <c:axPos val="l"/>
        <c:numFmt formatCode="General" sourceLinked="1"/>
        <c:majorTickMark val="none"/>
        <c:minorTickMark val="none"/>
        <c:tickLblPos val="nextTo"/>
        <c:crossAx val="197893075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20231110.xlsx]Daily Stats Data!PivotTable6</c:name>
    <c:fmtId val="1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000">
                <a:latin typeface="Segoe UI" panose="020B0502040204020203" pitchFamily="34" charset="0"/>
                <a:cs typeface="Segoe UI" panose="020B0502040204020203" pitchFamily="34" charset="0"/>
              </a:rPr>
              <a:t>Total Follower Visit</a:t>
            </a:r>
          </a:p>
        </c:rich>
      </c:tx>
      <c:layout>
        <c:manualLayout>
          <c:xMode val="edge"/>
          <c:yMode val="edge"/>
          <c:x val="4.016666666666667E-2"/>
          <c:y val="4.444444444444444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Stats Data'!$B$21</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'Daily Stats Data'!$A$22:$A$35</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'Daily Stats Data'!$B$22:$B$35</c:f>
              <c:numCache>
                <c:formatCode>General</c:formatCode>
                <c:ptCount val="11"/>
                <c:pt idx="0">
                  <c:v>39271</c:v>
                </c:pt>
                <c:pt idx="1">
                  <c:v>21652</c:v>
                </c:pt>
                <c:pt idx="2">
                  <c:v>11182</c:v>
                </c:pt>
                <c:pt idx="3">
                  <c:v>18148</c:v>
                </c:pt>
                <c:pt idx="4">
                  <c:v>16825</c:v>
                </c:pt>
                <c:pt idx="5">
                  <c:v>50245</c:v>
                </c:pt>
                <c:pt idx="6">
                  <c:v>36229</c:v>
                </c:pt>
                <c:pt idx="7">
                  <c:v>30540</c:v>
                </c:pt>
                <c:pt idx="8">
                  <c:v>20553</c:v>
                </c:pt>
                <c:pt idx="9">
                  <c:v>11421</c:v>
                </c:pt>
                <c:pt idx="10">
                  <c:v>13064</c:v>
                </c:pt>
              </c:numCache>
            </c:numRef>
          </c:val>
          <c:smooth val="0"/>
          <c:extLst>
            <c:ext xmlns:c16="http://schemas.microsoft.com/office/drawing/2014/chart" uri="{C3380CC4-5D6E-409C-BE32-E72D297353CC}">
              <c16:uniqueId val="{00000000-D407-4449-9936-72C00CDBC252}"/>
            </c:ext>
          </c:extLst>
        </c:ser>
        <c:dLbls>
          <c:showLegendKey val="0"/>
          <c:showVal val="0"/>
          <c:showCatName val="0"/>
          <c:showSerName val="0"/>
          <c:showPercent val="0"/>
          <c:showBubbleSize val="0"/>
        </c:dLbls>
        <c:marker val="1"/>
        <c:smooth val="0"/>
        <c:axId val="1100555024"/>
        <c:axId val="909865600"/>
      </c:lineChart>
      <c:catAx>
        <c:axId val="1100555024"/>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700" b="0" i="0" u="none" strike="noStrike" kern="1200" cap="none" spc="0" normalizeH="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crossAx val="909865600"/>
        <c:crosses val="autoZero"/>
        <c:auto val="1"/>
        <c:lblAlgn val="ctr"/>
        <c:lblOffset val="100"/>
        <c:noMultiLvlLbl val="0"/>
      </c:catAx>
      <c:valAx>
        <c:axId val="909865600"/>
        <c:scaling>
          <c:orientation val="minMax"/>
        </c:scaling>
        <c:delete val="1"/>
        <c:axPos val="l"/>
        <c:numFmt formatCode="General" sourceLinked="1"/>
        <c:majorTickMark val="none"/>
        <c:minorTickMark val="none"/>
        <c:tickLblPos val="nextTo"/>
        <c:crossAx val="110055502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20231110.xlsx]Daily Stats Pivot!PivotTable4</c:name>
    <c:fmtId val="1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sz="1000">
                <a:latin typeface="Segoe UI" panose="020B0502040204020203" pitchFamily="34" charset="0"/>
                <a:ea typeface="Segoe UI Black" panose="020B0A02040204020203" pitchFamily="34" charset="0"/>
                <a:cs typeface="Segoe UI" panose="020B0502040204020203" pitchFamily="34" charset="0"/>
              </a:rPr>
              <a:t>New Instagram Followers</a:t>
            </a:r>
          </a:p>
        </c:rich>
      </c:tx>
      <c:layout>
        <c:manualLayout>
          <c:xMode val="edge"/>
          <c:yMode val="edge"/>
          <c:x val="3.0666666666666665E-2"/>
          <c:y val="5.9259259259259262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Stats Pivot'!$B$42</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'Daily Stats Pivot'!$A$43:$A$56</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'Daily Stats Pivot'!$B$43:$B$56</c:f>
              <c:numCache>
                <c:formatCode>General</c:formatCode>
                <c:ptCount val="11"/>
                <c:pt idx="0">
                  <c:v>24799</c:v>
                </c:pt>
                <c:pt idx="1">
                  <c:v>9923</c:v>
                </c:pt>
                <c:pt idx="2">
                  <c:v>3982</c:v>
                </c:pt>
                <c:pt idx="3">
                  <c:v>4308</c:v>
                </c:pt>
                <c:pt idx="4">
                  <c:v>3321</c:v>
                </c:pt>
                <c:pt idx="5">
                  <c:v>12395</c:v>
                </c:pt>
                <c:pt idx="6">
                  <c:v>9443</c:v>
                </c:pt>
                <c:pt idx="7">
                  <c:v>10507</c:v>
                </c:pt>
                <c:pt idx="8">
                  <c:v>6408</c:v>
                </c:pt>
                <c:pt idx="9">
                  <c:v>3468</c:v>
                </c:pt>
                <c:pt idx="10">
                  <c:v>3632</c:v>
                </c:pt>
              </c:numCache>
            </c:numRef>
          </c:val>
          <c:smooth val="0"/>
          <c:extLst>
            <c:ext xmlns:c16="http://schemas.microsoft.com/office/drawing/2014/chart" uri="{C3380CC4-5D6E-409C-BE32-E72D297353CC}">
              <c16:uniqueId val="{00000000-56C5-4B13-86CB-86F9449FC775}"/>
            </c:ext>
          </c:extLst>
        </c:ser>
        <c:dLbls>
          <c:showLegendKey val="0"/>
          <c:showVal val="0"/>
          <c:showCatName val="0"/>
          <c:showSerName val="0"/>
          <c:showPercent val="0"/>
          <c:showBubbleSize val="0"/>
        </c:dLbls>
        <c:marker val="1"/>
        <c:smooth val="0"/>
        <c:axId val="1479260287"/>
        <c:axId val="1035912559"/>
      </c:lineChart>
      <c:catAx>
        <c:axId val="1479260287"/>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700" b="0" i="0" u="none" strike="noStrike" kern="1200" cap="none" spc="0" normalizeH="0" baseline="0">
                <a:solidFill>
                  <a:schemeClr val="dk1">
                    <a:lumMod val="65000"/>
                    <a:lumOff val="35000"/>
                  </a:schemeClr>
                </a:solidFill>
                <a:latin typeface="Segoe UI" panose="020B0502040204020203" pitchFamily="34" charset="0"/>
                <a:ea typeface="+mn-ea"/>
                <a:cs typeface="Segoe UI" panose="020B0502040204020203" pitchFamily="34" charset="0"/>
              </a:defRPr>
            </a:pPr>
            <a:endParaRPr lang="en-US"/>
          </a:p>
        </c:txPr>
        <c:crossAx val="1035912559"/>
        <c:crosses val="autoZero"/>
        <c:auto val="1"/>
        <c:lblAlgn val="ctr"/>
        <c:lblOffset val="100"/>
        <c:noMultiLvlLbl val="0"/>
      </c:catAx>
      <c:valAx>
        <c:axId val="1035912559"/>
        <c:scaling>
          <c:orientation val="minMax"/>
        </c:scaling>
        <c:delete val="1"/>
        <c:axPos val="l"/>
        <c:numFmt formatCode="General" sourceLinked="1"/>
        <c:majorTickMark val="out"/>
        <c:minorTickMark val="none"/>
        <c:tickLblPos val="nextTo"/>
        <c:crossAx val="147926028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a:t>
            </a:r>
            <a:r>
              <a:rPr lang="en-IN" b="1" baseline="0"/>
              <a:t> Gender Distribution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age_gender!$B$1</c:f>
              <c:strCache>
                <c:ptCount val="1"/>
                <c:pt idx="0">
                  <c:v>Women</c:v>
                </c:pt>
              </c:strCache>
            </c:strRef>
          </c:tx>
          <c:spPr>
            <a:solidFill>
              <a:schemeClr val="accent1"/>
            </a:solidFill>
            <a:ln>
              <a:noFill/>
            </a:ln>
            <a:effectLst/>
          </c:spPr>
          <c:invertIfNegative val="0"/>
          <c:cat>
            <c:strRef>
              <c:f>age_gender!$A$2:$A$7</c:f>
              <c:strCache>
                <c:ptCount val="6"/>
                <c:pt idx="0">
                  <c:v>18-24</c:v>
                </c:pt>
                <c:pt idx="1">
                  <c:v>25-34</c:v>
                </c:pt>
                <c:pt idx="2">
                  <c:v>35-44</c:v>
                </c:pt>
                <c:pt idx="3">
                  <c:v>45-54</c:v>
                </c:pt>
                <c:pt idx="4">
                  <c:v>55-64</c:v>
                </c:pt>
                <c:pt idx="5">
                  <c:v>65+</c:v>
                </c:pt>
              </c:strCache>
            </c:strRef>
          </c:cat>
          <c:val>
            <c:numRef>
              <c:f>age_gender!$B$2:$B$7</c:f>
              <c:numCache>
                <c:formatCode>0</c:formatCode>
                <c:ptCount val="6"/>
                <c:pt idx="0">
                  <c:v>11451.348</c:v>
                </c:pt>
                <c:pt idx="1">
                  <c:v>19297.642</c:v>
                </c:pt>
                <c:pt idx="2">
                  <c:v>3286.9609999999998</c:v>
                </c:pt>
                <c:pt idx="3">
                  <c:v>636.18600000000004</c:v>
                </c:pt>
                <c:pt idx="4">
                  <c:v>106.03100000000001</c:v>
                </c:pt>
                <c:pt idx="5">
                  <c:v>212.06200000000001</c:v>
                </c:pt>
              </c:numCache>
            </c:numRef>
          </c:val>
          <c:extLst>
            <c:ext xmlns:c16="http://schemas.microsoft.com/office/drawing/2014/chart" uri="{C3380CC4-5D6E-409C-BE32-E72D297353CC}">
              <c16:uniqueId val="{00000000-26ED-424F-83C3-1E0E361DDFF0}"/>
            </c:ext>
          </c:extLst>
        </c:ser>
        <c:ser>
          <c:idx val="1"/>
          <c:order val="1"/>
          <c:tx>
            <c:strRef>
              <c:f>age_gender!$C$1</c:f>
              <c:strCache>
                <c:ptCount val="1"/>
                <c:pt idx="0">
                  <c:v>Men</c:v>
                </c:pt>
              </c:strCache>
            </c:strRef>
          </c:tx>
          <c:spPr>
            <a:solidFill>
              <a:schemeClr val="accent2"/>
            </a:solidFill>
            <a:ln>
              <a:noFill/>
            </a:ln>
            <a:effectLst/>
          </c:spPr>
          <c:invertIfNegative val="0"/>
          <c:cat>
            <c:strRef>
              <c:f>age_gender!$A$2:$A$7</c:f>
              <c:strCache>
                <c:ptCount val="6"/>
                <c:pt idx="0">
                  <c:v>18-24</c:v>
                </c:pt>
                <c:pt idx="1">
                  <c:v>25-34</c:v>
                </c:pt>
                <c:pt idx="2">
                  <c:v>35-44</c:v>
                </c:pt>
                <c:pt idx="3">
                  <c:v>45-54</c:v>
                </c:pt>
                <c:pt idx="4">
                  <c:v>55-64</c:v>
                </c:pt>
                <c:pt idx="5">
                  <c:v>65+</c:v>
                </c:pt>
              </c:strCache>
            </c:strRef>
          </c:cat>
          <c:val>
            <c:numRef>
              <c:f>age_gender!$C$2:$C$7</c:f>
              <c:numCache>
                <c:formatCode>0</c:formatCode>
                <c:ptCount val="6"/>
                <c:pt idx="0">
                  <c:v>22584.602999999999</c:v>
                </c:pt>
                <c:pt idx="1">
                  <c:v>41352.090000000004</c:v>
                </c:pt>
                <c:pt idx="2">
                  <c:v>5725.674</c:v>
                </c:pt>
                <c:pt idx="3">
                  <c:v>848.24800000000005</c:v>
                </c:pt>
                <c:pt idx="4">
                  <c:v>212.06200000000001</c:v>
                </c:pt>
                <c:pt idx="5">
                  <c:v>318.09300000000002</c:v>
                </c:pt>
              </c:numCache>
            </c:numRef>
          </c:val>
          <c:extLst>
            <c:ext xmlns:c16="http://schemas.microsoft.com/office/drawing/2014/chart" uri="{C3380CC4-5D6E-409C-BE32-E72D297353CC}">
              <c16:uniqueId val="{00000001-26ED-424F-83C3-1E0E361DDFF0}"/>
            </c:ext>
          </c:extLst>
        </c:ser>
        <c:dLbls>
          <c:showLegendKey val="0"/>
          <c:showVal val="0"/>
          <c:showCatName val="0"/>
          <c:showSerName val="0"/>
          <c:showPercent val="0"/>
          <c:showBubbleSize val="0"/>
        </c:dLbls>
        <c:gapWidth val="219"/>
        <c:overlap val="-27"/>
        <c:axId val="1044164879"/>
        <c:axId val="1417714815"/>
      </c:barChart>
      <c:catAx>
        <c:axId val="104416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14815"/>
        <c:crosses val="autoZero"/>
        <c:auto val="1"/>
        <c:lblAlgn val="ctr"/>
        <c:lblOffset val="100"/>
        <c:noMultiLvlLbl val="0"/>
      </c:catAx>
      <c:valAx>
        <c:axId val="1417714815"/>
        <c:scaling>
          <c:orientation val="minMax"/>
        </c:scaling>
        <c:delete val="1"/>
        <c:axPos val="l"/>
        <c:numFmt formatCode="0" sourceLinked="1"/>
        <c:majorTickMark val="none"/>
        <c:minorTickMark val="none"/>
        <c:tickLblPos val="nextTo"/>
        <c:crossAx val="1044164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A6-4217-9A3F-705B99A61B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A6-4217-9A3F-705B99A61B74}"/>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age_gender!$B$1:$C$1</c:f>
              <c:strCache>
                <c:ptCount val="2"/>
                <c:pt idx="0">
                  <c:v>Women</c:v>
                </c:pt>
                <c:pt idx="1">
                  <c:v>Men</c:v>
                </c:pt>
              </c:strCache>
            </c:strRef>
          </c:cat>
          <c:val>
            <c:numRef>
              <c:f>age_gender!$B$9:$C$9</c:f>
              <c:numCache>
                <c:formatCode>0%</c:formatCode>
                <c:ptCount val="2"/>
                <c:pt idx="0">
                  <c:v>0.33</c:v>
                </c:pt>
                <c:pt idx="1">
                  <c:v>0.67</c:v>
                </c:pt>
              </c:numCache>
            </c:numRef>
          </c:val>
          <c:extLst>
            <c:ext xmlns:c16="http://schemas.microsoft.com/office/drawing/2014/chart" uri="{C3380CC4-5D6E-409C-BE32-E72D297353CC}">
              <c16:uniqueId val="{00000004-7FA6-4217-9A3F-705B99A61B7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20231110.xlsx]Daily Stats Pivot!PivotTable2</c:name>
    <c:fmtId val="6"/>
  </c:pivotSource>
  <c:chart>
    <c:title>
      <c:tx>
        <c:rich>
          <a:bodyPr rot="0" spcFirstLastPara="1" vertOverflow="ellipsis" vert="horz" wrap="square" anchor="ctr" anchorCtr="1"/>
          <a:lstStyle/>
          <a:p>
            <a:pPr>
              <a:defRPr sz="1000" b="1" i="0" u="none" strike="noStrike" kern="1200" cap="all" spc="150" baseline="0">
                <a:solidFill>
                  <a:schemeClr val="tx1">
                    <a:lumMod val="50000"/>
                    <a:lumOff val="50000"/>
                  </a:schemeClr>
                </a:solidFill>
                <a:latin typeface="+mn-lt"/>
                <a:ea typeface="+mn-ea"/>
                <a:cs typeface="+mn-cs"/>
              </a:defRPr>
            </a:pPr>
            <a:r>
              <a:rPr lang="en-US" sz="1000"/>
              <a:t>Daily Reach</a:t>
            </a:r>
          </a:p>
        </c:rich>
      </c:tx>
      <c:overlay val="0"/>
      <c:spPr>
        <a:noFill/>
        <a:ln>
          <a:noFill/>
        </a:ln>
        <a:effectLst/>
      </c:spPr>
      <c:txPr>
        <a:bodyPr rot="0" spcFirstLastPara="1" vertOverflow="ellipsis" vert="horz" wrap="square" anchor="ctr" anchorCtr="1"/>
        <a:lstStyle/>
        <a:p>
          <a:pPr>
            <a:defRPr sz="10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Stats Pivot'!$B$3</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multiLvlStrRef>
              <c:f>'Daily Stats Pivot'!$A$4:$A$17</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'Daily Stats Pivot'!$B$4:$B$17</c:f>
              <c:numCache>
                <c:formatCode>General</c:formatCode>
                <c:ptCount val="11"/>
                <c:pt idx="0">
                  <c:v>1771176</c:v>
                </c:pt>
                <c:pt idx="1">
                  <c:v>864501</c:v>
                </c:pt>
                <c:pt idx="2">
                  <c:v>339078</c:v>
                </c:pt>
                <c:pt idx="3">
                  <c:v>627737</c:v>
                </c:pt>
                <c:pt idx="4">
                  <c:v>515012</c:v>
                </c:pt>
                <c:pt idx="5">
                  <c:v>2254210</c:v>
                </c:pt>
                <c:pt idx="6">
                  <c:v>1269801</c:v>
                </c:pt>
                <c:pt idx="7">
                  <c:v>1137604</c:v>
                </c:pt>
                <c:pt idx="8">
                  <c:v>781188</c:v>
                </c:pt>
                <c:pt idx="9">
                  <c:v>392934</c:v>
                </c:pt>
                <c:pt idx="10">
                  <c:v>550255</c:v>
                </c:pt>
              </c:numCache>
            </c:numRef>
          </c:val>
          <c:smooth val="0"/>
          <c:extLst>
            <c:ext xmlns:c16="http://schemas.microsoft.com/office/drawing/2014/chart" uri="{C3380CC4-5D6E-409C-BE32-E72D297353CC}">
              <c16:uniqueId val="{00000000-65D4-4083-B981-E386A91BAE4D}"/>
            </c:ext>
          </c:extLst>
        </c:ser>
        <c:dLbls>
          <c:showLegendKey val="0"/>
          <c:showVal val="0"/>
          <c:showCatName val="0"/>
          <c:showSerName val="0"/>
          <c:showPercent val="0"/>
          <c:showBubbleSize val="0"/>
        </c:dLbls>
        <c:marker val="1"/>
        <c:smooth val="0"/>
        <c:axId val="1476862111"/>
        <c:axId val="1136563135"/>
      </c:lineChart>
      <c:catAx>
        <c:axId val="1476862111"/>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36563135"/>
        <c:crosses val="autoZero"/>
        <c:auto val="1"/>
        <c:lblAlgn val="ctr"/>
        <c:lblOffset val="100"/>
        <c:noMultiLvlLbl val="0"/>
      </c:catAx>
      <c:valAx>
        <c:axId val="1136563135"/>
        <c:scaling>
          <c:orientation val="minMax"/>
        </c:scaling>
        <c:delete val="1"/>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crossAx val="147686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reach!$B$1</c:f>
              <c:strCache>
                <c:ptCount val="1"/>
                <c:pt idx="0">
                  <c:v>Instagram reach</c:v>
                </c:pt>
              </c:strCache>
            </c:strRef>
          </c:tx>
          <c:spPr>
            <a:ln w="28575" cap="rnd">
              <a:solidFill>
                <a:schemeClr val="accent1"/>
              </a:solidFill>
              <a:round/>
            </a:ln>
            <a:effectLst/>
          </c:spPr>
          <c:marker>
            <c:symbol val="none"/>
          </c:marker>
          <c:cat>
            <c:numRef>
              <c:f>reach!$A$2:$A$658</c:f>
              <c:numCache>
                <c:formatCode>m/d/yyyy</c:formatCode>
                <c:ptCount val="657"/>
                <c:pt idx="0">
                  <c:v>44570</c:v>
                </c:pt>
                <c:pt idx="1">
                  <c:v>44571</c:v>
                </c:pt>
                <c:pt idx="2">
                  <c:v>44572</c:v>
                </c:pt>
                <c:pt idx="3">
                  <c:v>44573</c:v>
                </c:pt>
                <c:pt idx="4">
                  <c:v>44574</c:v>
                </c:pt>
                <c:pt idx="5">
                  <c:v>44575</c:v>
                </c:pt>
                <c:pt idx="6">
                  <c:v>44576</c:v>
                </c:pt>
                <c:pt idx="7">
                  <c:v>44577</c:v>
                </c:pt>
                <c:pt idx="8">
                  <c:v>44578</c:v>
                </c:pt>
                <c:pt idx="9">
                  <c:v>44579</c:v>
                </c:pt>
                <c:pt idx="10">
                  <c:v>44580</c:v>
                </c:pt>
                <c:pt idx="11">
                  <c:v>44581</c:v>
                </c:pt>
                <c:pt idx="12">
                  <c:v>44582</c:v>
                </c:pt>
                <c:pt idx="13">
                  <c:v>44583</c:v>
                </c:pt>
                <c:pt idx="14">
                  <c:v>44584</c:v>
                </c:pt>
                <c:pt idx="15">
                  <c:v>44585</c:v>
                </c:pt>
                <c:pt idx="16">
                  <c:v>44586</c:v>
                </c:pt>
                <c:pt idx="17">
                  <c:v>44587</c:v>
                </c:pt>
                <c:pt idx="18">
                  <c:v>44588</c:v>
                </c:pt>
                <c:pt idx="19">
                  <c:v>44589</c:v>
                </c:pt>
                <c:pt idx="20">
                  <c:v>44590</c:v>
                </c:pt>
                <c:pt idx="21">
                  <c:v>44591</c:v>
                </c:pt>
                <c:pt idx="22">
                  <c:v>44592</c:v>
                </c:pt>
                <c:pt idx="23">
                  <c:v>44593</c:v>
                </c:pt>
                <c:pt idx="24">
                  <c:v>44594</c:v>
                </c:pt>
                <c:pt idx="25">
                  <c:v>44595</c:v>
                </c:pt>
                <c:pt idx="26">
                  <c:v>44596</c:v>
                </c:pt>
                <c:pt idx="27">
                  <c:v>44597</c:v>
                </c:pt>
                <c:pt idx="28">
                  <c:v>44598</c:v>
                </c:pt>
                <c:pt idx="29">
                  <c:v>44599</c:v>
                </c:pt>
                <c:pt idx="30">
                  <c:v>44600</c:v>
                </c:pt>
                <c:pt idx="31">
                  <c:v>44601</c:v>
                </c:pt>
                <c:pt idx="32">
                  <c:v>44602</c:v>
                </c:pt>
                <c:pt idx="33">
                  <c:v>44603</c:v>
                </c:pt>
                <c:pt idx="34">
                  <c:v>44604</c:v>
                </c:pt>
                <c:pt idx="35">
                  <c:v>44605</c:v>
                </c:pt>
                <c:pt idx="36">
                  <c:v>44606</c:v>
                </c:pt>
                <c:pt idx="37">
                  <c:v>44607</c:v>
                </c:pt>
                <c:pt idx="38">
                  <c:v>44608</c:v>
                </c:pt>
                <c:pt idx="39">
                  <c:v>44609</c:v>
                </c:pt>
                <c:pt idx="40">
                  <c:v>44610</c:v>
                </c:pt>
                <c:pt idx="41">
                  <c:v>44611</c:v>
                </c:pt>
                <c:pt idx="42">
                  <c:v>44612</c:v>
                </c:pt>
                <c:pt idx="43">
                  <c:v>44613</c:v>
                </c:pt>
                <c:pt idx="44">
                  <c:v>44614</c:v>
                </c:pt>
                <c:pt idx="45">
                  <c:v>44615</c:v>
                </c:pt>
                <c:pt idx="46">
                  <c:v>44616</c:v>
                </c:pt>
                <c:pt idx="47">
                  <c:v>44617</c:v>
                </c:pt>
                <c:pt idx="48">
                  <c:v>44618</c:v>
                </c:pt>
                <c:pt idx="49">
                  <c:v>44619</c:v>
                </c:pt>
                <c:pt idx="50">
                  <c:v>44620</c:v>
                </c:pt>
                <c:pt idx="51">
                  <c:v>44621</c:v>
                </c:pt>
                <c:pt idx="52">
                  <c:v>44622</c:v>
                </c:pt>
                <c:pt idx="53">
                  <c:v>44623</c:v>
                </c:pt>
                <c:pt idx="54">
                  <c:v>44624</c:v>
                </c:pt>
                <c:pt idx="55">
                  <c:v>44625</c:v>
                </c:pt>
                <c:pt idx="56">
                  <c:v>44626</c:v>
                </c:pt>
                <c:pt idx="57">
                  <c:v>44627</c:v>
                </c:pt>
                <c:pt idx="58">
                  <c:v>44628</c:v>
                </c:pt>
                <c:pt idx="59">
                  <c:v>44629</c:v>
                </c:pt>
                <c:pt idx="60">
                  <c:v>44630</c:v>
                </c:pt>
                <c:pt idx="61">
                  <c:v>44631</c:v>
                </c:pt>
                <c:pt idx="62">
                  <c:v>44632</c:v>
                </c:pt>
                <c:pt idx="63">
                  <c:v>44633</c:v>
                </c:pt>
                <c:pt idx="64">
                  <c:v>44634</c:v>
                </c:pt>
                <c:pt idx="65">
                  <c:v>44635</c:v>
                </c:pt>
                <c:pt idx="66">
                  <c:v>44636</c:v>
                </c:pt>
                <c:pt idx="67">
                  <c:v>44637</c:v>
                </c:pt>
                <c:pt idx="68">
                  <c:v>44638</c:v>
                </c:pt>
                <c:pt idx="69">
                  <c:v>44639</c:v>
                </c:pt>
                <c:pt idx="70">
                  <c:v>44640</c:v>
                </c:pt>
                <c:pt idx="71">
                  <c:v>44641</c:v>
                </c:pt>
                <c:pt idx="72">
                  <c:v>44642</c:v>
                </c:pt>
                <c:pt idx="73">
                  <c:v>44643</c:v>
                </c:pt>
                <c:pt idx="74">
                  <c:v>44644</c:v>
                </c:pt>
                <c:pt idx="75">
                  <c:v>44645</c:v>
                </c:pt>
                <c:pt idx="76">
                  <c:v>44646</c:v>
                </c:pt>
                <c:pt idx="77">
                  <c:v>44647</c:v>
                </c:pt>
                <c:pt idx="78">
                  <c:v>44648</c:v>
                </c:pt>
                <c:pt idx="79">
                  <c:v>44649</c:v>
                </c:pt>
                <c:pt idx="80">
                  <c:v>44650</c:v>
                </c:pt>
                <c:pt idx="81">
                  <c:v>44651</c:v>
                </c:pt>
                <c:pt idx="82">
                  <c:v>44652</c:v>
                </c:pt>
                <c:pt idx="83">
                  <c:v>44653</c:v>
                </c:pt>
                <c:pt idx="84">
                  <c:v>44654</c:v>
                </c:pt>
                <c:pt idx="85">
                  <c:v>44655</c:v>
                </c:pt>
                <c:pt idx="86">
                  <c:v>44656</c:v>
                </c:pt>
                <c:pt idx="87">
                  <c:v>44657</c:v>
                </c:pt>
                <c:pt idx="88">
                  <c:v>44658</c:v>
                </c:pt>
                <c:pt idx="89">
                  <c:v>44659</c:v>
                </c:pt>
                <c:pt idx="90">
                  <c:v>44660</c:v>
                </c:pt>
                <c:pt idx="91">
                  <c:v>44661</c:v>
                </c:pt>
                <c:pt idx="92">
                  <c:v>44662</c:v>
                </c:pt>
                <c:pt idx="93">
                  <c:v>44663</c:v>
                </c:pt>
                <c:pt idx="94">
                  <c:v>44664</c:v>
                </c:pt>
                <c:pt idx="95">
                  <c:v>44665</c:v>
                </c:pt>
                <c:pt idx="96">
                  <c:v>44666</c:v>
                </c:pt>
                <c:pt idx="97">
                  <c:v>44667</c:v>
                </c:pt>
                <c:pt idx="98">
                  <c:v>44668</c:v>
                </c:pt>
                <c:pt idx="99">
                  <c:v>44669</c:v>
                </c:pt>
                <c:pt idx="100">
                  <c:v>44670</c:v>
                </c:pt>
                <c:pt idx="101">
                  <c:v>44671</c:v>
                </c:pt>
                <c:pt idx="102">
                  <c:v>44672</c:v>
                </c:pt>
                <c:pt idx="103">
                  <c:v>44673</c:v>
                </c:pt>
                <c:pt idx="104">
                  <c:v>44674</c:v>
                </c:pt>
                <c:pt idx="105">
                  <c:v>44675</c:v>
                </c:pt>
                <c:pt idx="106">
                  <c:v>44676</c:v>
                </c:pt>
                <c:pt idx="107">
                  <c:v>44677</c:v>
                </c:pt>
                <c:pt idx="108">
                  <c:v>44678</c:v>
                </c:pt>
                <c:pt idx="109">
                  <c:v>44679</c:v>
                </c:pt>
                <c:pt idx="110">
                  <c:v>44680</c:v>
                </c:pt>
                <c:pt idx="111">
                  <c:v>44681</c:v>
                </c:pt>
                <c:pt idx="112">
                  <c:v>44682</c:v>
                </c:pt>
                <c:pt idx="113">
                  <c:v>44683</c:v>
                </c:pt>
                <c:pt idx="114">
                  <c:v>44684</c:v>
                </c:pt>
                <c:pt idx="115">
                  <c:v>44685</c:v>
                </c:pt>
                <c:pt idx="116">
                  <c:v>44686</c:v>
                </c:pt>
                <c:pt idx="117">
                  <c:v>44687</c:v>
                </c:pt>
                <c:pt idx="118">
                  <c:v>44688</c:v>
                </c:pt>
                <c:pt idx="119">
                  <c:v>44689</c:v>
                </c:pt>
                <c:pt idx="120">
                  <c:v>44690</c:v>
                </c:pt>
                <c:pt idx="121">
                  <c:v>44691</c:v>
                </c:pt>
                <c:pt idx="122">
                  <c:v>44692</c:v>
                </c:pt>
                <c:pt idx="123">
                  <c:v>44693</c:v>
                </c:pt>
                <c:pt idx="124">
                  <c:v>44694</c:v>
                </c:pt>
                <c:pt idx="125">
                  <c:v>44695</c:v>
                </c:pt>
                <c:pt idx="126">
                  <c:v>44696</c:v>
                </c:pt>
                <c:pt idx="127">
                  <c:v>44697</c:v>
                </c:pt>
                <c:pt idx="128">
                  <c:v>44698</c:v>
                </c:pt>
                <c:pt idx="129">
                  <c:v>44699</c:v>
                </c:pt>
                <c:pt idx="130">
                  <c:v>44700</c:v>
                </c:pt>
                <c:pt idx="131">
                  <c:v>44701</c:v>
                </c:pt>
                <c:pt idx="132">
                  <c:v>44702</c:v>
                </c:pt>
                <c:pt idx="133">
                  <c:v>44703</c:v>
                </c:pt>
                <c:pt idx="134">
                  <c:v>44704</c:v>
                </c:pt>
                <c:pt idx="135">
                  <c:v>44705</c:v>
                </c:pt>
                <c:pt idx="136">
                  <c:v>44706</c:v>
                </c:pt>
                <c:pt idx="137">
                  <c:v>44707</c:v>
                </c:pt>
                <c:pt idx="138">
                  <c:v>44708</c:v>
                </c:pt>
                <c:pt idx="139">
                  <c:v>44709</c:v>
                </c:pt>
                <c:pt idx="140">
                  <c:v>44710</c:v>
                </c:pt>
                <c:pt idx="141">
                  <c:v>44711</c:v>
                </c:pt>
                <c:pt idx="142">
                  <c:v>44712</c:v>
                </c:pt>
                <c:pt idx="143">
                  <c:v>44713</c:v>
                </c:pt>
                <c:pt idx="144">
                  <c:v>44714</c:v>
                </c:pt>
                <c:pt idx="145">
                  <c:v>44715</c:v>
                </c:pt>
                <c:pt idx="146">
                  <c:v>44716</c:v>
                </c:pt>
                <c:pt idx="147">
                  <c:v>44717</c:v>
                </c:pt>
                <c:pt idx="148">
                  <c:v>44718</c:v>
                </c:pt>
                <c:pt idx="149">
                  <c:v>44719</c:v>
                </c:pt>
                <c:pt idx="150">
                  <c:v>44720</c:v>
                </c:pt>
                <c:pt idx="151">
                  <c:v>44721</c:v>
                </c:pt>
                <c:pt idx="152">
                  <c:v>44722</c:v>
                </c:pt>
                <c:pt idx="153">
                  <c:v>44723</c:v>
                </c:pt>
                <c:pt idx="154">
                  <c:v>44724</c:v>
                </c:pt>
                <c:pt idx="155">
                  <c:v>44725</c:v>
                </c:pt>
                <c:pt idx="156">
                  <c:v>44726</c:v>
                </c:pt>
                <c:pt idx="157">
                  <c:v>44727</c:v>
                </c:pt>
                <c:pt idx="158">
                  <c:v>44728</c:v>
                </c:pt>
                <c:pt idx="159">
                  <c:v>44729</c:v>
                </c:pt>
                <c:pt idx="160">
                  <c:v>44730</c:v>
                </c:pt>
                <c:pt idx="161">
                  <c:v>44731</c:v>
                </c:pt>
                <c:pt idx="162">
                  <c:v>44732</c:v>
                </c:pt>
                <c:pt idx="163">
                  <c:v>44733</c:v>
                </c:pt>
                <c:pt idx="164">
                  <c:v>44734</c:v>
                </c:pt>
                <c:pt idx="165">
                  <c:v>44735</c:v>
                </c:pt>
                <c:pt idx="166">
                  <c:v>44736</c:v>
                </c:pt>
                <c:pt idx="167">
                  <c:v>44737</c:v>
                </c:pt>
                <c:pt idx="168">
                  <c:v>44738</c:v>
                </c:pt>
                <c:pt idx="169">
                  <c:v>44739</c:v>
                </c:pt>
                <c:pt idx="170">
                  <c:v>44740</c:v>
                </c:pt>
                <c:pt idx="171">
                  <c:v>44741</c:v>
                </c:pt>
                <c:pt idx="172">
                  <c:v>44742</c:v>
                </c:pt>
                <c:pt idx="173">
                  <c:v>44743</c:v>
                </c:pt>
                <c:pt idx="174">
                  <c:v>44744</c:v>
                </c:pt>
                <c:pt idx="175">
                  <c:v>44745</c:v>
                </c:pt>
                <c:pt idx="176">
                  <c:v>44746</c:v>
                </c:pt>
                <c:pt idx="177">
                  <c:v>44747</c:v>
                </c:pt>
                <c:pt idx="178">
                  <c:v>44748</c:v>
                </c:pt>
                <c:pt idx="179">
                  <c:v>44749</c:v>
                </c:pt>
                <c:pt idx="180">
                  <c:v>44750</c:v>
                </c:pt>
                <c:pt idx="181">
                  <c:v>44751</c:v>
                </c:pt>
                <c:pt idx="182">
                  <c:v>44752</c:v>
                </c:pt>
                <c:pt idx="183">
                  <c:v>44753</c:v>
                </c:pt>
                <c:pt idx="184">
                  <c:v>44754</c:v>
                </c:pt>
                <c:pt idx="185">
                  <c:v>44755</c:v>
                </c:pt>
                <c:pt idx="186">
                  <c:v>44756</c:v>
                </c:pt>
                <c:pt idx="187">
                  <c:v>44757</c:v>
                </c:pt>
                <c:pt idx="188">
                  <c:v>44758</c:v>
                </c:pt>
                <c:pt idx="189">
                  <c:v>44759</c:v>
                </c:pt>
                <c:pt idx="190">
                  <c:v>44760</c:v>
                </c:pt>
                <c:pt idx="191">
                  <c:v>44761</c:v>
                </c:pt>
                <c:pt idx="192">
                  <c:v>44762</c:v>
                </c:pt>
                <c:pt idx="193">
                  <c:v>44763</c:v>
                </c:pt>
                <c:pt idx="194">
                  <c:v>44764</c:v>
                </c:pt>
                <c:pt idx="195">
                  <c:v>44765</c:v>
                </c:pt>
                <c:pt idx="196">
                  <c:v>44766</c:v>
                </c:pt>
                <c:pt idx="197">
                  <c:v>44767</c:v>
                </c:pt>
                <c:pt idx="198">
                  <c:v>44768</c:v>
                </c:pt>
                <c:pt idx="199">
                  <c:v>44769</c:v>
                </c:pt>
                <c:pt idx="200">
                  <c:v>44770</c:v>
                </c:pt>
                <c:pt idx="201">
                  <c:v>44771</c:v>
                </c:pt>
                <c:pt idx="202">
                  <c:v>44772</c:v>
                </c:pt>
                <c:pt idx="203">
                  <c:v>44773</c:v>
                </c:pt>
                <c:pt idx="204">
                  <c:v>44774</c:v>
                </c:pt>
                <c:pt idx="205">
                  <c:v>44775</c:v>
                </c:pt>
                <c:pt idx="206">
                  <c:v>44776</c:v>
                </c:pt>
                <c:pt idx="207">
                  <c:v>44777</c:v>
                </c:pt>
                <c:pt idx="208">
                  <c:v>44778</c:v>
                </c:pt>
                <c:pt idx="209">
                  <c:v>44779</c:v>
                </c:pt>
                <c:pt idx="210">
                  <c:v>44780</c:v>
                </c:pt>
                <c:pt idx="211">
                  <c:v>44781</c:v>
                </c:pt>
                <c:pt idx="212">
                  <c:v>44782</c:v>
                </c:pt>
                <c:pt idx="213">
                  <c:v>44783</c:v>
                </c:pt>
                <c:pt idx="214">
                  <c:v>44784</c:v>
                </c:pt>
                <c:pt idx="215">
                  <c:v>44785</c:v>
                </c:pt>
                <c:pt idx="216">
                  <c:v>44786</c:v>
                </c:pt>
                <c:pt idx="217">
                  <c:v>44787</c:v>
                </c:pt>
                <c:pt idx="218">
                  <c:v>44788</c:v>
                </c:pt>
                <c:pt idx="219">
                  <c:v>44789</c:v>
                </c:pt>
                <c:pt idx="220">
                  <c:v>44790</c:v>
                </c:pt>
                <c:pt idx="221">
                  <c:v>44791</c:v>
                </c:pt>
                <c:pt idx="222">
                  <c:v>44792</c:v>
                </c:pt>
                <c:pt idx="223">
                  <c:v>44793</c:v>
                </c:pt>
                <c:pt idx="224">
                  <c:v>44794</c:v>
                </c:pt>
                <c:pt idx="225">
                  <c:v>44795</c:v>
                </c:pt>
                <c:pt idx="226">
                  <c:v>44796</c:v>
                </c:pt>
                <c:pt idx="227">
                  <c:v>44797</c:v>
                </c:pt>
                <c:pt idx="228">
                  <c:v>44798</c:v>
                </c:pt>
                <c:pt idx="229">
                  <c:v>44799</c:v>
                </c:pt>
                <c:pt idx="230">
                  <c:v>44800</c:v>
                </c:pt>
                <c:pt idx="231">
                  <c:v>44801</c:v>
                </c:pt>
                <c:pt idx="232">
                  <c:v>44802</c:v>
                </c:pt>
                <c:pt idx="233">
                  <c:v>44803</c:v>
                </c:pt>
                <c:pt idx="234">
                  <c:v>44804</c:v>
                </c:pt>
                <c:pt idx="235">
                  <c:v>44805</c:v>
                </c:pt>
                <c:pt idx="236">
                  <c:v>44806</c:v>
                </c:pt>
                <c:pt idx="237">
                  <c:v>44807</c:v>
                </c:pt>
                <c:pt idx="238">
                  <c:v>44808</c:v>
                </c:pt>
                <c:pt idx="239">
                  <c:v>44809</c:v>
                </c:pt>
                <c:pt idx="240">
                  <c:v>44810</c:v>
                </c:pt>
                <c:pt idx="241">
                  <c:v>44811</c:v>
                </c:pt>
                <c:pt idx="242">
                  <c:v>44812</c:v>
                </c:pt>
                <c:pt idx="243">
                  <c:v>44813</c:v>
                </c:pt>
                <c:pt idx="244">
                  <c:v>44814</c:v>
                </c:pt>
                <c:pt idx="245">
                  <c:v>44815</c:v>
                </c:pt>
                <c:pt idx="246">
                  <c:v>44816</c:v>
                </c:pt>
                <c:pt idx="247">
                  <c:v>44817</c:v>
                </c:pt>
                <c:pt idx="248">
                  <c:v>44818</c:v>
                </c:pt>
                <c:pt idx="249">
                  <c:v>44819</c:v>
                </c:pt>
                <c:pt idx="250">
                  <c:v>44820</c:v>
                </c:pt>
                <c:pt idx="251">
                  <c:v>44821</c:v>
                </c:pt>
                <c:pt idx="252">
                  <c:v>44822</c:v>
                </c:pt>
                <c:pt idx="253">
                  <c:v>44823</c:v>
                </c:pt>
                <c:pt idx="254">
                  <c:v>44824</c:v>
                </c:pt>
                <c:pt idx="255">
                  <c:v>44825</c:v>
                </c:pt>
                <c:pt idx="256">
                  <c:v>44826</c:v>
                </c:pt>
                <c:pt idx="257">
                  <c:v>44827</c:v>
                </c:pt>
                <c:pt idx="258">
                  <c:v>44828</c:v>
                </c:pt>
                <c:pt idx="259">
                  <c:v>44829</c:v>
                </c:pt>
                <c:pt idx="260">
                  <c:v>44830</c:v>
                </c:pt>
                <c:pt idx="261">
                  <c:v>44831</c:v>
                </c:pt>
                <c:pt idx="262">
                  <c:v>44832</c:v>
                </c:pt>
                <c:pt idx="263">
                  <c:v>44833</c:v>
                </c:pt>
                <c:pt idx="264">
                  <c:v>44834</c:v>
                </c:pt>
                <c:pt idx="265">
                  <c:v>44835</c:v>
                </c:pt>
                <c:pt idx="266">
                  <c:v>44836</c:v>
                </c:pt>
                <c:pt idx="267">
                  <c:v>44837</c:v>
                </c:pt>
                <c:pt idx="268">
                  <c:v>44838</c:v>
                </c:pt>
                <c:pt idx="269">
                  <c:v>44839</c:v>
                </c:pt>
                <c:pt idx="270">
                  <c:v>44840</c:v>
                </c:pt>
                <c:pt idx="271">
                  <c:v>44841</c:v>
                </c:pt>
                <c:pt idx="272">
                  <c:v>44842</c:v>
                </c:pt>
                <c:pt idx="273">
                  <c:v>44843</c:v>
                </c:pt>
                <c:pt idx="274">
                  <c:v>44844</c:v>
                </c:pt>
                <c:pt idx="275">
                  <c:v>44845</c:v>
                </c:pt>
                <c:pt idx="276">
                  <c:v>44846</c:v>
                </c:pt>
                <c:pt idx="277">
                  <c:v>44847</c:v>
                </c:pt>
                <c:pt idx="278">
                  <c:v>44848</c:v>
                </c:pt>
                <c:pt idx="279">
                  <c:v>44849</c:v>
                </c:pt>
                <c:pt idx="280">
                  <c:v>44850</c:v>
                </c:pt>
                <c:pt idx="281">
                  <c:v>44851</c:v>
                </c:pt>
                <c:pt idx="282">
                  <c:v>44852</c:v>
                </c:pt>
                <c:pt idx="283">
                  <c:v>44853</c:v>
                </c:pt>
                <c:pt idx="284">
                  <c:v>44854</c:v>
                </c:pt>
                <c:pt idx="285">
                  <c:v>44855</c:v>
                </c:pt>
                <c:pt idx="286">
                  <c:v>44856</c:v>
                </c:pt>
                <c:pt idx="287">
                  <c:v>44857</c:v>
                </c:pt>
                <c:pt idx="288">
                  <c:v>44858</c:v>
                </c:pt>
                <c:pt idx="289">
                  <c:v>44859</c:v>
                </c:pt>
                <c:pt idx="290">
                  <c:v>44860</c:v>
                </c:pt>
                <c:pt idx="291">
                  <c:v>44861</c:v>
                </c:pt>
                <c:pt idx="292">
                  <c:v>44862</c:v>
                </c:pt>
                <c:pt idx="293">
                  <c:v>44863</c:v>
                </c:pt>
                <c:pt idx="294">
                  <c:v>44864</c:v>
                </c:pt>
                <c:pt idx="295">
                  <c:v>44865</c:v>
                </c:pt>
                <c:pt idx="296">
                  <c:v>44866</c:v>
                </c:pt>
                <c:pt idx="297">
                  <c:v>44867</c:v>
                </c:pt>
                <c:pt idx="298">
                  <c:v>44868</c:v>
                </c:pt>
                <c:pt idx="299">
                  <c:v>44869</c:v>
                </c:pt>
                <c:pt idx="300">
                  <c:v>44870</c:v>
                </c:pt>
                <c:pt idx="301">
                  <c:v>44871</c:v>
                </c:pt>
                <c:pt idx="302">
                  <c:v>44872</c:v>
                </c:pt>
                <c:pt idx="303">
                  <c:v>44873</c:v>
                </c:pt>
                <c:pt idx="304">
                  <c:v>44874</c:v>
                </c:pt>
                <c:pt idx="305">
                  <c:v>44875</c:v>
                </c:pt>
                <c:pt idx="306">
                  <c:v>44876</c:v>
                </c:pt>
                <c:pt idx="307">
                  <c:v>44877</c:v>
                </c:pt>
                <c:pt idx="308">
                  <c:v>44878</c:v>
                </c:pt>
                <c:pt idx="309">
                  <c:v>44879</c:v>
                </c:pt>
                <c:pt idx="310">
                  <c:v>44880</c:v>
                </c:pt>
                <c:pt idx="311">
                  <c:v>44881</c:v>
                </c:pt>
                <c:pt idx="312">
                  <c:v>44882</c:v>
                </c:pt>
                <c:pt idx="313">
                  <c:v>44883</c:v>
                </c:pt>
                <c:pt idx="314">
                  <c:v>44884</c:v>
                </c:pt>
                <c:pt idx="315">
                  <c:v>44885</c:v>
                </c:pt>
                <c:pt idx="316">
                  <c:v>44886</c:v>
                </c:pt>
                <c:pt idx="317">
                  <c:v>44887</c:v>
                </c:pt>
                <c:pt idx="318">
                  <c:v>44888</c:v>
                </c:pt>
                <c:pt idx="319">
                  <c:v>44889</c:v>
                </c:pt>
                <c:pt idx="320">
                  <c:v>44890</c:v>
                </c:pt>
                <c:pt idx="321">
                  <c:v>44891</c:v>
                </c:pt>
                <c:pt idx="322">
                  <c:v>44892</c:v>
                </c:pt>
                <c:pt idx="323">
                  <c:v>44893</c:v>
                </c:pt>
                <c:pt idx="324">
                  <c:v>44894</c:v>
                </c:pt>
                <c:pt idx="325">
                  <c:v>44895</c:v>
                </c:pt>
                <c:pt idx="326">
                  <c:v>44896</c:v>
                </c:pt>
                <c:pt idx="327">
                  <c:v>44897</c:v>
                </c:pt>
                <c:pt idx="328">
                  <c:v>44898</c:v>
                </c:pt>
                <c:pt idx="329">
                  <c:v>44899</c:v>
                </c:pt>
                <c:pt idx="330">
                  <c:v>44900</c:v>
                </c:pt>
                <c:pt idx="331">
                  <c:v>44901</c:v>
                </c:pt>
                <c:pt idx="332">
                  <c:v>44902</c:v>
                </c:pt>
                <c:pt idx="333">
                  <c:v>44903</c:v>
                </c:pt>
                <c:pt idx="334">
                  <c:v>44904</c:v>
                </c:pt>
                <c:pt idx="335">
                  <c:v>44905</c:v>
                </c:pt>
                <c:pt idx="336">
                  <c:v>44906</c:v>
                </c:pt>
                <c:pt idx="337">
                  <c:v>44907</c:v>
                </c:pt>
                <c:pt idx="338">
                  <c:v>44908</c:v>
                </c:pt>
                <c:pt idx="339">
                  <c:v>44909</c:v>
                </c:pt>
                <c:pt idx="340">
                  <c:v>44910</c:v>
                </c:pt>
                <c:pt idx="341">
                  <c:v>44911</c:v>
                </c:pt>
                <c:pt idx="342">
                  <c:v>44912</c:v>
                </c:pt>
                <c:pt idx="343">
                  <c:v>44913</c:v>
                </c:pt>
                <c:pt idx="344">
                  <c:v>44914</c:v>
                </c:pt>
                <c:pt idx="345">
                  <c:v>44915</c:v>
                </c:pt>
                <c:pt idx="346">
                  <c:v>44916</c:v>
                </c:pt>
                <c:pt idx="347">
                  <c:v>44917</c:v>
                </c:pt>
                <c:pt idx="348">
                  <c:v>44918</c:v>
                </c:pt>
                <c:pt idx="349">
                  <c:v>44919</c:v>
                </c:pt>
                <c:pt idx="350">
                  <c:v>44920</c:v>
                </c:pt>
                <c:pt idx="351">
                  <c:v>44921</c:v>
                </c:pt>
                <c:pt idx="352">
                  <c:v>44922</c:v>
                </c:pt>
                <c:pt idx="353">
                  <c:v>44923</c:v>
                </c:pt>
                <c:pt idx="354">
                  <c:v>44924</c:v>
                </c:pt>
                <c:pt idx="355">
                  <c:v>44925</c:v>
                </c:pt>
                <c:pt idx="356">
                  <c:v>44926</c:v>
                </c:pt>
                <c:pt idx="357">
                  <c:v>44927</c:v>
                </c:pt>
                <c:pt idx="358">
                  <c:v>44928</c:v>
                </c:pt>
                <c:pt idx="359">
                  <c:v>44929</c:v>
                </c:pt>
                <c:pt idx="360">
                  <c:v>44930</c:v>
                </c:pt>
                <c:pt idx="361">
                  <c:v>44931</c:v>
                </c:pt>
                <c:pt idx="362">
                  <c:v>44932</c:v>
                </c:pt>
                <c:pt idx="363">
                  <c:v>44933</c:v>
                </c:pt>
                <c:pt idx="364">
                  <c:v>44934</c:v>
                </c:pt>
                <c:pt idx="365">
                  <c:v>44935</c:v>
                </c:pt>
                <c:pt idx="366">
                  <c:v>44936</c:v>
                </c:pt>
                <c:pt idx="367">
                  <c:v>44937</c:v>
                </c:pt>
                <c:pt idx="368">
                  <c:v>44938</c:v>
                </c:pt>
                <c:pt idx="369">
                  <c:v>44939</c:v>
                </c:pt>
                <c:pt idx="370">
                  <c:v>44940</c:v>
                </c:pt>
                <c:pt idx="371">
                  <c:v>44941</c:v>
                </c:pt>
                <c:pt idx="372">
                  <c:v>44942</c:v>
                </c:pt>
                <c:pt idx="373">
                  <c:v>44943</c:v>
                </c:pt>
                <c:pt idx="374">
                  <c:v>44944</c:v>
                </c:pt>
                <c:pt idx="375">
                  <c:v>44945</c:v>
                </c:pt>
                <c:pt idx="376">
                  <c:v>44946</c:v>
                </c:pt>
                <c:pt idx="377">
                  <c:v>44947</c:v>
                </c:pt>
                <c:pt idx="378">
                  <c:v>44948</c:v>
                </c:pt>
                <c:pt idx="379">
                  <c:v>44949</c:v>
                </c:pt>
                <c:pt idx="380">
                  <c:v>44950</c:v>
                </c:pt>
                <c:pt idx="381">
                  <c:v>44951</c:v>
                </c:pt>
                <c:pt idx="382">
                  <c:v>44952</c:v>
                </c:pt>
                <c:pt idx="383">
                  <c:v>44953</c:v>
                </c:pt>
                <c:pt idx="384">
                  <c:v>44954</c:v>
                </c:pt>
                <c:pt idx="385">
                  <c:v>44955</c:v>
                </c:pt>
                <c:pt idx="386">
                  <c:v>44956</c:v>
                </c:pt>
                <c:pt idx="387">
                  <c:v>44957</c:v>
                </c:pt>
                <c:pt idx="388">
                  <c:v>44958</c:v>
                </c:pt>
                <c:pt idx="389">
                  <c:v>44959</c:v>
                </c:pt>
                <c:pt idx="390">
                  <c:v>44960</c:v>
                </c:pt>
                <c:pt idx="391">
                  <c:v>44961</c:v>
                </c:pt>
                <c:pt idx="392">
                  <c:v>44962</c:v>
                </c:pt>
                <c:pt idx="393">
                  <c:v>44963</c:v>
                </c:pt>
                <c:pt idx="394">
                  <c:v>44964</c:v>
                </c:pt>
                <c:pt idx="395">
                  <c:v>44965</c:v>
                </c:pt>
                <c:pt idx="396">
                  <c:v>44966</c:v>
                </c:pt>
                <c:pt idx="397">
                  <c:v>44967</c:v>
                </c:pt>
                <c:pt idx="398">
                  <c:v>44968</c:v>
                </c:pt>
                <c:pt idx="399">
                  <c:v>44969</c:v>
                </c:pt>
                <c:pt idx="400">
                  <c:v>44970</c:v>
                </c:pt>
                <c:pt idx="401">
                  <c:v>44971</c:v>
                </c:pt>
                <c:pt idx="402">
                  <c:v>44972</c:v>
                </c:pt>
                <c:pt idx="403">
                  <c:v>44973</c:v>
                </c:pt>
                <c:pt idx="404">
                  <c:v>44974</c:v>
                </c:pt>
                <c:pt idx="405">
                  <c:v>44975</c:v>
                </c:pt>
                <c:pt idx="406">
                  <c:v>44976</c:v>
                </c:pt>
                <c:pt idx="407">
                  <c:v>44977</c:v>
                </c:pt>
                <c:pt idx="408">
                  <c:v>44978</c:v>
                </c:pt>
                <c:pt idx="409">
                  <c:v>44979</c:v>
                </c:pt>
                <c:pt idx="410">
                  <c:v>44980</c:v>
                </c:pt>
                <c:pt idx="411">
                  <c:v>44981</c:v>
                </c:pt>
                <c:pt idx="412">
                  <c:v>44982</c:v>
                </c:pt>
                <c:pt idx="413">
                  <c:v>44983</c:v>
                </c:pt>
                <c:pt idx="414">
                  <c:v>44984</c:v>
                </c:pt>
                <c:pt idx="415">
                  <c:v>44985</c:v>
                </c:pt>
                <c:pt idx="416">
                  <c:v>44986</c:v>
                </c:pt>
                <c:pt idx="417">
                  <c:v>44987</c:v>
                </c:pt>
                <c:pt idx="418">
                  <c:v>44988</c:v>
                </c:pt>
                <c:pt idx="419">
                  <c:v>44989</c:v>
                </c:pt>
                <c:pt idx="420">
                  <c:v>44990</c:v>
                </c:pt>
                <c:pt idx="421">
                  <c:v>44991</c:v>
                </c:pt>
                <c:pt idx="422">
                  <c:v>44992</c:v>
                </c:pt>
                <c:pt idx="423">
                  <c:v>44993</c:v>
                </c:pt>
                <c:pt idx="424">
                  <c:v>44994</c:v>
                </c:pt>
                <c:pt idx="425">
                  <c:v>44995</c:v>
                </c:pt>
                <c:pt idx="426">
                  <c:v>44996</c:v>
                </c:pt>
                <c:pt idx="427">
                  <c:v>44997</c:v>
                </c:pt>
                <c:pt idx="428">
                  <c:v>44998</c:v>
                </c:pt>
                <c:pt idx="429">
                  <c:v>44999</c:v>
                </c:pt>
                <c:pt idx="430">
                  <c:v>45000</c:v>
                </c:pt>
                <c:pt idx="431">
                  <c:v>45001</c:v>
                </c:pt>
                <c:pt idx="432">
                  <c:v>45002</c:v>
                </c:pt>
                <c:pt idx="433">
                  <c:v>45003</c:v>
                </c:pt>
                <c:pt idx="434">
                  <c:v>45004</c:v>
                </c:pt>
                <c:pt idx="435">
                  <c:v>45005</c:v>
                </c:pt>
                <c:pt idx="436">
                  <c:v>45006</c:v>
                </c:pt>
                <c:pt idx="437">
                  <c:v>45007</c:v>
                </c:pt>
                <c:pt idx="438">
                  <c:v>45008</c:v>
                </c:pt>
                <c:pt idx="439">
                  <c:v>45009</c:v>
                </c:pt>
                <c:pt idx="440">
                  <c:v>45010</c:v>
                </c:pt>
                <c:pt idx="441">
                  <c:v>45011</c:v>
                </c:pt>
                <c:pt idx="442">
                  <c:v>45012</c:v>
                </c:pt>
                <c:pt idx="443">
                  <c:v>45013</c:v>
                </c:pt>
                <c:pt idx="444">
                  <c:v>45014</c:v>
                </c:pt>
                <c:pt idx="445">
                  <c:v>45015</c:v>
                </c:pt>
                <c:pt idx="446">
                  <c:v>45016</c:v>
                </c:pt>
                <c:pt idx="447">
                  <c:v>45017</c:v>
                </c:pt>
                <c:pt idx="448">
                  <c:v>45018</c:v>
                </c:pt>
                <c:pt idx="449">
                  <c:v>45019</c:v>
                </c:pt>
                <c:pt idx="450">
                  <c:v>45020</c:v>
                </c:pt>
                <c:pt idx="451">
                  <c:v>45021</c:v>
                </c:pt>
                <c:pt idx="452">
                  <c:v>45022</c:v>
                </c:pt>
                <c:pt idx="453">
                  <c:v>45023</c:v>
                </c:pt>
                <c:pt idx="454">
                  <c:v>45024</c:v>
                </c:pt>
                <c:pt idx="455">
                  <c:v>45025</c:v>
                </c:pt>
                <c:pt idx="456">
                  <c:v>45026</c:v>
                </c:pt>
                <c:pt idx="457">
                  <c:v>45027</c:v>
                </c:pt>
                <c:pt idx="458">
                  <c:v>45028</c:v>
                </c:pt>
                <c:pt idx="459">
                  <c:v>45029</c:v>
                </c:pt>
                <c:pt idx="460">
                  <c:v>45030</c:v>
                </c:pt>
                <c:pt idx="461">
                  <c:v>45031</c:v>
                </c:pt>
                <c:pt idx="462">
                  <c:v>45032</c:v>
                </c:pt>
                <c:pt idx="463">
                  <c:v>45033</c:v>
                </c:pt>
                <c:pt idx="464">
                  <c:v>45034</c:v>
                </c:pt>
                <c:pt idx="465">
                  <c:v>45035</c:v>
                </c:pt>
                <c:pt idx="466">
                  <c:v>45036</c:v>
                </c:pt>
                <c:pt idx="467">
                  <c:v>45037</c:v>
                </c:pt>
                <c:pt idx="468">
                  <c:v>45038</c:v>
                </c:pt>
                <c:pt idx="469">
                  <c:v>45039</c:v>
                </c:pt>
                <c:pt idx="470">
                  <c:v>45040</c:v>
                </c:pt>
                <c:pt idx="471">
                  <c:v>45041</c:v>
                </c:pt>
                <c:pt idx="472">
                  <c:v>45042</c:v>
                </c:pt>
                <c:pt idx="473">
                  <c:v>45043</c:v>
                </c:pt>
                <c:pt idx="474">
                  <c:v>45044</c:v>
                </c:pt>
                <c:pt idx="475">
                  <c:v>45045</c:v>
                </c:pt>
                <c:pt idx="476">
                  <c:v>45046</c:v>
                </c:pt>
                <c:pt idx="477">
                  <c:v>45047</c:v>
                </c:pt>
                <c:pt idx="478">
                  <c:v>45048</c:v>
                </c:pt>
                <c:pt idx="479">
                  <c:v>45049</c:v>
                </c:pt>
                <c:pt idx="480">
                  <c:v>45050</c:v>
                </c:pt>
                <c:pt idx="481">
                  <c:v>45051</c:v>
                </c:pt>
                <c:pt idx="482">
                  <c:v>45052</c:v>
                </c:pt>
                <c:pt idx="483">
                  <c:v>45053</c:v>
                </c:pt>
                <c:pt idx="484">
                  <c:v>45054</c:v>
                </c:pt>
                <c:pt idx="485">
                  <c:v>45055</c:v>
                </c:pt>
                <c:pt idx="486">
                  <c:v>45056</c:v>
                </c:pt>
                <c:pt idx="487">
                  <c:v>45057</c:v>
                </c:pt>
                <c:pt idx="488">
                  <c:v>45058</c:v>
                </c:pt>
                <c:pt idx="489">
                  <c:v>45059</c:v>
                </c:pt>
                <c:pt idx="490">
                  <c:v>45060</c:v>
                </c:pt>
                <c:pt idx="491">
                  <c:v>45061</c:v>
                </c:pt>
                <c:pt idx="492">
                  <c:v>45062</c:v>
                </c:pt>
                <c:pt idx="493">
                  <c:v>45063</c:v>
                </c:pt>
                <c:pt idx="494">
                  <c:v>45064</c:v>
                </c:pt>
                <c:pt idx="495">
                  <c:v>45065</c:v>
                </c:pt>
                <c:pt idx="496">
                  <c:v>45066</c:v>
                </c:pt>
                <c:pt idx="497">
                  <c:v>45067</c:v>
                </c:pt>
                <c:pt idx="498">
                  <c:v>45068</c:v>
                </c:pt>
                <c:pt idx="499">
                  <c:v>45069</c:v>
                </c:pt>
                <c:pt idx="500">
                  <c:v>45070</c:v>
                </c:pt>
                <c:pt idx="501">
                  <c:v>45071</c:v>
                </c:pt>
                <c:pt idx="502">
                  <c:v>45072</c:v>
                </c:pt>
                <c:pt idx="503">
                  <c:v>45073</c:v>
                </c:pt>
                <c:pt idx="504">
                  <c:v>45074</c:v>
                </c:pt>
                <c:pt idx="505">
                  <c:v>45075</c:v>
                </c:pt>
                <c:pt idx="506">
                  <c:v>45076</c:v>
                </c:pt>
                <c:pt idx="507">
                  <c:v>45077</c:v>
                </c:pt>
                <c:pt idx="508">
                  <c:v>45078</c:v>
                </c:pt>
                <c:pt idx="509">
                  <c:v>45079</c:v>
                </c:pt>
                <c:pt idx="510">
                  <c:v>45080</c:v>
                </c:pt>
                <c:pt idx="511">
                  <c:v>45081</c:v>
                </c:pt>
                <c:pt idx="512">
                  <c:v>45082</c:v>
                </c:pt>
                <c:pt idx="513">
                  <c:v>45083</c:v>
                </c:pt>
                <c:pt idx="514">
                  <c:v>45084</c:v>
                </c:pt>
                <c:pt idx="515">
                  <c:v>45085</c:v>
                </c:pt>
                <c:pt idx="516">
                  <c:v>45086</c:v>
                </c:pt>
                <c:pt idx="517">
                  <c:v>45087</c:v>
                </c:pt>
                <c:pt idx="518">
                  <c:v>45088</c:v>
                </c:pt>
                <c:pt idx="519">
                  <c:v>45089</c:v>
                </c:pt>
                <c:pt idx="520">
                  <c:v>45090</c:v>
                </c:pt>
                <c:pt idx="521">
                  <c:v>45091</c:v>
                </c:pt>
                <c:pt idx="522">
                  <c:v>45092</c:v>
                </c:pt>
                <c:pt idx="523">
                  <c:v>45093</c:v>
                </c:pt>
                <c:pt idx="524">
                  <c:v>45094</c:v>
                </c:pt>
                <c:pt idx="525">
                  <c:v>45095</c:v>
                </c:pt>
                <c:pt idx="526">
                  <c:v>45096</c:v>
                </c:pt>
                <c:pt idx="527">
                  <c:v>45097</c:v>
                </c:pt>
                <c:pt idx="528">
                  <c:v>45098</c:v>
                </c:pt>
                <c:pt idx="529">
                  <c:v>45099</c:v>
                </c:pt>
                <c:pt idx="530">
                  <c:v>45100</c:v>
                </c:pt>
                <c:pt idx="531">
                  <c:v>45101</c:v>
                </c:pt>
                <c:pt idx="532">
                  <c:v>45102</c:v>
                </c:pt>
                <c:pt idx="533">
                  <c:v>45103</c:v>
                </c:pt>
                <c:pt idx="534">
                  <c:v>45104</c:v>
                </c:pt>
                <c:pt idx="535">
                  <c:v>45105</c:v>
                </c:pt>
                <c:pt idx="536">
                  <c:v>45106</c:v>
                </c:pt>
                <c:pt idx="537">
                  <c:v>45107</c:v>
                </c:pt>
                <c:pt idx="538">
                  <c:v>45108</c:v>
                </c:pt>
                <c:pt idx="539">
                  <c:v>45109</c:v>
                </c:pt>
                <c:pt idx="540">
                  <c:v>45110</c:v>
                </c:pt>
                <c:pt idx="541">
                  <c:v>45111</c:v>
                </c:pt>
                <c:pt idx="542">
                  <c:v>45112</c:v>
                </c:pt>
                <c:pt idx="543">
                  <c:v>45113</c:v>
                </c:pt>
                <c:pt idx="544">
                  <c:v>45114</c:v>
                </c:pt>
                <c:pt idx="545">
                  <c:v>45115</c:v>
                </c:pt>
                <c:pt idx="546">
                  <c:v>45116</c:v>
                </c:pt>
                <c:pt idx="547">
                  <c:v>45117</c:v>
                </c:pt>
                <c:pt idx="548">
                  <c:v>45118</c:v>
                </c:pt>
                <c:pt idx="549">
                  <c:v>45119</c:v>
                </c:pt>
                <c:pt idx="550">
                  <c:v>45120</c:v>
                </c:pt>
                <c:pt idx="551">
                  <c:v>45121</c:v>
                </c:pt>
                <c:pt idx="552">
                  <c:v>45122</c:v>
                </c:pt>
                <c:pt idx="553">
                  <c:v>45123</c:v>
                </c:pt>
                <c:pt idx="554">
                  <c:v>45124</c:v>
                </c:pt>
                <c:pt idx="555">
                  <c:v>45125</c:v>
                </c:pt>
                <c:pt idx="556">
                  <c:v>45126</c:v>
                </c:pt>
                <c:pt idx="557">
                  <c:v>45127</c:v>
                </c:pt>
                <c:pt idx="558">
                  <c:v>45128</c:v>
                </c:pt>
                <c:pt idx="559">
                  <c:v>45129</c:v>
                </c:pt>
                <c:pt idx="560">
                  <c:v>45130</c:v>
                </c:pt>
                <c:pt idx="561">
                  <c:v>45131</c:v>
                </c:pt>
                <c:pt idx="562">
                  <c:v>45132</c:v>
                </c:pt>
                <c:pt idx="563">
                  <c:v>45133</c:v>
                </c:pt>
                <c:pt idx="564">
                  <c:v>45134</c:v>
                </c:pt>
                <c:pt idx="565">
                  <c:v>45135</c:v>
                </c:pt>
                <c:pt idx="566">
                  <c:v>45136</c:v>
                </c:pt>
                <c:pt idx="567">
                  <c:v>45137</c:v>
                </c:pt>
                <c:pt idx="568">
                  <c:v>45138</c:v>
                </c:pt>
                <c:pt idx="569">
                  <c:v>45139</c:v>
                </c:pt>
                <c:pt idx="570">
                  <c:v>45140</c:v>
                </c:pt>
                <c:pt idx="571">
                  <c:v>45141</c:v>
                </c:pt>
                <c:pt idx="572">
                  <c:v>45142</c:v>
                </c:pt>
                <c:pt idx="573">
                  <c:v>45143</c:v>
                </c:pt>
                <c:pt idx="574">
                  <c:v>45144</c:v>
                </c:pt>
                <c:pt idx="575">
                  <c:v>45145</c:v>
                </c:pt>
                <c:pt idx="576">
                  <c:v>45146</c:v>
                </c:pt>
                <c:pt idx="577">
                  <c:v>45147</c:v>
                </c:pt>
                <c:pt idx="578">
                  <c:v>45148</c:v>
                </c:pt>
                <c:pt idx="579">
                  <c:v>45149</c:v>
                </c:pt>
                <c:pt idx="580">
                  <c:v>45150</c:v>
                </c:pt>
                <c:pt idx="581">
                  <c:v>45151</c:v>
                </c:pt>
                <c:pt idx="582">
                  <c:v>45152</c:v>
                </c:pt>
                <c:pt idx="583">
                  <c:v>45153</c:v>
                </c:pt>
                <c:pt idx="584">
                  <c:v>45154</c:v>
                </c:pt>
                <c:pt idx="585">
                  <c:v>45155</c:v>
                </c:pt>
                <c:pt idx="586">
                  <c:v>45156</c:v>
                </c:pt>
                <c:pt idx="587">
                  <c:v>45157</c:v>
                </c:pt>
                <c:pt idx="588">
                  <c:v>45158</c:v>
                </c:pt>
                <c:pt idx="589">
                  <c:v>45159</c:v>
                </c:pt>
                <c:pt idx="590">
                  <c:v>45160</c:v>
                </c:pt>
                <c:pt idx="591">
                  <c:v>45161</c:v>
                </c:pt>
                <c:pt idx="592">
                  <c:v>45162</c:v>
                </c:pt>
                <c:pt idx="593">
                  <c:v>45163</c:v>
                </c:pt>
                <c:pt idx="594">
                  <c:v>45164</c:v>
                </c:pt>
                <c:pt idx="595">
                  <c:v>45165</c:v>
                </c:pt>
                <c:pt idx="596">
                  <c:v>45166</c:v>
                </c:pt>
                <c:pt idx="597">
                  <c:v>45167</c:v>
                </c:pt>
                <c:pt idx="598">
                  <c:v>45168</c:v>
                </c:pt>
                <c:pt idx="599">
                  <c:v>45169</c:v>
                </c:pt>
                <c:pt idx="600">
                  <c:v>45170</c:v>
                </c:pt>
                <c:pt idx="601">
                  <c:v>45171</c:v>
                </c:pt>
                <c:pt idx="602">
                  <c:v>45172</c:v>
                </c:pt>
                <c:pt idx="603">
                  <c:v>45173</c:v>
                </c:pt>
                <c:pt idx="604">
                  <c:v>45174</c:v>
                </c:pt>
                <c:pt idx="605">
                  <c:v>45175</c:v>
                </c:pt>
                <c:pt idx="606">
                  <c:v>45176</c:v>
                </c:pt>
                <c:pt idx="607">
                  <c:v>45177</c:v>
                </c:pt>
                <c:pt idx="608">
                  <c:v>45178</c:v>
                </c:pt>
                <c:pt idx="609">
                  <c:v>45179</c:v>
                </c:pt>
                <c:pt idx="610">
                  <c:v>45180</c:v>
                </c:pt>
                <c:pt idx="611">
                  <c:v>45181</c:v>
                </c:pt>
                <c:pt idx="612">
                  <c:v>45182</c:v>
                </c:pt>
                <c:pt idx="613">
                  <c:v>45183</c:v>
                </c:pt>
                <c:pt idx="614">
                  <c:v>45184</c:v>
                </c:pt>
                <c:pt idx="615">
                  <c:v>45185</c:v>
                </c:pt>
                <c:pt idx="616">
                  <c:v>45186</c:v>
                </c:pt>
                <c:pt idx="617">
                  <c:v>45187</c:v>
                </c:pt>
                <c:pt idx="618">
                  <c:v>45188</c:v>
                </c:pt>
                <c:pt idx="619">
                  <c:v>45189</c:v>
                </c:pt>
                <c:pt idx="620">
                  <c:v>45190</c:v>
                </c:pt>
                <c:pt idx="621">
                  <c:v>45191</c:v>
                </c:pt>
                <c:pt idx="622">
                  <c:v>45192</c:v>
                </c:pt>
                <c:pt idx="623">
                  <c:v>45193</c:v>
                </c:pt>
                <c:pt idx="624">
                  <c:v>45194</c:v>
                </c:pt>
                <c:pt idx="625">
                  <c:v>45195</c:v>
                </c:pt>
                <c:pt idx="626">
                  <c:v>45196</c:v>
                </c:pt>
                <c:pt idx="627">
                  <c:v>45197</c:v>
                </c:pt>
                <c:pt idx="628">
                  <c:v>45198</c:v>
                </c:pt>
                <c:pt idx="629">
                  <c:v>45199</c:v>
                </c:pt>
                <c:pt idx="630">
                  <c:v>45200</c:v>
                </c:pt>
                <c:pt idx="631">
                  <c:v>45201</c:v>
                </c:pt>
                <c:pt idx="632">
                  <c:v>45202</c:v>
                </c:pt>
                <c:pt idx="633">
                  <c:v>45203</c:v>
                </c:pt>
                <c:pt idx="634">
                  <c:v>45204</c:v>
                </c:pt>
                <c:pt idx="635">
                  <c:v>45205</c:v>
                </c:pt>
                <c:pt idx="636">
                  <c:v>45206</c:v>
                </c:pt>
                <c:pt idx="637">
                  <c:v>45207</c:v>
                </c:pt>
                <c:pt idx="638">
                  <c:v>45208</c:v>
                </c:pt>
                <c:pt idx="639">
                  <c:v>45209</c:v>
                </c:pt>
                <c:pt idx="640">
                  <c:v>45210</c:v>
                </c:pt>
                <c:pt idx="641">
                  <c:v>45211</c:v>
                </c:pt>
                <c:pt idx="642">
                  <c:v>45212</c:v>
                </c:pt>
                <c:pt idx="643">
                  <c:v>45213</c:v>
                </c:pt>
                <c:pt idx="644">
                  <c:v>45214</c:v>
                </c:pt>
                <c:pt idx="645">
                  <c:v>45215</c:v>
                </c:pt>
                <c:pt idx="646">
                  <c:v>45216</c:v>
                </c:pt>
                <c:pt idx="647">
                  <c:v>45217</c:v>
                </c:pt>
                <c:pt idx="648">
                  <c:v>45218</c:v>
                </c:pt>
                <c:pt idx="649">
                  <c:v>45219</c:v>
                </c:pt>
                <c:pt idx="650">
                  <c:v>45220</c:v>
                </c:pt>
                <c:pt idx="651">
                  <c:v>45221</c:v>
                </c:pt>
                <c:pt idx="652">
                  <c:v>45222</c:v>
                </c:pt>
                <c:pt idx="653">
                  <c:v>45223</c:v>
                </c:pt>
                <c:pt idx="654">
                  <c:v>45224</c:v>
                </c:pt>
                <c:pt idx="655">
                  <c:v>45225</c:v>
                </c:pt>
                <c:pt idx="656">
                  <c:v>45226</c:v>
                </c:pt>
              </c:numCache>
            </c:numRef>
          </c:cat>
          <c:val>
            <c:numRef>
              <c:f>reach!$B$2:$B$658</c:f>
              <c:numCache>
                <c:formatCode>General</c:formatCode>
                <c:ptCount val="657"/>
                <c:pt idx="0">
                  <c:v>4112</c:v>
                </c:pt>
                <c:pt idx="1">
                  <c:v>20987</c:v>
                </c:pt>
                <c:pt idx="2">
                  <c:v>28003</c:v>
                </c:pt>
                <c:pt idx="3">
                  <c:v>16547</c:v>
                </c:pt>
                <c:pt idx="4">
                  <c:v>19299</c:v>
                </c:pt>
                <c:pt idx="5">
                  <c:v>24416</c:v>
                </c:pt>
                <c:pt idx="6">
                  <c:v>33086</c:v>
                </c:pt>
                <c:pt idx="7">
                  <c:v>17874</c:v>
                </c:pt>
                <c:pt idx="8">
                  <c:v>18673</c:v>
                </c:pt>
                <c:pt idx="9">
                  <c:v>16161</c:v>
                </c:pt>
                <c:pt idx="10">
                  <c:v>14928</c:v>
                </c:pt>
                <c:pt idx="11">
                  <c:v>20146</c:v>
                </c:pt>
                <c:pt idx="12">
                  <c:v>27486</c:v>
                </c:pt>
                <c:pt idx="13">
                  <c:v>27397</c:v>
                </c:pt>
                <c:pt idx="14">
                  <c:v>41642</c:v>
                </c:pt>
                <c:pt idx="15">
                  <c:v>44862</c:v>
                </c:pt>
                <c:pt idx="16">
                  <c:v>21078</c:v>
                </c:pt>
                <c:pt idx="17">
                  <c:v>12643</c:v>
                </c:pt>
                <c:pt idx="18">
                  <c:v>16411</c:v>
                </c:pt>
                <c:pt idx="19">
                  <c:v>16744</c:v>
                </c:pt>
                <c:pt idx="20">
                  <c:v>12542</c:v>
                </c:pt>
                <c:pt idx="21">
                  <c:v>11845</c:v>
                </c:pt>
                <c:pt idx="22">
                  <c:v>9028</c:v>
                </c:pt>
                <c:pt idx="23">
                  <c:v>12247</c:v>
                </c:pt>
                <c:pt idx="24">
                  <c:v>8187</c:v>
                </c:pt>
                <c:pt idx="25">
                  <c:v>6372</c:v>
                </c:pt>
                <c:pt idx="26">
                  <c:v>2768</c:v>
                </c:pt>
                <c:pt idx="27">
                  <c:v>2144</c:v>
                </c:pt>
                <c:pt idx="28">
                  <c:v>5880</c:v>
                </c:pt>
                <c:pt idx="29">
                  <c:v>3054</c:v>
                </c:pt>
                <c:pt idx="30">
                  <c:v>2019</c:v>
                </c:pt>
                <c:pt idx="31">
                  <c:v>2792</c:v>
                </c:pt>
                <c:pt idx="32">
                  <c:v>3032</c:v>
                </c:pt>
                <c:pt idx="33">
                  <c:v>4425</c:v>
                </c:pt>
                <c:pt idx="34">
                  <c:v>2880</c:v>
                </c:pt>
                <c:pt idx="35">
                  <c:v>4957</c:v>
                </c:pt>
                <c:pt idx="36">
                  <c:v>4551</c:v>
                </c:pt>
                <c:pt idx="37">
                  <c:v>3376</c:v>
                </c:pt>
                <c:pt idx="38">
                  <c:v>7256</c:v>
                </c:pt>
                <c:pt idx="39">
                  <c:v>3684</c:v>
                </c:pt>
                <c:pt idx="40">
                  <c:v>6077</c:v>
                </c:pt>
                <c:pt idx="41">
                  <c:v>2800</c:v>
                </c:pt>
                <c:pt idx="42">
                  <c:v>9370</c:v>
                </c:pt>
                <c:pt idx="43">
                  <c:v>9729</c:v>
                </c:pt>
                <c:pt idx="44">
                  <c:v>3076</c:v>
                </c:pt>
                <c:pt idx="45">
                  <c:v>6001</c:v>
                </c:pt>
                <c:pt idx="46">
                  <c:v>1915</c:v>
                </c:pt>
                <c:pt idx="47">
                  <c:v>3126</c:v>
                </c:pt>
                <c:pt idx="48">
                  <c:v>4165</c:v>
                </c:pt>
                <c:pt idx="49">
                  <c:v>3907</c:v>
                </c:pt>
                <c:pt idx="50">
                  <c:v>3365</c:v>
                </c:pt>
                <c:pt idx="51">
                  <c:v>5805</c:v>
                </c:pt>
                <c:pt idx="52">
                  <c:v>6001</c:v>
                </c:pt>
                <c:pt idx="53">
                  <c:v>11204</c:v>
                </c:pt>
                <c:pt idx="54">
                  <c:v>9440</c:v>
                </c:pt>
                <c:pt idx="55">
                  <c:v>17704</c:v>
                </c:pt>
                <c:pt idx="56">
                  <c:v>15886</c:v>
                </c:pt>
                <c:pt idx="57">
                  <c:v>21173</c:v>
                </c:pt>
                <c:pt idx="58">
                  <c:v>23647</c:v>
                </c:pt>
                <c:pt idx="59">
                  <c:v>32961</c:v>
                </c:pt>
                <c:pt idx="60">
                  <c:v>45301</c:v>
                </c:pt>
                <c:pt idx="61">
                  <c:v>42328</c:v>
                </c:pt>
                <c:pt idx="62">
                  <c:v>28108</c:v>
                </c:pt>
                <c:pt idx="63">
                  <c:v>25980</c:v>
                </c:pt>
                <c:pt idx="64">
                  <c:v>42097</c:v>
                </c:pt>
                <c:pt idx="65">
                  <c:v>53940</c:v>
                </c:pt>
                <c:pt idx="66">
                  <c:v>102144</c:v>
                </c:pt>
                <c:pt idx="67">
                  <c:v>65322</c:v>
                </c:pt>
                <c:pt idx="68">
                  <c:v>32658</c:v>
                </c:pt>
                <c:pt idx="69">
                  <c:v>30770</c:v>
                </c:pt>
                <c:pt idx="70">
                  <c:v>56445</c:v>
                </c:pt>
                <c:pt idx="71">
                  <c:v>43978</c:v>
                </c:pt>
                <c:pt idx="72">
                  <c:v>35291</c:v>
                </c:pt>
                <c:pt idx="73">
                  <c:v>58837</c:v>
                </c:pt>
                <c:pt idx="74">
                  <c:v>116328</c:v>
                </c:pt>
                <c:pt idx="75">
                  <c:v>69454</c:v>
                </c:pt>
                <c:pt idx="76">
                  <c:v>34523</c:v>
                </c:pt>
                <c:pt idx="77">
                  <c:v>25086</c:v>
                </c:pt>
                <c:pt idx="78">
                  <c:v>28013</c:v>
                </c:pt>
                <c:pt idx="79">
                  <c:v>27042</c:v>
                </c:pt>
                <c:pt idx="80">
                  <c:v>33389</c:v>
                </c:pt>
                <c:pt idx="81">
                  <c:v>40996</c:v>
                </c:pt>
                <c:pt idx="82">
                  <c:v>36880</c:v>
                </c:pt>
                <c:pt idx="83">
                  <c:v>16389</c:v>
                </c:pt>
                <c:pt idx="84">
                  <c:v>11999</c:v>
                </c:pt>
                <c:pt idx="85">
                  <c:v>11537</c:v>
                </c:pt>
                <c:pt idx="86">
                  <c:v>10056</c:v>
                </c:pt>
                <c:pt idx="87">
                  <c:v>7659</c:v>
                </c:pt>
                <c:pt idx="88">
                  <c:v>4775</c:v>
                </c:pt>
                <c:pt idx="89">
                  <c:v>7322</c:v>
                </c:pt>
                <c:pt idx="90">
                  <c:v>10723</c:v>
                </c:pt>
                <c:pt idx="91">
                  <c:v>12928</c:v>
                </c:pt>
                <c:pt idx="92">
                  <c:v>7812</c:v>
                </c:pt>
                <c:pt idx="93">
                  <c:v>21377</c:v>
                </c:pt>
                <c:pt idx="94">
                  <c:v>15766</c:v>
                </c:pt>
                <c:pt idx="95">
                  <c:v>17602</c:v>
                </c:pt>
                <c:pt idx="96">
                  <c:v>13723</c:v>
                </c:pt>
                <c:pt idx="97">
                  <c:v>11947</c:v>
                </c:pt>
                <c:pt idx="98">
                  <c:v>9056</c:v>
                </c:pt>
                <c:pt idx="99">
                  <c:v>4460</c:v>
                </c:pt>
                <c:pt idx="100">
                  <c:v>3860</c:v>
                </c:pt>
                <c:pt idx="101">
                  <c:v>6109</c:v>
                </c:pt>
                <c:pt idx="102">
                  <c:v>2685</c:v>
                </c:pt>
                <c:pt idx="103">
                  <c:v>1343</c:v>
                </c:pt>
                <c:pt idx="104">
                  <c:v>1013</c:v>
                </c:pt>
                <c:pt idx="105">
                  <c:v>2811</c:v>
                </c:pt>
                <c:pt idx="106">
                  <c:v>526</c:v>
                </c:pt>
                <c:pt idx="107">
                  <c:v>509</c:v>
                </c:pt>
                <c:pt idx="108">
                  <c:v>834</c:v>
                </c:pt>
                <c:pt idx="109">
                  <c:v>3365</c:v>
                </c:pt>
                <c:pt idx="110">
                  <c:v>1915</c:v>
                </c:pt>
                <c:pt idx="111">
                  <c:v>2033</c:v>
                </c:pt>
                <c:pt idx="112">
                  <c:v>892</c:v>
                </c:pt>
                <c:pt idx="113">
                  <c:v>1480</c:v>
                </c:pt>
                <c:pt idx="114">
                  <c:v>286</c:v>
                </c:pt>
                <c:pt idx="115">
                  <c:v>3493</c:v>
                </c:pt>
                <c:pt idx="116">
                  <c:v>6846</c:v>
                </c:pt>
                <c:pt idx="117">
                  <c:v>3279</c:v>
                </c:pt>
                <c:pt idx="118">
                  <c:v>2088</c:v>
                </c:pt>
                <c:pt idx="119">
                  <c:v>2656</c:v>
                </c:pt>
                <c:pt idx="120">
                  <c:v>7138</c:v>
                </c:pt>
                <c:pt idx="121">
                  <c:v>3192</c:v>
                </c:pt>
                <c:pt idx="122">
                  <c:v>3397</c:v>
                </c:pt>
                <c:pt idx="123">
                  <c:v>2130</c:v>
                </c:pt>
                <c:pt idx="124">
                  <c:v>15038</c:v>
                </c:pt>
                <c:pt idx="125">
                  <c:v>1673</c:v>
                </c:pt>
                <c:pt idx="126">
                  <c:v>1815</c:v>
                </c:pt>
                <c:pt idx="127">
                  <c:v>1191</c:v>
                </c:pt>
                <c:pt idx="128">
                  <c:v>2276</c:v>
                </c:pt>
                <c:pt idx="129">
                  <c:v>1862</c:v>
                </c:pt>
                <c:pt idx="130">
                  <c:v>2851</c:v>
                </c:pt>
                <c:pt idx="131">
                  <c:v>7857</c:v>
                </c:pt>
                <c:pt idx="132">
                  <c:v>2542</c:v>
                </c:pt>
                <c:pt idx="133">
                  <c:v>1815</c:v>
                </c:pt>
                <c:pt idx="134">
                  <c:v>2113</c:v>
                </c:pt>
                <c:pt idx="135">
                  <c:v>2038</c:v>
                </c:pt>
                <c:pt idx="136">
                  <c:v>2641</c:v>
                </c:pt>
                <c:pt idx="137">
                  <c:v>494</c:v>
                </c:pt>
                <c:pt idx="138">
                  <c:v>2017</c:v>
                </c:pt>
                <c:pt idx="139">
                  <c:v>2006</c:v>
                </c:pt>
                <c:pt idx="140">
                  <c:v>1166</c:v>
                </c:pt>
                <c:pt idx="141">
                  <c:v>440</c:v>
                </c:pt>
                <c:pt idx="142">
                  <c:v>355</c:v>
                </c:pt>
                <c:pt idx="143">
                  <c:v>843</c:v>
                </c:pt>
                <c:pt idx="144">
                  <c:v>1262</c:v>
                </c:pt>
                <c:pt idx="145">
                  <c:v>1134</c:v>
                </c:pt>
                <c:pt idx="146">
                  <c:v>767</c:v>
                </c:pt>
                <c:pt idx="147">
                  <c:v>393</c:v>
                </c:pt>
                <c:pt idx="148">
                  <c:v>6811</c:v>
                </c:pt>
                <c:pt idx="149">
                  <c:v>2693</c:v>
                </c:pt>
                <c:pt idx="150">
                  <c:v>2270</c:v>
                </c:pt>
                <c:pt idx="151">
                  <c:v>4275</c:v>
                </c:pt>
                <c:pt idx="152">
                  <c:v>10206</c:v>
                </c:pt>
                <c:pt idx="153">
                  <c:v>2796</c:v>
                </c:pt>
                <c:pt idx="154">
                  <c:v>2298</c:v>
                </c:pt>
                <c:pt idx="155">
                  <c:v>7818</c:v>
                </c:pt>
                <c:pt idx="156">
                  <c:v>2591</c:v>
                </c:pt>
                <c:pt idx="157">
                  <c:v>1820</c:v>
                </c:pt>
                <c:pt idx="158">
                  <c:v>785</c:v>
                </c:pt>
                <c:pt idx="159">
                  <c:v>435</c:v>
                </c:pt>
                <c:pt idx="160">
                  <c:v>686</c:v>
                </c:pt>
                <c:pt idx="161">
                  <c:v>2411</c:v>
                </c:pt>
                <c:pt idx="162">
                  <c:v>1573</c:v>
                </c:pt>
                <c:pt idx="163">
                  <c:v>1801</c:v>
                </c:pt>
                <c:pt idx="164">
                  <c:v>850</c:v>
                </c:pt>
                <c:pt idx="165">
                  <c:v>6259</c:v>
                </c:pt>
                <c:pt idx="166">
                  <c:v>3583</c:v>
                </c:pt>
                <c:pt idx="167">
                  <c:v>2291</c:v>
                </c:pt>
                <c:pt idx="168">
                  <c:v>6249</c:v>
                </c:pt>
                <c:pt idx="169">
                  <c:v>3847</c:v>
                </c:pt>
                <c:pt idx="170">
                  <c:v>5347</c:v>
                </c:pt>
                <c:pt idx="171">
                  <c:v>1938</c:v>
                </c:pt>
                <c:pt idx="172">
                  <c:v>1157</c:v>
                </c:pt>
                <c:pt idx="173">
                  <c:v>741</c:v>
                </c:pt>
                <c:pt idx="174">
                  <c:v>1134</c:v>
                </c:pt>
                <c:pt idx="175">
                  <c:v>3136</c:v>
                </c:pt>
                <c:pt idx="176">
                  <c:v>12043</c:v>
                </c:pt>
                <c:pt idx="177">
                  <c:v>7909</c:v>
                </c:pt>
                <c:pt idx="178">
                  <c:v>7350</c:v>
                </c:pt>
                <c:pt idx="179">
                  <c:v>12570</c:v>
                </c:pt>
                <c:pt idx="180">
                  <c:v>5222</c:v>
                </c:pt>
                <c:pt idx="181">
                  <c:v>3827</c:v>
                </c:pt>
                <c:pt idx="182">
                  <c:v>19758</c:v>
                </c:pt>
                <c:pt idx="183">
                  <c:v>28038</c:v>
                </c:pt>
                <c:pt idx="184">
                  <c:v>33174</c:v>
                </c:pt>
                <c:pt idx="185">
                  <c:v>23528</c:v>
                </c:pt>
                <c:pt idx="186">
                  <c:v>25992</c:v>
                </c:pt>
                <c:pt idx="187">
                  <c:v>71353</c:v>
                </c:pt>
                <c:pt idx="188">
                  <c:v>81217</c:v>
                </c:pt>
                <c:pt idx="189">
                  <c:v>69851</c:v>
                </c:pt>
                <c:pt idx="190">
                  <c:v>46667</c:v>
                </c:pt>
                <c:pt idx="191">
                  <c:v>58174</c:v>
                </c:pt>
                <c:pt idx="192">
                  <c:v>23523</c:v>
                </c:pt>
                <c:pt idx="193">
                  <c:v>23275</c:v>
                </c:pt>
                <c:pt idx="194">
                  <c:v>17090</c:v>
                </c:pt>
                <c:pt idx="195">
                  <c:v>15486</c:v>
                </c:pt>
                <c:pt idx="196">
                  <c:v>12142</c:v>
                </c:pt>
                <c:pt idx="197">
                  <c:v>35180</c:v>
                </c:pt>
                <c:pt idx="198">
                  <c:v>28619</c:v>
                </c:pt>
                <c:pt idx="199">
                  <c:v>21059</c:v>
                </c:pt>
                <c:pt idx="200">
                  <c:v>22340</c:v>
                </c:pt>
                <c:pt idx="201">
                  <c:v>21649</c:v>
                </c:pt>
                <c:pt idx="202">
                  <c:v>26917</c:v>
                </c:pt>
                <c:pt idx="203">
                  <c:v>10563</c:v>
                </c:pt>
                <c:pt idx="204">
                  <c:v>8986</c:v>
                </c:pt>
                <c:pt idx="205">
                  <c:v>12433</c:v>
                </c:pt>
                <c:pt idx="206">
                  <c:v>9492</c:v>
                </c:pt>
                <c:pt idx="207">
                  <c:v>31641</c:v>
                </c:pt>
                <c:pt idx="208">
                  <c:v>21572</c:v>
                </c:pt>
                <c:pt idx="209">
                  <c:v>20504</c:v>
                </c:pt>
                <c:pt idx="210">
                  <c:v>35029</c:v>
                </c:pt>
                <c:pt idx="211">
                  <c:v>51681</c:v>
                </c:pt>
                <c:pt idx="212">
                  <c:v>36099</c:v>
                </c:pt>
                <c:pt idx="213">
                  <c:v>27813</c:v>
                </c:pt>
                <c:pt idx="214">
                  <c:v>26208</c:v>
                </c:pt>
                <c:pt idx="215">
                  <c:v>21255</c:v>
                </c:pt>
                <c:pt idx="216">
                  <c:v>27681</c:v>
                </c:pt>
                <c:pt idx="217">
                  <c:v>37450</c:v>
                </c:pt>
                <c:pt idx="218">
                  <c:v>15417</c:v>
                </c:pt>
                <c:pt idx="219">
                  <c:v>20268</c:v>
                </c:pt>
                <c:pt idx="220">
                  <c:v>22571</c:v>
                </c:pt>
                <c:pt idx="221">
                  <c:v>23244</c:v>
                </c:pt>
                <c:pt idx="222">
                  <c:v>46712</c:v>
                </c:pt>
                <c:pt idx="223">
                  <c:v>74776</c:v>
                </c:pt>
                <c:pt idx="224">
                  <c:v>93008</c:v>
                </c:pt>
                <c:pt idx="225">
                  <c:v>75342</c:v>
                </c:pt>
                <c:pt idx="226">
                  <c:v>79892</c:v>
                </c:pt>
                <c:pt idx="227">
                  <c:v>66216</c:v>
                </c:pt>
                <c:pt idx="228">
                  <c:v>55837</c:v>
                </c:pt>
                <c:pt idx="229">
                  <c:v>51082</c:v>
                </c:pt>
                <c:pt idx="230">
                  <c:v>32840</c:v>
                </c:pt>
                <c:pt idx="231">
                  <c:v>41645</c:v>
                </c:pt>
                <c:pt idx="232">
                  <c:v>53854</c:v>
                </c:pt>
                <c:pt idx="233">
                  <c:v>57294</c:v>
                </c:pt>
                <c:pt idx="234">
                  <c:v>52790</c:v>
                </c:pt>
                <c:pt idx="235">
                  <c:v>31149</c:v>
                </c:pt>
                <c:pt idx="236">
                  <c:v>37829</c:v>
                </c:pt>
                <c:pt idx="237">
                  <c:v>22786</c:v>
                </c:pt>
                <c:pt idx="238">
                  <c:v>18282</c:v>
                </c:pt>
                <c:pt idx="239">
                  <c:v>17868</c:v>
                </c:pt>
                <c:pt idx="240">
                  <c:v>14740</c:v>
                </c:pt>
                <c:pt idx="241">
                  <c:v>9524</c:v>
                </c:pt>
                <c:pt idx="242">
                  <c:v>6040</c:v>
                </c:pt>
                <c:pt idx="243">
                  <c:v>3515</c:v>
                </c:pt>
                <c:pt idx="244">
                  <c:v>16348</c:v>
                </c:pt>
                <c:pt idx="245">
                  <c:v>11740</c:v>
                </c:pt>
                <c:pt idx="246">
                  <c:v>13732</c:v>
                </c:pt>
                <c:pt idx="247">
                  <c:v>8884</c:v>
                </c:pt>
                <c:pt idx="248">
                  <c:v>4684</c:v>
                </c:pt>
                <c:pt idx="249">
                  <c:v>36445</c:v>
                </c:pt>
                <c:pt idx="250">
                  <c:v>22592</c:v>
                </c:pt>
                <c:pt idx="251">
                  <c:v>24188</c:v>
                </c:pt>
                <c:pt idx="252">
                  <c:v>19162</c:v>
                </c:pt>
                <c:pt idx="253">
                  <c:v>24017</c:v>
                </c:pt>
                <c:pt idx="254">
                  <c:v>47147</c:v>
                </c:pt>
                <c:pt idx="255">
                  <c:v>55624</c:v>
                </c:pt>
                <c:pt idx="256">
                  <c:v>24424</c:v>
                </c:pt>
                <c:pt idx="257">
                  <c:v>12786</c:v>
                </c:pt>
                <c:pt idx="258">
                  <c:v>13574</c:v>
                </c:pt>
                <c:pt idx="259">
                  <c:v>13818</c:v>
                </c:pt>
                <c:pt idx="260">
                  <c:v>10877</c:v>
                </c:pt>
                <c:pt idx="261">
                  <c:v>21301</c:v>
                </c:pt>
                <c:pt idx="262">
                  <c:v>15398</c:v>
                </c:pt>
                <c:pt idx="263">
                  <c:v>13871</c:v>
                </c:pt>
                <c:pt idx="264">
                  <c:v>19857</c:v>
                </c:pt>
                <c:pt idx="265">
                  <c:v>20804</c:v>
                </c:pt>
                <c:pt idx="266">
                  <c:v>29154</c:v>
                </c:pt>
                <c:pt idx="267">
                  <c:v>47324</c:v>
                </c:pt>
                <c:pt idx="268">
                  <c:v>40118</c:v>
                </c:pt>
                <c:pt idx="269">
                  <c:v>46622</c:v>
                </c:pt>
                <c:pt idx="270">
                  <c:v>32316</c:v>
                </c:pt>
                <c:pt idx="271">
                  <c:v>38824</c:v>
                </c:pt>
                <c:pt idx="272">
                  <c:v>35390</c:v>
                </c:pt>
                <c:pt idx="273">
                  <c:v>25740</c:v>
                </c:pt>
                <c:pt idx="274">
                  <c:v>15019</c:v>
                </c:pt>
                <c:pt idx="275">
                  <c:v>14003</c:v>
                </c:pt>
                <c:pt idx="276">
                  <c:v>14153</c:v>
                </c:pt>
                <c:pt idx="277">
                  <c:v>13349</c:v>
                </c:pt>
                <c:pt idx="278">
                  <c:v>12637</c:v>
                </c:pt>
                <c:pt idx="279">
                  <c:v>11026</c:v>
                </c:pt>
                <c:pt idx="280">
                  <c:v>8556</c:v>
                </c:pt>
                <c:pt idx="281">
                  <c:v>10226</c:v>
                </c:pt>
                <c:pt idx="282">
                  <c:v>6960</c:v>
                </c:pt>
                <c:pt idx="283">
                  <c:v>11653</c:v>
                </c:pt>
                <c:pt idx="284">
                  <c:v>7658</c:v>
                </c:pt>
                <c:pt idx="285">
                  <c:v>8206</c:v>
                </c:pt>
                <c:pt idx="286">
                  <c:v>4785</c:v>
                </c:pt>
                <c:pt idx="287">
                  <c:v>11779</c:v>
                </c:pt>
                <c:pt idx="288">
                  <c:v>24779</c:v>
                </c:pt>
                <c:pt idx="289">
                  <c:v>18095</c:v>
                </c:pt>
                <c:pt idx="290">
                  <c:v>16019</c:v>
                </c:pt>
                <c:pt idx="291">
                  <c:v>9439</c:v>
                </c:pt>
                <c:pt idx="292">
                  <c:v>9853</c:v>
                </c:pt>
                <c:pt idx="293">
                  <c:v>10350</c:v>
                </c:pt>
                <c:pt idx="294">
                  <c:v>9387</c:v>
                </c:pt>
                <c:pt idx="295">
                  <c:v>9187</c:v>
                </c:pt>
                <c:pt idx="296">
                  <c:v>13581</c:v>
                </c:pt>
                <c:pt idx="297">
                  <c:v>9211</c:v>
                </c:pt>
                <c:pt idx="298">
                  <c:v>11680</c:v>
                </c:pt>
                <c:pt idx="299">
                  <c:v>10912</c:v>
                </c:pt>
                <c:pt idx="300">
                  <c:v>10489</c:v>
                </c:pt>
                <c:pt idx="301">
                  <c:v>11082</c:v>
                </c:pt>
                <c:pt idx="302">
                  <c:v>10833</c:v>
                </c:pt>
                <c:pt idx="303">
                  <c:v>9822</c:v>
                </c:pt>
                <c:pt idx="304">
                  <c:v>8435</c:v>
                </c:pt>
                <c:pt idx="305">
                  <c:v>8328</c:v>
                </c:pt>
                <c:pt idx="306">
                  <c:v>9911</c:v>
                </c:pt>
                <c:pt idx="307">
                  <c:v>10026</c:v>
                </c:pt>
                <c:pt idx="308">
                  <c:v>8455</c:v>
                </c:pt>
                <c:pt idx="309">
                  <c:v>19825</c:v>
                </c:pt>
                <c:pt idx="310">
                  <c:v>12745</c:v>
                </c:pt>
                <c:pt idx="311">
                  <c:v>20277</c:v>
                </c:pt>
                <c:pt idx="312">
                  <c:v>12830</c:v>
                </c:pt>
                <c:pt idx="313">
                  <c:v>19931</c:v>
                </c:pt>
                <c:pt idx="314">
                  <c:v>9698</c:v>
                </c:pt>
                <c:pt idx="315">
                  <c:v>7689</c:v>
                </c:pt>
                <c:pt idx="316">
                  <c:v>9661</c:v>
                </c:pt>
                <c:pt idx="317">
                  <c:v>8073</c:v>
                </c:pt>
                <c:pt idx="318">
                  <c:v>9117</c:v>
                </c:pt>
                <c:pt idx="319">
                  <c:v>6012</c:v>
                </c:pt>
                <c:pt idx="320">
                  <c:v>8298</c:v>
                </c:pt>
                <c:pt idx="321">
                  <c:v>19326</c:v>
                </c:pt>
                <c:pt idx="322">
                  <c:v>6687</c:v>
                </c:pt>
                <c:pt idx="323">
                  <c:v>23559</c:v>
                </c:pt>
                <c:pt idx="324">
                  <c:v>15266</c:v>
                </c:pt>
                <c:pt idx="325">
                  <c:v>24547</c:v>
                </c:pt>
                <c:pt idx="326">
                  <c:v>35414</c:v>
                </c:pt>
                <c:pt idx="327">
                  <c:v>30583</c:v>
                </c:pt>
                <c:pt idx="328">
                  <c:v>32112</c:v>
                </c:pt>
                <c:pt idx="329">
                  <c:v>30851</c:v>
                </c:pt>
                <c:pt idx="330">
                  <c:v>39611</c:v>
                </c:pt>
                <c:pt idx="331">
                  <c:v>62370</c:v>
                </c:pt>
                <c:pt idx="332">
                  <c:v>66801</c:v>
                </c:pt>
                <c:pt idx="333">
                  <c:v>51602</c:v>
                </c:pt>
                <c:pt idx="334">
                  <c:v>39309</c:v>
                </c:pt>
                <c:pt idx="335">
                  <c:v>39655</c:v>
                </c:pt>
                <c:pt idx="336">
                  <c:v>38036</c:v>
                </c:pt>
                <c:pt idx="337">
                  <c:v>32650</c:v>
                </c:pt>
                <c:pt idx="338">
                  <c:v>29979</c:v>
                </c:pt>
                <c:pt idx="339">
                  <c:v>29539</c:v>
                </c:pt>
                <c:pt idx="340">
                  <c:v>49355</c:v>
                </c:pt>
                <c:pt idx="341">
                  <c:v>48435</c:v>
                </c:pt>
                <c:pt idx="342">
                  <c:v>40130</c:v>
                </c:pt>
                <c:pt idx="343">
                  <c:v>49953</c:v>
                </c:pt>
                <c:pt idx="344">
                  <c:v>75025</c:v>
                </c:pt>
                <c:pt idx="345">
                  <c:v>88250</c:v>
                </c:pt>
                <c:pt idx="346">
                  <c:v>83710</c:v>
                </c:pt>
                <c:pt idx="347">
                  <c:v>73061</c:v>
                </c:pt>
                <c:pt idx="348">
                  <c:v>79516</c:v>
                </c:pt>
                <c:pt idx="349">
                  <c:v>68559</c:v>
                </c:pt>
                <c:pt idx="350">
                  <c:v>81265</c:v>
                </c:pt>
                <c:pt idx="351">
                  <c:v>87274</c:v>
                </c:pt>
                <c:pt idx="352">
                  <c:v>90302</c:v>
                </c:pt>
                <c:pt idx="353">
                  <c:v>89972</c:v>
                </c:pt>
                <c:pt idx="354">
                  <c:v>73967</c:v>
                </c:pt>
                <c:pt idx="355">
                  <c:v>80209</c:v>
                </c:pt>
                <c:pt idx="356">
                  <c:v>53681</c:v>
                </c:pt>
                <c:pt idx="357">
                  <c:v>46612</c:v>
                </c:pt>
                <c:pt idx="358">
                  <c:v>45428</c:v>
                </c:pt>
                <c:pt idx="359">
                  <c:v>48226</c:v>
                </c:pt>
                <c:pt idx="360">
                  <c:v>42266</c:v>
                </c:pt>
                <c:pt idx="361">
                  <c:v>34559</c:v>
                </c:pt>
                <c:pt idx="362">
                  <c:v>31635</c:v>
                </c:pt>
                <c:pt idx="363">
                  <c:v>31593</c:v>
                </c:pt>
                <c:pt idx="364">
                  <c:v>25577</c:v>
                </c:pt>
                <c:pt idx="365">
                  <c:v>22213</c:v>
                </c:pt>
                <c:pt idx="366">
                  <c:v>22909</c:v>
                </c:pt>
                <c:pt idx="367">
                  <c:v>19496</c:v>
                </c:pt>
                <c:pt idx="368">
                  <c:v>20459</c:v>
                </c:pt>
                <c:pt idx="369">
                  <c:v>18941</c:v>
                </c:pt>
                <c:pt idx="370">
                  <c:v>17122</c:v>
                </c:pt>
                <c:pt idx="371">
                  <c:v>15259</c:v>
                </c:pt>
                <c:pt idx="372">
                  <c:v>30096</c:v>
                </c:pt>
                <c:pt idx="373">
                  <c:v>16417</c:v>
                </c:pt>
                <c:pt idx="374">
                  <c:v>35283</c:v>
                </c:pt>
                <c:pt idx="375">
                  <c:v>14660</c:v>
                </c:pt>
                <c:pt idx="376">
                  <c:v>23009</c:v>
                </c:pt>
                <c:pt idx="377">
                  <c:v>26388</c:v>
                </c:pt>
                <c:pt idx="378">
                  <c:v>41960</c:v>
                </c:pt>
                <c:pt idx="379">
                  <c:v>18761</c:v>
                </c:pt>
                <c:pt idx="380">
                  <c:v>47536</c:v>
                </c:pt>
                <c:pt idx="381">
                  <c:v>22538</c:v>
                </c:pt>
                <c:pt idx="382">
                  <c:v>32494</c:v>
                </c:pt>
                <c:pt idx="383">
                  <c:v>16880</c:v>
                </c:pt>
                <c:pt idx="384">
                  <c:v>27016</c:v>
                </c:pt>
                <c:pt idx="385">
                  <c:v>17937</c:v>
                </c:pt>
                <c:pt idx="386">
                  <c:v>36689</c:v>
                </c:pt>
                <c:pt idx="387">
                  <c:v>14542</c:v>
                </c:pt>
                <c:pt idx="388">
                  <c:v>18567</c:v>
                </c:pt>
                <c:pt idx="389">
                  <c:v>14265</c:v>
                </c:pt>
                <c:pt idx="390">
                  <c:v>16450</c:v>
                </c:pt>
                <c:pt idx="391">
                  <c:v>16016</c:v>
                </c:pt>
                <c:pt idx="392">
                  <c:v>15320</c:v>
                </c:pt>
                <c:pt idx="393">
                  <c:v>13084</c:v>
                </c:pt>
                <c:pt idx="394">
                  <c:v>12947</c:v>
                </c:pt>
                <c:pt idx="395">
                  <c:v>24953</c:v>
                </c:pt>
                <c:pt idx="396">
                  <c:v>14073</c:v>
                </c:pt>
                <c:pt idx="397">
                  <c:v>5135</c:v>
                </c:pt>
                <c:pt idx="398">
                  <c:v>10927</c:v>
                </c:pt>
                <c:pt idx="399">
                  <c:v>13279</c:v>
                </c:pt>
                <c:pt idx="400">
                  <c:v>7768</c:v>
                </c:pt>
                <c:pt idx="401">
                  <c:v>9803</c:v>
                </c:pt>
                <c:pt idx="402">
                  <c:v>14248</c:v>
                </c:pt>
                <c:pt idx="403">
                  <c:v>11959</c:v>
                </c:pt>
                <c:pt idx="404">
                  <c:v>7123</c:v>
                </c:pt>
                <c:pt idx="405">
                  <c:v>8088</c:v>
                </c:pt>
                <c:pt idx="406">
                  <c:v>6175</c:v>
                </c:pt>
                <c:pt idx="407">
                  <c:v>8274</c:v>
                </c:pt>
                <c:pt idx="408">
                  <c:v>8569</c:v>
                </c:pt>
                <c:pt idx="409">
                  <c:v>14626</c:v>
                </c:pt>
                <c:pt idx="410">
                  <c:v>12427</c:v>
                </c:pt>
                <c:pt idx="411">
                  <c:v>5799</c:v>
                </c:pt>
                <c:pt idx="412">
                  <c:v>14537</c:v>
                </c:pt>
                <c:pt idx="413">
                  <c:v>13187</c:v>
                </c:pt>
                <c:pt idx="414">
                  <c:v>12025</c:v>
                </c:pt>
                <c:pt idx="415">
                  <c:v>9454</c:v>
                </c:pt>
                <c:pt idx="416">
                  <c:v>45333</c:v>
                </c:pt>
                <c:pt idx="417">
                  <c:v>25792</c:v>
                </c:pt>
                <c:pt idx="418">
                  <c:v>30247</c:v>
                </c:pt>
                <c:pt idx="419">
                  <c:v>21611</c:v>
                </c:pt>
                <c:pt idx="420">
                  <c:v>21416</c:v>
                </c:pt>
                <c:pt idx="421">
                  <c:v>18954</c:v>
                </c:pt>
                <c:pt idx="422">
                  <c:v>19478</c:v>
                </c:pt>
                <c:pt idx="423">
                  <c:v>14656</c:v>
                </c:pt>
                <c:pt idx="424">
                  <c:v>17568</c:v>
                </c:pt>
                <c:pt idx="425">
                  <c:v>31855</c:v>
                </c:pt>
                <c:pt idx="426">
                  <c:v>22575</c:v>
                </c:pt>
                <c:pt idx="427">
                  <c:v>9970</c:v>
                </c:pt>
                <c:pt idx="428">
                  <c:v>19647</c:v>
                </c:pt>
                <c:pt idx="429">
                  <c:v>11301</c:v>
                </c:pt>
                <c:pt idx="430">
                  <c:v>39830</c:v>
                </c:pt>
                <c:pt idx="431">
                  <c:v>30813</c:v>
                </c:pt>
                <c:pt idx="432">
                  <c:v>24163</c:v>
                </c:pt>
                <c:pt idx="433">
                  <c:v>21989</c:v>
                </c:pt>
                <c:pt idx="434">
                  <c:v>11606</c:v>
                </c:pt>
                <c:pt idx="435">
                  <c:v>24835</c:v>
                </c:pt>
                <c:pt idx="436">
                  <c:v>29430</c:v>
                </c:pt>
                <c:pt idx="437">
                  <c:v>12958</c:v>
                </c:pt>
                <c:pt idx="438">
                  <c:v>15583</c:v>
                </c:pt>
                <c:pt idx="439">
                  <c:v>13152</c:v>
                </c:pt>
                <c:pt idx="440">
                  <c:v>13969</c:v>
                </c:pt>
                <c:pt idx="441">
                  <c:v>8820</c:v>
                </c:pt>
                <c:pt idx="442">
                  <c:v>19409</c:v>
                </c:pt>
                <c:pt idx="443">
                  <c:v>13453</c:v>
                </c:pt>
                <c:pt idx="444">
                  <c:v>15033</c:v>
                </c:pt>
                <c:pt idx="445">
                  <c:v>11399</c:v>
                </c:pt>
                <c:pt idx="446">
                  <c:v>10892</c:v>
                </c:pt>
                <c:pt idx="447">
                  <c:v>53287</c:v>
                </c:pt>
                <c:pt idx="448">
                  <c:v>19234</c:v>
                </c:pt>
                <c:pt idx="449">
                  <c:v>13231</c:v>
                </c:pt>
                <c:pt idx="450">
                  <c:v>10090</c:v>
                </c:pt>
                <c:pt idx="451">
                  <c:v>17425</c:v>
                </c:pt>
                <c:pt idx="452">
                  <c:v>19269</c:v>
                </c:pt>
                <c:pt idx="453">
                  <c:v>14805</c:v>
                </c:pt>
                <c:pt idx="454">
                  <c:v>19689</c:v>
                </c:pt>
                <c:pt idx="455">
                  <c:v>20627</c:v>
                </c:pt>
                <c:pt idx="456">
                  <c:v>10261</c:v>
                </c:pt>
                <c:pt idx="457">
                  <c:v>9437</c:v>
                </c:pt>
                <c:pt idx="458">
                  <c:v>16290</c:v>
                </c:pt>
                <c:pt idx="459">
                  <c:v>13132</c:v>
                </c:pt>
                <c:pt idx="460">
                  <c:v>7681</c:v>
                </c:pt>
                <c:pt idx="461">
                  <c:v>7970</c:v>
                </c:pt>
                <c:pt idx="462">
                  <c:v>11249</c:v>
                </c:pt>
                <c:pt idx="463">
                  <c:v>8920</c:v>
                </c:pt>
                <c:pt idx="464">
                  <c:v>15262</c:v>
                </c:pt>
                <c:pt idx="465">
                  <c:v>16960</c:v>
                </c:pt>
                <c:pt idx="466">
                  <c:v>15615</c:v>
                </c:pt>
                <c:pt idx="467">
                  <c:v>6747</c:v>
                </c:pt>
                <c:pt idx="468">
                  <c:v>8060</c:v>
                </c:pt>
                <c:pt idx="469">
                  <c:v>8212</c:v>
                </c:pt>
                <c:pt idx="470">
                  <c:v>15545</c:v>
                </c:pt>
                <c:pt idx="471">
                  <c:v>31035</c:v>
                </c:pt>
                <c:pt idx="472">
                  <c:v>32378</c:v>
                </c:pt>
                <c:pt idx="473">
                  <c:v>31429</c:v>
                </c:pt>
                <c:pt idx="474">
                  <c:v>20506</c:v>
                </c:pt>
                <c:pt idx="475">
                  <c:v>13472</c:v>
                </c:pt>
                <c:pt idx="476">
                  <c:v>27194</c:v>
                </c:pt>
                <c:pt idx="477">
                  <c:v>34448</c:v>
                </c:pt>
                <c:pt idx="478">
                  <c:v>36602</c:v>
                </c:pt>
                <c:pt idx="479">
                  <c:v>38631</c:v>
                </c:pt>
                <c:pt idx="480">
                  <c:v>33286</c:v>
                </c:pt>
                <c:pt idx="481">
                  <c:v>30533</c:v>
                </c:pt>
                <c:pt idx="482">
                  <c:v>30105</c:v>
                </c:pt>
                <c:pt idx="483">
                  <c:v>52220</c:v>
                </c:pt>
                <c:pt idx="484">
                  <c:v>44324</c:v>
                </c:pt>
                <c:pt idx="485">
                  <c:v>33778</c:v>
                </c:pt>
                <c:pt idx="486">
                  <c:v>56328</c:v>
                </c:pt>
                <c:pt idx="487">
                  <c:v>71004</c:v>
                </c:pt>
                <c:pt idx="488">
                  <c:v>122326</c:v>
                </c:pt>
                <c:pt idx="489">
                  <c:v>136843</c:v>
                </c:pt>
                <c:pt idx="490">
                  <c:v>111135</c:v>
                </c:pt>
                <c:pt idx="491">
                  <c:v>113277</c:v>
                </c:pt>
                <c:pt idx="492">
                  <c:v>145184</c:v>
                </c:pt>
                <c:pt idx="493">
                  <c:v>149297</c:v>
                </c:pt>
                <c:pt idx="494">
                  <c:v>111666</c:v>
                </c:pt>
                <c:pt idx="495">
                  <c:v>89277</c:v>
                </c:pt>
                <c:pt idx="496">
                  <c:v>88908</c:v>
                </c:pt>
                <c:pt idx="497">
                  <c:v>77750</c:v>
                </c:pt>
                <c:pt idx="498">
                  <c:v>61852</c:v>
                </c:pt>
                <c:pt idx="499">
                  <c:v>86286</c:v>
                </c:pt>
                <c:pt idx="500">
                  <c:v>72052</c:v>
                </c:pt>
                <c:pt idx="501">
                  <c:v>65697</c:v>
                </c:pt>
                <c:pt idx="502">
                  <c:v>55178</c:v>
                </c:pt>
                <c:pt idx="503">
                  <c:v>57814</c:v>
                </c:pt>
                <c:pt idx="504">
                  <c:v>57986</c:v>
                </c:pt>
                <c:pt idx="505">
                  <c:v>61982</c:v>
                </c:pt>
                <c:pt idx="506">
                  <c:v>65789</c:v>
                </c:pt>
                <c:pt idx="507">
                  <c:v>62652</c:v>
                </c:pt>
                <c:pt idx="508">
                  <c:v>55588</c:v>
                </c:pt>
                <c:pt idx="509">
                  <c:v>76732</c:v>
                </c:pt>
                <c:pt idx="510">
                  <c:v>68820</c:v>
                </c:pt>
                <c:pt idx="511">
                  <c:v>47200</c:v>
                </c:pt>
                <c:pt idx="512">
                  <c:v>67243</c:v>
                </c:pt>
                <c:pt idx="513">
                  <c:v>85915</c:v>
                </c:pt>
                <c:pt idx="514">
                  <c:v>64532</c:v>
                </c:pt>
                <c:pt idx="515">
                  <c:v>50737</c:v>
                </c:pt>
                <c:pt idx="516">
                  <c:v>39000</c:v>
                </c:pt>
                <c:pt idx="517">
                  <c:v>34812</c:v>
                </c:pt>
                <c:pt idx="518">
                  <c:v>30806</c:v>
                </c:pt>
                <c:pt idx="519">
                  <c:v>45574</c:v>
                </c:pt>
                <c:pt idx="520">
                  <c:v>43369</c:v>
                </c:pt>
                <c:pt idx="521">
                  <c:v>33570</c:v>
                </c:pt>
                <c:pt idx="522">
                  <c:v>25482</c:v>
                </c:pt>
                <c:pt idx="523">
                  <c:v>21212</c:v>
                </c:pt>
                <c:pt idx="524">
                  <c:v>20688</c:v>
                </c:pt>
                <c:pt idx="525">
                  <c:v>17429</c:v>
                </c:pt>
                <c:pt idx="526">
                  <c:v>29480</c:v>
                </c:pt>
                <c:pt idx="527">
                  <c:v>25027</c:v>
                </c:pt>
                <c:pt idx="528">
                  <c:v>24432</c:v>
                </c:pt>
                <c:pt idx="529">
                  <c:v>29089</c:v>
                </c:pt>
                <c:pt idx="530">
                  <c:v>54387</c:v>
                </c:pt>
                <c:pt idx="531">
                  <c:v>36281</c:v>
                </c:pt>
                <c:pt idx="532">
                  <c:v>40275</c:v>
                </c:pt>
                <c:pt idx="533">
                  <c:v>28641</c:v>
                </c:pt>
                <c:pt idx="534">
                  <c:v>51944</c:v>
                </c:pt>
                <c:pt idx="535">
                  <c:v>38020</c:v>
                </c:pt>
                <c:pt idx="536">
                  <c:v>32260</c:v>
                </c:pt>
                <c:pt idx="537">
                  <c:v>51256</c:v>
                </c:pt>
                <c:pt idx="538">
                  <c:v>42683</c:v>
                </c:pt>
                <c:pt idx="539">
                  <c:v>33826</c:v>
                </c:pt>
                <c:pt idx="540">
                  <c:v>29306</c:v>
                </c:pt>
                <c:pt idx="541">
                  <c:v>30808</c:v>
                </c:pt>
                <c:pt idx="542">
                  <c:v>31820</c:v>
                </c:pt>
                <c:pt idx="543">
                  <c:v>40212</c:v>
                </c:pt>
                <c:pt idx="544">
                  <c:v>30461</c:v>
                </c:pt>
                <c:pt idx="545">
                  <c:v>26904</c:v>
                </c:pt>
                <c:pt idx="546">
                  <c:v>20941</c:v>
                </c:pt>
                <c:pt idx="547">
                  <c:v>19903</c:v>
                </c:pt>
                <c:pt idx="548">
                  <c:v>17637</c:v>
                </c:pt>
                <c:pt idx="549">
                  <c:v>22851</c:v>
                </c:pt>
                <c:pt idx="550">
                  <c:v>32651</c:v>
                </c:pt>
                <c:pt idx="551">
                  <c:v>42303</c:v>
                </c:pt>
                <c:pt idx="552">
                  <c:v>56211</c:v>
                </c:pt>
                <c:pt idx="553">
                  <c:v>63221</c:v>
                </c:pt>
                <c:pt idx="554">
                  <c:v>56787</c:v>
                </c:pt>
                <c:pt idx="555">
                  <c:v>55747</c:v>
                </c:pt>
                <c:pt idx="556">
                  <c:v>63188</c:v>
                </c:pt>
                <c:pt idx="557">
                  <c:v>63648</c:v>
                </c:pt>
                <c:pt idx="558">
                  <c:v>46059</c:v>
                </c:pt>
                <c:pt idx="559">
                  <c:v>43595</c:v>
                </c:pt>
                <c:pt idx="560">
                  <c:v>42336</c:v>
                </c:pt>
                <c:pt idx="561">
                  <c:v>35546</c:v>
                </c:pt>
                <c:pt idx="562">
                  <c:v>40656</c:v>
                </c:pt>
                <c:pt idx="563">
                  <c:v>32341</c:v>
                </c:pt>
                <c:pt idx="564">
                  <c:v>36382</c:v>
                </c:pt>
                <c:pt idx="565">
                  <c:v>18998</c:v>
                </c:pt>
                <c:pt idx="566">
                  <c:v>17594</c:v>
                </c:pt>
                <c:pt idx="567">
                  <c:v>25899</c:v>
                </c:pt>
                <c:pt idx="568">
                  <c:v>17090</c:v>
                </c:pt>
                <c:pt idx="569">
                  <c:v>32754</c:v>
                </c:pt>
                <c:pt idx="570">
                  <c:v>22673</c:v>
                </c:pt>
                <c:pt idx="571">
                  <c:v>26812</c:v>
                </c:pt>
                <c:pt idx="572">
                  <c:v>24858</c:v>
                </c:pt>
                <c:pt idx="573">
                  <c:v>22806</c:v>
                </c:pt>
                <c:pt idx="574">
                  <c:v>15137</c:v>
                </c:pt>
                <c:pt idx="575">
                  <c:v>30244</c:v>
                </c:pt>
                <c:pt idx="576">
                  <c:v>21086</c:v>
                </c:pt>
                <c:pt idx="577">
                  <c:v>16546</c:v>
                </c:pt>
                <c:pt idx="578">
                  <c:v>13998</c:v>
                </c:pt>
                <c:pt idx="579">
                  <c:v>10048</c:v>
                </c:pt>
                <c:pt idx="580">
                  <c:v>9056</c:v>
                </c:pt>
                <c:pt idx="581">
                  <c:v>24522</c:v>
                </c:pt>
                <c:pt idx="582">
                  <c:v>12135</c:v>
                </c:pt>
                <c:pt idx="583">
                  <c:v>12081</c:v>
                </c:pt>
                <c:pt idx="584">
                  <c:v>29039</c:v>
                </c:pt>
                <c:pt idx="585">
                  <c:v>33961</c:v>
                </c:pt>
                <c:pt idx="586">
                  <c:v>67344</c:v>
                </c:pt>
                <c:pt idx="587">
                  <c:v>29297</c:v>
                </c:pt>
                <c:pt idx="588">
                  <c:v>37633</c:v>
                </c:pt>
                <c:pt idx="589">
                  <c:v>29320</c:v>
                </c:pt>
                <c:pt idx="590">
                  <c:v>40166</c:v>
                </c:pt>
                <c:pt idx="591">
                  <c:v>23411</c:v>
                </c:pt>
                <c:pt idx="592">
                  <c:v>26870</c:v>
                </c:pt>
                <c:pt idx="593">
                  <c:v>21009</c:v>
                </c:pt>
                <c:pt idx="594">
                  <c:v>20279</c:v>
                </c:pt>
                <c:pt idx="595">
                  <c:v>30034</c:v>
                </c:pt>
                <c:pt idx="596">
                  <c:v>24183</c:v>
                </c:pt>
                <c:pt idx="597">
                  <c:v>23679</c:v>
                </c:pt>
                <c:pt idx="598">
                  <c:v>10308</c:v>
                </c:pt>
                <c:pt idx="599">
                  <c:v>39899</c:v>
                </c:pt>
                <c:pt idx="600">
                  <c:v>18694</c:v>
                </c:pt>
                <c:pt idx="601">
                  <c:v>10932</c:v>
                </c:pt>
                <c:pt idx="602">
                  <c:v>13218</c:v>
                </c:pt>
                <c:pt idx="603">
                  <c:v>11405</c:v>
                </c:pt>
                <c:pt idx="604">
                  <c:v>13906</c:v>
                </c:pt>
                <c:pt idx="605">
                  <c:v>11514</c:v>
                </c:pt>
                <c:pt idx="606">
                  <c:v>9858</c:v>
                </c:pt>
                <c:pt idx="607">
                  <c:v>12009</c:v>
                </c:pt>
                <c:pt idx="608">
                  <c:v>8473</c:v>
                </c:pt>
                <c:pt idx="609">
                  <c:v>12521</c:v>
                </c:pt>
                <c:pt idx="610">
                  <c:v>10587</c:v>
                </c:pt>
                <c:pt idx="611">
                  <c:v>13253</c:v>
                </c:pt>
                <c:pt idx="612">
                  <c:v>5623</c:v>
                </c:pt>
                <c:pt idx="613">
                  <c:v>10955</c:v>
                </c:pt>
                <c:pt idx="614">
                  <c:v>8647</c:v>
                </c:pt>
                <c:pt idx="615">
                  <c:v>24127</c:v>
                </c:pt>
                <c:pt idx="616">
                  <c:v>14249</c:v>
                </c:pt>
                <c:pt idx="617">
                  <c:v>18856</c:v>
                </c:pt>
                <c:pt idx="618">
                  <c:v>12454</c:v>
                </c:pt>
                <c:pt idx="619">
                  <c:v>12272</c:v>
                </c:pt>
                <c:pt idx="620">
                  <c:v>7631</c:v>
                </c:pt>
                <c:pt idx="621">
                  <c:v>13894</c:v>
                </c:pt>
                <c:pt idx="622">
                  <c:v>16117</c:v>
                </c:pt>
                <c:pt idx="623">
                  <c:v>9389</c:v>
                </c:pt>
                <c:pt idx="624">
                  <c:v>8876</c:v>
                </c:pt>
                <c:pt idx="625">
                  <c:v>15398</c:v>
                </c:pt>
                <c:pt idx="626">
                  <c:v>11442</c:v>
                </c:pt>
                <c:pt idx="627">
                  <c:v>8577</c:v>
                </c:pt>
                <c:pt idx="628">
                  <c:v>11137</c:v>
                </c:pt>
                <c:pt idx="629">
                  <c:v>36920</c:v>
                </c:pt>
                <c:pt idx="630">
                  <c:v>22259</c:v>
                </c:pt>
                <c:pt idx="631">
                  <c:v>20191</c:v>
                </c:pt>
                <c:pt idx="632">
                  <c:v>14103</c:v>
                </c:pt>
                <c:pt idx="633">
                  <c:v>28613</c:v>
                </c:pt>
                <c:pt idx="634">
                  <c:v>24945</c:v>
                </c:pt>
                <c:pt idx="635">
                  <c:v>22726</c:v>
                </c:pt>
                <c:pt idx="636">
                  <c:v>13564</c:v>
                </c:pt>
                <c:pt idx="637">
                  <c:v>15087</c:v>
                </c:pt>
                <c:pt idx="638">
                  <c:v>30832</c:v>
                </c:pt>
                <c:pt idx="639">
                  <c:v>28063</c:v>
                </c:pt>
                <c:pt idx="640">
                  <c:v>25559</c:v>
                </c:pt>
                <c:pt idx="641">
                  <c:v>23405</c:v>
                </c:pt>
                <c:pt idx="642">
                  <c:v>21080</c:v>
                </c:pt>
                <c:pt idx="643">
                  <c:v>15354</c:v>
                </c:pt>
                <c:pt idx="644">
                  <c:v>14221</c:v>
                </c:pt>
                <c:pt idx="645">
                  <c:v>12806</c:v>
                </c:pt>
                <c:pt idx="646">
                  <c:v>16433</c:v>
                </c:pt>
                <c:pt idx="647">
                  <c:v>13642</c:v>
                </c:pt>
                <c:pt idx="648">
                  <c:v>23721</c:v>
                </c:pt>
                <c:pt idx="649">
                  <c:v>16616</c:v>
                </c:pt>
                <c:pt idx="650">
                  <c:v>17400</c:v>
                </c:pt>
                <c:pt idx="651">
                  <c:v>13543</c:v>
                </c:pt>
                <c:pt idx="652">
                  <c:v>19379</c:v>
                </c:pt>
                <c:pt idx="653">
                  <c:v>24288</c:v>
                </c:pt>
                <c:pt idx="654">
                  <c:v>18571</c:v>
                </c:pt>
                <c:pt idx="655">
                  <c:v>35736</c:v>
                </c:pt>
                <c:pt idx="656">
                  <c:v>18118</c:v>
                </c:pt>
              </c:numCache>
            </c:numRef>
          </c:val>
          <c:smooth val="0"/>
          <c:extLst>
            <c:ext xmlns:c16="http://schemas.microsoft.com/office/drawing/2014/chart" uri="{C3380CC4-5D6E-409C-BE32-E72D297353CC}">
              <c16:uniqueId val="{00000000-BC1A-4F15-A6B4-A2F8E493BA30}"/>
            </c:ext>
          </c:extLst>
        </c:ser>
        <c:dLbls>
          <c:showLegendKey val="0"/>
          <c:showVal val="0"/>
          <c:showCatName val="0"/>
          <c:showSerName val="0"/>
          <c:showPercent val="0"/>
          <c:showBubbleSize val="0"/>
        </c:dLbls>
        <c:smooth val="0"/>
        <c:axId val="236413679"/>
        <c:axId val="242177935"/>
      </c:lineChart>
      <c:dateAx>
        <c:axId val="23641367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177935"/>
        <c:crosses val="autoZero"/>
        <c:auto val="1"/>
        <c:lblOffset val="100"/>
        <c:baseTimeUnit val="days"/>
      </c:dateAx>
      <c:valAx>
        <c:axId val="24217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1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20231110.xlsx]reach!PivotTable1</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reach!$F$24:$F$25</c:f>
              <c:strCache>
                <c:ptCount val="1"/>
                <c:pt idx="0">
                  <c:v>2022</c:v>
                </c:pt>
              </c:strCache>
            </c:strRef>
          </c:tx>
          <c:spPr>
            <a:ln w="28575" cap="rnd">
              <a:solidFill>
                <a:schemeClr val="accent1"/>
              </a:solidFill>
              <a:round/>
            </a:ln>
            <a:effectLst/>
          </c:spPr>
          <c:marker>
            <c:symbol val="none"/>
          </c:marker>
          <c:cat>
            <c:strRef>
              <c:f>reach!$E$26:$E$38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reach!$F$26:$F$38</c:f>
              <c:numCache>
                <c:formatCode>General</c:formatCode>
                <c:ptCount val="12"/>
                <c:pt idx="0">
                  <c:v>475910</c:v>
                </c:pt>
                <c:pt idx="1">
                  <c:v>133155</c:v>
                </c:pt>
                <c:pt idx="2">
                  <c:v>1181851</c:v>
                </c:pt>
                <c:pt idx="3">
                  <c:v>259014</c:v>
                </c:pt>
                <c:pt idx="4">
                  <c:v>89067</c:v>
                </c:pt>
                <c:pt idx="5">
                  <c:v>87189</c:v>
                </c:pt>
                <c:pt idx="6">
                  <c:v>769527</c:v>
                </c:pt>
                <c:pt idx="7">
                  <c:v>1230632</c:v>
                </c:pt>
                <c:pt idx="8">
                  <c:v>592202</c:v>
                </c:pt>
                <c:pt idx="9">
                  <c:v>573411</c:v>
                </c:pt>
                <c:pt idx="10">
                  <c:v>366306</c:v>
                </c:pt>
                <c:pt idx="11">
                  <c:v>1771176</c:v>
                </c:pt>
              </c:numCache>
            </c:numRef>
          </c:val>
          <c:smooth val="0"/>
          <c:extLst>
            <c:ext xmlns:c16="http://schemas.microsoft.com/office/drawing/2014/chart" uri="{C3380CC4-5D6E-409C-BE32-E72D297353CC}">
              <c16:uniqueId val="{00000000-6819-4AEC-A3FC-2EE93414A30E}"/>
            </c:ext>
          </c:extLst>
        </c:ser>
        <c:ser>
          <c:idx val="1"/>
          <c:order val="1"/>
          <c:tx>
            <c:strRef>
              <c:f>reach!$G$24:$G$25</c:f>
              <c:strCache>
                <c:ptCount val="1"/>
                <c:pt idx="0">
                  <c:v>2023</c:v>
                </c:pt>
              </c:strCache>
            </c:strRef>
          </c:tx>
          <c:spPr>
            <a:ln w="28575" cap="rnd">
              <a:solidFill>
                <a:schemeClr val="accent2"/>
              </a:solidFill>
              <a:round/>
            </a:ln>
            <a:effectLst/>
          </c:spPr>
          <c:marker>
            <c:symbol val="none"/>
          </c:marker>
          <c:cat>
            <c:strRef>
              <c:f>reach!$E$26:$E$38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reach!$G$26:$G$38</c:f>
              <c:numCache>
                <c:formatCode>General</c:formatCode>
                <c:ptCount val="12"/>
                <c:pt idx="0">
                  <c:v>864501</c:v>
                </c:pt>
                <c:pt idx="1">
                  <c:v>339078</c:v>
                </c:pt>
                <c:pt idx="2">
                  <c:v>627737</c:v>
                </c:pt>
                <c:pt idx="3">
                  <c:v>515012</c:v>
                </c:pt>
                <c:pt idx="4">
                  <c:v>2254210</c:v>
                </c:pt>
                <c:pt idx="5">
                  <c:v>1269801</c:v>
                </c:pt>
                <c:pt idx="6">
                  <c:v>1137604</c:v>
                </c:pt>
                <c:pt idx="7">
                  <c:v>781188</c:v>
                </c:pt>
                <c:pt idx="8">
                  <c:v>392934</c:v>
                </c:pt>
                <c:pt idx="9">
                  <c:v>550255</c:v>
                </c:pt>
              </c:numCache>
            </c:numRef>
          </c:val>
          <c:smooth val="0"/>
          <c:extLst>
            <c:ext xmlns:c16="http://schemas.microsoft.com/office/drawing/2014/chart" uri="{C3380CC4-5D6E-409C-BE32-E72D297353CC}">
              <c16:uniqueId val="{00000018-6819-4AEC-A3FC-2EE93414A30E}"/>
            </c:ext>
          </c:extLst>
        </c:ser>
        <c:dLbls>
          <c:showLegendKey val="0"/>
          <c:showVal val="0"/>
          <c:showCatName val="0"/>
          <c:showSerName val="0"/>
          <c:showPercent val="0"/>
          <c:showBubbleSize val="0"/>
        </c:dLbls>
        <c:smooth val="0"/>
        <c:axId val="443061471"/>
        <c:axId val="444012623"/>
      </c:lineChart>
      <c:catAx>
        <c:axId val="44306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012623"/>
        <c:crosses val="autoZero"/>
        <c:auto val="1"/>
        <c:lblAlgn val="ctr"/>
        <c:lblOffset val="100"/>
        <c:noMultiLvlLbl val="0"/>
      </c:catAx>
      <c:valAx>
        <c:axId val="44401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6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20231110.xlsx]profile_visits!PivotTable2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profile_visits!$F$2:$F$3</c:f>
              <c:strCache>
                <c:ptCount val="1"/>
                <c:pt idx="0">
                  <c:v>2022</c:v>
                </c:pt>
              </c:strCache>
            </c:strRef>
          </c:tx>
          <c:spPr>
            <a:solidFill>
              <a:schemeClr val="accent1"/>
            </a:solidFill>
            <a:ln>
              <a:noFill/>
            </a:ln>
            <a:effectLst/>
          </c:spPr>
          <c:invertIfNegative val="0"/>
          <c:cat>
            <c:strRef>
              <c:f>profile_visits!$E$4:$E$16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profile_visits!$F$4:$F$16</c:f>
              <c:numCache>
                <c:formatCode>General</c:formatCode>
                <c:ptCount val="12"/>
                <c:pt idx="0">
                  <c:v>11338</c:v>
                </c:pt>
                <c:pt idx="1">
                  <c:v>7697</c:v>
                </c:pt>
                <c:pt idx="2">
                  <c:v>25574</c:v>
                </c:pt>
                <c:pt idx="3">
                  <c:v>9358</c:v>
                </c:pt>
                <c:pt idx="4">
                  <c:v>7677</c:v>
                </c:pt>
                <c:pt idx="5">
                  <c:v>6973</c:v>
                </c:pt>
                <c:pt idx="6">
                  <c:v>15459</c:v>
                </c:pt>
                <c:pt idx="7">
                  <c:v>26182</c:v>
                </c:pt>
                <c:pt idx="8">
                  <c:v>13833</c:v>
                </c:pt>
                <c:pt idx="9">
                  <c:v>19009</c:v>
                </c:pt>
                <c:pt idx="10">
                  <c:v>15085</c:v>
                </c:pt>
                <c:pt idx="11">
                  <c:v>39271</c:v>
                </c:pt>
              </c:numCache>
            </c:numRef>
          </c:val>
          <c:extLst>
            <c:ext xmlns:c16="http://schemas.microsoft.com/office/drawing/2014/chart" uri="{C3380CC4-5D6E-409C-BE32-E72D297353CC}">
              <c16:uniqueId val="{00000000-15D0-4CB2-A5A4-CCBE390F32F7}"/>
            </c:ext>
          </c:extLst>
        </c:ser>
        <c:ser>
          <c:idx val="1"/>
          <c:order val="1"/>
          <c:tx>
            <c:strRef>
              <c:f>profile_visits!$G$2:$G$3</c:f>
              <c:strCache>
                <c:ptCount val="1"/>
                <c:pt idx="0">
                  <c:v>2023</c:v>
                </c:pt>
              </c:strCache>
            </c:strRef>
          </c:tx>
          <c:spPr>
            <a:solidFill>
              <a:schemeClr val="accent2"/>
            </a:solidFill>
            <a:ln>
              <a:noFill/>
            </a:ln>
            <a:effectLst/>
          </c:spPr>
          <c:invertIfNegative val="0"/>
          <c:cat>
            <c:strRef>
              <c:f>profile_visits!$E$4:$E$16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profile_visits!$G$4:$G$16</c:f>
              <c:numCache>
                <c:formatCode>General</c:formatCode>
                <c:ptCount val="12"/>
                <c:pt idx="0">
                  <c:v>21652</c:v>
                </c:pt>
                <c:pt idx="1">
                  <c:v>11182</c:v>
                </c:pt>
                <c:pt idx="2">
                  <c:v>18148</c:v>
                </c:pt>
                <c:pt idx="3">
                  <c:v>16825</c:v>
                </c:pt>
                <c:pt idx="4">
                  <c:v>50245</c:v>
                </c:pt>
                <c:pt idx="5">
                  <c:v>36229</c:v>
                </c:pt>
                <c:pt idx="6">
                  <c:v>30540</c:v>
                </c:pt>
                <c:pt idx="7">
                  <c:v>20553</c:v>
                </c:pt>
                <c:pt idx="8">
                  <c:v>11421</c:v>
                </c:pt>
                <c:pt idx="9">
                  <c:v>13064</c:v>
                </c:pt>
              </c:numCache>
            </c:numRef>
          </c:val>
          <c:extLst>
            <c:ext xmlns:c16="http://schemas.microsoft.com/office/drawing/2014/chart" uri="{C3380CC4-5D6E-409C-BE32-E72D297353CC}">
              <c16:uniqueId val="{00000004-15D0-4CB2-A5A4-CCBE390F32F7}"/>
            </c:ext>
          </c:extLst>
        </c:ser>
        <c:dLbls>
          <c:showLegendKey val="0"/>
          <c:showVal val="0"/>
          <c:showCatName val="0"/>
          <c:showSerName val="0"/>
          <c:showPercent val="0"/>
          <c:showBubbleSize val="0"/>
        </c:dLbls>
        <c:gapWidth val="219"/>
        <c:overlap val="-27"/>
        <c:axId val="443057151"/>
        <c:axId val="446075247"/>
      </c:barChart>
      <c:catAx>
        <c:axId val="44305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75247"/>
        <c:crosses val="autoZero"/>
        <c:auto val="1"/>
        <c:lblAlgn val="ctr"/>
        <c:lblOffset val="100"/>
        <c:noMultiLvlLbl val="0"/>
      </c:catAx>
      <c:valAx>
        <c:axId val="44607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5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profile_visits!$B$1</c:f>
              <c:strCache>
                <c:ptCount val="1"/>
                <c:pt idx="0">
                  <c:v>Instagram followers visit</c:v>
                </c:pt>
              </c:strCache>
            </c:strRef>
          </c:tx>
          <c:spPr>
            <a:ln w="28575" cap="rnd">
              <a:solidFill>
                <a:schemeClr val="accent1"/>
              </a:solidFill>
              <a:round/>
            </a:ln>
            <a:effectLst/>
          </c:spPr>
          <c:marker>
            <c:symbol val="none"/>
          </c:marker>
          <c:cat>
            <c:numRef>
              <c:f>profile_visits!$A$328:$A$658</c:f>
              <c:numCache>
                <c:formatCode>m/d/yyyy</c:formatCode>
                <c:ptCount val="331"/>
                <c:pt idx="0">
                  <c:v>44896</c:v>
                </c:pt>
                <c:pt idx="1">
                  <c:v>44897</c:v>
                </c:pt>
                <c:pt idx="2">
                  <c:v>44898</c:v>
                </c:pt>
                <c:pt idx="3">
                  <c:v>44899</c:v>
                </c:pt>
                <c:pt idx="4">
                  <c:v>44900</c:v>
                </c:pt>
                <c:pt idx="5">
                  <c:v>44901</c:v>
                </c:pt>
                <c:pt idx="6">
                  <c:v>44902</c:v>
                </c:pt>
                <c:pt idx="7">
                  <c:v>44903</c:v>
                </c:pt>
                <c:pt idx="8">
                  <c:v>44904</c:v>
                </c:pt>
                <c:pt idx="9">
                  <c:v>44905</c:v>
                </c:pt>
                <c:pt idx="10">
                  <c:v>44906</c:v>
                </c:pt>
                <c:pt idx="11">
                  <c:v>44907</c:v>
                </c:pt>
                <c:pt idx="12">
                  <c:v>44908</c:v>
                </c:pt>
                <c:pt idx="13">
                  <c:v>44909</c:v>
                </c:pt>
                <c:pt idx="14">
                  <c:v>44910</c:v>
                </c:pt>
                <c:pt idx="15">
                  <c:v>44911</c:v>
                </c:pt>
                <c:pt idx="16">
                  <c:v>44912</c:v>
                </c:pt>
                <c:pt idx="17">
                  <c:v>44913</c:v>
                </c:pt>
                <c:pt idx="18">
                  <c:v>44914</c:v>
                </c:pt>
                <c:pt idx="19">
                  <c:v>44915</c:v>
                </c:pt>
                <c:pt idx="20">
                  <c:v>44916</c:v>
                </c:pt>
                <c:pt idx="21">
                  <c:v>44917</c:v>
                </c:pt>
                <c:pt idx="22">
                  <c:v>44918</c:v>
                </c:pt>
                <c:pt idx="23">
                  <c:v>44919</c:v>
                </c:pt>
                <c:pt idx="24">
                  <c:v>44920</c:v>
                </c:pt>
                <c:pt idx="25">
                  <c:v>44921</c:v>
                </c:pt>
                <c:pt idx="26">
                  <c:v>44922</c:v>
                </c:pt>
                <c:pt idx="27">
                  <c:v>44923</c:v>
                </c:pt>
                <c:pt idx="28">
                  <c:v>44924</c:v>
                </c:pt>
                <c:pt idx="29">
                  <c:v>44925</c:v>
                </c:pt>
                <c:pt idx="30">
                  <c:v>44926</c:v>
                </c:pt>
                <c:pt idx="31">
                  <c:v>44927</c:v>
                </c:pt>
                <c:pt idx="32">
                  <c:v>44928</c:v>
                </c:pt>
                <c:pt idx="33">
                  <c:v>44929</c:v>
                </c:pt>
                <c:pt idx="34">
                  <c:v>44930</c:v>
                </c:pt>
                <c:pt idx="35">
                  <c:v>44931</c:v>
                </c:pt>
                <c:pt idx="36">
                  <c:v>44932</c:v>
                </c:pt>
                <c:pt idx="37">
                  <c:v>44933</c:v>
                </c:pt>
                <c:pt idx="38">
                  <c:v>44934</c:v>
                </c:pt>
                <c:pt idx="39">
                  <c:v>44935</c:v>
                </c:pt>
                <c:pt idx="40">
                  <c:v>44936</c:v>
                </c:pt>
                <c:pt idx="41">
                  <c:v>44937</c:v>
                </c:pt>
                <c:pt idx="42">
                  <c:v>44938</c:v>
                </c:pt>
                <c:pt idx="43">
                  <c:v>44939</c:v>
                </c:pt>
                <c:pt idx="44">
                  <c:v>44940</c:v>
                </c:pt>
                <c:pt idx="45">
                  <c:v>44941</c:v>
                </c:pt>
                <c:pt idx="46">
                  <c:v>44942</c:v>
                </c:pt>
                <c:pt idx="47">
                  <c:v>44943</c:v>
                </c:pt>
                <c:pt idx="48">
                  <c:v>44944</c:v>
                </c:pt>
                <c:pt idx="49">
                  <c:v>44945</c:v>
                </c:pt>
                <c:pt idx="50">
                  <c:v>44946</c:v>
                </c:pt>
                <c:pt idx="51">
                  <c:v>44947</c:v>
                </c:pt>
                <c:pt idx="52">
                  <c:v>44948</c:v>
                </c:pt>
                <c:pt idx="53">
                  <c:v>44949</c:v>
                </c:pt>
                <c:pt idx="54">
                  <c:v>44950</c:v>
                </c:pt>
                <c:pt idx="55">
                  <c:v>44951</c:v>
                </c:pt>
                <c:pt idx="56">
                  <c:v>44952</c:v>
                </c:pt>
                <c:pt idx="57">
                  <c:v>44953</c:v>
                </c:pt>
                <c:pt idx="58">
                  <c:v>44954</c:v>
                </c:pt>
                <c:pt idx="59">
                  <c:v>44955</c:v>
                </c:pt>
                <c:pt idx="60">
                  <c:v>44956</c:v>
                </c:pt>
                <c:pt idx="61">
                  <c:v>44957</c:v>
                </c:pt>
                <c:pt idx="62">
                  <c:v>44958</c:v>
                </c:pt>
                <c:pt idx="63">
                  <c:v>44959</c:v>
                </c:pt>
                <c:pt idx="64">
                  <c:v>44960</c:v>
                </c:pt>
                <c:pt idx="65">
                  <c:v>44961</c:v>
                </c:pt>
                <c:pt idx="66">
                  <c:v>44962</c:v>
                </c:pt>
                <c:pt idx="67">
                  <c:v>44963</c:v>
                </c:pt>
                <c:pt idx="68">
                  <c:v>44964</c:v>
                </c:pt>
                <c:pt idx="69">
                  <c:v>44965</c:v>
                </c:pt>
                <c:pt idx="70">
                  <c:v>44966</c:v>
                </c:pt>
                <c:pt idx="71">
                  <c:v>44967</c:v>
                </c:pt>
                <c:pt idx="72">
                  <c:v>44968</c:v>
                </c:pt>
                <c:pt idx="73">
                  <c:v>44969</c:v>
                </c:pt>
                <c:pt idx="74">
                  <c:v>44970</c:v>
                </c:pt>
                <c:pt idx="75">
                  <c:v>44971</c:v>
                </c:pt>
                <c:pt idx="76">
                  <c:v>44972</c:v>
                </c:pt>
                <c:pt idx="77">
                  <c:v>44973</c:v>
                </c:pt>
                <c:pt idx="78">
                  <c:v>44974</c:v>
                </c:pt>
                <c:pt idx="79">
                  <c:v>44975</c:v>
                </c:pt>
                <c:pt idx="80">
                  <c:v>44976</c:v>
                </c:pt>
                <c:pt idx="81">
                  <c:v>44977</c:v>
                </c:pt>
                <c:pt idx="82">
                  <c:v>44978</c:v>
                </c:pt>
                <c:pt idx="83">
                  <c:v>44979</c:v>
                </c:pt>
                <c:pt idx="84">
                  <c:v>44980</c:v>
                </c:pt>
                <c:pt idx="85">
                  <c:v>44981</c:v>
                </c:pt>
                <c:pt idx="86">
                  <c:v>44982</c:v>
                </c:pt>
                <c:pt idx="87">
                  <c:v>44983</c:v>
                </c:pt>
                <c:pt idx="88">
                  <c:v>44984</c:v>
                </c:pt>
                <c:pt idx="89">
                  <c:v>44985</c:v>
                </c:pt>
                <c:pt idx="90">
                  <c:v>44986</c:v>
                </c:pt>
                <c:pt idx="91">
                  <c:v>44987</c:v>
                </c:pt>
                <c:pt idx="92">
                  <c:v>44988</c:v>
                </c:pt>
                <c:pt idx="93">
                  <c:v>44989</c:v>
                </c:pt>
                <c:pt idx="94">
                  <c:v>44990</c:v>
                </c:pt>
                <c:pt idx="95">
                  <c:v>44991</c:v>
                </c:pt>
                <c:pt idx="96">
                  <c:v>44992</c:v>
                </c:pt>
                <c:pt idx="97">
                  <c:v>44993</c:v>
                </c:pt>
                <c:pt idx="98">
                  <c:v>44994</c:v>
                </c:pt>
                <c:pt idx="99">
                  <c:v>44995</c:v>
                </c:pt>
                <c:pt idx="100">
                  <c:v>44996</c:v>
                </c:pt>
                <c:pt idx="101">
                  <c:v>44997</c:v>
                </c:pt>
                <c:pt idx="102">
                  <c:v>44998</c:v>
                </c:pt>
                <c:pt idx="103">
                  <c:v>44999</c:v>
                </c:pt>
                <c:pt idx="104">
                  <c:v>45000</c:v>
                </c:pt>
                <c:pt idx="105">
                  <c:v>45001</c:v>
                </c:pt>
                <c:pt idx="106">
                  <c:v>45002</c:v>
                </c:pt>
                <c:pt idx="107">
                  <c:v>45003</c:v>
                </c:pt>
                <c:pt idx="108">
                  <c:v>45004</c:v>
                </c:pt>
                <c:pt idx="109">
                  <c:v>45005</c:v>
                </c:pt>
                <c:pt idx="110">
                  <c:v>45006</c:v>
                </c:pt>
                <c:pt idx="111">
                  <c:v>45007</c:v>
                </c:pt>
                <c:pt idx="112">
                  <c:v>45008</c:v>
                </c:pt>
                <c:pt idx="113">
                  <c:v>45009</c:v>
                </c:pt>
                <c:pt idx="114">
                  <c:v>45010</c:v>
                </c:pt>
                <c:pt idx="115">
                  <c:v>45011</c:v>
                </c:pt>
                <c:pt idx="116">
                  <c:v>45012</c:v>
                </c:pt>
                <c:pt idx="117">
                  <c:v>45013</c:v>
                </c:pt>
                <c:pt idx="118">
                  <c:v>45014</c:v>
                </c:pt>
                <c:pt idx="119">
                  <c:v>45015</c:v>
                </c:pt>
                <c:pt idx="120">
                  <c:v>45016</c:v>
                </c:pt>
                <c:pt idx="121">
                  <c:v>45017</c:v>
                </c:pt>
                <c:pt idx="122">
                  <c:v>45018</c:v>
                </c:pt>
                <c:pt idx="123">
                  <c:v>45019</c:v>
                </c:pt>
                <c:pt idx="124">
                  <c:v>45020</c:v>
                </c:pt>
                <c:pt idx="125">
                  <c:v>45021</c:v>
                </c:pt>
                <c:pt idx="126">
                  <c:v>45022</c:v>
                </c:pt>
                <c:pt idx="127">
                  <c:v>45023</c:v>
                </c:pt>
                <c:pt idx="128">
                  <c:v>45024</c:v>
                </c:pt>
                <c:pt idx="129">
                  <c:v>45025</c:v>
                </c:pt>
                <c:pt idx="130">
                  <c:v>45026</c:v>
                </c:pt>
                <c:pt idx="131">
                  <c:v>45027</c:v>
                </c:pt>
                <c:pt idx="132">
                  <c:v>45028</c:v>
                </c:pt>
                <c:pt idx="133">
                  <c:v>45029</c:v>
                </c:pt>
                <c:pt idx="134">
                  <c:v>45030</c:v>
                </c:pt>
                <c:pt idx="135">
                  <c:v>45031</c:v>
                </c:pt>
                <c:pt idx="136">
                  <c:v>45032</c:v>
                </c:pt>
                <c:pt idx="137">
                  <c:v>45033</c:v>
                </c:pt>
                <c:pt idx="138">
                  <c:v>45034</c:v>
                </c:pt>
                <c:pt idx="139">
                  <c:v>45035</c:v>
                </c:pt>
                <c:pt idx="140">
                  <c:v>45036</c:v>
                </c:pt>
                <c:pt idx="141">
                  <c:v>45037</c:v>
                </c:pt>
                <c:pt idx="142">
                  <c:v>45038</c:v>
                </c:pt>
                <c:pt idx="143">
                  <c:v>45039</c:v>
                </c:pt>
                <c:pt idx="144">
                  <c:v>45040</c:v>
                </c:pt>
                <c:pt idx="145">
                  <c:v>45041</c:v>
                </c:pt>
                <c:pt idx="146">
                  <c:v>45042</c:v>
                </c:pt>
                <c:pt idx="147">
                  <c:v>45043</c:v>
                </c:pt>
                <c:pt idx="148">
                  <c:v>45044</c:v>
                </c:pt>
                <c:pt idx="149">
                  <c:v>45045</c:v>
                </c:pt>
                <c:pt idx="150">
                  <c:v>45046</c:v>
                </c:pt>
                <c:pt idx="151">
                  <c:v>45047</c:v>
                </c:pt>
                <c:pt idx="152">
                  <c:v>45048</c:v>
                </c:pt>
                <c:pt idx="153">
                  <c:v>45049</c:v>
                </c:pt>
                <c:pt idx="154">
                  <c:v>45050</c:v>
                </c:pt>
                <c:pt idx="155">
                  <c:v>45051</c:v>
                </c:pt>
                <c:pt idx="156">
                  <c:v>45052</c:v>
                </c:pt>
                <c:pt idx="157">
                  <c:v>45053</c:v>
                </c:pt>
                <c:pt idx="158">
                  <c:v>45054</c:v>
                </c:pt>
                <c:pt idx="159">
                  <c:v>45055</c:v>
                </c:pt>
                <c:pt idx="160">
                  <c:v>45056</c:v>
                </c:pt>
                <c:pt idx="161">
                  <c:v>45057</c:v>
                </c:pt>
                <c:pt idx="162">
                  <c:v>45058</c:v>
                </c:pt>
                <c:pt idx="163">
                  <c:v>45059</c:v>
                </c:pt>
                <c:pt idx="164">
                  <c:v>45060</c:v>
                </c:pt>
                <c:pt idx="165">
                  <c:v>45061</c:v>
                </c:pt>
                <c:pt idx="166">
                  <c:v>45062</c:v>
                </c:pt>
                <c:pt idx="167">
                  <c:v>45063</c:v>
                </c:pt>
                <c:pt idx="168">
                  <c:v>45064</c:v>
                </c:pt>
                <c:pt idx="169">
                  <c:v>45065</c:v>
                </c:pt>
                <c:pt idx="170">
                  <c:v>45066</c:v>
                </c:pt>
                <c:pt idx="171">
                  <c:v>45067</c:v>
                </c:pt>
                <c:pt idx="172">
                  <c:v>45068</c:v>
                </c:pt>
                <c:pt idx="173">
                  <c:v>45069</c:v>
                </c:pt>
                <c:pt idx="174">
                  <c:v>45070</c:v>
                </c:pt>
                <c:pt idx="175">
                  <c:v>45071</c:v>
                </c:pt>
                <c:pt idx="176">
                  <c:v>45072</c:v>
                </c:pt>
                <c:pt idx="177">
                  <c:v>45073</c:v>
                </c:pt>
                <c:pt idx="178">
                  <c:v>45074</c:v>
                </c:pt>
                <c:pt idx="179">
                  <c:v>45075</c:v>
                </c:pt>
                <c:pt idx="180">
                  <c:v>45076</c:v>
                </c:pt>
                <c:pt idx="181">
                  <c:v>45077</c:v>
                </c:pt>
                <c:pt idx="182">
                  <c:v>45078</c:v>
                </c:pt>
                <c:pt idx="183">
                  <c:v>45079</c:v>
                </c:pt>
                <c:pt idx="184">
                  <c:v>45080</c:v>
                </c:pt>
                <c:pt idx="185">
                  <c:v>45081</c:v>
                </c:pt>
                <c:pt idx="186">
                  <c:v>45082</c:v>
                </c:pt>
                <c:pt idx="187">
                  <c:v>45083</c:v>
                </c:pt>
                <c:pt idx="188">
                  <c:v>45084</c:v>
                </c:pt>
                <c:pt idx="189">
                  <c:v>45085</c:v>
                </c:pt>
                <c:pt idx="190">
                  <c:v>45086</c:v>
                </c:pt>
                <c:pt idx="191">
                  <c:v>45087</c:v>
                </c:pt>
                <c:pt idx="192">
                  <c:v>45088</c:v>
                </c:pt>
                <c:pt idx="193">
                  <c:v>45089</c:v>
                </c:pt>
                <c:pt idx="194">
                  <c:v>45090</c:v>
                </c:pt>
                <c:pt idx="195">
                  <c:v>45091</c:v>
                </c:pt>
                <c:pt idx="196">
                  <c:v>45092</c:v>
                </c:pt>
                <c:pt idx="197">
                  <c:v>45093</c:v>
                </c:pt>
                <c:pt idx="198">
                  <c:v>45094</c:v>
                </c:pt>
                <c:pt idx="199">
                  <c:v>45095</c:v>
                </c:pt>
                <c:pt idx="200">
                  <c:v>45096</c:v>
                </c:pt>
                <c:pt idx="201">
                  <c:v>45097</c:v>
                </c:pt>
                <c:pt idx="202">
                  <c:v>45098</c:v>
                </c:pt>
                <c:pt idx="203">
                  <c:v>45099</c:v>
                </c:pt>
                <c:pt idx="204">
                  <c:v>45100</c:v>
                </c:pt>
                <c:pt idx="205">
                  <c:v>45101</c:v>
                </c:pt>
                <c:pt idx="206">
                  <c:v>45102</c:v>
                </c:pt>
                <c:pt idx="207">
                  <c:v>45103</c:v>
                </c:pt>
                <c:pt idx="208">
                  <c:v>45104</c:v>
                </c:pt>
                <c:pt idx="209">
                  <c:v>45105</c:v>
                </c:pt>
                <c:pt idx="210">
                  <c:v>45106</c:v>
                </c:pt>
                <c:pt idx="211">
                  <c:v>45107</c:v>
                </c:pt>
                <c:pt idx="212">
                  <c:v>45108</c:v>
                </c:pt>
                <c:pt idx="213">
                  <c:v>45109</c:v>
                </c:pt>
                <c:pt idx="214">
                  <c:v>45110</c:v>
                </c:pt>
                <c:pt idx="215">
                  <c:v>45111</c:v>
                </c:pt>
                <c:pt idx="216">
                  <c:v>45112</c:v>
                </c:pt>
                <c:pt idx="217">
                  <c:v>45113</c:v>
                </c:pt>
                <c:pt idx="218">
                  <c:v>45114</c:v>
                </c:pt>
                <c:pt idx="219">
                  <c:v>45115</c:v>
                </c:pt>
                <c:pt idx="220">
                  <c:v>45116</c:v>
                </c:pt>
                <c:pt idx="221">
                  <c:v>45117</c:v>
                </c:pt>
                <c:pt idx="222">
                  <c:v>45118</c:v>
                </c:pt>
                <c:pt idx="223">
                  <c:v>45119</c:v>
                </c:pt>
                <c:pt idx="224">
                  <c:v>45120</c:v>
                </c:pt>
                <c:pt idx="225">
                  <c:v>45121</c:v>
                </c:pt>
                <c:pt idx="226">
                  <c:v>45122</c:v>
                </c:pt>
                <c:pt idx="227">
                  <c:v>45123</c:v>
                </c:pt>
                <c:pt idx="228">
                  <c:v>45124</c:v>
                </c:pt>
                <c:pt idx="229">
                  <c:v>45125</c:v>
                </c:pt>
                <c:pt idx="230">
                  <c:v>45126</c:v>
                </c:pt>
                <c:pt idx="231">
                  <c:v>45127</c:v>
                </c:pt>
                <c:pt idx="232">
                  <c:v>45128</c:v>
                </c:pt>
                <c:pt idx="233">
                  <c:v>45129</c:v>
                </c:pt>
                <c:pt idx="234">
                  <c:v>45130</c:v>
                </c:pt>
                <c:pt idx="235">
                  <c:v>45131</c:v>
                </c:pt>
                <c:pt idx="236">
                  <c:v>45132</c:v>
                </c:pt>
                <c:pt idx="237">
                  <c:v>45133</c:v>
                </c:pt>
                <c:pt idx="238">
                  <c:v>45134</c:v>
                </c:pt>
                <c:pt idx="239">
                  <c:v>45135</c:v>
                </c:pt>
                <c:pt idx="240">
                  <c:v>45136</c:v>
                </c:pt>
                <c:pt idx="241">
                  <c:v>45137</c:v>
                </c:pt>
                <c:pt idx="242">
                  <c:v>45138</c:v>
                </c:pt>
                <c:pt idx="243">
                  <c:v>45139</c:v>
                </c:pt>
                <c:pt idx="244">
                  <c:v>45140</c:v>
                </c:pt>
                <c:pt idx="245">
                  <c:v>45141</c:v>
                </c:pt>
                <c:pt idx="246">
                  <c:v>45142</c:v>
                </c:pt>
                <c:pt idx="247">
                  <c:v>45143</c:v>
                </c:pt>
                <c:pt idx="248">
                  <c:v>45144</c:v>
                </c:pt>
                <c:pt idx="249">
                  <c:v>45145</c:v>
                </c:pt>
                <c:pt idx="250">
                  <c:v>45146</c:v>
                </c:pt>
                <c:pt idx="251">
                  <c:v>45147</c:v>
                </c:pt>
                <c:pt idx="252">
                  <c:v>45148</c:v>
                </c:pt>
                <c:pt idx="253">
                  <c:v>45149</c:v>
                </c:pt>
                <c:pt idx="254">
                  <c:v>45150</c:v>
                </c:pt>
                <c:pt idx="255">
                  <c:v>45151</c:v>
                </c:pt>
                <c:pt idx="256">
                  <c:v>45152</c:v>
                </c:pt>
                <c:pt idx="257">
                  <c:v>45153</c:v>
                </c:pt>
                <c:pt idx="258">
                  <c:v>45154</c:v>
                </c:pt>
                <c:pt idx="259">
                  <c:v>45155</c:v>
                </c:pt>
                <c:pt idx="260">
                  <c:v>45156</c:v>
                </c:pt>
                <c:pt idx="261">
                  <c:v>45157</c:v>
                </c:pt>
                <c:pt idx="262">
                  <c:v>45158</c:v>
                </c:pt>
                <c:pt idx="263">
                  <c:v>45159</c:v>
                </c:pt>
                <c:pt idx="264">
                  <c:v>45160</c:v>
                </c:pt>
                <c:pt idx="265">
                  <c:v>45161</c:v>
                </c:pt>
                <c:pt idx="266">
                  <c:v>45162</c:v>
                </c:pt>
                <c:pt idx="267">
                  <c:v>45163</c:v>
                </c:pt>
                <c:pt idx="268">
                  <c:v>45164</c:v>
                </c:pt>
                <c:pt idx="269">
                  <c:v>45165</c:v>
                </c:pt>
                <c:pt idx="270">
                  <c:v>45166</c:v>
                </c:pt>
                <c:pt idx="271">
                  <c:v>45167</c:v>
                </c:pt>
                <c:pt idx="272">
                  <c:v>45168</c:v>
                </c:pt>
                <c:pt idx="273">
                  <c:v>45169</c:v>
                </c:pt>
                <c:pt idx="274">
                  <c:v>45170</c:v>
                </c:pt>
                <c:pt idx="275">
                  <c:v>45171</c:v>
                </c:pt>
                <c:pt idx="276">
                  <c:v>45172</c:v>
                </c:pt>
                <c:pt idx="277">
                  <c:v>45173</c:v>
                </c:pt>
                <c:pt idx="278">
                  <c:v>45174</c:v>
                </c:pt>
                <c:pt idx="279">
                  <c:v>45175</c:v>
                </c:pt>
                <c:pt idx="280">
                  <c:v>45176</c:v>
                </c:pt>
                <c:pt idx="281">
                  <c:v>45177</c:v>
                </c:pt>
                <c:pt idx="282">
                  <c:v>45178</c:v>
                </c:pt>
                <c:pt idx="283">
                  <c:v>45179</c:v>
                </c:pt>
                <c:pt idx="284">
                  <c:v>45180</c:v>
                </c:pt>
                <c:pt idx="285">
                  <c:v>45181</c:v>
                </c:pt>
                <c:pt idx="286">
                  <c:v>45182</c:v>
                </c:pt>
                <c:pt idx="287">
                  <c:v>45183</c:v>
                </c:pt>
                <c:pt idx="288">
                  <c:v>45184</c:v>
                </c:pt>
                <c:pt idx="289">
                  <c:v>45185</c:v>
                </c:pt>
                <c:pt idx="290">
                  <c:v>45186</c:v>
                </c:pt>
                <c:pt idx="291">
                  <c:v>45187</c:v>
                </c:pt>
                <c:pt idx="292">
                  <c:v>45188</c:v>
                </c:pt>
                <c:pt idx="293">
                  <c:v>45189</c:v>
                </c:pt>
                <c:pt idx="294">
                  <c:v>45190</c:v>
                </c:pt>
                <c:pt idx="295">
                  <c:v>45191</c:v>
                </c:pt>
                <c:pt idx="296">
                  <c:v>45192</c:v>
                </c:pt>
                <c:pt idx="297">
                  <c:v>45193</c:v>
                </c:pt>
                <c:pt idx="298">
                  <c:v>45194</c:v>
                </c:pt>
                <c:pt idx="299">
                  <c:v>45195</c:v>
                </c:pt>
                <c:pt idx="300">
                  <c:v>45196</c:v>
                </c:pt>
                <c:pt idx="301">
                  <c:v>45197</c:v>
                </c:pt>
                <c:pt idx="302">
                  <c:v>45198</c:v>
                </c:pt>
                <c:pt idx="303">
                  <c:v>45199</c:v>
                </c:pt>
                <c:pt idx="304">
                  <c:v>45200</c:v>
                </c:pt>
                <c:pt idx="305">
                  <c:v>45201</c:v>
                </c:pt>
                <c:pt idx="306">
                  <c:v>45202</c:v>
                </c:pt>
                <c:pt idx="307">
                  <c:v>45203</c:v>
                </c:pt>
                <c:pt idx="308">
                  <c:v>45204</c:v>
                </c:pt>
                <c:pt idx="309">
                  <c:v>45205</c:v>
                </c:pt>
                <c:pt idx="310">
                  <c:v>45206</c:v>
                </c:pt>
                <c:pt idx="311">
                  <c:v>45207</c:v>
                </c:pt>
                <c:pt idx="312">
                  <c:v>45208</c:v>
                </c:pt>
                <c:pt idx="313">
                  <c:v>45209</c:v>
                </c:pt>
                <c:pt idx="314">
                  <c:v>45210</c:v>
                </c:pt>
                <c:pt idx="315">
                  <c:v>45211</c:v>
                </c:pt>
                <c:pt idx="316">
                  <c:v>45212</c:v>
                </c:pt>
                <c:pt idx="317">
                  <c:v>45213</c:v>
                </c:pt>
                <c:pt idx="318">
                  <c:v>45214</c:v>
                </c:pt>
                <c:pt idx="319">
                  <c:v>45215</c:v>
                </c:pt>
                <c:pt idx="320">
                  <c:v>45216</c:v>
                </c:pt>
                <c:pt idx="321">
                  <c:v>45217</c:v>
                </c:pt>
                <c:pt idx="322">
                  <c:v>45218</c:v>
                </c:pt>
                <c:pt idx="323">
                  <c:v>45219</c:v>
                </c:pt>
                <c:pt idx="324">
                  <c:v>45220</c:v>
                </c:pt>
                <c:pt idx="325">
                  <c:v>45221</c:v>
                </c:pt>
                <c:pt idx="326">
                  <c:v>45222</c:v>
                </c:pt>
                <c:pt idx="327">
                  <c:v>45223</c:v>
                </c:pt>
                <c:pt idx="328">
                  <c:v>45224</c:v>
                </c:pt>
                <c:pt idx="329">
                  <c:v>45225</c:v>
                </c:pt>
                <c:pt idx="330">
                  <c:v>45226</c:v>
                </c:pt>
              </c:numCache>
            </c:numRef>
          </c:cat>
          <c:val>
            <c:numRef>
              <c:f>profile_visits!$B$328:$B$658</c:f>
              <c:numCache>
                <c:formatCode>General</c:formatCode>
                <c:ptCount val="331"/>
                <c:pt idx="0">
                  <c:v>1002</c:v>
                </c:pt>
                <c:pt idx="1">
                  <c:v>1024</c:v>
                </c:pt>
                <c:pt idx="2">
                  <c:v>875</c:v>
                </c:pt>
                <c:pt idx="3">
                  <c:v>829</c:v>
                </c:pt>
                <c:pt idx="4">
                  <c:v>1069</c:v>
                </c:pt>
                <c:pt idx="5">
                  <c:v>1399</c:v>
                </c:pt>
                <c:pt idx="6">
                  <c:v>1482</c:v>
                </c:pt>
                <c:pt idx="7">
                  <c:v>1287</c:v>
                </c:pt>
                <c:pt idx="8">
                  <c:v>985</c:v>
                </c:pt>
                <c:pt idx="9">
                  <c:v>933</c:v>
                </c:pt>
                <c:pt idx="10">
                  <c:v>954</c:v>
                </c:pt>
                <c:pt idx="11">
                  <c:v>825</c:v>
                </c:pt>
                <c:pt idx="12">
                  <c:v>726</c:v>
                </c:pt>
                <c:pt idx="13">
                  <c:v>706</c:v>
                </c:pt>
                <c:pt idx="14">
                  <c:v>1074</c:v>
                </c:pt>
                <c:pt idx="15">
                  <c:v>1215</c:v>
                </c:pt>
                <c:pt idx="16">
                  <c:v>966</c:v>
                </c:pt>
                <c:pt idx="17">
                  <c:v>1290</c:v>
                </c:pt>
                <c:pt idx="18">
                  <c:v>1679</c:v>
                </c:pt>
                <c:pt idx="19">
                  <c:v>1852</c:v>
                </c:pt>
                <c:pt idx="20">
                  <c:v>1738</c:v>
                </c:pt>
                <c:pt idx="21">
                  <c:v>1624</c:v>
                </c:pt>
                <c:pt idx="22">
                  <c:v>1342</c:v>
                </c:pt>
                <c:pt idx="23">
                  <c:v>1233</c:v>
                </c:pt>
                <c:pt idx="24">
                  <c:v>1271</c:v>
                </c:pt>
                <c:pt idx="25">
                  <c:v>1874</c:v>
                </c:pt>
                <c:pt idx="26">
                  <c:v>2007</c:v>
                </c:pt>
                <c:pt idx="27">
                  <c:v>1842</c:v>
                </c:pt>
                <c:pt idx="28">
                  <c:v>1564</c:v>
                </c:pt>
                <c:pt idx="29">
                  <c:v>1467</c:v>
                </c:pt>
                <c:pt idx="30">
                  <c:v>1137</c:v>
                </c:pt>
                <c:pt idx="31">
                  <c:v>1115</c:v>
                </c:pt>
                <c:pt idx="32">
                  <c:v>1127</c:v>
                </c:pt>
                <c:pt idx="33">
                  <c:v>1261</c:v>
                </c:pt>
                <c:pt idx="34">
                  <c:v>972</c:v>
                </c:pt>
                <c:pt idx="35">
                  <c:v>885</c:v>
                </c:pt>
                <c:pt idx="36">
                  <c:v>816</c:v>
                </c:pt>
                <c:pt idx="37">
                  <c:v>875</c:v>
                </c:pt>
                <c:pt idx="38">
                  <c:v>720</c:v>
                </c:pt>
                <c:pt idx="39">
                  <c:v>658</c:v>
                </c:pt>
                <c:pt idx="40">
                  <c:v>624</c:v>
                </c:pt>
                <c:pt idx="41">
                  <c:v>634</c:v>
                </c:pt>
                <c:pt idx="42">
                  <c:v>588</c:v>
                </c:pt>
                <c:pt idx="43">
                  <c:v>538</c:v>
                </c:pt>
                <c:pt idx="44">
                  <c:v>474</c:v>
                </c:pt>
                <c:pt idx="45">
                  <c:v>564</c:v>
                </c:pt>
                <c:pt idx="46">
                  <c:v>842</c:v>
                </c:pt>
                <c:pt idx="47">
                  <c:v>519</c:v>
                </c:pt>
                <c:pt idx="48">
                  <c:v>601</c:v>
                </c:pt>
                <c:pt idx="49">
                  <c:v>436</c:v>
                </c:pt>
                <c:pt idx="50">
                  <c:v>597</c:v>
                </c:pt>
                <c:pt idx="51">
                  <c:v>609</c:v>
                </c:pt>
                <c:pt idx="52">
                  <c:v>928</c:v>
                </c:pt>
                <c:pt idx="53">
                  <c:v>577</c:v>
                </c:pt>
                <c:pt idx="54">
                  <c:v>855</c:v>
                </c:pt>
                <c:pt idx="55">
                  <c:v>558</c:v>
                </c:pt>
                <c:pt idx="56">
                  <c:v>628</c:v>
                </c:pt>
                <c:pt idx="57">
                  <c:v>436</c:v>
                </c:pt>
                <c:pt idx="58">
                  <c:v>533</c:v>
                </c:pt>
                <c:pt idx="59">
                  <c:v>503</c:v>
                </c:pt>
                <c:pt idx="60">
                  <c:v>738</c:v>
                </c:pt>
                <c:pt idx="61">
                  <c:v>441</c:v>
                </c:pt>
                <c:pt idx="62">
                  <c:v>492</c:v>
                </c:pt>
                <c:pt idx="63">
                  <c:v>469</c:v>
                </c:pt>
                <c:pt idx="64">
                  <c:v>433</c:v>
                </c:pt>
                <c:pt idx="65">
                  <c:v>426</c:v>
                </c:pt>
                <c:pt idx="66">
                  <c:v>435</c:v>
                </c:pt>
                <c:pt idx="67">
                  <c:v>399</c:v>
                </c:pt>
                <c:pt idx="68">
                  <c:v>378</c:v>
                </c:pt>
                <c:pt idx="69">
                  <c:v>497</c:v>
                </c:pt>
                <c:pt idx="70">
                  <c:v>356</c:v>
                </c:pt>
                <c:pt idx="71">
                  <c:v>272</c:v>
                </c:pt>
                <c:pt idx="72">
                  <c:v>370</c:v>
                </c:pt>
                <c:pt idx="73">
                  <c:v>464</c:v>
                </c:pt>
                <c:pt idx="74">
                  <c:v>339</c:v>
                </c:pt>
                <c:pt idx="75">
                  <c:v>338</c:v>
                </c:pt>
                <c:pt idx="76">
                  <c:v>446</c:v>
                </c:pt>
                <c:pt idx="77">
                  <c:v>446</c:v>
                </c:pt>
                <c:pt idx="78">
                  <c:v>318</c:v>
                </c:pt>
                <c:pt idx="79">
                  <c:v>313</c:v>
                </c:pt>
                <c:pt idx="80">
                  <c:v>283</c:v>
                </c:pt>
                <c:pt idx="81">
                  <c:v>317</c:v>
                </c:pt>
                <c:pt idx="82">
                  <c:v>354</c:v>
                </c:pt>
                <c:pt idx="83">
                  <c:v>462</c:v>
                </c:pt>
                <c:pt idx="84">
                  <c:v>375</c:v>
                </c:pt>
                <c:pt idx="85">
                  <c:v>258</c:v>
                </c:pt>
                <c:pt idx="86">
                  <c:v>444</c:v>
                </c:pt>
                <c:pt idx="87">
                  <c:v>627</c:v>
                </c:pt>
                <c:pt idx="88">
                  <c:v>465</c:v>
                </c:pt>
                <c:pt idx="89">
                  <c:v>406</c:v>
                </c:pt>
                <c:pt idx="90">
                  <c:v>1015</c:v>
                </c:pt>
                <c:pt idx="91">
                  <c:v>642</c:v>
                </c:pt>
                <c:pt idx="92">
                  <c:v>630</c:v>
                </c:pt>
                <c:pt idx="93">
                  <c:v>542</c:v>
                </c:pt>
                <c:pt idx="94">
                  <c:v>545</c:v>
                </c:pt>
                <c:pt idx="95">
                  <c:v>491</c:v>
                </c:pt>
                <c:pt idx="96">
                  <c:v>546</c:v>
                </c:pt>
                <c:pt idx="97">
                  <c:v>451</c:v>
                </c:pt>
                <c:pt idx="98">
                  <c:v>650</c:v>
                </c:pt>
                <c:pt idx="99">
                  <c:v>637</c:v>
                </c:pt>
                <c:pt idx="100">
                  <c:v>488</c:v>
                </c:pt>
                <c:pt idx="101">
                  <c:v>362</c:v>
                </c:pt>
                <c:pt idx="102">
                  <c:v>559</c:v>
                </c:pt>
                <c:pt idx="103">
                  <c:v>536</c:v>
                </c:pt>
                <c:pt idx="104">
                  <c:v>921</c:v>
                </c:pt>
                <c:pt idx="105">
                  <c:v>912</c:v>
                </c:pt>
                <c:pt idx="106">
                  <c:v>544</c:v>
                </c:pt>
                <c:pt idx="107">
                  <c:v>543</c:v>
                </c:pt>
                <c:pt idx="108">
                  <c:v>460</c:v>
                </c:pt>
                <c:pt idx="109">
                  <c:v>854</c:v>
                </c:pt>
                <c:pt idx="110">
                  <c:v>912</c:v>
                </c:pt>
                <c:pt idx="111">
                  <c:v>382</c:v>
                </c:pt>
                <c:pt idx="112">
                  <c:v>480</c:v>
                </c:pt>
                <c:pt idx="113">
                  <c:v>407</c:v>
                </c:pt>
                <c:pt idx="114">
                  <c:v>458</c:v>
                </c:pt>
                <c:pt idx="115">
                  <c:v>341</c:v>
                </c:pt>
                <c:pt idx="116">
                  <c:v>637</c:v>
                </c:pt>
                <c:pt idx="117">
                  <c:v>572</c:v>
                </c:pt>
                <c:pt idx="118">
                  <c:v>643</c:v>
                </c:pt>
                <c:pt idx="119">
                  <c:v>502</c:v>
                </c:pt>
                <c:pt idx="120">
                  <c:v>486</c:v>
                </c:pt>
                <c:pt idx="121">
                  <c:v>1587</c:v>
                </c:pt>
                <c:pt idx="122">
                  <c:v>661</c:v>
                </c:pt>
                <c:pt idx="123">
                  <c:v>570</c:v>
                </c:pt>
                <c:pt idx="124">
                  <c:v>534</c:v>
                </c:pt>
                <c:pt idx="125">
                  <c:v>532</c:v>
                </c:pt>
                <c:pt idx="126">
                  <c:v>565</c:v>
                </c:pt>
                <c:pt idx="127">
                  <c:v>1035</c:v>
                </c:pt>
                <c:pt idx="128">
                  <c:v>984</c:v>
                </c:pt>
                <c:pt idx="129">
                  <c:v>695</c:v>
                </c:pt>
                <c:pt idx="130">
                  <c:v>587</c:v>
                </c:pt>
                <c:pt idx="131">
                  <c:v>583</c:v>
                </c:pt>
                <c:pt idx="132">
                  <c:v>529</c:v>
                </c:pt>
                <c:pt idx="133">
                  <c:v>494</c:v>
                </c:pt>
                <c:pt idx="134">
                  <c:v>459</c:v>
                </c:pt>
                <c:pt idx="135">
                  <c:v>318</c:v>
                </c:pt>
                <c:pt idx="136">
                  <c:v>604</c:v>
                </c:pt>
                <c:pt idx="137">
                  <c:v>455</c:v>
                </c:pt>
                <c:pt idx="138">
                  <c:v>396</c:v>
                </c:pt>
                <c:pt idx="139">
                  <c:v>432</c:v>
                </c:pt>
                <c:pt idx="140">
                  <c:v>370</c:v>
                </c:pt>
                <c:pt idx="141">
                  <c:v>260</c:v>
                </c:pt>
                <c:pt idx="142">
                  <c:v>216</c:v>
                </c:pt>
                <c:pt idx="143">
                  <c:v>327</c:v>
                </c:pt>
                <c:pt idx="144">
                  <c:v>465</c:v>
                </c:pt>
                <c:pt idx="145">
                  <c:v>866</c:v>
                </c:pt>
                <c:pt idx="146">
                  <c:v>447</c:v>
                </c:pt>
                <c:pt idx="147">
                  <c:v>475</c:v>
                </c:pt>
                <c:pt idx="148">
                  <c:v>363</c:v>
                </c:pt>
                <c:pt idx="149">
                  <c:v>345</c:v>
                </c:pt>
                <c:pt idx="150">
                  <c:v>671</c:v>
                </c:pt>
                <c:pt idx="151">
                  <c:v>627</c:v>
                </c:pt>
                <c:pt idx="152">
                  <c:v>578</c:v>
                </c:pt>
                <c:pt idx="153">
                  <c:v>756</c:v>
                </c:pt>
                <c:pt idx="154">
                  <c:v>662</c:v>
                </c:pt>
                <c:pt idx="155">
                  <c:v>697</c:v>
                </c:pt>
                <c:pt idx="156">
                  <c:v>686</c:v>
                </c:pt>
                <c:pt idx="157">
                  <c:v>879</c:v>
                </c:pt>
                <c:pt idx="158">
                  <c:v>780</c:v>
                </c:pt>
                <c:pt idx="159">
                  <c:v>642</c:v>
                </c:pt>
                <c:pt idx="160">
                  <c:v>1007</c:v>
                </c:pt>
                <c:pt idx="161">
                  <c:v>1349</c:v>
                </c:pt>
                <c:pt idx="162">
                  <c:v>1884</c:v>
                </c:pt>
                <c:pt idx="163">
                  <c:v>1806</c:v>
                </c:pt>
                <c:pt idx="164">
                  <c:v>1815</c:v>
                </c:pt>
                <c:pt idx="165">
                  <c:v>2736</c:v>
                </c:pt>
                <c:pt idx="166">
                  <c:v>3521</c:v>
                </c:pt>
                <c:pt idx="167">
                  <c:v>6819</c:v>
                </c:pt>
                <c:pt idx="168">
                  <c:v>2498</c:v>
                </c:pt>
                <c:pt idx="169">
                  <c:v>1856</c:v>
                </c:pt>
                <c:pt idx="170">
                  <c:v>1891</c:v>
                </c:pt>
                <c:pt idx="171">
                  <c:v>1635</c:v>
                </c:pt>
                <c:pt idx="172">
                  <c:v>1514</c:v>
                </c:pt>
                <c:pt idx="173">
                  <c:v>1832</c:v>
                </c:pt>
                <c:pt idx="174">
                  <c:v>1522</c:v>
                </c:pt>
                <c:pt idx="175">
                  <c:v>1755</c:v>
                </c:pt>
                <c:pt idx="176">
                  <c:v>1412</c:v>
                </c:pt>
                <c:pt idx="177">
                  <c:v>1362</c:v>
                </c:pt>
                <c:pt idx="178">
                  <c:v>1370</c:v>
                </c:pt>
                <c:pt idx="179">
                  <c:v>1417</c:v>
                </c:pt>
                <c:pt idx="180">
                  <c:v>1513</c:v>
                </c:pt>
                <c:pt idx="181">
                  <c:v>1424</c:v>
                </c:pt>
                <c:pt idx="182">
                  <c:v>1282</c:v>
                </c:pt>
                <c:pt idx="183">
                  <c:v>2708</c:v>
                </c:pt>
                <c:pt idx="184">
                  <c:v>1904</c:v>
                </c:pt>
                <c:pt idx="185">
                  <c:v>1537</c:v>
                </c:pt>
                <c:pt idx="186">
                  <c:v>2002</c:v>
                </c:pt>
                <c:pt idx="187">
                  <c:v>2197</c:v>
                </c:pt>
                <c:pt idx="188">
                  <c:v>1487</c:v>
                </c:pt>
                <c:pt idx="189">
                  <c:v>1351</c:v>
                </c:pt>
                <c:pt idx="190">
                  <c:v>965</c:v>
                </c:pt>
                <c:pt idx="191">
                  <c:v>1063</c:v>
                </c:pt>
                <c:pt idx="192">
                  <c:v>875</c:v>
                </c:pt>
                <c:pt idx="193">
                  <c:v>1061</c:v>
                </c:pt>
                <c:pt idx="194">
                  <c:v>1077</c:v>
                </c:pt>
                <c:pt idx="195">
                  <c:v>895</c:v>
                </c:pt>
                <c:pt idx="196">
                  <c:v>797</c:v>
                </c:pt>
                <c:pt idx="197">
                  <c:v>718</c:v>
                </c:pt>
                <c:pt idx="198">
                  <c:v>794</c:v>
                </c:pt>
                <c:pt idx="199">
                  <c:v>619</c:v>
                </c:pt>
                <c:pt idx="200">
                  <c:v>910</c:v>
                </c:pt>
                <c:pt idx="201">
                  <c:v>835</c:v>
                </c:pt>
                <c:pt idx="202">
                  <c:v>662</c:v>
                </c:pt>
                <c:pt idx="203">
                  <c:v>749</c:v>
                </c:pt>
                <c:pt idx="204">
                  <c:v>1197</c:v>
                </c:pt>
                <c:pt idx="205">
                  <c:v>1156</c:v>
                </c:pt>
                <c:pt idx="206">
                  <c:v>1152</c:v>
                </c:pt>
                <c:pt idx="207">
                  <c:v>739</c:v>
                </c:pt>
                <c:pt idx="208">
                  <c:v>2123</c:v>
                </c:pt>
                <c:pt idx="209">
                  <c:v>979</c:v>
                </c:pt>
                <c:pt idx="210">
                  <c:v>1026</c:v>
                </c:pt>
                <c:pt idx="211">
                  <c:v>1369</c:v>
                </c:pt>
                <c:pt idx="212">
                  <c:v>1158</c:v>
                </c:pt>
                <c:pt idx="213">
                  <c:v>982</c:v>
                </c:pt>
                <c:pt idx="214">
                  <c:v>851</c:v>
                </c:pt>
                <c:pt idx="215">
                  <c:v>969</c:v>
                </c:pt>
                <c:pt idx="216">
                  <c:v>921</c:v>
                </c:pt>
                <c:pt idx="217">
                  <c:v>1131</c:v>
                </c:pt>
                <c:pt idx="218">
                  <c:v>900</c:v>
                </c:pt>
                <c:pt idx="219">
                  <c:v>757</c:v>
                </c:pt>
                <c:pt idx="220">
                  <c:v>785</c:v>
                </c:pt>
                <c:pt idx="221">
                  <c:v>715</c:v>
                </c:pt>
                <c:pt idx="222">
                  <c:v>688</c:v>
                </c:pt>
                <c:pt idx="223">
                  <c:v>781</c:v>
                </c:pt>
                <c:pt idx="224">
                  <c:v>863</c:v>
                </c:pt>
                <c:pt idx="225">
                  <c:v>999</c:v>
                </c:pt>
                <c:pt idx="226">
                  <c:v>1204</c:v>
                </c:pt>
                <c:pt idx="227">
                  <c:v>1286</c:v>
                </c:pt>
                <c:pt idx="228">
                  <c:v>1114</c:v>
                </c:pt>
                <c:pt idx="229">
                  <c:v>1248</c:v>
                </c:pt>
                <c:pt idx="230">
                  <c:v>1305</c:v>
                </c:pt>
                <c:pt idx="231">
                  <c:v>1335</c:v>
                </c:pt>
                <c:pt idx="232">
                  <c:v>1187</c:v>
                </c:pt>
                <c:pt idx="233">
                  <c:v>1474</c:v>
                </c:pt>
                <c:pt idx="234">
                  <c:v>1914</c:v>
                </c:pt>
                <c:pt idx="235">
                  <c:v>891</c:v>
                </c:pt>
                <c:pt idx="236">
                  <c:v>951</c:v>
                </c:pt>
                <c:pt idx="237">
                  <c:v>848</c:v>
                </c:pt>
                <c:pt idx="238">
                  <c:v>1023</c:v>
                </c:pt>
                <c:pt idx="239">
                  <c:v>598</c:v>
                </c:pt>
                <c:pt idx="240">
                  <c:v>546</c:v>
                </c:pt>
                <c:pt idx="241">
                  <c:v>604</c:v>
                </c:pt>
                <c:pt idx="242">
                  <c:v>512</c:v>
                </c:pt>
                <c:pt idx="243">
                  <c:v>730</c:v>
                </c:pt>
                <c:pt idx="244">
                  <c:v>606</c:v>
                </c:pt>
                <c:pt idx="245">
                  <c:v>645</c:v>
                </c:pt>
                <c:pt idx="246">
                  <c:v>600</c:v>
                </c:pt>
                <c:pt idx="247">
                  <c:v>567</c:v>
                </c:pt>
                <c:pt idx="248">
                  <c:v>509</c:v>
                </c:pt>
                <c:pt idx="249">
                  <c:v>641</c:v>
                </c:pt>
                <c:pt idx="250">
                  <c:v>525</c:v>
                </c:pt>
                <c:pt idx="251">
                  <c:v>534</c:v>
                </c:pt>
                <c:pt idx="252">
                  <c:v>442</c:v>
                </c:pt>
                <c:pt idx="253">
                  <c:v>366</c:v>
                </c:pt>
                <c:pt idx="254">
                  <c:v>330</c:v>
                </c:pt>
                <c:pt idx="255">
                  <c:v>469</c:v>
                </c:pt>
                <c:pt idx="256">
                  <c:v>327</c:v>
                </c:pt>
                <c:pt idx="257">
                  <c:v>460</c:v>
                </c:pt>
                <c:pt idx="258">
                  <c:v>799</c:v>
                </c:pt>
                <c:pt idx="259">
                  <c:v>1370</c:v>
                </c:pt>
                <c:pt idx="260">
                  <c:v>2084</c:v>
                </c:pt>
                <c:pt idx="261">
                  <c:v>857</c:v>
                </c:pt>
                <c:pt idx="262">
                  <c:v>797</c:v>
                </c:pt>
                <c:pt idx="263">
                  <c:v>664</c:v>
                </c:pt>
                <c:pt idx="264">
                  <c:v>993</c:v>
                </c:pt>
                <c:pt idx="265">
                  <c:v>660</c:v>
                </c:pt>
                <c:pt idx="266">
                  <c:v>648</c:v>
                </c:pt>
                <c:pt idx="267">
                  <c:v>546</c:v>
                </c:pt>
                <c:pt idx="268">
                  <c:v>497</c:v>
                </c:pt>
                <c:pt idx="269">
                  <c:v>703</c:v>
                </c:pt>
                <c:pt idx="270">
                  <c:v>583</c:v>
                </c:pt>
                <c:pt idx="271">
                  <c:v>617</c:v>
                </c:pt>
                <c:pt idx="272">
                  <c:v>340</c:v>
                </c:pt>
                <c:pt idx="273">
                  <c:v>644</c:v>
                </c:pt>
                <c:pt idx="274">
                  <c:v>382</c:v>
                </c:pt>
                <c:pt idx="275">
                  <c:v>312</c:v>
                </c:pt>
                <c:pt idx="276">
                  <c:v>498</c:v>
                </c:pt>
                <c:pt idx="277">
                  <c:v>412</c:v>
                </c:pt>
                <c:pt idx="278">
                  <c:v>422</c:v>
                </c:pt>
                <c:pt idx="279">
                  <c:v>402</c:v>
                </c:pt>
                <c:pt idx="280">
                  <c:v>329</c:v>
                </c:pt>
                <c:pt idx="281">
                  <c:v>302</c:v>
                </c:pt>
                <c:pt idx="282">
                  <c:v>397</c:v>
                </c:pt>
                <c:pt idx="283">
                  <c:v>365</c:v>
                </c:pt>
                <c:pt idx="284">
                  <c:v>318</c:v>
                </c:pt>
                <c:pt idx="285">
                  <c:v>320</c:v>
                </c:pt>
                <c:pt idx="286">
                  <c:v>324</c:v>
                </c:pt>
                <c:pt idx="287">
                  <c:v>346</c:v>
                </c:pt>
                <c:pt idx="288">
                  <c:v>327</c:v>
                </c:pt>
                <c:pt idx="289">
                  <c:v>482</c:v>
                </c:pt>
                <c:pt idx="290">
                  <c:v>327</c:v>
                </c:pt>
                <c:pt idx="291">
                  <c:v>536</c:v>
                </c:pt>
                <c:pt idx="292">
                  <c:v>354</c:v>
                </c:pt>
                <c:pt idx="293">
                  <c:v>317</c:v>
                </c:pt>
                <c:pt idx="294">
                  <c:v>264</c:v>
                </c:pt>
                <c:pt idx="295">
                  <c:v>455</c:v>
                </c:pt>
                <c:pt idx="296">
                  <c:v>608</c:v>
                </c:pt>
                <c:pt idx="297">
                  <c:v>424</c:v>
                </c:pt>
                <c:pt idx="298">
                  <c:v>398</c:v>
                </c:pt>
                <c:pt idx="299">
                  <c:v>370</c:v>
                </c:pt>
                <c:pt idx="300">
                  <c:v>328</c:v>
                </c:pt>
                <c:pt idx="301">
                  <c:v>302</c:v>
                </c:pt>
                <c:pt idx="302">
                  <c:v>326</c:v>
                </c:pt>
                <c:pt idx="303">
                  <c:v>474</c:v>
                </c:pt>
                <c:pt idx="304">
                  <c:v>494</c:v>
                </c:pt>
                <c:pt idx="305">
                  <c:v>521</c:v>
                </c:pt>
                <c:pt idx="306">
                  <c:v>337</c:v>
                </c:pt>
                <c:pt idx="307">
                  <c:v>653</c:v>
                </c:pt>
                <c:pt idx="308">
                  <c:v>547</c:v>
                </c:pt>
                <c:pt idx="309">
                  <c:v>463</c:v>
                </c:pt>
                <c:pt idx="310">
                  <c:v>437</c:v>
                </c:pt>
                <c:pt idx="311">
                  <c:v>448</c:v>
                </c:pt>
                <c:pt idx="312">
                  <c:v>641</c:v>
                </c:pt>
                <c:pt idx="313">
                  <c:v>693</c:v>
                </c:pt>
                <c:pt idx="314">
                  <c:v>657</c:v>
                </c:pt>
                <c:pt idx="315">
                  <c:v>675</c:v>
                </c:pt>
                <c:pt idx="316">
                  <c:v>508</c:v>
                </c:pt>
                <c:pt idx="317">
                  <c:v>429</c:v>
                </c:pt>
                <c:pt idx="318">
                  <c:v>417</c:v>
                </c:pt>
                <c:pt idx="319">
                  <c:v>368</c:v>
                </c:pt>
                <c:pt idx="320">
                  <c:v>445</c:v>
                </c:pt>
                <c:pt idx="321">
                  <c:v>388</c:v>
                </c:pt>
                <c:pt idx="322">
                  <c:v>588</c:v>
                </c:pt>
                <c:pt idx="323">
                  <c:v>306</c:v>
                </c:pt>
                <c:pt idx="324">
                  <c:v>337</c:v>
                </c:pt>
                <c:pt idx="325">
                  <c:v>285</c:v>
                </c:pt>
                <c:pt idx="326">
                  <c:v>315</c:v>
                </c:pt>
                <c:pt idx="327">
                  <c:v>435</c:v>
                </c:pt>
                <c:pt idx="328">
                  <c:v>488</c:v>
                </c:pt>
                <c:pt idx="329">
                  <c:v>789</c:v>
                </c:pt>
                <c:pt idx="330">
                  <c:v>400</c:v>
                </c:pt>
              </c:numCache>
            </c:numRef>
          </c:val>
          <c:smooth val="0"/>
          <c:extLst>
            <c:ext xmlns:c16="http://schemas.microsoft.com/office/drawing/2014/chart" uri="{C3380CC4-5D6E-409C-BE32-E72D297353CC}">
              <c16:uniqueId val="{00000000-2DBA-4750-9320-1EF064A27857}"/>
            </c:ext>
          </c:extLst>
        </c:ser>
        <c:dLbls>
          <c:showLegendKey val="0"/>
          <c:showVal val="0"/>
          <c:showCatName val="0"/>
          <c:showSerName val="0"/>
          <c:showPercent val="0"/>
          <c:showBubbleSize val="0"/>
        </c:dLbls>
        <c:smooth val="0"/>
        <c:axId val="443049471"/>
        <c:axId val="442704991"/>
      </c:lineChart>
      <c:dateAx>
        <c:axId val="44304947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04991"/>
        <c:crosses val="autoZero"/>
        <c:auto val="1"/>
        <c:lblOffset val="100"/>
        <c:baseTimeUnit val="days"/>
      </c:dateAx>
      <c:valAx>
        <c:axId val="44270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4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20231110.xlsx]Daily Stats Data!PivotTable6</c:name>
    <c:fmtId val="7"/>
  </c:pivotSource>
  <c:chart>
    <c:title>
      <c:tx>
        <c:rich>
          <a:bodyPr rot="0" spcFirstLastPara="1" vertOverflow="ellipsis" vert="horz" wrap="square" anchor="ctr" anchorCtr="1"/>
          <a:lstStyle/>
          <a:p>
            <a:pPr algn="l">
              <a:defRPr sz="1600" b="1" i="0" u="none" strike="noStrike" kern="1200" cap="none" spc="0" normalizeH="0" baseline="0">
                <a:solidFill>
                  <a:schemeClr val="dk1">
                    <a:lumMod val="50000"/>
                    <a:lumOff val="50000"/>
                  </a:schemeClr>
                </a:solidFill>
                <a:latin typeface="+mj-lt"/>
                <a:ea typeface="+mj-ea"/>
                <a:cs typeface="+mj-cs"/>
              </a:defRPr>
            </a:pPr>
            <a:r>
              <a:rPr lang="en-US" sz="1200" b="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Total Follower</a:t>
            </a:r>
          </a:p>
          <a:p>
            <a:pPr algn="l">
              <a:defRPr/>
            </a:pPr>
            <a:r>
              <a:rPr lang="en-US" sz="1200" b="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 Visit</a:t>
            </a:r>
          </a:p>
        </c:rich>
      </c:tx>
      <c:layout>
        <c:manualLayout>
          <c:xMode val="edge"/>
          <c:yMode val="edge"/>
          <c:x val="3.0864197530864196E-2"/>
          <c:y val="6.317625681405209E-2"/>
        </c:manualLayout>
      </c:layout>
      <c:overlay val="0"/>
      <c:spPr>
        <a:noFill/>
        <a:ln>
          <a:noFill/>
        </a:ln>
        <a:effectLst/>
      </c:spPr>
      <c:txPr>
        <a:bodyPr rot="0" spcFirstLastPara="1" vertOverflow="ellipsis" vert="horz" wrap="square" anchor="ctr" anchorCtr="1"/>
        <a:lstStyle/>
        <a:p>
          <a:pPr algn="l">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901234567901231E-2"/>
          <c:y val="0.25958974358974357"/>
          <c:w val="0.86419753086419748"/>
          <c:h val="0.62758974358974362"/>
        </c:manualLayout>
      </c:layout>
      <c:lineChart>
        <c:grouping val="standard"/>
        <c:varyColors val="0"/>
        <c:ser>
          <c:idx val="0"/>
          <c:order val="0"/>
          <c:tx>
            <c:strRef>
              <c:f>'Daily Stats Data'!$B$21</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'Daily Stats Data'!$A$22:$A$35</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'Daily Stats Data'!$B$22:$B$35</c:f>
              <c:numCache>
                <c:formatCode>General</c:formatCode>
                <c:ptCount val="11"/>
                <c:pt idx="0">
                  <c:v>39271</c:v>
                </c:pt>
                <c:pt idx="1">
                  <c:v>21652</c:v>
                </c:pt>
                <c:pt idx="2">
                  <c:v>11182</c:v>
                </c:pt>
                <c:pt idx="3">
                  <c:v>18148</c:v>
                </c:pt>
                <c:pt idx="4">
                  <c:v>16825</c:v>
                </c:pt>
                <c:pt idx="5">
                  <c:v>50245</c:v>
                </c:pt>
                <c:pt idx="6">
                  <c:v>36229</c:v>
                </c:pt>
                <c:pt idx="7">
                  <c:v>30540</c:v>
                </c:pt>
                <c:pt idx="8">
                  <c:v>20553</c:v>
                </c:pt>
                <c:pt idx="9">
                  <c:v>11421</c:v>
                </c:pt>
                <c:pt idx="10">
                  <c:v>13064</c:v>
                </c:pt>
              </c:numCache>
            </c:numRef>
          </c:val>
          <c:smooth val="0"/>
          <c:extLst>
            <c:ext xmlns:c16="http://schemas.microsoft.com/office/drawing/2014/chart" uri="{C3380CC4-5D6E-409C-BE32-E72D297353CC}">
              <c16:uniqueId val="{00000000-F583-4AFE-8ED9-6172D2950128}"/>
            </c:ext>
          </c:extLst>
        </c:ser>
        <c:dLbls>
          <c:showLegendKey val="0"/>
          <c:showVal val="0"/>
          <c:showCatName val="0"/>
          <c:showSerName val="0"/>
          <c:showPercent val="0"/>
          <c:showBubbleSize val="0"/>
        </c:dLbls>
        <c:marker val="1"/>
        <c:smooth val="0"/>
        <c:axId val="1100555024"/>
        <c:axId val="909865600"/>
      </c:lineChart>
      <c:catAx>
        <c:axId val="1100555024"/>
        <c:scaling>
          <c:orientation val="minMax"/>
        </c:scaling>
        <c:delete val="1"/>
        <c:axPos val="b"/>
        <c:numFmt formatCode="General" sourceLinked="1"/>
        <c:majorTickMark val="none"/>
        <c:minorTickMark val="none"/>
        <c:tickLblPos val="nextTo"/>
        <c:crossAx val="909865600"/>
        <c:crosses val="autoZero"/>
        <c:auto val="1"/>
        <c:lblAlgn val="ctr"/>
        <c:lblOffset val="100"/>
        <c:noMultiLvlLbl val="0"/>
      </c:catAx>
      <c:valAx>
        <c:axId val="909865600"/>
        <c:scaling>
          <c:orientation val="minMax"/>
        </c:scaling>
        <c:delete val="1"/>
        <c:axPos val="l"/>
        <c:numFmt formatCode="General" sourceLinked="1"/>
        <c:majorTickMark val="none"/>
        <c:minorTickMark val="none"/>
        <c:tickLblPos val="nextTo"/>
        <c:crossAx val="11005550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reach!$B$1</c:f>
              <c:strCache>
                <c:ptCount val="1"/>
                <c:pt idx="0">
                  <c:v>Instagram reach</c:v>
                </c:pt>
              </c:strCache>
            </c:strRef>
          </c:tx>
          <c:spPr>
            <a:ln w="28575" cap="rnd">
              <a:solidFill>
                <a:schemeClr val="accent1"/>
              </a:solidFill>
              <a:round/>
            </a:ln>
            <a:effectLst/>
          </c:spPr>
          <c:marker>
            <c:symbol val="none"/>
          </c:marker>
          <c:cat>
            <c:numRef>
              <c:f>reach!$A$2:$A$658</c:f>
              <c:numCache>
                <c:formatCode>m/d/yyyy</c:formatCode>
                <c:ptCount val="657"/>
                <c:pt idx="0">
                  <c:v>44570</c:v>
                </c:pt>
                <c:pt idx="1">
                  <c:v>44571</c:v>
                </c:pt>
                <c:pt idx="2">
                  <c:v>44572</c:v>
                </c:pt>
                <c:pt idx="3">
                  <c:v>44573</c:v>
                </c:pt>
                <c:pt idx="4">
                  <c:v>44574</c:v>
                </c:pt>
                <c:pt idx="5">
                  <c:v>44575</c:v>
                </c:pt>
                <c:pt idx="6">
                  <c:v>44576</c:v>
                </c:pt>
                <c:pt idx="7">
                  <c:v>44577</c:v>
                </c:pt>
                <c:pt idx="8">
                  <c:v>44578</c:v>
                </c:pt>
                <c:pt idx="9">
                  <c:v>44579</c:v>
                </c:pt>
                <c:pt idx="10">
                  <c:v>44580</c:v>
                </c:pt>
                <c:pt idx="11">
                  <c:v>44581</c:v>
                </c:pt>
                <c:pt idx="12">
                  <c:v>44582</c:v>
                </c:pt>
                <c:pt idx="13">
                  <c:v>44583</c:v>
                </c:pt>
                <c:pt idx="14">
                  <c:v>44584</c:v>
                </c:pt>
                <c:pt idx="15">
                  <c:v>44585</c:v>
                </c:pt>
                <c:pt idx="16">
                  <c:v>44586</c:v>
                </c:pt>
                <c:pt idx="17">
                  <c:v>44587</c:v>
                </c:pt>
                <c:pt idx="18">
                  <c:v>44588</c:v>
                </c:pt>
                <c:pt idx="19">
                  <c:v>44589</c:v>
                </c:pt>
                <c:pt idx="20">
                  <c:v>44590</c:v>
                </c:pt>
                <c:pt idx="21">
                  <c:v>44591</c:v>
                </c:pt>
                <c:pt idx="22">
                  <c:v>44592</c:v>
                </c:pt>
                <c:pt idx="23">
                  <c:v>44593</c:v>
                </c:pt>
                <c:pt idx="24">
                  <c:v>44594</c:v>
                </c:pt>
                <c:pt idx="25">
                  <c:v>44595</c:v>
                </c:pt>
                <c:pt idx="26">
                  <c:v>44596</c:v>
                </c:pt>
                <c:pt idx="27">
                  <c:v>44597</c:v>
                </c:pt>
                <c:pt idx="28">
                  <c:v>44598</c:v>
                </c:pt>
                <c:pt idx="29">
                  <c:v>44599</c:v>
                </c:pt>
                <c:pt idx="30">
                  <c:v>44600</c:v>
                </c:pt>
                <c:pt idx="31">
                  <c:v>44601</c:v>
                </c:pt>
                <c:pt idx="32">
                  <c:v>44602</c:v>
                </c:pt>
                <c:pt idx="33">
                  <c:v>44603</c:v>
                </c:pt>
                <c:pt idx="34">
                  <c:v>44604</c:v>
                </c:pt>
                <c:pt idx="35">
                  <c:v>44605</c:v>
                </c:pt>
                <c:pt idx="36">
                  <c:v>44606</c:v>
                </c:pt>
                <c:pt idx="37">
                  <c:v>44607</c:v>
                </c:pt>
                <c:pt idx="38">
                  <c:v>44608</c:v>
                </c:pt>
                <c:pt idx="39">
                  <c:v>44609</c:v>
                </c:pt>
                <c:pt idx="40">
                  <c:v>44610</c:v>
                </c:pt>
                <c:pt idx="41">
                  <c:v>44611</c:v>
                </c:pt>
                <c:pt idx="42">
                  <c:v>44612</c:v>
                </c:pt>
                <c:pt idx="43">
                  <c:v>44613</c:v>
                </c:pt>
                <c:pt idx="44">
                  <c:v>44614</c:v>
                </c:pt>
                <c:pt idx="45">
                  <c:v>44615</c:v>
                </c:pt>
                <c:pt idx="46">
                  <c:v>44616</c:v>
                </c:pt>
                <c:pt idx="47">
                  <c:v>44617</c:v>
                </c:pt>
                <c:pt idx="48">
                  <c:v>44618</c:v>
                </c:pt>
                <c:pt idx="49">
                  <c:v>44619</c:v>
                </c:pt>
                <c:pt idx="50">
                  <c:v>44620</c:v>
                </c:pt>
                <c:pt idx="51">
                  <c:v>44621</c:v>
                </c:pt>
                <c:pt idx="52">
                  <c:v>44622</c:v>
                </c:pt>
                <c:pt idx="53">
                  <c:v>44623</c:v>
                </c:pt>
                <c:pt idx="54">
                  <c:v>44624</c:v>
                </c:pt>
                <c:pt idx="55">
                  <c:v>44625</c:v>
                </c:pt>
                <c:pt idx="56">
                  <c:v>44626</c:v>
                </c:pt>
                <c:pt idx="57">
                  <c:v>44627</c:v>
                </c:pt>
                <c:pt idx="58">
                  <c:v>44628</c:v>
                </c:pt>
                <c:pt idx="59">
                  <c:v>44629</c:v>
                </c:pt>
                <c:pt idx="60">
                  <c:v>44630</c:v>
                </c:pt>
                <c:pt idx="61">
                  <c:v>44631</c:v>
                </c:pt>
                <c:pt idx="62">
                  <c:v>44632</c:v>
                </c:pt>
                <c:pt idx="63">
                  <c:v>44633</c:v>
                </c:pt>
                <c:pt idx="64">
                  <c:v>44634</c:v>
                </c:pt>
                <c:pt idx="65">
                  <c:v>44635</c:v>
                </c:pt>
                <c:pt idx="66">
                  <c:v>44636</c:v>
                </c:pt>
                <c:pt idx="67">
                  <c:v>44637</c:v>
                </c:pt>
                <c:pt idx="68">
                  <c:v>44638</c:v>
                </c:pt>
                <c:pt idx="69">
                  <c:v>44639</c:v>
                </c:pt>
                <c:pt idx="70">
                  <c:v>44640</c:v>
                </c:pt>
                <c:pt idx="71">
                  <c:v>44641</c:v>
                </c:pt>
                <c:pt idx="72">
                  <c:v>44642</c:v>
                </c:pt>
                <c:pt idx="73">
                  <c:v>44643</c:v>
                </c:pt>
                <c:pt idx="74">
                  <c:v>44644</c:v>
                </c:pt>
                <c:pt idx="75">
                  <c:v>44645</c:v>
                </c:pt>
                <c:pt idx="76">
                  <c:v>44646</c:v>
                </c:pt>
                <c:pt idx="77">
                  <c:v>44647</c:v>
                </c:pt>
                <c:pt idx="78">
                  <c:v>44648</c:v>
                </c:pt>
                <c:pt idx="79">
                  <c:v>44649</c:v>
                </c:pt>
                <c:pt idx="80">
                  <c:v>44650</c:v>
                </c:pt>
                <c:pt idx="81">
                  <c:v>44651</c:v>
                </c:pt>
                <c:pt idx="82">
                  <c:v>44652</c:v>
                </c:pt>
                <c:pt idx="83">
                  <c:v>44653</c:v>
                </c:pt>
                <c:pt idx="84">
                  <c:v>44654</c:v>
                </c:pt>
                <c:pt idx="85">
                  <c:v>44655</c:v>
                </c:pt>
                <c:pt idx="86">
                  <c:v>44656</c:v>
                </c:pt>
                <c:pt idx="87">
                  <c:v>44657</c:v>
                </c:pt>
                <c:pt idx="88">
                  <c:v>44658</c:v>
                </c:pt>
                <c:pt idx="89">
                  <c:v>44659</c:v>
                </c:pt>
                <c:pt idx="90">
                  <c:v>44660</c:v>
                </c:pt>
                <c:pt idx="91">
                  <c:v>44661</c:v>
                </c:pt>
                <c:pt idx="92">
                  <c:v>44662</c:v>
                </c:pt>
                <c:pt idx="93">
                  <c:v>44663</c:v>
                </c:pt>
                <c:pt idx="94">
                  <c:v>44664</c:v>
                </c:pt>
                <c:pt idx="95">
                  <c:v>44665</c:v>
                </c:pt>
                <c:pt idx="96">
                  <c:v>44666</c:v>
                </c:pt>
                <c:pt idx="97">
                  <c:v>44667</c:v>
                </c:pt>
                <c:pt idx="98">
                  <c:v>44668</c:v>
                </c:pt>
                <c:pt idx="99">
                  <c:v>44669</c:v>
                </c:pt>
                <c:pt idx="100">
                  <c:v>44670</c:v>
                </c:pt>
                <c:pt idx="101">
                  <c:v>44671</c:v>
                </c:pt>
                <c:pt idx="102">
                  <c:v>44672</c:v>
                </c:pt>
                <c:pt idx="103">
                  <c:v>44673</c:v>
                </c:pt>
                <c:pt idx="104">
                  <c:v>44674</c:v>
                </c:pt>
                <c:pt idx="105">
                  <c:v>44675</c:v>
                </c:pt>
                <c:pt idx="106">
                  <c:v>44676</c:v>
                </c:pt>
                <c:pt idx="107">
                  <c:v>44677</c:v>
                </c:pt>
                <c:pt idx="108">
                  <c:v>44678</c:v>
                </c:pt>
                <c:pt idx="109">
                  <c:v>44679</c:v>
                </c:pt>
                <c:pt idx="110">
                  <c:v>44680</c:v>
                </c:pt>
                <c:pt idx="111">
                  <c:v>44681</c:v>
                </c:pt>
                <c:pt idx="112">
                  <c:v>44682</c:v>
                </c:pt>
                <c:pt idx="113">
                  <c:v>44683</c:v>
                </c:pt>
                <c:pt idx="114">
                  <c:v>44684</c:v>
                </c:pt>
                <c:pt idx="115">
                  <c:v>44685</c:v>
                </c:pt>
                <c:pt idx="116">
                  <c:v>44686</c:v>
                </c:pt>
                <c:pt idx="117">
                  <c:v>44687</c:v>
                </c:pt>
                <c:pt idx="118">
                  <c:v>44688</c:v>
                </c:pt>
                <c:pt idx="119">
                  <c:v>44689</c:v>
                </c:pt>
                <c:pt idx="120">
                  <c:v>44690</c:v>
                </c:pt>
                <c:pt idx="121">
                  <c:v>44691</c:v>
                </c:pt>
                <c:pt idx="122">
                  <c:v>44692</c:v>
                </c:pt>
                <c:pt idx="123">
                  <c:v>44693</c:v>
                </c:pt>
                <c:pt idx="124">
                  <c:v>44694</c:v>
                </c:pt>
                <c:pt idx="125">
                  <c:v>44695</c:v>
                </c:pt>
                <c:pt idx="126">
                  <c:v>44696</c:v>
                </c:pt>
                <c:pt idx="127">
                  <c:v>44697</c:v>
                </c:pt>
                <c:pt idx="128">
                  <c:v>44698</c:v>
                </c:pt>
                <c:pt idx="129">
                  <c:v>44699</c:v>
                </c:pt>
                <c:pt idx="130">
                  <c:v>44700</c:v>
                </c:pt>
                <c:pt idx="131">
                  <c:v>44701</c:v>
                </c:pt>
                <c:pt idx="132">
                  <c:v>44702</c:v>
                </c:pt>
                <c:pt idx="133">
                  <c:v>44703</c:v>
                </c:pt>
                <c:pt idx="134">
                  <c:v>44704</c:v>
                </c:pt>
                <c:pt idx="135">
                  <c:v>44705</c:v>
                </c:pt>
                <c:pt idx="136">
                  <c:v>44706</c:v>
                </c:pt>
                <c:pt idx="137">
                  <c:v>44707</c:v>
                </c:pt>
                <c:pt idx="138">
                  <c:v>44708</c:v>
                </c:pt>
                <c:pt idx="139">
                  <c:v>44709</c:v>
                </c:pt>
                <c:pt idx="140">
                  <c:v>44710</c:v>
                </c:pt>
                <c:pt idx="141">
                  <c:v>44711</c:v>
                </c:pt>
                <c:pt idx="142">
                  <c:v>44712</c:v>
                </c:pt>
                <c:pt idx="143">
                  <c:v>44713</c:v>
                </c:pt>
                <c:pt idx="144">
                  <c:v>44714</c:v>
                </c:pt>
                <c:pt idx="145">
                  <c:v>44715</c:v>
                </c:pt>
                <c:pt idx="146">
                  <c:v>44716</c:v>
                </c:pt>
                <c:pt idx="147">
                  <c:v>44717</c:v>
                </c:pt>
                <c:pt idx="148">
                  <c:v>44718</c:v>
                </c:pt>
                <c:pt idx="149">
                  <c:v>44719</c:v>
                </c:pt>
                <c:pt idx="150">
                  <c:v>44720</c:v>
                </c:pt>
                <c:pt idx="151">
                  <c:v>44721</c:v>
                </c:pt>
                <c:pt idx="152">
                  <c:v>44722</c:v>
                </c:pt>
                <c:pt idx="153">
                  <c:v>44723</c:v>
                </c:pt>
                <c:pt idx="154">
                  <c:v>44724</c:v>
                </c:pt>
                <c:pt idx="155">
                  <c:v>44725</c:v>
                </c:pt>
                <c:pt idx="156">
                  <c:v>44726</c:v>
                </c:pt>
                <c:pt idx="157">
                  <c:v>44727</c:v>
                </c:pt>
                <c:pt idx="158">
                  <c:v>44728</c:v>
                </c:pt>
                <c:pt idx="159">
                  <c:v>44729</c:v>
                </c:pt>
                <c:pt idx="160">
                  <c:v>44730</c:v>
                </c:pt>
                <c:pt idx="161">
                  <c:v>44731</c:v>
                </c:pt>
                <c:pt idx="162">
                  <c:v>44732</c:v>
                </c:pt>
                <c:pt idx="163">
                  <c:v>44733</c:v>
                </c:pt>
                <c:pt idx="164">
                  <c:v>44734</c:v>
                </c:pt>
                <c:pt idx="165">
                  <c:v>44735</c:v>
                </c:pt>
                <c:pt idx="166">
                  <c:v>44736</c:v>
                </c:pt>
                <c:pt idx="167">
                  <c:v>44737</c:v>
                </c:pt>
                <c:pt idx="168">
                  <c:v>44738</c:v>
                </c:pt>
                <c:pt idx="169">
                  <c:v>44739</c:v>
                </c:pt>
                <c:pt idx="170">
                  <c:v>44740</c:v>
                </c:pt>
                <c:pt idx="171">
                  <c:v>44741</c:v>
                </c:pt>
                <c:pt idx="172">
                  <c:v>44742</c:v>
                </c:pt>
                <c:pt idx="173">
                  <c:v>44743</c:v>
                </c:pt>
                <c:pt idx="174">
                  <c:v>44744</c:v>
                </c:pt>
                <c:pt idx="175">
                  <c:v>44745</c:v>
                </c:pt>
                <c:pt idx="176">
                  <c:v>44746</c:v>
                </c:pt>
                <c:pt idx="177">
                  <c:v>44747</c:v>
                </c:pt>
                <c:pt idx="178">
                  <c:v>44748</c:v>
                </c:pt>
                <c:pt idx="179">
                  <c:v>44749</c:v>
                </c:pt>
                <c:pt idx="180">
                  <c:v>44750</c:v>
                </c:pt>
                <c:pt idx="181">
                  <c:v>44751</c:v>
                </c:pt>
                <c:pt idx="182">
                  <c:v>44752</c:v>
                </c:pt>
                <c:pt idx="183">
                  <c:v>44753</c:v>
                </c:pt>
                <c:pt idx="184">
                  <c:v>44754</c:v>
                </c:pt>
                <c:pt idx="185">
                  <c:v>44755</c:v>
                </c:pt>
                <c:pt idx="186">
                  <c:v>44756</c:v>
                </c:pt>
                <c:pt idx="187">
                  <c:v>44757</c:v>
                </c:pt>
                <c:pt idx="188">
                  <c:v>44758</c:v>
                </c:pt>
                <c:pt idx="189">
                  <c:v>44759</c:v>
                </c:pt>
                <c:pt idx="190">
                  <c:v>44760</c:v>
                </c:pt>
                <c:pt idx="191">
                  <c:v>44761</c:v>
                </c:pt>
                <c:pt idx="192">
                  <c:v>44762</c:v>
                </c:pt>
                <c:pt idx="193">
                  <c:v>44763</c:v>
                </c:pt>
                <c:pt idx="194">
                  <c:v>44764</c:v>
                </c:pt>
                <c:pt idx="195">
                  <c:v>44765</c:v>
                </c:pt>
                <c:pt idx="196">
                  <c:v>44766</c:v>
                </c:pt>
                <c:pt idx="197">
                  <c:v>44767</c:v>
                </c:pt>
                <c:pt idx="198">
                  <c:v>44768</c:v>
                </c:pt>
                <c:pt idx="199">
                  <c:v>44769</c:v>
                </c:pt>
                <c:pt idx="200">
                  <c:v>44770</c:v>
                </c:pt>
                <c:pt idx="201">
                  <c:v>44771</c:v>
                </c:pt>
                <c:pt idx="202">
                  <c:v>44772</c:v>
                </c:pt>
                <c:pt idx="203">
                  <c:v>44773</c:v>
                </c:pt>
                <c:pt idx="204">
                  <c:v>44774</c:v>
                </c:pt>
                <c:pt idx="205">
                  <c:v>44775</c:v>
                </c:pt>
                <c:pt idx="206">
                  <c:v>44776</c:v>
                </c:pt>
                <c:pt idx="207">
                  <c:v>44777</c:v>
                </c:pt>
                <c:pt idx="208">
                  <c:v>44778</c:v>
                </c:pt>
                <c:pt idx="209">
                  <c:v>44779</c:v>
                </c:pt>
                <c:pt idx="210">
                  <c:v>44780</c:v>
                </c:pt>
                <c:pt idx="211">
                  <c:v>44781</c:v>
                </c:pt>
                <c:pt idx="212">
                  <c:v>44782</c:v>
                </c:pt>
                <c:pt idx="213">
                  <c:v>44783</c:v>
                </c:pt>
                <c:pt idx="214">
                  <c:v>44784</c:v>
                </c:pt>
                <c:pt idx="215">
                  <c:v>44785</c:v>
                </c:pt>
                <c:pt idx="216">
                  <c:v>44786</c:v>
                </c:pt>
                <c:pt idx="217">
                  <c:v>44787</c:v>
                </c:pt>
                <c:pt idx="218">
                  <c:v>44788</c:v>
                </c:pt>
                <c:pt idx="219">
                  <c:v>44789</c:v>
                </c:pt>
                <c:pt idx="220">
                  <c:v>44790</c:v>
                </c:pt>
                <c:pt idx="221">
                  <c:v>44791</c:v>
                </c:pt>
                <c:pt idx="222">
                  <c:v>44792</c:v>
                </c:pt>
                <c:pt idx="223">
                  <c:v>44793</c:v>
                </c:pt>
                <c:pt idx="224">
                  <c:v>44794</c:v>
                </c:pt>
                <c:pt idx="225">
                  <c:v>44795</c:v>
                </c:pt>
                <c:pt idx="226">
                  <c:v>44796</c:v>
                </c:pt>
                <c:pt idx="227">
                  <c:v>44797</c:v>
                </c:pt>
                <c:pt idx="228">
                  <c:v>44798</c:v>
                </c:pt>
                <c:pt idx="229">
                  <c:v>44799</c:v>
                </c:pt>
                <c:pt idx="230">
                  <c:v>44800</c:v>
                </c:pt>
                <c:pt idx="231">
                  <c:v>44801</c:v>
                </c:pt>
                <c:pt idx="232">
                  <c:v>44802</c:v>
                </c:pt>
                <c:pt idx="233">
                  <c:v>44803</c:v>
                </c:pt>
                <c:pt idx="234">
                  <c:v>44804</c:v>
                </c:pt>
                <c:pt idx="235">
                  <c:v>44805</c:v>
                </c:pt>
                <c:pt idx="236">
                  <c:v>44806</c:v>
                </c:pt>
                <c:pt idx="237">
                  <c:v>44807</c:v>
                </c:pt>
                <c:pt idx="238">
                  <c:v>44808</c:v>
                </c:pt>
                <c:pt idx="239">
                  <c:v>44809</c:v>
                </c:pt>
                <c:pt idx="240">
                  <c:v>44810</c:v>
                </c:pt>
                <c:pt idx="241">
                  <c:v>44811</c:v>
                </c:pt>
                <c:pt idx="242">
                  <c:v>44812</c:v>
                </c:pt>
                <c:pt idx="243">
                  <c:v>44813</c:v>
                </c:pt>
                <c:pt idx="244">
                  <c:v>44814</c:v>
                </c:pt>
                <c:pt idx="245">
                  <c:v>44815</c:v>
                </c:pt>
                <c:pt idx="246">
                  <c:v>44816</c:v>
                </c:pt>
                <c:pt idx="247">
                  <c:v>44817</c:v>
                </c:pt>
                <c:pt idx="248">
                  <c:v>44818</c:v>
                </c:pt>
                <c:pt idx="249">
                  <c:v>44819</c:v>
                </c:pt>
                <c:pt idx="250">
                  <c:v>44820</c:v>
                </c:pt>
                <c:pt idx="251">
                  <c:v>44821</c:v>
                </c:pt>
                <c:pt idx="252">
                  <c:v>44822</c:v>
                </c:pt>
                <c:pt idx="253">
                  <c:v>44823</c:v>
                </c:pt>
                <c:pt idx="254">
                  <c:v>44824</c:v>
                </c:pt>
                <c:pt idx="255">
                  <c:v>44825</c:v>
                </c:pt>
                <c:pt idx="256">
                  <c:v>44826</c:v>
                </c:pt>
                <c:pt idx="257">
                  <c:v>44827</c:v>
                </c:pt>
                <c:pt idx="258">
                  <c:v>44828</c:v>
                </c:pt>
                <c:pt idx="259">
                  <c:v>44829</c:v>
                </c:pt>
                <c:pt idx="260">
                  <c:v>44830</c:v>
                </c:pt>
                <c:pt idx="261">
                  <c:v>44831</c:v>
                </c:pt>
                <c:pt idx="262">
                  <c:v>44832</c:v>
                </c:pt>
                <c:pt idx="263">
                  <c:v>44833</c:v>
                </c:pt>
                <c:pt idx="264">
                  <c:v>44834</c:v>
                </c:pt>
                <c:pt idx="265">
                  <c:v>44835</c:v>
                </c:pt>
                <c:pt idx="266">
                  <c:v>44836</c:v>
                </c:pt>
                <c:pt idx="267">
                  <c:v>44837</c:v>
                </c:pt>
                <c:pt idx="268">
                  <c:v>44838</c:v>
                </c:pt>
                <c:pt idx="269">
                  <c:v>44839</c:v>
                </c:pt>
                <c:pt idx="270">
                  <c:v>44840</c:v>
                </c:pt>
                <c:pt idx="271">
                  <c:v>44841</c:v>
                </c:pt>
                <c:pt idx="272">
                  <c:v>44842</c:v>
                </c:pt>
                <c:pt idx="273">
                  <c:v>44843</c:v>
                </c:pt>
                <c:pt idx="274">
                  <c:v>44844</c:v>
                </c:pt>
                <c:pt idx="275">
                  <c:v>44845</c:v>
                </c:pt>
                <c:pt idx="276">
                  <c:v>44846</c:v>
                </c:pt>
                <c:pt idx="277">
                  <c:v>44847</c:v>
                </c:pt>
                <c:pt idx="278">
                  <c:v>44848</c:v>
                </c:pt>
                <c:pt idx="279">
                  <c:v>44849</c:v>
                </c:pt>
                <c:pt idx="280">
                  <c:v>44850</c:v>
                </c:pt>
                <c:pt idx="281">
                  <c:v>44851</c:v>
                </c:pt>
                <c:pt idx="282">
                  <c:v>44852</c:v>
                </c:pt>
                <c:pt idx="283">
                  <c:v>44853</c:v>
                </c:pt>
                <c:pt idx="284">
                  <c:v>44854</c:v>
                </c:pt>
                <c:pt idx="285">
                  <c:v>44855</c:v>
                </c:pt>
                <c:pt idx="286">
                  <c:v>44856</c:v>
                </c:pt>
                <c:pt idx="287">
                  <c:v>44857</c:v>
                </c:pt>
                <c:pt idx="288">
                  <c:v>44858</c:v>
                </c:pt>
                <c:pt idx="289">
                  <c:v>44859</c:v>
                </c:pt>
                <c:pt idx="290">
                  <c:v>44860</c:v>
                </c:pt>
                <c:pt idx="291">
                  <c:v>44861</c:v>
                </c:pt>
                <c:pt idx="292">
                  <c:v>44862</c:v>
                </c:pt>
                <c:pt idx="293">
                  <c:v>44863</c:v>
                </c:pt>
                <c:pt idx="294">
                  <c:v>44864</c:v>
                </c:pt>
                <c:pt idx="295">
                  <c:v>44865</c:v>
                </c:pt>
                <c:pt idx="296">
                  <c:v>44866</c:v>
                </c:pt>
                <c:pt idx="297">
                  <c:v>44867</c:v>
                </c:pt>
                <c:pt idx="298">
                  <c:v>44868</c:v>
                </c:pt>
                <c:pt idx="299">
                  <c:v>44869</c:v>
                </c:pt>
                <c:pt idx="300">
                  <c:v>44870</c:v>
                </c:pt>
                <c:pt idx="301">
                  <c:v>44871</c:v>
                </c:pt>
                <c:pt idx="302">
                  <c:v>44872</c:v>
                </c:pt>
                <c:pt idx="303">
                  <c:v>44873</c:v>
                </c:pt>
                <c:pt idx="304">
                  <c:v>44874</c:v>
                </c:pt>
                <c:pt idx="305">
                  <c:v>44875</c:v>
                </c:pt>
                <c:pt idx="306">
                  <c:v>44876</c:v>
                </c:pt>
                <c:pt idx="307">
                  <c:v>44877</c:v>
                </c:pt>
                <c:pt idx="308">
                  <c:v>44878</c:v>
                </c:pt>
                <c:pt idx="309">
                  <c:v>44879</c:v>
                </c:pt>
                <c:pt idx="310">
                  <c:v>44880</c:v>
                </c:pt>
                <c:pt idx="311">
                  <c:v>44881</c:v>
                </c:pt>
                <c:pt idx="312">
                  <c:v>44882</c:v>
                </c:pt>
                <c:pt idx="313">
                  <c:v>44883</c:v>
                </c:pt>
                <c:pt idx="314">
                  <c:v>44884</c:v>
                </c:pt>
                <c:pt idx="315">
                  <c:v>44885</c:v>
                </c:pt>
                <c:pt idx="316">
                  <c:v>44886</c:v>
                </c:pt>
                <c:pt idx="317">
                  <c:v>44887</c:v>
                </c:pt>
                <c:pt idx="318">
                  <c:v>44888</c:v>
                </c:pt>
                <c:pt idx="319">
                  <c:v>44889</c:v>
                </c:pt>
                <c:pt idx="320">
                  <c:v>44890</c:v>
                </c:pt>
                <c:pt idx="321">
                  <c:v>44891</c:v>
                </c:pt>
                <c:pt idx="322">
                  <c:v>44892</c:v>
                </c:pt>
                <c:pt idx="323">
                  <c:v>44893</c:v>
                </c:pt>
                <c:pt idx="324">
                  <c:v>44894</c:v>
                </c:pt>
                <c:pt idx="325">
                  <c:v>44895</c:v>
                </c:pt>
                <c:pt idx="326">
                  <c:v>44896</c:v>
                </c:pt>
                <c:pt idx="327">
                  <c:v>44897</c:v>
                </c:pt>
                <c:pt idx="328">
                  <c:v>44898</c:v>
                </c:pt>
                <c:pt idx="329">
                  <c:v>44899</c:v>
                </c:pt>
                <c:pt idx="330">
                  <c:v>44900</c:v>
                </c:pt>
                <c:pt idx="331">
                  <c:v>44901</c:v>
                </c:pt>
                <c:pt idx="332">
                  <c:v>44902</c:v>
                </c:pt>
                <c:pt idx="333">
                  <c:v>44903</c:v>
                </c:pt>
                <c:pt idx="334">
                  <c:v>44904</c:v>
                </c:pt>
                <c:pt idx="335">
                  <c:v>44905</c:v>
                </c:pt>
                <c:pt idx="336">
                  <c:v>44906</c:v>
                </c:pt>
                <c:pt idx="337">
                  <c:v>44907</c:v>
                </c:pt>
                <c:pt idx="338">
                  <c:v>44908</c:v>
                </c:pt>
                <c:pt idx="339">
                  <c:v>44909</c:v>
                </c:pt>
                <c:pt idx="340">
                  <c:v>44910</c:v>
                </c:pt>
                <c:pt idx="341">
                  <c:v>44911</c:v>
                </c:pt>
                <c:pt idx="342">
                  <c:v>44912</c:v>
                </c:pt>
                <c:pt idx="343">
                  <c:v>44913</c:v>
                </c:pt>
                <c:pt idx="344">
                  <c:v>44914</c:v>
                </c:pt>
                <c:pt idx="345">
                  <c:v>44915</c:v>
                </c:pt>
                <c:pt idx="346">
                  <c:v>44916</c:v>
                </c:pt>
                <c:pt idx="347">
                  <c:v>44917</c:v>
                </c:pt>
                <c:pt idx="348">
                  <c:v>44918</c:v>
                </c:pt>
                <c:pt idx="349">
                  <c:v>44919</c:v>
                </c:pt>
                <c:pt idx="350">
                  <c:v>44920</c:v>
                </c:pt>
                <c:pt idx="351">
                  <c:v>44921</c:v>
                </c:pt>
                <c:pt idx="352">
                  <c:v>44922</c:v>
                </c:pt>
                <c:pt idx="353">
                  <c:v>44923</c:v>
                </c:pt>
                <c:pt idx="354">
                  <c:v>44924</c:v>
                </c:pt>
                <c:pt idx="355">
                  <c:v>44925</c:v>
                </c:pt>
                <c:pt idx="356">
                  <c:v>44926</c:v>
                </c:pt>
                <c:pt idx="357">
                  <c:v>44927</c:v>
                </c:pt>
                <c:pt idx="358">
                  <c:v>44928</c:v>
                </c:pt>
                <c:pt idx="359">
                  <c:v>44929</c:v>
                </c:pt>
                <c:pt idx="360">
                  <c:v>44930</c:v>
                </c:pt>
                <c:pt idx="361">
                  <c:v>44931</c:v>
                </c:pt>
                <c:pt idx="362">
                  <c:v>44932</c:v>
                </c:pt>
                <c:pt idx="363">
                  <c:v>44933</c:v>
                </c:pt>
                <c:pt idx="364">
                  <c:v>44934</c:v>
                </c:pt>
                <c:pt idx="365">
                  <c:v>44935</c:v>
                </c:pt>
                <c:pt idx="366">
                  <c:v>44936</c:v>
                </c:pt>
                <c:pt idx="367">
                  <c:v>44937</c:v>
                </c:pt>
                <c:pt idx="368">
                  <c:v>44938</c:v>
                </c:pt>
                <c:pt idx="369">
                  <c:v>44939</c:v>
                </c:pt>
                <c:pt idx="370">
                  <c:v>44940</c:v>
                </c:pt>
                <c:pt idx="371">
                  <c:v>44941</c:v>
                </c:pt>
                <c:pt idx="372">
                  <c:v>44942</c:v>
                </c:pt>
                <c:pt idx="373">
                  <c:v>44943</c:v>
                </c:pt>
                <c:pt idx="374">
                  <c:v>44944</c:v>
                </c:pt>
                <c:pt idx="375">
                  <c:v>44945</c:v>
                </c:pt>
                <c:pt idx="376">
                  <c:v>44946</c:v>
                </c:pt>
                <c:pt idx="377">
                  <c:v>44947</c:v>
                </c:pt>
                <c:pt idx="378">
                  <c:v>44948</c:v>
                </c:pt>
                <c:pt idx="379">
                  <c:v>44949</c:v>
                </c:pt>
                <c:pt idx="380">
                  <c:v>44950</c:v>
                </c:pt>
                <c:pt idx="381">
                  <c:v>44951</c:v>
                </c:pt>
                <c:pt idx="382">
                  <c:v>44952</c:v>
                </c:pt>
                <c:pt idx="383">
                  <c:v>44953</c:v>
                </c:pt>
                <c:pt idx="384">
                  <c:v>44954</c:v>
                </c:pt>
                <c:pt idx="385">
                  <c:v>44955</c:v>
                </c:pt>
                <c:pt idx="386">
                  <c:v>44956</c:v>
                </c:pt>
                <c:pt idx="387">
                  <c:v>44957</c:v>
                </c:pt>
                <c:pt idx="388">
                  <c:v>44958</c:v>
                </c:pt>
                <c:pt idx="389">
                  <c:v>44959</c:v>
                </c:pt>
                <c:pt idx="390">
                  <c:v>44960</c:v>
                </c:pt>
                <c:pt idx="391">
                  <c:v>44961</c:v>
                </c:pt>
                <c:pt idx="392">
                  <c:v>44962</c:v>
                </c:pt>
                <c:pt idx="393">
                  <c:v>44963</c:v>
                </c:pt>
                <c:pt idx="394">
                  <c:v>44964</c:v>
                </c:pt>
                <c:pt idx="395">
                  <c:v>44965</c:v>
                </c:pt>
                <c:pt idx="396">
                  <c:v>44966</c:v>
                </c:pt>
                <c:pt idx="397">
                  <c:v>44967</c:v>
                </c:pt>
                <c:pt idx="398">
                  <c:v>44968</c:v>
                </c:pt>
                <c:pt idx="399">
                  <c:v>44969</c:v>
                </c:pt>
                <c:pt idx="400">
                  <c:v>44970</c:v>
                </c:pt>
                <c:pt idx="401">
                  <c:v>44971</c:v>
                </c:pt>
                <c:pt idx="402">
                  <c:v>44972</c:v>
                </c:pt>
                <c:pt idx="403">
                  <c:v>44973</c:v>
                </c:pt>
                <c:pt idx="404">
                  <c:v>44974</c:v>
                </c:pt>
                <c:pt idx="405">
                  <c:v>44975</c:v>
                </c:pt>
                <c:pt idx="406">
                  <c:v>44976</c:v>
                </c:pt>
                <c:pt idx="407">
                  <c:v>44977</c:v>
                </c:pt>
                <c:pt idx="408">
                  <c:v>44978</c:v>
                </c:pt>
                <c:pt idx="409">
                  <c:v>44979</c:v>
                </c:pt>
                <c:pt idx="410">
                  <c:v>44980</c:v>
                </c:pt>
                <c:pt idx="411">
                  <c:v>44981</c:v>
                </c:pt>
                <c:pt idx="412">
                  <c:v>44982</c:v>
                </c:pt>
                <c:pt idx="413">
                  <c:v>44983</c:v>
                </c:pt>
                <c:pt idx="414">
                  <c:v>44984</c:v>
                </c:pt>
                <c:pt idx="415">
                  <c:v>44985</c:v>
                </c:pt>
                <c:pt idx="416">
                  <c:v>44986</c:v>
                </c:pt>
                <c:pt idx="417">
                  <c:v>44987</c:v>
                </c:pt>
                <c:pt idx="418">
                  <c:v>44988</c:v>
                </c:pt>
                <c:pt idx="419">
                  <c:v>44989</c:v>
                </c:pt>
                <c:pt idx="420">
                  <c:v>44990</c:v>
                </c:pt>
                <c:pt idx="421">
                  <c:v>44991</c:v>
                </c:pt>
                <c:pt idx="422">
                  <c:v>44992</c:v>
                </c:pt>
                <c:pt idx="423">
                  <c:v>44993</c:v>
                </c:pt>
                <c:pt idx="424">
                  <c:v>44994</c:v>
                </c:pt>
                <c:pt idx="425">
                  <c:v>44995</c:v>
                </c:pt>
                <c:pt idx="426">
                  <c:v>44996</c:v>
                </c:pt>
                <c:pt idx="427">
                  <c:v>44997</c:v>
                </c:pt>
                <c:pt idx="428">
                  <c:v>44998</c:v>
                </c:pt>
                <c:pt idx="429">
                  <c:v>44999</c:v>
                </c:pt>
                <c:pt idx="430">
                  <c:v>45000</c:v>
                </c:pt>
                <c:pt idx="431">
                  <c:v>45001</c:v>
                </c:pt>
                <c:pt idx="432">
                  <c:v>45002</c:v>
                </c:pt>
                <c:pt idx="433">
                  <c:v>45003</c:v>
                </c:pt>
                <c:pt idx="434">
                  <c:v>45004</c:v>
                </c:pt>
                <c:pt idx="435">
                  <c:v>45005</c:v>
                </c:pt>
                <c:pt idx="436">
                  <c:v>45006</c:v>
                </c:pt>
                <c:pt idx="437">
                  <c:v>45007</c:v>
                </c:pt>
                <c:pt idx="438">
                  <c:v>45008</c:v>
                </c:pt>
                <c:pt idx="439">
                  <c:v>45009</c:v>
                </c:pt>
                <c:pt idx="440">
                  <c:v>45010</c:v>
                </c:pt>
                <c:pt idx="441">
                  <c:v>45011</c:v>
                </c:pt>
                <c:pt idx="442">
                  <c:v>45012</c:v>
                </c:pt>
                <c:pt idx="443">
                  <c:v>45013</c:v>
                </c:pt>
                <c:pt idx="444">
                  <c:v>45014</c:v>
                </c:pt>
                <c:pt idx="445">
                  <c:v>45015</c:v>
                </c:pt>
                <c:pt idx="446">
                  <c:v>45016</c:v>
                </c:pt>
                <c:pt idx="447">
                  <c:v>45017</c:v>
                </c:pt>
                <c:pt idx="448">
                  <c:v>45018</c:v>
                </c:pt>
                <c:pt idx="449">
                  <c:v>45019</c:v>
                </c:pt>
                <c:pt idx="450">
                  <c:v>45020</c:v>
                </c:pt>
                <c:pt idx="451">
                  <c:v>45021</c:v>
                </c:pt>
                <c:pt idx="452">
                  <c:v>45022</c:v>
                </c:pt>
                <c:pt idx="453">
                  <c:v>45023</c:v>
                </c:pt>
                <c:pt idx="454">
                  <c:v>45024</c:v>
                </c:pt>
                <c:pt idx="455">
                  <c:v>45025</c:v>
                </c:pt>
                <c:pt idx="456">
                  <c:v>45026</c:v>
                </c:pt>
                <c:pt idx="457">
                  <c:v>45027</c:v>
                </c:pt>
                <c:pt idx="458">
                  <c:v>45028</c:v>
                </c:pt>
                <c:pt idx="459">
                  <c:v>45029</c:v>
                </c:pt>
                <c:pt idx="460">
                  <c:v>45030</c:v>
                </c:pt>
                <c:pt idx="461">
                  <c:v>45031</c:v>
                </c:pt>
                <c:pt idx="462">
                  <c:v>45032</c:v>
                </c:pt>
                <c:pt idx="463">
                  <c:v>45033</c:v>
                </c:pt>
                <c:pt idx="464">
                  <c:v>45034</c:v>
                </c:pt>
                <c:pt idx="465">
                  <c:v>45035</c:v>
                </c:pt>
                <c:pt idx="466">
                  <c:v>45036</c:v>
                </c:pt>
                <c:pt idx="467">
                  <c:v>45037</c:v>
                </c:pt>
                <c:pt idx="468">
                  <c:v>45038</c:v>
                </c:pt>
                <c:pt idx="469">
                  <c:v>45039</c:v>
                </c:pt>
                <c:pt idx="470">
                  <c:v>45040</c:v>
                </c:pt>
                <c:pt idx="471">
                  <c:v>45041</c:v>
                </c:pt>
                <c:pt idx="472">
                  <c:v>45042</c:v>
                </c:pt>
                <c:pt idx="473">
                  <c:v>45043</c:v>
                </c:pt>
                <c:pt idx="474">
                  <c:v>45044</c:v>
                </c:pt>
                <c:pt idx="475">
                  <c:v>45045</c:v>
                </c:pt>
                <c:pt idx="476">
                  <c:v>45046</c:v>
                </c:pt>
                <c:pt idx="477">
                  <c:v>45047</c:v>
                </c:pt>
                <c:pt idx="478">
                  <c:v>45048</c:v>
                </c:pt>
                <c:pt idx="479">
                  <c:v>45049</c:v>
                </c:pt>
                <c:pt idx="480">
                  <c:v>45050</c:v>
                </c:pt>
                <c:pt idx="481">
                  <c:v>45051</c:v>
                </c:pt>
                <c:pt idx="482">
                  <c:v>45052</c:v>
                </c:pt>
                <c:pt idx="483">
                  <c:v>45053</c:v>
                </c:pt>
                <c:pt idx="484">
                  <c:v>45054</c:v>
                </c:pt>
                <c:pt idx="485">
                  <c:v>45055</c:v>
                </c:pt>
                <c:pt idx="486">
                  <c:v>45056</c:v>
                </c:pt>
                <c:pt idx="487">
                  <c:v>45057</c:v>
                </c:pt>
                <c:pt idx="488">
                  <c:v>45058</c:v>
                </c:pt>
                <c:pt idx="489">
                  <c:v>45059</c:v>
                </c:pt>
                <c:pt idx="490">
                  <c:v>45060</c:v>
                </c:pt>
                <c:pt idx="491">
                  <c:v>45061</c:v>
                </c:pt>
                <c:pt idx="492">
                  <c:v>45062</c:v>
                </c:pt>
                <c:pt idx="493">
                  <c:v>45063</c:v>
                </c:pt>
                <c:pt idx="494">
                  <c:v>45064</c:v>
                </c:pt>
                <c:pt idx="495">
                  <c:v>45065</c:v>
                </c:pt>
                <c:pt idx="496">
                  <c:v>45066</c:v>
                </c:pt>
                <c:pt idx="497">
                  <c:v>45067</c:v>
                </c:pt>
                <c:pt idx="498">
                  <c:v>45068</c:v>
                </c:pt>
                <c:pt idx="499">
                  <c:v>45069</c:v>
                </c:pt>
                <c:pt idx="500">
                  <c:v>45070</c:v>
                </c:pt>
                <c:pt idx="501">
                  <c:v>45071</c:v>
                </c:pt>
                <c:pt idx="502">
                  <c:v>45072</c:v>
                </c:pt>
                <c:pt idx="503">
                  <c:v>45073</c:v>
                </c:pt>
                <c:pt idx="504">
                  <c:v>45074</c:v>
                </c:pt>
                <c:pt idx="505">
                  <c:v>45075</c:v>
                </c:pt>
                <c:pt idx="506">
                  <c:v>45076</c:v>
                </c:pt>
                <c:pt idx="507">
                  <c:v>45077</c:v>
                </c:pt>
                <c:pt idx="508">
                  <c:v>45078</c:v>
                </c:pt>
                <c:pt idx="509">
                  <c:v>45079</c:v>
                </c:pt>
                <c:pt idx="510">
                  <c:v>45080</c:v>
                </c:pt>
                <c:pt idx="511">
                  <c:v>45081</c:v>
                </c:pt>
                <c:pt idx="512">
                  <c:v>45082</c:v>
                </c:pt>
                <c:pt idx="513">
                  <c:v>45083</c:v>
                </c:pt>
                <c:pt idx="514">
                  <c:v>45084</c:v>
                </c:pt>
                <c:pt idx="515">
                  <c:v>45085</c:v>
                </c:pt>
                <c:pt idx="516">
                  <c:v>45086</c:v>
                </c:pt>
                <c:pt idx="517">
                  <c:v>45087</c:v>
                </c:pt>
                <c:pt idx="518">
                  <c:v>45088</c:v>
                </c:pt>
                <c:pt idx="519">
                  <c:v>45089</c:v>
                </c:pt>
                <c:pt idx="520">
                  <c:v>45090</c:v>
                </c:pt>
                <c:pt idx="521">
                  <c:v>45091</c:v>
                </c:pt>
                <c:pt idx="522">
                  <c:v>45092</c:v>
                </c:pt>
                <c:pt idx="523">
                  <c:v>45093</c:v>
                </c:pt>
                <c:pt idx="524">
                  <c:v>45094</c:v>
                </c:pt>
                <c:pt idx="525">
                  <c:v>45095</c:v>
                </c:pt>
                <c:pt idx="526">
                  <c:v>45096</c:v>
                </c:pt>
                <c:pt idx="527">
                  <c:v>45097</c:v>
                </c:pt>
                <c:pt idx="528">
                  <c:v>45098</c:v>
                </c:pt>
                <c:pt idx="529">
                  <c:v>45099</c:v>
                </c:pt>
                <c:pt idx="530">
                  <c:v>45100</c:v>
                </c:pt>
                <c:pt idx="531">
                  <c:v>45101</c:v>
                </c:pt>
                <c:pt idx="532">
                  <c:v>45102</c:v>
                </c:pt>
                <c:pt idx="533">
                  <c:v>45103</c:v>
                </c:pt>
                <c:pt idx="534">
                  <c:v>45104</c:v>
                </c:pt>
                <c:pt idx="535">
                  <c:v>45105</c:v>
                </c:pt>
                <c:pt idx="536">
                  <c:v>45106</c:v>
                </c:pt>
                <c:pt idx="537">
                  <c:v>45107</c:v>
                </c:pt>
                <c:pt idx="538">
                  <c:v>45108</c:v>
                </c:pt>
                <c:pt idx="539">
                  <c:v>45109</c:v>
                </c:pt>
                <c:pt idx="540">
                  <c:v>45110</c:v>
                </c:pt>
                <c:pt idx="541">
                  <c:v>45111</c:v>
                </c:pt>
                <c:pt idx="542">
                  <c:v>45112</c:v>
                </c:pt>
                <c:pt idx="543">
                  <c:v>45113</c:v>
                </c:pt>
                <c:pt idx="544">
                  <c:v>45114</c:v>
                </c:pt>
                <c:pt idx="545">
                  <c:v>45115</c:v>
                </c:pt>
                <c:pt idx="546">
                  <c:v>45116</c:v>
                </c:pt>
                <c:pt idx="547">
                  <c:v>45117</c:v>
                </c:pt>
                <c:pt idx="548">
                  <c:v>45118</c:v>
                </c:pt>
                <c:pt idx="549">
                  <c:v>45119</c:v>
                </c:pt>
                <c:pt idx="550">
                  <c:v>45120</c:v>
                </c:pt>
                <c:pt idx="551">
                  <c:v>45121</c:v>
                </c:pt>
                <c:pt idx="552">
                  <c:v>45122</c:v>
                </c:pt>
                <c:pt idx="553">
                  <c:v>45123</c:v>
                </c:pt>
                <c:pt idx="554">
                  <c:v>45124</c:v>
                </c:pt>
                <c:pt idx="555">
                  <c:v>45125</c:v>
                </c:pt>
                <c:pt idx="556">
                  <c:v>45126</c:v>
                </c:pt>
                <c:pt idx="557">
                  <c:v>45127</c:v>
                </c:pt>
                <c:pt idx="558">
                  <c:v>45128</c:v>
                </c:pt>
                <c:pt idx="559">
                  <c:v>45129</c:v>
                </c:pt>
                <c:pt idx="560">
                  <c:v>45130</c:v>
                </c:pt>
                <c:pt idx="561">
                  <c:v>45131</c:v>
                </c:pt>
                <c:pt idx="562">
                  <c:v>45132</c:v>
                </c:pt>
                <c:pt idx="563">
                  <c:v>45133</c:v>
                </c:pt>
                <c:pt idx="564">
                  <c:v>45134</c:v>
                </c:pt>
                <c:pt idx="565">
                  <c:v>45135</c:v>
                </c:pt>
                <c:pt idx="566">
                  <c:v>45136</c:v>
                </c:pt>
                <c:pt idx="567">
                  <c:v>45137</c:v>
                </c:pt>
                <c:pt idx="568">
                  <c:v>45138</c:v>
                </c:pt>
                <c:pt idx="569">
                  <c:v>45139</c:v>
                </c:pt>
                <c:pt idx="570">
                  <c:v>45140</c:v>
                </c:pt>
                <c:pt idx="571">
                  <c:v>45141</c:v>
                </c:pt>
                <c:pt idx="572">
                  <c:v>45142</c:v>
                </c:pt>
                <c:pt idx="573">
                  <c:v>45143</c:v>
                </c:pt>
                <c:pt idx="574">
                  <c:v>45144</c:v>
                </c:pt>
                <c:pt idx="575">
                  <c:v>45145</c:v>
                </c:pt>
                <c:pt idx="576">
                  <c:v>45146</c:v>
                </c:pt>
                <c:pt idx="577">
                  <c:v>45147</c:v>
                </c:pt>
                <c:pt idx="578">
                  <c:v>45148</c:v>
                </c:pt>
                <c:pt idx="579">
                  <c:v>45149</c:v>
                </c:pt>
                <c:pt idx="580">
                  <c:v>45150</c:v>
                </c:pt>
                <c:pt idx="581">
                  <c:v>45151</c:v>
                </c:pt>
                <c:pt idx="582">
                  <c:v>45152</c:v>
                </c:pt>
                <c:pt idx="583">
                  <c:v>45153</c:v>
                </c:pt>
                <c:pt idx="584">
                  <c:v>45154</c:v>
                </c:pt>
                <c:pt idx="585">
                  <c:v>45155</c:v>
                </c:pt>
                <c:pt idx="586">
                  <c:v>45156</c:v>
                </c:pt>
                <c:pt idx="587">
                  <c:v>45157</c:v>
                </c:pt>
                <c:pt idx="588">
                  <c:v>45158</c:v>
                </c:pt>
                <c:pt idx="589">
                  <c:v>45159</c:v>
                </c:pt>
                <c:pt idx="590">
                  <c:v>45160</c:v>
                </c:pt>
                <c:pt idx="591">
                  <c:v>45161</c:v>
                </c:pt>
                <c:pt idx="592">
                  <c:v>45162</c:v>
                </c:pt>
                <c:pt idx="593">
                  <c:v>45163</c:v>
                </c:pt>
                <c:pt idx="594">
                  <c:v>45164</c:v>
                </c:pt>
                <c:pt idx="595">
                  <c:v>45165</c:v>
                </c:pt>
                <c:pt idx="596">
                  <c:v>45166</c:v>
                </c:pt>
                <c:pt idx="597">
                  <c:v>45167</c:v>
                </c:pt>
                <c:pt idx="598">
                  <c:v>45168</c:v>
                </c:pt>
                <c:pt idx="599">
                  <c:v>45169</c:v>
                </c:pt>
                <c:pt idx="600">
                  <c:v>45170</c:v>
                </c:pt>
                <c:pt idx="601">
                  <c:v>45171</c:v>
                </c:pt>
                <c:pt idx="602">
                  <c:v>45172</c:v>
                </c:pt>
                <c:pt idx="603">
                  <c:v>45173</c:v>
                </c:pt>
                <c:pt idx="604">
                  <c:v>45174</c:v>
                </c:pt>
                <c:pt idx="605">
                  <c:v>45175</c:v>
                </c:pt>
                <c:pt idx="606">
                  <c:v>45176</c:v>
                </c:pt>
                <c:pt idx="607">
                  <c:v>45177</c:v>
                </c:pt>
                <c:pt idx="608">
                  <c:v>45178</c:v>
                </c:pt>
                <c:pt idx="609">
                  <c:v>45179</c:v>
                </c:pt>
                <c:pt idx="610">
                  <c:v>45180</c:v>
                </c:pt>
                <c:pt idx="611">
                  <c:v>45181</c:v>
                </c:pt>
                <c:pt idx="612">
                  <c:v>45182</c:v>
                </c:pt>
                <c:pt idx="613">
                  <c:v>45183</c:v>
                </c:pt>
                <c:pt idx="614">
                  <c:v>45184</c:v>
                </c:pt>
                <c:pt idx="615">
                  <c:v>45185</c:v>
                </c:pt>
                <c:pt idx="616">
                  <c:v>45186</c:v>
                </c:pt>
                <c:pt idx="617">
                  <c:v>45187</c:v>
                </c:pt>
                <c:pt idx="618">
                  <c:v>45188</c:v>
                </c:pt>
                <c:pt idx="619">
                  <c:v>45189</c:v>
                </c:pt>
                <c:pt idx="620">
                  <c:v>45190</c:v>
                </c:pt>
                <c:pt idx="621">
                  <c:v>45191</c:v>
                </c:pt>
                <c:pt idx="622">
                  <c:v>45192</c:v>
                </c:pt>
                <c:pt idx="623">
                  <c:v>45193</c:v>
                </c:pt>
                <c:pt idx="624">
                  <c:v>45194</c:v>
                </c:pt>
                <c:pt idx="625">
                  <c:v>45195</c:v>
                </c:pt>
                <c:pt idx="626">
                  <c:v>45196</c:v>
                </c:pt>
                <c:pt idx="627">
                  <c:v>45197</c:v>
                </c:pt>
                <c:pt idx="628">
                  <c:v>45198</c:v>
                </c:pt>
                <c:pt idx="629">
                  <c:v>45199</c:v>
                </c:pt>
                <c:pt idx="630">
                  <c:v>45200</c:v>
                </c:pt>
                <c:pt idx="631">
                  <c:v>45201</c:v>
                </c:pt>
                <c:pt idx="632">
                  <c:v>45202</c:v>
                </c:pt>
                <c:pt idx="633">
                  <c:v>45203</c:v>
                </c:pt>
                <c:pt idx="634">
                  <c:v>45204</c:v>
                </c:pt>
                <c:pt idx="635">
                  <c:v>45205</c:v>
                </c:pt>
                <c:pt idx="636">
                  <c:v>45206</c:v>
                </c:pt>
                <c:pt idx="637">
                  <c:v>45207</c:v>
                </c:pt>
                <c:pt idx="638">
                  <c:v>45208</c:v>
                </c:pt>
                <c:pt idx="639">
                  <c:v>45209</c:v>
                </c:pt>
                <c:pt idx="640">
                  <c:v>45210</c:v>
                </c:pt>
                <c:pt idx="641">
                  <c:v>45211</c:v>
                </c:pt>
                <c:pt idx="642">
                  <c:v>45212</c:v>
                </c:pt>
                <c:pt idx="643">
                  <c:v>45213</c:v>
                </c:pt>
                <c:pt idx="644">
                  <c:v>45214</c:v>
                </c:pt>
                <c:pt idx="645">
                  <c:v>45215</c:v>
                </c:pt>
                <c:pt idx="646">
                  <c:v>45216</c:v>
                </c:pt>
                <c:pt idx="647">
                  <c:v>45217</c:v>
                </c:pt>
                <c:pt idx="648">
                  <c:v>45218</c:v>
                </c:pt>
                <c:pt idx="649">
                  <c:v>45219</c:v>
                </c:pt>
                <c:pt idx="650">
                  <c:v>45220</c:v>
                </c:pt>
                <c:pt idx="651">
                  <c:v>45221</c:v>
                </c:pt>
                <c:pt idx="652">
                  <c:v>45222</c:v>
                </c:pt>
                <c:pt idx="653">
                  <c:v>45223</c:v>
                </c:pt>
                <c:pt idx="654">
                  <c:v>45224</c:v>
                </c:pt>
                <c:pt idx="655">
                  <c:v>45225</c:v>
                </c:pt>
                <c:pt idx="656">
                  <c:v>45226</c:v>
                </c:pt>
              </c:numCache>
            </c:numRef>
          </c:cat>
          <c:val>
            <c:numRef>
              <c:f>reach!$B$2:$B$658</c:f>
              <c:numCache>
                <c:formatCode>General</c:formatCode>
                <c:ptCount val="657"/>
                <c:pt idx="0">
                  <c:v>4112</c:v>
                </c:pt>
                <c:pt idx="1">
                  <c:v>20987</c:v>
                </c:pt>
                <c:pt idx="2">
                  <c:v>28003</c:v>
                </c:pt>
                <c:pt idx="3">
                  <c:v>16547</c:v>
                </c:pt>
                <c:pt idx="4">
                  <c:v>19299</c:v>
                </c:pt>
                <c:pt idx="5">
                  <c:v>24416</c:v>
                </c:pt>
                <c:pt idx="6">
                  <c:v>33086</c:v>
                </c:pt>
                <c:pt idx="7">
                  <c:v>17874</c:v>
                </c:pt>
                <c:pt idx="8">
                  <c:v>18673</c:v>
                </c:pt>
                <c:pt idx="9">
                  <c:v>16161</c:v>
                </c:pt>
                <c:pt idx="10">
                  <c:v>14928</c:v>
                </c:pt>
                <c:pt idx="11">
                  <c:v>20146</c:v>
                </c:pt>
                <c:pt idx="12">
                  <c:v>27486</c:v>
                </c:pt>
                <c:pt idx="13">
                  <c:v>27397</c:v>
                </c:pt>
                <c:pt idx="14">
                  <c:v>41642</c:v>
                </c:pt>
                <c:pt idx="15">
                  <c:v>44862</c:v>
                </c:pt>
                <c:pt idx="16">
                  <c:v>21078</c:v>
                </c:pt>
                <c:pt idx="17">
                  <c:v>12643</c:v>
                </c:pt>
                <c:pt idx="18">
                  <c:v>16411</c:v>
                </c:pt>
                <c:pt idx="19">
                  <c:v>16744</c:v>
                </c:pt>
                <c:pt idx="20">
                  <c:v>12542</c:v>
                </c:pt>
                <c:pt idx="21">
                  <c:v>11845</c:v>
                </c:pt>
                <c:pt idx="22">
                  <c:v>9028</c:v>
                </c:pt>
                <c:pt idx="23">
                  <c:v>12247</c:v>
                </c:pt>
                <c:pt idx="24">
                  <c:v>8187</c:v>
                </c:pt>
                <c:pt idx="25">
                  <c:v>6372</c:v>
                </c:pt>
                <c:pt idx="26">
                  <c:v>2768</c:v>
                </c:pt>
                <c:pt idx="27">
                  <c:v>2144</c:v>
                </c:pt>
                <c:pt idx="28">
                  <c:v>5880</c:v>
                </c:pt>
                <c:pt idx="29">
                  <c:v>3054</c:v>
                </c:pt>
                <c:pt idx="30">
                  <c:v>2019</c:v>
                </c:pt>
                <c:pt idx="31">
                  <c:v>2792</c:v>
                </c:pt>
                <c:pt idx="32">
                  <c:v>3032</c:v>
                </c:pt>
                <c:pt idx="33">
                  <c:v>4425</c:v>
                </c:pt>
                <c:pt idx="34">
                  <c:v>2880</c:v>
                </c:pt>
                <c:pt idx="35">
                  <c:v>4957</c:v>
                </c:pt>
                <c:pt idx="36">
                  <c:v>4551</c:v>
                </c:pt>
                <c:pt idx="37">
                  <c:v>3376</c:v>
                </c:pt>
                <c:pt idx="38">
                  <c:v>7256</c:v>
                </c:pt>
                <c:pt idx="39">
                  <c:v>3684</c:v>
                </c:pt>
                <c:pt idx="40">
                  <c:v>6077</c:v>
                </c:pt>
                <c:pt idx="41">
                  <c:v>2800</c:v>
                </c:pt>
                <c:pt idx="42">
                  <c:v>9370</c:v>
                </c:pt>
                <c:pt idx="43">
                  <c:v>9729</c:v>
                </c:pt>
                <c:pt idx="44">
                  <c:v>3076</c:v>
                </c:pt>
                <c:pt idx="45">
                  <c:v>6001</c:v>
                </c:pt>
                <c:pt idx="46">
                  <c:v>1915</c:v>
                </c:pt>
                <c:pt idx="47">
                  <c:v>3126</c:v>
                </c:pt>
                <c:pt idx="48">
                  <c:v>4165</c:v>
                </c:pt>
                <c:pt idx="49">
                  <c:v>3907</c:v>
                </c:pt>
                <c:pt idx="50">
                  <c:v>3365</c:v>
                </c:pt>
                <c:pt idx="51">
                  <c:v>5805</c:v>
                </c:pt>
                <c:pt idx="52">
                  <c:v>6001</c:v>
                </c:pt>
                <c:pt idx="53">
                  <c:v>11204</c:v>
                </c:pt>
                <c:pt idx="54">
                  <c:v>9440</c:v>
                </c:pt>
                <c:pt idx="55">
                  <c:v>17704</c:v>
                </c:pt>
                <c:pt idx="56">
                  <c:v>15886</c:v>
                </c:pt>
                <c:pt idx="57">
                  <c:v>21173</c:v>
                </c:pt>
                <c:pt idx="58">
                  <c:v>23647</c:v>
                </c:pt>
                <c:pt idx="59">
                  <c:v>32961</c:v>
                </c:pt>
                <c:pt idx="60">
                  <c:v>45301</c:v>
                </c:pt>
                <c:pt idx="61">
                  <c:v>42328</c:v>
                </c:pt>
                <c:pt idx="62">
                  <c:v>28108</c:v>
                </c:pt>
                <c:pt idx="63">
                  <c:v>25980</c:v>
                </c:pt>
                <c:pt idx="64">
                  <c:v>42097</c:v>
                </c:pt>
                <c:pt idx="65">
                  <c:v>53940</c:v>
                </c:pt>
                <c:pt idx="66">
                  <c:v>102144</c:v>
                </c:pt>
                <c:pt idx="67">
                  <c:v>65322</c:v>
                </c:pt>
                <c:pt idx="68">
                  <c:v>32658</c:v>
                </c:pt>
                <c:pt idx="69">
                  <c:v>30770</c:v>
                </c:pt>
                <c:pt idx="70">
                  <c:v>56445</c:v>
                </c:pt>
                <c:pt idx="71">
                  <c:v>43978</c:v>
                </c:pt>
                <c:pt idx="72">
                  <c:v>35291</c:v>
                </c:pt>
                <c:pt idx="73">
                  <c:v>58837</c:v>
                </c:pt>
                <c:pt idx="74">
                  <c:v>116328</c:v>
                </c:pt>
                <c:pt idx="75">
                  <c:v>69454</c:v>
                </c:pt>
                <c:pt idx="76">
                  <c:v>34523</c:v>
                </c:pt>
                <c:pt idx="77">
                  <c:v>25086</c:v>
                </c:pt>
                <c:pt idx="78">
                  <c:v>28013</c:v>
                </c:pt>
                <c:pt idx="79">
                  <c:v>27042</c:v>
                </c:pt>
                <c:pt idx="80">
                  <c:v>33389</c:v>
                </c:pt>
                <c:pt idx="81">
                  <c:v>40996</c:v>
                </c:pt>
                <c:pt idx="82">
                  <c:v>36880</c:v>
                </c:pt>
                <c:pt idx="83">
                  <c:v>16389</c:v>
                </c:pt>
                <c:pt idx="84">
                  <c:v>11999</c:v>
                </c:pt>
                <c:pt idx="85">
                  <c:v>11537</c:v>
                </c:pt>
                <c:pt idx="86">
                  <c:v>10056</c:v>
                </c:pt>
                <c:pt idx="87">
                  <c:v>7659</c:v>
                </c:pt>
                <c:pt idx="88">
                  <c:v>4775</c:v>
                </c:pt>
                <c:pt idx="89">
                  <c:v>7322</c:v>
                </c:pt>
                <c:pt idx="90">
                  <c:v>10723</c:v>
                </c:pt>
                <c:pt idx="91">
                  <c:v>12928</c:v>
                </c:pt>
                <c:pt idx="92">
                  <c:v>7812</c:v>
                </c:pt>
                <c:pt idx="93">
                  <c:v>21377</c:v>
                </c:pt>
                <c:pt idx="94">
                  <c:v>15766</c:v>
                </c:pt>
                <c:pt idx="95">
                  <c:v>17602</c:v>
                </c:pt>
                <c:pt idx="96">
                  <c:v>13723</c:v>
                </c:pt>
                <c:pt idx="97">
                  <c:v>11947</c:v>
                </c:pt>
                <c:pt idx="98">
                  <c:v>9056</c:v>
                </c:pt>
                <c:pt idx="99">
                  <c:v>4460</c:v>
                </c:pt>
                <c:pt idx="100">
                  <c:v>3860</c:v>
                </c:pt>
                <c:pt idx="101">
                  <c:v>6109</c:v>
                </c:pt>
                <c:pt idx="102">
                  <c:v>2685</c:v>
                </c:pt>
                <c:pt idx="103">
                  <c:v>1343</c:v>
                </c:pt>
                <c:pt idx="104">
                  <c:v>1013</c:v>
                </c:pt>
                <c:pt idx="105">
                  <c:v>2811</c:v>
                </c:pt>
                <c:pt idx="106">
                  <c:v>526</c:v>
                </c:pt>
                <c:pt idx="107">
                  <c:v>509</c:v>
                </c:pt>
                <c:pt idx="108">
                  <c:v>834</c:v>
                </c:pt>
                <c:pt idx="109">
                  <c:v>3365</c:v>
                </c:pt>
                <c:pt idx="110">
                  <c:v>1915</c:v>
                </c:pt>
                <c:pt idx="111">
                  <c:v>2033</c:v>
                </c:pt>
                <c:pt idx="112">
                  <c:v>892</c:v>
                </c:pt>
                <c:pt idx="113">
                  <c:v>1480</c:v>
                </c:pt>
                <c:pt idx="114">
                  <c:v>286</c:v>
                </c:pt>
                <c:pt idx="115">
                  <c:v>3493</c:v>
                </c:pt>
                <c:pt idx="116">
                  <c:v>6846</c:v>
                </c:pt>
                <c:pt idx="117">
                  <c:v>3279</c:v>
                </c:pt>
                <c:pt idx="118">
                  <c:v>2088</c:v>
                </c:pt>
                <c:pt idx="119">
                  <c:v>2656</c:v>
                </c:pt>
                <c:pt idx="120">
                  <c:v>7138</c:v>
                </c:pt>
                <c:pt idx="121">
                  <c:v>3192</c:v>
                </c:pt>
                <c:pt idx="122">
                  <c:v>3397</c:v>
                </c:pt>
                <c:pt idx="123">
                  <c:v>2130</c:v>
                </c:pt>
                <c:pt idx="124">
                  <c:v>15038</c:v>
                </c:pt>
                <c:pt idx="125">
                  <c:v>1673</c:v>
                </c:pt>
                <c:pt idx="126">
                  <c:v>1815</c:v>
                </c:pt>
                <c:pt idx="127">
                  <c:v>1191</c:v>
                </c:pt>
                <c:pt idx="128">
                  <c:v>2276</c:v>
                </c:pt>
                <c:pt idx="129">
                  <c:v>1862</c:v>
                </c:pt>
                <c:pt idx="130">
                  <c:v>2851</c:v>
                </c:pt>
                <c:pt idx="131">
                  <c:v>7857</c:v>
                </c:pt>
                <c:pt idx="132">
                  <c:v>2542</c:v>
                </c:pt>
                <c:pt idx="133">
                  <c:v>1815</c:v>
                </c:pt>
                <c:pt idx="134">
                  <c:v>2113</c:v>
                </c:pt>
                <c:pt idx="135">
                  <c:v>2038</c:v>
                </c:pt>
                <c:pt idx="136">
                  <c:v>2641</c:v>
                </c:pt>
                <c:pt idx="137">
                  <c:v>494</c:v>
                </c:pt>
                <c:pt idx="138">
                  <c:v>2017</c:v>
                </c:pt>
                <c:pt idx="139">
                  <c:v>2006</c:v>
                </c:pt>
                <c:pt idx="140">
                  <c:v>1166</c:v>
                </c:pt>
                <c:pt idx="141">
                  <c:v>440</c:v>
                </c:pt>
                <c:pt idx="142">
                  <c:v>355</c:v>
                </c:pt>
                <c:pt idx="143">
                  <c:v>843</c:v>
                </c:pt>
                <c:pt idx="144">
                  <c:v>1262</c:v>
                </c:pt>
                <c:pt idx="145">
                  <c:v>1134</c:v>
                </c:pt>
                <c:pt idx="146">
                  <c:v>767</c:v>
                </c:pt>
                <c:pt idx="147">
                  <c:v>393</c:v>
                </c:pt>
                <c:pt idx="148">
                  <c:v>6811</c:v>
                </c:pt>
                <c:pt idx="149">
                  <c:v>2693</c:v>
                </c:pt>
                <c:pt idx="150">
                  <c:v>2270</c:v>
                </c:pt>
                <c:pt idx="151">
                  <c:v>4275</c:v>
                </c:pt>
                <c:pt idx="152">
                  <c:v>10206</c:v>
                </c:pt>
                <c:pt idx="153">
                  <c:v>2796</c:v>
                </c:pt>
                <c:pt idx="154">
                  <c:v>2298</c:v>
                </c:pt>
                <c:pt idx="155">
                  <c:v>7818</c:v>
                </c:pt>
                <c:pt idx="156">
                  <c:v>2591</c:v>
                </c:pt>
                <c:pt idx="157">
                  <c:v>1820</c:v>
                </c:pt>
                <c:pt idx="158">
                  <c:v>785</c:v>
                </c:pt>
                <c:pt idx="159">
                  <c:v>435</c:v>
                </c:pt>
                <c:pt idx="160">
                  <c:v>686</c:v>
                </c:pt>
                <c:pt idx="161">
                  <c:v>2411</c:v>
                </c:pt>
                <c:pt idx="162">
                  <c:v>1573</c:v>
                </c:pt>
                <c:pt idx="163">
                  <c:v>1801</c:v>
                </c:pt>
                <c:pt idx="164">
                  <c:v>850</c:v>
                </c:pt>
                <c:pt idx="165">
                  <c:v>6259</c:v>
                </c:pt>
                <c:pt idx="166">
                  <c:v>3583</c:v>
                </c:pt>
                <c:pt idx="167">
                  <c:v>2291</c:v>
                </c:pt>
                <c:pt idx="168">
                  <c:v>6249</c:v>
                </c:pt>
                <c:pt idx="169">
                  <c:v>3847</c:v>
                </c:pt>
                <c:pt idx="170">
                  <c:v>5347</c:v>
                </c:pt>
                <c:pt idx="171">
                  <c:v>1938</c:v>
                </c:pt>
                <c:pt idx="172">
                  <c:v>1157</c:v>
                </c:pt>
                <c:pt idx="173">
                  <c:v>741</c:v>
                </c:pt>
                <c:pt idx="174">
                  <c:v>1134</c:v>
                </c:pt>
                <c:pt idx="175">
                  <c:v>3136</c:v>
                </c:pt>
                <c:pt idx="176">
                  <c:v>12043</c:v>
                </c:pt>
                <c:pt idx="177">
                  <c:v>7909</c:v>
                </c:pt>
                <c:pt idx="178">
                  <c:v>7350</c:v>
                </c:pt>
                <c:pt idx="179">
                  <c:v>12570</c:v>
                </c:pt>
                <c:pt idx="180">
                  <c:v>5222</c:v>
                </c:pt>
                <c:pt idx="181">
                  <c:v>3827</c:v>
                </c:pt>
                <c:pt idx="182">
                  <c:v>19758</c:v>
                </c:pt>
                <c:pt idx="183">
                  <c:v>28038</c:v>
                </c:pt>
                <c:pt idx="184">
                  <c:v>33174</c:v>
                </c:pt>
                <c:pt idx="185">
                  <c:v>23528</c:v>
                </c:pt>
                <c:pt idx="186">
                  <c:v>25992</c:v>
                </c:pt>
                <c:pt idx="187">
                  <c:v>71353</c:v>
                </c:pt>
                <c:pt idx="188">
                  <c:v>81217</c:v>
                </c:pt>
                <c:pt idx="189">
                  <c:v>69851</c:v>
                </c:pt>
                <c:pt idx="190">
                  <c:v>46667</c:v>
                </c:pt>
                <c:pt idx="191">
                  <c:v>58174</c:v>
                </c:pt>
                <c:pt idx="192">
                  <c:v>23523</c:v>
                </c:pt>
                <c:pt idx="193">
                  <c:v>23275</c:v>
                </c:pt>
                <c:pt idx="194">
                  <c:v>17090</c:v>
                </c:pt>
                <c:pt idx="195">
                  <c:v>15486</c:v>
                </c:pt>
                <c:pt idx="196">
                  <c:v>12142</c:v>
                </c:pt>
                <c:pt idx="197">
                  <c:v>35180</c:v>
                </c:pt>
                <c:pt idx="198">
                  <c:v>28619</c:v>
                </c:pt>
                <c:pt idx="199">
                  <c:v>21059</c:v>
                </c:pt>
                <c:pt idx="200">
                  <c:v>22340</c:v>
                </c:pt>
                <c:pt idx="201">
                  <c:v>21649</c:v>
                </c:pt>
                <c:pt idx="202">
                  <c:v>26917</c:v>
                </c:pt>
                <c:pt idx="203">
                  <c:v>10563</c:v>
                </c:pt>
                <c:pt idx="204">
                  <c:v>8986</c:v>
                </c:pt>
                <c:pt idx="205">
                  <c:v>12433</c:v>
                </c:pt>
                <c:pt idx="206">
                  <c:v>9492</c:v>
                </c:pt>
                <c:pt idx="207">
                  <c:v>31641</c:v>
                </c:pt>
                <c:pt idx="208">
                  <c:v>21572</c:v>
                </c:pt>
                <c:pt idx="209">
                  <c:v>20504</c:v>
                </c:pt>
                <c:pt idx="210">
                  <c:v>35029</c:v>
                </c:pt>
                <c:pt idx="211">
                  <c:v>51681</c:v>
                </c:pt>
                <c:pt idx="212">
                  <c:v>36099</c:v>
                </c:pt>
                <c:pt idx="213">
                  <c:v>27813</c:v>
                </c:pt>
                <c:pt idx="214">
                  <c:v>26208</c:v>
                </c:pt>
                <c:pt idx="215">
                  <c:v>21255</c:v>
                </c:pt>
                <c:pt idx="216">
                  <c:v>27681</c:v>
                </c:pt>
                <c:pt idx="217">
                  <c:v>37450</c:v>
                </c:pt>
                <c:pt idx="218">
                  <c:v>15417</c:v>
                </c:pt>
                <c:pt idx="219">
                  <c:v>20268</c:v>
                </c:pt>
                <c:pt idx="220">
                  <c:v>22571</c:v>
                </c:pt>
                <c:pt idx="221">
                  <c:v>23244</c:v>
                </c:pt>
                <c:pt idx="222">
                  <c:v>46712</c:v>
                </c:pt>
                <c:pt idx="223">
                  <c:v>74776</c:v>
                </c:pt>
                <c:pt idx="224">
                  <c:v>93008</c:v>
                </c:pt>
                <c:pt idx="225">
                  <c:v>75342</c:v>
                </c:pt>
                <c:pt idx="226">
                  <c:v>79892</c:v>
                </c:pt>
                <c:pt idx="227">
                  <c:v>66216</c:v>
                </c:pt>
                <c:pt idx="228">
                  <c:v>55837</c:v>
                </c:pt>
                <c:pt idx="229">
                  <c:v>51082</c:v>
                </c:pt>
                <c:pt idx="230">
                  <c:v>32840</c:v>
                </c:pt>
                <c:pt idx="231">
                  <c:v>41645</c:v>
                </c:pt>
                <c:pt idx="232">
                  <c:v>53854</c:v>
                </c:pt>
                <c:pt idx="233">
                  <c:v>57294</c:v>
                </c:pt>
                <c:pt idx="234">
                  <c:v>52790</c:v>
                </c:pt>
                <c:pt idx="235">
                  <c:v>31149</c:v>
                </c:pt>
                <c:pt idx="236">
                  <c:v>37829</c:v>
                </c:pt>
                <c:pt idx="237">
                  <c:v>22786</c:v>
                </c:pt>
                <c:pt idx="238">
                  <c:v>18282</c:v>
                </c:pt>
                <c:pt idx="239">
                  <c:v>17868</c:v>
                </c:pt>
                <c:pt idx="240">
                  <c:v>14740</c:v>
                </c:pt>
                <c:pt idx="241">
                  <c:v>9524</c:v>
                </c:pt>
                <c:pt idx="242">
                  <c:v>6040</c:v>
                </c:pt>
                <c:pt idx="243">
                  <c:v>3515</c:v>
                </c:pt>
                <c:pt idx="244">
                  <c:v>16348</c:v>
                </c:pt>
                <c:pt idx="245">
                  <c:v>11740</c:v>
                </c:pt>
                <c:pt idx="246">
                  <c:v>13732</c:v>
                </c:pt>
                <c:pt idx="247">
                  <c:v>8884</c:v>
                </c:pt>
                <c:pt idx="248">
                  <c:v>4684</c:v>
                </c:pt>
                <c:pt idx="249">
                  <c:v>36445</c:v>
                </c:pt>
                <c:pt idx="250">
                  <c:v>22592</c:v>
                </c:pt>
                <c:pt idx="251">
                  <c:v>24188</c:v>
                </c:pt>
                <c:pt idx="252">
                  <c:v>19162</c:v>
                </c:pt>
                <c:pt idx="253">
                  <c:v>24017</c:v>
                </c:pt>
                <c:pt idx="254">
                  <c:v>47147</c:v>
                </c:pt>
                <c:pt idx="255">
                  <c:v>55624</c:v>
                </c:pt>
                <c:pt idx="256">
                  <c:v>24424</c:v>
                </c:pt>
                <c:pt idx="257">
                  <c:v>12786</c:v>
                </c:pt>
                <c:pt idx="258">
                  <c:v>13574</c:v>
                </c:pt>
                <c:pt idx="259">
                  <c:v>13818</c:v>
                </c:pt>
                <c:pt idx="260">
                  <c:v>10877</c:v>
                </c:pt>
                <c:pt idx="261">
                  <c:v>21301</c:v>
                </c:pt>
                <c:pt idx="262">
                  <c:v>15398</c:v>
                </c:pt>
                <c:pt idx="263">
                  <c:v>13871</c:v>
                </c:pt>
                <c:pt idx="264">
                  <c:v>19857</c:v>
                </c:pt>
                <c:pt idx="265">
                  <c:v>20804</c:v>
                </c:pt>
                <c:pt idx="266">
                  <c:v>29154</c:v>
                </c:pt>
                <c:pt idx="267">
                  <c:v>47324</c:v>
                </c:pt>
                <c:pt idx="268">
                  <c:v>40118</c:v>
                </c:pt>
                <c:pt idx="269">
                  <c:v>46622</c:v>
                </c:pt>
                <c:pt idx="270">
                  <c:v>32316</c:v>
                </c:pt>
                <c:pt idx="271">
                  <c:v>38824</c:v>
                </c:pt>
                <c:pt idx="272">
                  <c:v>35390</c:v>
                </c:pt>
                <c:pt idx="273">
                  <c:v>25740</c:v>
                </c:pt>
                <c:pt idx="274">
                  <c:v>15019</c:v>
                </c:pt>
                <c:pt idx="275">
                  <c:v>14003</c:v>
                </c:pt>
                <c:pt idx="276">
                  <c:v>14153</c:v>
                </c:pt>
                <c:pt idx="277">
                  <c:v>13349</c:v>
                </c:pt>
                <c:pt idx="278">
                  <c:v>12637</c:v>
                </c:pt>
                <c:pt idx="279">
                  <c:v>11026</c:v>
                </c:pt>
                <c:pt idx="280">
                  <c:v>8556</c:v>
                </c:pt>
                <c:pt idx="281">
                  <c:v>10226</c:v>
                </c:pt>
                <c:pt idx="282">
                  <c:v>6960</c:v>
                </c:pt>
                <c:pt idx="283">
                  <c:v>11653</c:v>
                </c:pt>
                <c:pt idx="284">
                  <c:v>7658</c:v>
                </c:pt>
                <c:pt idx="285">
                  <c:v>8206</c:v>
                </c:pt>
                <c:pt idx="286">
                  <c:v>4785</c:v>
                </c:pt>
                <c:pt idx="287">
                  <c:v>11779</c:v>
                </c:pt>
                <c:pt idx="288">
                  <c:v>24779</c:v>
                </c:pt>
                <c:pt idx="289">
                  <c:v>18095</c:v>
                </c:pt>
                <c:pt idx="290">
                  <c:v>16019</c:v>
                </c:pt>
                <c:pt idx="291">
                  <c:v>9439</c:v>
                </c:pt>
                <c:pt idx="292">
                  <c:v>9853</c:v>
                </c:pt>
                <c:pt idx="293">
                  <c:v>10350</c:v>
                </c:pt>
                <c:pt idx="294">
                  <c:v>9387</c:v>
                </c:pt>
                <c:pt idx="295">
                  <c:v>9187</c:v>
                </c:pt>
                <c:pt idx="296">
                  <c:v>13581</c:v>
                </c:pt>
                <c:pt idx="297">
                  <c:v>9211</c:v>
                </c:pt>
                <c:pt idx="298">
                  <c:v>11680</c:v>
                </c:pt>
                <c:pt idx="299">
                  <c:v>10912</c:v>
                </c:pt>
                <c:pt idx="300">
                  <c:v>10489</c:v>
                </c:pt>
                <c:pt idx="301">
                  <c:v>11082</c:v>
                </c:pt>
                <c:pt idx="302">
                  <c:v>10833</c:v>
                </c:pt>
                <c:pt idx="303">
                  <c:v>9822</c:v>
                </c:pt>
                <c:pt idx="304">
                  <c:v>8435</c:v>
                </c:pt>
                <c:pt idx="305">
                  <c:v>8328</c:v>
                </c:pt>
                <c:pt idx="306">
                  <c:v>9911</c:v>
                </c:pt>
                <c:pt idx="307">
                  <c:v>10026</c:v>
                </c:pt>
                <c:pt idx="308">
                  <c:v>8455</c:v>
                </c:pt>
                <c:pt idx="309">
                  <c:v>19825</c:v>
                </c:pt>
                <c:pt idx="310">
                  <c:v>12745</c:v>
                </c:pt>
                <c:pt idx="311">
                  <c:v>20277</c:v>
                </c:pt>
                <c:pt idx="312">
                  <c:v>12830</c:v>
                </c:pt>
                <c:pt idx="313">
                  <c:v>19931</c:v>
                </c:pt>
                <c:pt idx="314">
                  <c:v>9698</c:v>
                </c:pt>
                <c:pt idx="315">
                  <c:v>7689</c:v>
                </c:pt>
                <c:pt idx="316">
                  <c:v>9661</c:v>
                </c:pt>
                <c:pt idx="317">
                  <c:v>8073</c:v>
                </c:pt>
                <c:pt idx="318">
                  <c:v>9117</c:v>
                </c:pt>
                <c:pt idx="319">
                  <c:v>6012</c:v>
                </c:pt>
                <c:pt idx="320">
                  <c:v>8298</c:v>
                </c:pt>
                <c:pt idx="321">
                  <c:v>19326</c:v>
                </c:pt>
                <c:pt idx="322">
                  <c:v>6687</c:v>
                </c:pt>
                <c:pt idx="323">
                  <c:v>23559</c:v>
                </c:pt>
                <c:pt idx="324">
                  <c:v>15266</c:v>
                </c:pt>
                <c:pt idx="325">
                  <c:v>24547</c:v>
                </c:pt>
                <c:pt idx="326">
                  <c:v>35414</c:v>
                </c:pt>
                <c:pt idx="327">
                  <c:v>30583</c:v>
                </c:pt>
                <c:pt idx="328">
                  <c:v>32112</c:v>
                </c:pt>
                <c:pt idx="329">
                  <c:v>30851</c:v>
                </c:pt>
                <c:pt idx="330">
                  <c:v>39611</c:v>
                </c:pt>
                <c:pt idx="331">
                  <c:v>62370</c:v>
                </c:pt>
                <c:pt idx="332">
                  <c:v>66801</c:v>
                </c:pt>
                <c:pt idx="333">
                  <c:v>51602</c:v>
                </c:pt>
                <c:pt idx="334">
                  <c:v>39309</c:v>
                </c:pt>
                <c:pt idx="335">
                  <c:v>39655</c:v>
                </c:pt>
                <c:pt idx="336">
                  <c:v>38036</c:v>
                </c:pt>
                <c:pt idx="337">
                  <c:v>32650</c:v>
                </c:pt>
                <c:pt idx="338">
                  <c:v>29979</c:v>
                </c:pt>
                <c:pt idx="339">
                  <c:v>29539</c:v>
                </c:pt>
                <c:pt idx="340">
                  <c:v>49355</c:v>
                </c:pt>
                <c:pt idx="341">
                  <c:v>48435</c:v>
                </c:pt>
                <c:pt idx="342">
                  <c:v>40130</c:v>
                </c:pt>
                <c:pt idx="343">
                  <c:v>49953</c:v>
                </c:pt>
                <c:pt idx="344">
                  <c:v>75025</c:v>
                </c:pt>
                <c:pt idx="345">
                  <c:v>88250</c:v>
                </c:pt>
                <c:pt idx="346">
                  <c:v>83710</c:v>
                </c:pt>
                <c:pt idx="347">
                  <c:v>73061</c:v>
                </c:pt>
                <c:pt idx="348">
                  <c:v>79516</c:v>
                </c:pt>
                <c:pt idx="349">
                  <c:v>68559</c:v>
                </c:pt>
                <c:pt idx="350">
                  <c:v>81265</c:v>
                </c:pt>
                <c:pt idx="351">
                  <c:v>87274</c:v>
                </c:pt>
                <c:pt idx="352">
                  <c:v>90302</c:v>
                </c:pt>
                <c:pt idx="353">
                  <c:v>89972</c:v>
                </c:pt>
                <c:pt idx="354">
                  <c:v>73967</c:v>
                </c:pt>
                <c:pt idx="355">
                  <c:v>80209</c:v>
                </c:pt>
                <c:pt idx="356">
                  <c:v>53681</c:v>
                </c:pt>
                <c:pt idx="357">
                  <c:v>46612</c:v>
                </c:pt>
                <c:pt idx="358">
                  <c:v>45428</c:v>
                </c:pt>
                <c:pt idx="359">
                  <c:v>48226</c:v>
                </c:pt>
                <c:pt idx="360">
                  <c:v>42266</c:v>
                </c:pt>
                <c:pt idx="361">
                  <c:v>34559</c:v>
                </c:pt>
                <c:pt idx="362">
                  <c:v>31635</c:v>
                </c:pt>
                <c:pt idx="363">
                  <c:v>31593</c:v>
                </c:pt>
                <c:pt idx="364">
                  <c:v>25577</c:v>
                </c:pt>
                <c:pt idx="365">
                  <c:v>22213</c:v>
                </c:pt>
                <c:pt idx="366">
                  <c:v>22909</c:v>
                </c:pt>
                <c:pt idx="367">
                  <c:v>19496</c:v>
                </c:pt>
                <c:pt idx="368">
                  <c:v>20459</c:v>
                </c:pt>
                <c:pt idx="369">
                  <c:v>18941</c:v>
                </c:pt>
                <c:pt idx="370">
                  <c:v>17122</c:v>
                </c:pt>
                <c:pt idx="371">
                  <c:v>15259</c:v>
                </c:pt>
                <c:pt idx="372">
                  <c:v>30096</c:v>
                </c:pt>
                <c:pt idx="373">
                  <c:v>16417</c:v>
                </c:pt>
                <c:pt idx="374">
                  <c:v>35283</c:v>
                </c:pt>
                <c:pt idx="375">
                  <c:v>14660</c:v>
                </c:pt>
                <c:pt idx="376">
                  <c:v>23009</c:v>
                </c:pt>
                <c:pt idx="377">
                  <c:v>26388</c:v>
                </c:pt>
                <c:pt idx="378">
                  <c:v>41960</c:v>
                </c:pt>
                <c:pt idx="379">
                  <c:v>18761</c:v>
                </c:pt>
                <c:pt idx="380">
                  <c:v>47536</c:v>
                </c:pt>
                <c:pt idx="381">
                  <c:v>22538</c:v>
                </c:pt>
                <c:pt idx="382">
                  <c:v>32494</c:v>
                </c:pt>
                <c:pt idx="383">
                  <c:v>16880</c:v>
                </c:pt>
                <c:pt idx="384">
                  <c:v>27016</c:v>
                </c:pt>
                <c:pt idx="385">
                  <c:v>17937</c:v>
                </c:pt>
                <c:pt idx="386">
                  <c:v>36689</c:v>
                </c:pt>
                <c:pt idx="387">
                  <c:v>14542</c:v>
                </c:pt>
                <c:pt idx="388">
                  <c:v>18567</c:v>
                </c:pt>
                <c:pt idx="389">
                  <c:v>14265</c:v>
                </c:pt>
                <c:pt idx="390">
                  <c:v>16450</c:v>
                </c:pt>
                <c:pt idx="391">
                  <c:v>16016</c:v>
                </c:pt>
                <c:pt idx="392">
                  <c:v>15320</c:v>
                </c:pt>
                <c:pt idx="393">
                  <c:v>13084</c:v>
                </c:pt>
                <c:pt idx="394">
                  <c:v>12947</c:v>
                </c:pt>
                <c:pt idx="395">
                  <c:v>24953</c:v>
                </c:pt>
                <c:pt idx="396">
                  <c:v>14073</c:v>
                </c:pt>
                <c:pt idx="397">
                  <c:v>5135</c:v>
                </c:pt>
                <c:pt idx="398">
                  <c:v>10927</c:v>
                </c:pt>
                <c:pt idx="399">
                  <c:v>13279</c:v>
                </c:pt>
                <c:pt idx="400">
                  <c:v>7768</c:v>
                </c:pt>
                <c:pt idx="401">
                  <c:v>9803</c:v>
                </c:pt>
                <c:pt idx="402">
                  <c:v>14248</c:v>
                </c:pt>
                <c:pt idx="403">
                  <c:v>11959</c:v>
                </c:pt>
                <c:pt idx="404">
                  <c:v>7123</c:v>
                </c:pt>
                <c:pt idx="405">
                  <c:v>8088</c:v>
                </c:pt>
                <c:pt idx="406">
                  <c:v>6175</c:v>
                </c:pt>
                <c:pt idx="407">
                  <c:v>8274</c:v>
                </c:pt>
                <c:pt idx="408">
                  <c:v>8569</c:v>
                </c:pt>
                <c:pt idx="409">
                  <c:v>14626</c:v>
                </c:pt>
                <c:pt idx="410">
                  <c:v>12427</c:v>
                </c:pt>
                <c:pt idx="411">
                  <c:v>5799</c:v>
                </c:pt>
                <c:pt idx="412">
                  <c:v>14537</c:v>
                </c:pt>
                <c:pt idx="413">
                  <c:v>13187</c:v>
                </c:pt>
                <c:pt idx="414">
                  <c:v>12025</c:v>
                </c:pt>
                <c:pt idx="415">
                  <c:v>9454</c:v>
                </c:pt>
                <c:pt idx="416">
                  <c:v>45333</c:v>
                </c:pt>
                <c:pt idx="417">
                  <c:v>25792</c:v>
                </c:pt>
                <c:pt idx="418">
                  <c:v>30247</c:v>
                </c:pt>
                <c:pt idx="419">
                  <c:v>21611</c:v>
                </c:pt>
                <c:pt idx="420">
                  <c:v>21416</c:v>
                </c:pt>
                <c:pt idx="421">
                  <c:v>18954</c:v>
                </c:pt>
                <c:pt idx="422">
                  <c:v>19478</c:v>
                </c:pt>
                <c:pt idx="423">
                  <c:v>14656</c:v>
                </c:pt>
                <c:pt idx="424">
                  <c:v>17568</c:v>
                </c:pt>
                <c:pt idx="425">
                  <c:v>31855</c:v>
                </c:pt>
                <c:pt idx="426">
                  <c:v>22575</c:v>
                </c:pt>
                <c:pt idx="427">
                  <c:v>9970</c:v>
                </c:pt>
                <c:pt idx="428">
                  <c:v>19647</c:v>
                </c:pt>
                <c:pt idx="429">
                  <c:v>11301</c:v>
                </c:pt>
                <c:pt idx="430">
                  <c:v>39830</c:v>
                </c:pt>
                <c:pt idx="431">
                  <c:v>30813</c:v>
                </c:pt>
                <c:pt idx="432">
                  <c:v>24163</c:v>
                </c:pt>
                <c:pt idx="433">
                  <c:v>21989</c:v>
                </c:pt>
                <c:pt idx="434">
                  <c:v>11606</c:v>
                </c:pt>
                <c:pt idx="435">
                  <c:v>24835</c:v>
                </c:pt>
                <c:pt idx="436">
                  <c:v>29430</c:v>
                </c:pt>
                <c:pt idx="437">
                  <c:v>12958</c:v>
                </c:pt>
                <c:pt idx="438">
                  <c:v>15583</c:v>
                </c:pt>
                <c:pt idx="439">
                  <c:v>13152</c:v>
                </c:pt>
                <c:pt idx="440">
                  <c:v>13969</c:v>
                </c:pt>
                <c:pt idx="441">
                  <c:v>8820</c:v>
                </c:pt>
                <c:pt idx="442">
                  <c:v>19409</c:v>
                </c:pt>
                <c:pt idx="443">
                  <c:v>13453</c:v>
                </c:pt>
                <c:pt idx="444">
                  <c:v>15033</c:v>
                </c:pt>
                <c:pt idx="445">
                  <c:v>11399</c:v>
                </c:pt>
                <c:pt idx="446">
                  <c:v>10892</c:v>
                </c:pt>
                <c:pt idx="447">
                  <c:v>53287</c:v>
                </c:pt>
                <c:pt idx="448">
                  <c:v>19234</c:v>
                </c:pt>
                <c:pt idx="449">
                  <c:v>13231</c:v>
                </c:pt>
                <c:pt idx="450">
                  <c:v>10090</c:v>
                </c:pt>
                <c:pt idx="451">
                  <c:v>17425</c:v>
                </c:pt>
                <c:pt idx="452">
                  <c:v>19269</c:v>
                </c:pt>
                <c:pt idx="453">
                  <c:v>14805</c:v>
                </c:pt>
                <c:pt idx="454">
                  <c:v>19689</c:v>
                </c:pt>
                <c:pt idx="455">
                  <c:v>20627</c:v>
                </c:pt>
                <c:pt idx="456">
                  <c:v>10261</c:v>
                </c:pt>
                <c:pt idx="457">
                  <c:v>9437</c:v>
                </c:pt>
                <c:pt idx="458">
                  <c:v>16290</c:v>
                </c:pt>
                <c:pt idx="459">
                  <c:v>13132</c:v>
                </c:pt>
                <c:pt idx="460">
                  <c:v>7681</c:v>
                </c:pt>
                <c:pt idx="461">
                  <c:v>7970</c:v>
                </c:pt>
                <c:pt idx="462">
                  <c:v>11249</c:v>
                </c:pt>
                <c:pt idx="463">
                  <c:v>8920</c:v>
                </c:pt>
                <c:pt idx="464">
                  <c:v>15262</c:v>
                </c:pt>
                <c:pt idx="465">
                  <c:v>16960</c:v>
                </c:pt>
                <c:pt idx="466">
                  <c:v>15615</c:v>
                </c:pt>
                <c:pt idx="467">
                  <c:v>6747</c:v>
                </c:pt>
                <c:pt idx="468">
                  <c:v>8060</c:v>
                </c:pt>
                <c:pt idx="469">
                  <c:v>8212</c:v>
                </c:pt>
                <c:pt idx="470">
                  <c:v>15545</c:v>
                </c:pt>
                <c:pt idx="471">
                  <c:v>31035</c:v>
                </c:pt>
                <c:pt idx="472">
                  <c:v>32378</c:v>
                </c:pt>
                <c:pt idx="473">
                  <c:v>31429</c:v>
                </c:pt>
                <c:pt idx="474">
                  <c:v>20506</c:v>
                </c:pt>
                <c:pt idx="475">
                  <c:v>13472</c:v>
                </c:pt>
                <c:pt idx="476">
                  <c:v>27194</c:v>
                </c:pt>
                <c:pt idx="477">
                  <c:v>34448</c:v>
                </c:pt>
                <c:pt idx="478">
                  <c:v>36602</c:v>
                </c:pt>
                <c:pt idx="479">
                  <c:v>38631</c:v>
                </c:pt>
                <c:pt idx="480">
                  <c:v>33286</c:v>
                </c:pt>
                <c:pt idx="481">
                  <c:v>30533</c:v>
                </c:pt>
                <c:pt idx="482">
                  <c:v>30105</c:v>
                </c:pt>
                <c:pt idx="483">
                  <c:v>52220</c:v>
                </c:pt>
                <c:pt idx="484">
                  <c:v>44324</c:v>
                </c:pt>
                <c:pt idx="485">
                  <c:v>33778</c:v>
                </c:pt>
                <c:pt idx="486">
                  <c:v>56328</c:v>
                </c:pt>
                <c:pt idx="487">
                  <c:v>71004</c:v>
                </c:pt>
                <c:pt idx="488">
                  <c:v>122326</c:v>
                </c:pt>
                <c:pt idx="489">
                  <c:v>136843</c:v>
                </c:pt>
                <c:pt idx="490">
                  <c:v>111135</c:v>
                </c:pt>
                <c:pt idx="491">
                  <c:v>113277</c:v>
                </c:pt>
                <c:pt idx="492">
                  <c:v>145184</c:v>
                </c:pt>
                <c:pt idx="493">
                  <c:v>149297</c:v>
                </c:pt>
                <c:pt idx="494">
                  <c:v>111666</c:v>
                </c:pt>
                <c:pt idx="495">
                  <c:v>89277</c:v>
                </c:pt>
                <c:pt idx="496">
                  <c:v>88908</c:v>
                </c:pt>
                <c:pt idx="497">
                  <c:v>77750</c:v>
                </c:pt>
                <c:pt idx="498">
                  <c:v>61852</c:v>
                </c:pt>
                <c:pt idx="499">
                  <c:v>86286</c:v>
                </c:pt>
                <c:pt idx="500">
                  <c:v>72052</c:v>
                </c:pt>
                <c:pt idx="501">
                  <c:v>65697</c:v>
                </c:pt>
                <c:pt idx="502">
                  <c:v>55178</c:v>
                </c:pt>
                <c:pt idx="503">
                  <c:v>57814</c:v>
                </c:pt>
                <c:pt idx="504">
                  <c:v>57986</c:v>
                </c:pt>
                <c:pt idx="505">
                  <c:v>61982</c:v>
                </c:pt>
                <c:pt idx="506">
                  <c:v>65789</c:v>
                </c:pt>
                <c:pt idx="507">
                  <c:v>62652</c:v>
                </c:pt>
                <c:pt idx="508">
                  <c:v>55588</c:v>
                </c:pt>
                <c:pt idx="509">
                  <c:v>76732</c:v>
                </c:pt>
                <c:pt idx="510">
                  <c:v>68820</c:v>
                </c:pt>
                <c:pt idx="511">
                  <c:v>47200</c:v>
                </c:pt>
                <c:pt idx="512">
                  <c:v>67243</c:v>
                </c:pt>
                <c:pt idx="513">
                  <c:v>85915</c:v>
                </c:pt>
                <c:pt idx="514">
                  <c:v>64532</c:v>
                </c:pt>
                <c:pt idx="515">
                  <c:v>50737</c:v>
                </c:pt>
                <c:pt idx="516">
                  <c:v>39000</c:v>
                </c:pt>
                <c:pt idx="517">
                  <c:v>34812</c:v>
                </c:pt>
                <c:pt idx="518">
                  <c:v>30806</c:v>
                </c:pt>
                <c:pt idx="519">
                  <c:v>45574</c:v>
                </c:pt>
                <c:pt idx="520">
                  <c:v>43369</c:v>
                </c:pt>
                <c:pt idx="521">
                  <c:v>33570</c:v>
                </c:pt>
                <c:pt idx="522">
                  <c:v>25482</c:v>
                </c:pt>
                <c:pt idx="523">
                  <c:v>21212</c:v>
                </c:pt>
                <c:pt idx="524">
                  <c:v>20688</c:v>
                </c:pt>
                <c:pt idx="525">
                  <c:v>17429</c:v>
                </c:pt>
                <c:pt idx="526">
                  <c:v>29480</c:v>
                </c:pt>
                <c:pt idx="527">
                  <c:v>25027</c:v>
                </c:pt>
                <c:pt idx="528">
                  <c:v>24432</c:v>
                </c:pt>
                <c:pt idx="529">
                  <c:v>29089</c:v>
                </c:pt>
                <c:pt idx="530">
                  <c:v>54387</c:v>
                </c:pt>
                <c:pt idx="531">
                  <c:v>36281</c:v>
                </c:pt>
                <c:pt idx="532">
                  <c:v>40275</c:v>
                </c:pt>
                <c:pt idx="533">
                  <c:v>28641</c:v>
                </c:pt>
                <c:pt idx="534">
                  <c:v>51944</c:v>
                </c:pt>
                <c:pt idx="535">
                  <c:v>38020</c:v>
                </c:pt>
                <c:pt idx="536">
                  <c:v>32260</c:v>
                </c:pt>
                <c:pt idx="537">
                  <c:v>51256</c:v>
                </c:pt>
                <c:pt idx="538">
                  <c:v>42683</c:v>
                </c:pt>
                <c:pt idx="539">
                  <c:v>33826</c:v>
                </c:pt>
                <c:pt idx="540">
                  <c:v>29306</c:v>
                </c:pt>
                <c:pt idx="541">
                  <c:v>30808</c:v>
                </c:pt>
                <c:pt idx="542">
                  <c:v>31820</c:v>
                </c:pt>
                <c:pt idx="543">
                  <c:v>40212</c:v>
                </c:pt>
                <c:pt idx="544">
                  <c:v>30461</c:v>
                </c:pt>
                <c:pt idx="545">
                  <c:v>26904</c:v>
                </c:pt>
                <c:pt idx="546">
                  <c:v>20941</c:v>
                </c:pt>
                <c:pt idx="547">
                  <c:v>19903</c:v>
                </c:pt>
                <c:pt idx="548">
                  <c:v>17637</c:v>
                </c:pt>
                <c:pt idx="549">
                  <c:v>22851</c:v>
                </c:pt>
                <c:pt idx="550">
                  <c:v>32651</c:v>
                </c:pt>
                <c:pt idx="551">
                  <c:v>42303</c:v>
                </c:pt>
                <c:pt idx="552">
                  <c:v>56211</c:v>
                </c:pt>
                <c:pt idx="553">
                  <c:v>63221</c:v>
                </c:pt>
                <c:pt idx="554">
                  <c:v>56787</c:v>
                </c:pt>
                <c:pt idx="555">
                  <c:v>55747</c:v>
                </c:pt>
                <c:pt idx="556">
                  <c:v>63188</c:v>
                </c:pt>
                <c:pt idx="557">
                  <c:v>63648</c:v>
                </c:pt>
                <c:pt idx="558">
                  <c:v>46059</c:v>
                </c:pt>
                <c:pt idx="559">
                  <c:v>43595</c:v>
                </c:pt>
                <c:pt idx="560">
                  <c:v>42336</c:v>
                </c:pt>
                <c:pt idx="561">
                  <c:v>35546</c:v>
                </c:pt>
                <c:pt idx="562">
                  <c:v>40656</c:v>
                </c:pt>
                <c:pt idx="563">
                  <c:v>32341</c:v>
                </c:pt>
                <c:pt idx="564">
                  <c:v>36382</c:v>
                </c:pt>
                <c:pt idx="565">
                  <c:v>18998</c:v>
                </c:pt>
                <c:pt idx="566">
                  <c:v>17594</c:v>
                </c:pt>
                <c:pt idx="567">
                  <c:v>25899</c:v>
                </c:pt>
                <c:pt idx="568">
                  <c:v>17090</c:v>
                </c:pt>
                <c:pt idx="569">
                  <c:v>32754</c:v>
                </c:pt>
                <c:pt idx="570">
                  <c:v>22673</c:v>
                </c:pt>
                <c:pt idx="571">
                  <c:v>26812</c:v>
                </c:pt>
                <c:pt idx="572">
                  <c:v>24858</c:v>
                </c:pt>
                <c:pt idx="573">
                  <c:v>22806</c:v>
                </c:pt>
                <c:pt idx="574">
                  <c:v>15137</c:v>
                </c:pt>
                <c:pt idx="575">
                  <c:v>30244</c:v>
                </c:pt>
                <c:pt idx="576">
                  <c:v>21086</c:v>
                </c:pt>
                <c:pt idx="577">
                  <c:v>16546</c:v>
                </c:pt>
                <c:pt idx="578">
                  <c:v>13998</c:v>
                </c:pt>
                <c:pt idx="579">
                  <c:v>10048</c:v>
                </c:pt>
                <c:pt idx="580">
                  <c:v>9056</c:v>
                </c:pt>
                <c:pt idx="581">
                  <c:v>24522</c:v>
                </c:pt>
                <c:pt idx="582">
                  <c:v>12135</c:v>
                </c:pt>
                <c:pt idx="583">
                  <c:v>12081</c:v>
                </c:pt>
                <c:pt idx="584">
                  <c:v>29039</c:v>
                </c:pt>
                <c:pt idx="585">
                  <c:v>33961</c:v>
                </c:pt>
                <c:pt idx="586">
                  <c:v>67344</c:v>
                </c:pt>
                <c:pt idx="587">
                  <c:v>29297</c:v>
                </c:pt>
                <c:pt idx="588">
                  <c:v>37633</c:v>
                </c:pt>
                <c:pt idx="589">
                  <c:v>29320</c:v>
                </c:pt>
                <c:pt idx="590">
                  <c:v>40166</c:v>
                </c:pt>
                <c:pt idx="591">
                  <c:v>23411</c:v>
                </c:pt>
                <c:pt idx="592">
                  <c:v>26870</c:v>
                </c:pt>
                <c:pt idx="593">
                  <c:v>21009</c:v>
                </c:pt>
                <c:pt idx="594">
                  <c:v>20279</c:v>
                </c:pt>
                <c:pt idx="595">
                  <c:v>30034</c:v>
                </c:pt>
                <c:pt idx="596">
                  <c:v>24183</c:v>
                </c:pt>
                <c:pt idx="597">
                  <c:v>23679</c:v>
                </c:pt>
                <c:pt idx="598">
                  <c:v>10308</c:v>
                </c:pt>
                <c:pt idx="599">
                  <c:v>39899</c:v>
                </c:pt>
                <c:pt idx="600">
                  <c:v>18694</c:v>
                </c:pt>
                <c:pt idx="601">
                  <c:v>10932</c:v>
                </c:pt>
                <c:pt idx="602">
                  <c:v>13218</c:v>
                </c:pt>
                <c:pt idx="603">
                  <c:v>11405</c:v>
                </c:pt>
                <c:pt idx="604">
                  <c:v>13906</c:v>
                </c:pt>
                <c:pt idx="605">
                  <c:v>11514</c:v>
                </c:pt>
                <c:pt idx="606">
                  <c:v>9858</c:v>
                </c:pt>
                <c:pt idx="607">
                  <c:v>12009</c:v>
                </c:pt>
                <c:pt idx="608">
                  <c:v>8473</c:v>
                </c:pt>
                <c:pt idx="609">
                  <c:v>12521</c:v>
                </c:pt>
                <c:pt idx="610">
                  <c:v>10587</c:v>
                </c:pt>
                <c:pt idx="611">
                  <c:v>13253</c:v>
                </c:pt>
                <c:pt idx="612">
                  <c:v>5623</c:v>
                </c:pt>
                <c:pt idx="613">
                  <c:v>10955</c:v>
                </c:pt>
                <c:pt idx="614">
                  <c:v>8647</c:v>
                </c:pt>
                <c:pt idx="615">
                  <c:v>24127</c:v>
                </c:pt>
                <c:pt idx="616">
                  <c:v>14249</c:v>
                </c:pt>
                <c:pt idx="617">
                  <c:v>18856</c:v>
                </c:pt>
                <c:pt idx="618">
                  <c:v>12454</c:v>
                </c:pt>
                <c:pt idx="619">
                  <c:v>12272</c:v>
                </c:pt>
                <c:pt idx="620">
                  <c:v>7631</c:v>
                </c:pt>
                <c:pt idx="621">
                  <c:v>13894</c:v>
                </c:pt>
                <c:pt idx="622">
                  <c:v>16117</c:v>
                </c:pt>
                <c:pt idx="623">
                  <c:v>9389</c:v>
                </c:pt>
                <c:pt idx="624">
                  <c:v>8876</c:v>
                </c:pt>
                <c:pt idx="625">
                  <c:v>15398</c:v>
                </c:pt>
                <c:pt idx="626">
                  <c:v>11442</c:v>
                </c:pt>
                <c:pt idx="627">
                  <c:v>8577</c:v>
                </c:pt>
                <c:pt idx="628">
                  <c:v>11137</c:v>
                </c:pt>
                <c:pt idx="629">
                  <c:v>36920</c:v>
                </c:pt>
                <c:pt idx="630">
                  <c:v>22259</c:v>
                </c:pt>
                <c:pt idx="631">
                  <c:v>20191</c:v>
                </c:pt>
                <c:pt idx="632">
                  <c:v>14103</c:v>
                </c:pt>
                <c:pt idx="633">
                  <c:v>28613</c:v>
                </c:pt>
                <c:pt idx="634">
                  <c:v>24945</c:v>
                </c:pt>
                <c:pt idx="635">
                  <c:v>22726</c:v>
                </c:pt>
                <c:pt idx="636">
                  <c:v>13564</c:v>
                </c:pt>
                <c:pt idx="637">
                  <c:v>15087</c:v>
                </c:pt>
                <c:pt idx="638">
                  <c:v>30832</c:v>
                </c:pt>
                <c:pt idx="639">
                  <c:v>28063</c:v>
                </c:pt>
                <c:pt idx="640">
                  <c:v>25559</c:v>
                </c:pt>
                <c:pt idx="641">
                  <c:v>23405</c:v>
                </c:pt>
                <c:pt idx="642">
                  <c:v>21080</c:v>
                </c:pt>
                <c:pt idx="643">
                  <c:v>15354</c:v>
                </c:pt>
                <c:pt idx="644">
                  <c:v>14221</c:v>
                </c:pt>
                <c:pt idx="645">
                  <c:v>12806</c:v>
                </c:pt>
                <c:pt idx="646">
                  <c:v>16433</c:v>
                </c:pt>
                <c:pt idx="647">
                  <c:v>13642</c:v>
                </c:pt>
                <c:pt idx="648">
                  <c:v>23721</c:v>
                </c:pt>
                <c:pt idx="649">
                  <c:v>16616</c:v>
                </c:pt>
                <c:pt idx="650">
                  <c:v>17400</c:v>
                </c:pt>
                <c:pt idx="651">
                  <c:v>13543</c:v>
                </c:pt>
                <c:pt idx="652">
                  <c:v>19379</c:v>
                </c:pt>
                <c:pt idx="653">
                  <c:v>24288</c:v>
                </c:pt>
                <c:pt idx="654">
                  <c:v>18571</c:v>
                </c:pt>
                <c:pt idx="655">
                  <c:v>35736</c:v>
                </c:pt>
                <c:pt idx="656">
                  <c:v>18118</c:v>
                </c:pt>
              </c:numCache>
            </c:numRef>
          </c:val>
          <c:smooth val="0"/>
          <c:extLst>
            <c:ext xmlns:c16="http://schemas.microsoft.com/office/drawing/2014/chart" uri="{C3380CC4-5D6E-409C-BE32-E72D297353CC}">
              <c16:uniqueId val="{00000000-90D2-4EC2-ADDC-3B8F259E27E4}"/>
            </c:ext>
          </c:extLst>
        </c:ser>
        <c:dLbls>
          <c:showLegendKey val="0"/>
          <c:showVal val="0"/>
          <c:showCatName val="0"/>
          <c:showSerName val="0"/>
          <c:showPercent val="0"/>
          <c:showBubbleSize val="0"/>
        </c:dLbls>
        <c:smooth val="0"/>
        <c:axId val="236413679"/>
        <c:axId val="242177935"/>
      </c:lineChart>
      <c:dateAx>
        <c:axId val="23641367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177935"/>
        <c:crosses val="autoZero"/>
        <c:auto val="1"/>
        <c:lblOffset val="100"/>
        <c:baseTimeUnit val="days"/>
      </c:dateAx>
      <c:valAx>
        <c:axId val="24217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1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new_followers!$B$1</c:f>
              <c:strCache>
                <c:ptCount val="1"/>
                <c:pt idx="0">
                  <c:v>New Instagram followers</c:v>
                </c:pt>
              </c:strCache>
            </c:strRef>
          </c:tx>
          <c:spPr>
            <a:ln w="28575" cap="rnd">
              <a:solidFill>
                <a:schemeClr val="accent1"/>
              </a:solidFill>
              <a:round/>
            </a:ln>
            <a:effectLst/>
          </c:spPr>
          <c:marker>
            <c:symbol val="none"/>
          </c:marker>
          <c:cat>
            <c:numRef>
              <c:f>new_followers!$A$12:$A$341</c:f>
              <c:numCache>
                <c:formatCode>m/d/yyyy</c:formatCode>
                <c:ptCount val="330"/>
                <c:pt idx="0">
                  <c:v>44896</c:v>
                </c:pt>
                <c:pt idx="1">
                  <c:v>44897</c:v>
                </c:pt>
                <c:pt idx="2">
                  <c:v>44898</c:v>
                </c:pt>
                <c:pt idx="3">
                  <c:v>44899</c:v>
                </c:pt>
                <c:pt idx="4">
                  <c:v>44900</c:v>
                </c:pt>
                <c:pt idx="5">
                  <c:v>44901</c:v>
                </c:pt>
                <c:pt idx="6">
                  <c:v>44902</c:v>
                </c:pt>
                <c:pt idx="7">
                  <c:v>44903</c:v>
                </c:pt>
                <c:pt idx="8">
                  <c:v>44904</c:v>
                </c:pt>
                <c:pt idx="9">
                  <c:v>44905</c:v>
                </c:pt>
                <c:pt idx="10">
                  <c:v>44906</c:v>
                </c:pt>
                <c:pt idx="11">
                  <c:v>44907</c:v>
                </c:pt>
                <c:pt idx="12">
                  <c:v>44908</c:v>
                </c:pt>
                <c:pt idx="13">
                  <c:v>44909</c:v>
                </c:pt>
                <c:pt idx="14">
                  <c:v>44910</c:v>
                </c:pt>
                <c:pt idx="15">
                  <c:v>44911</c:v>
                </c:pt>
                <c:pt idx="16">
                  <c:v>44912</c:v>
                </c:pt>
                <c:pt idx="17">
                  <c:v>44913</c:v>
                </c:pt>
                <c:pt idx="18">
                  <c:v>44914</c:v>
                </c:pt>
                <c:pt idx="19">
                  <c:v>44915</c:v>
                </c:pt>
                <c:pt idx="20">
                  <c:v>44916</c:v>
                </c:pt>
                <c:pt idx="21">
                  <c:v>44917</c:v>
                </c:pt>
                <c:pt idx="22">
                  <c:v>44918</c:v>
                </c:pt>
                <c:pt idx="23">
                  <c:v>44919</c:v>
                </c:pt>
                <c:pt idx="24">
                  <c:v>44920</c:v>
                </c:pt>
                <c:pt idx="25">
                  <c:v>44921</c:v>
                </c:pt>
                <c:pt idx="26">
                  <c:v>44922</c:v>
                </c:pt>
                <c:pt idx="27">
                  <c:v>44923</c:v>
                </c:pt>
                <c:pt idx="28">
                  <c:v>44924</c:v>
                </c:pt>
                <c:pt idx="29">
                  <c:v>44925</c:v>
                </c:pt>
                <c:pt idx="30">
                  <c:v>44926</c:v>
                </c:pt>
                <c:pt idx="31">
                  <c:v>44927</c:v>
                </c:pt>
                <c:pt idx="32">
                  <c:v>44928</c:v>
                </c:pt>
                <c:pt idx="33">
                  <c:v>44929</c:v>
                </c:pt>
                <c:pt idx="34">
                  <c:v>44930</c:v>
                </c:pt>
                <c:pt idx="35">
                  <c:v>44931</c:v>
                </c:pt>
                <c:pt idx="36">
                  <c:v>44932</c:v>
                </c:pt>
                <c:pt idx="37">
                  <c:v>44933</c:v>
                </c:pt>
                <c:pt idx="38">
                  <c:v>44934</c:v>
                </c:pt>
                <c:pt idx="39">
                  <c:v>44935</c:v>
                </c:pt>
                <c:pt idx="40">
                  <c:v>44936</c:v>
                </c:pt>
                <c:pt idx="41">
                  <c:v>44937</c:v>
                </c:pt>
                <c:pt idx="42">
                  <c:v>44938</c:v>
                </c:pt>
                <c:pt idx="43">
                  <c:v>44939</c:v>
                </c:pt>
                <c:pt idx="44">
                  <c:v>44940</c:v>
                </c:pt>
                <c:pt idx="45">
                  <c:v>44941</c:v>
                </c:pt>
                <c:pt idx="46">
                  <c:v>44942</c:v>
                </c:pt>
                <c:pt idx="47">
                  <c:v>44943</c:v>
                </c:pt>
                <c:pt idx="48">
                  <c:v>44944</c:v>
                </c:pt>
                <c:pt idx="49">
                  <c:v>44945</c:v>
                </c:pt>
                <c:pt idx="50">
                  <c:v>44946</c:v>
                </c:pt>
                <c:pt idx="51">
                  <c:v>44947</c:v>
                </c:pt>
                <c:pt idx="52">
                  <c:v>44948</c:v>
                </c:pt>
                <c:pt idx="53">
                  <c:v>44949</c:v>
                </c:pt>
                <c:pt idx="54">
                  <c:v>44950</c:v>
                </c:pt>
                <c:pt idx="55">
                  <c:v>44951</c:v>
                </c:pt>
                <c:pt idx="56">
                  <c:v>44952</c:v>
                </c:pt>
                <c:pt idx="57">
                  <c:v>44953</c:v>
                </c:pt>
                <c:pt idx="58">
                  <c:v>44954</c:v>
                </c:pt>
                <c:pt idx="59">
                  <c:v>44955</c:v>
                </c:pt>
                <c:pt idx="60">
                  <c:v>44956</c:v>
                </c:pt>
                <c:pt idx="61">
                  <c:v>44957</c:v>
                </c:pt>
                <c:pt idx="62">
                  <c:v>44958</c:v>
                </c:pt>
                <c:pt idx="63">
                  <c:v>44959</c:v>
                </c:pt>
                <c:pt idx="64">
                  <c:v>44960</c:v>
                </c:pt>
                <c:pt idx="65">
                  <c:v>44961</c:v>
                </c:pt>
                <c:pt idx="66">
                  <c:v>44962</c:v>
                </c:pt>
                <c:pt idx="67">
                  <c:v>44963</c:v>
                </c:pt>
                <c:pt idx="68">
                  <c:v>44964</c:v>
                </c:pt>
                <c:pt idx="69">
                  <c:v>44965</c:v>
                </c:pt>
                <c:pt idx="70">
                  <c:v>44966</c:v>
                </c:pt>
                <c:pt idx="71">
                  <c:v>44967</c:v>
                </c:pt>
                <c:pt idx="72">
                  <c:v>44968</c:v>
                </c:pt>
                <c:pt idx="73">
                  <c:v>44969</c:v>
                </c:pt>
                <c:pt idx="74">
                  <c:v>44970</c:v>
                </c:pt>
                <c:pt idx="75">
                  <c:v>44971</c:v>
                </c:pt>
                <c:pt idx="76">
                  <c:v>44972</c:v>
                </c:pt>
                <c:pt idx="77">
                  <c:v>44973</c:v>
                </c:pt>
                <c:pt idx="78">
                  <c:v>44974</c:v>
                </c:pt>
                <c:pt idx="79">
                  <c:v>44975</c:v>
                </c:pt>
                <c:pt idx="80">
                  <c:v>44976</c:v>
                </c:pt>
                <c:pt idx="81">
                  <c:v>44977</c:v>
                </c:pt>
                <c:pt idx="82">
                  <c:v>44978</c:v>
                </c:pt>
                <c:pt idx="83">
                  <c:v>44979</c:v>
                </c:pt>
                <c:pt idx="84">
                  <c:v>44980</c:v>
                </c:pt>
                <c:pt idx="85">
                  <c:v>44981</c:v>
                </c:pt>
                <c:pt idx="86">
                  <c:v>44982</c:v>
                </c:pt>
                <c:pt idx="87">
                  <c:v>44983</c:v>
                </c:pt>
                <c:pt idx="88">
                  <c:v>44984</c:v>
                </c:pt>
                <c:pt idx="89">
                  <c:v>44985</c:v>
                </c:pt>
                <c:pt idx="90">
                  <c:v>44986</c:v>
                </c:pt>
                <c:pt idx="91">
                  <c:v>44987</c:v>
                </c:pt>
                <c:pt idx="92">
                  <c:v>44988</c:v>
                </c:pt>
                <c:pt idx="93">
                  <c:v>44989</c:v>
                </c:pt>
                <c:pt idx="94">
                  <c:v>44990</c:v>
                </c:pt>
                <c:pt idx="95">
                  <c:v>44991</c:v>
                </c:pt>
                <c:pt idx="96">
                  <c:v>44992</c:v>
                </c:pt>
                <c:pt idx="97">
                  <c:v>44993</c:v>
                </c:pt>
                <c:pt idx="98">
                  <c:v>44994</c:v>
                </c:pt>
                <c:pt idx="99">
                  <c:v>44995</c:v>
                </c:pt>
                <c:pt idx="100">
                  <c:v>44996</c:v>
                </c:pt>
                <c:pt idx="101">
                  <c:v>44997</c:v>
                </c:pt>
                <c:pt idx="102">
                  <c:v>44998</c:v>
                </c:pt>
                <c:pt idx="103">
                  <c:v>44999</c:v>
                </c:pt>
                <c:pt idx="104">
                  <c:v>45000</c:v>
                </c:pt>
                <c:pt idx="105">
                  <c:v>45001</c:v>
                </c:pt>
                <c:pt idx="106">
                  <c:v>45002</c:v>
                </c:pt>
                <c:pt idx="107">
                  <c:v>45003</c:v>
                </c:pt>
                <c:pt idx="108">
                  <c:v>45004</c:v>
                </c:pt>
                <c:pt idx="109">
                  <c:v>45005</c:v>
                </c:pt>
                <c:pt idx="110">
                  <c:v>45006</c:v>
                </c:pt>
                <c:pt idx="111">
                  <c:v>45007</c:v>
                </c:pt>
                <c:pt idx="112">
                  <c:v>45008</c:v>
                </c:pt>
                <c:pt idx="113">
                  <c:v>45009</c:v>
                </c:pt>
                <c:pt idx="114">
                  <c:v>45010</c:v>
                </c:pt>
                <c:pt idx="115">
                  <c:v>45011</c:v>
                </c:pt>
                <c:pt idx="116">
                  <c:v>45012</c:v>
                </c:pt>
                <c:pt idx="117">
                  <c:v>45013</c:v>
                </c:pt>
                <c:pt idx="118">
                  <c:v>45014</c:v>
                </c:pt>
                <c:pt idx="119">
                  <c:v>45015</c:v>
                </c:pt>
                <c:pt idx="120">
                  <c:v>45016</c:v>
                </c:pt>
                <c:pt idx="121">
                  <c:v>45017</c:v>
                </c:pt>
                <c:pt idx="122">
                  <c:v>45018</c:v>
                </c:pt>
                <c:pt idx="123">
                  <c:v>45019</c:v>
                </c:pt>
                <c:pt idx="124">
                  <c:v>45020</c:v>
                </c:pt>
                <c:pt idx="125">
                  <c:v>45021</c:v>
                </c:pt>
                <c:pt idx="126">
                  <c:v>45022</c:v>
                </c:pt>
                <c:pt idx="127">
                  <c:v>45023</c:v>
                </c:pt>
                <c:pt idx="128">
                  <c:v>45024</c:v>
                </c:pt>
                <c:pt idx="129">
                  <c:v>45025</c:v>
                </c:pt>
                <c:pt idx="130">
                  <c:v>45026</c:v>
                </c:pt>
                <c:pt idx="131">
                  <c:v>45027</c:v>
                </c:pt>
                <c:pt idx="132">
                  <c:v>45028</c:v>
                </c:pt>
                <c:pt idx="133">
                  <c:v>45029</c:v>
                </c:pt>
                <c:pt idx="134">
                  <c:v>45030</c:v>
                </c:pt>
                <c:pt idx="135">
                  <c:v>45031</c:v>
                </c:pt>
                <c:pt idx="136">
                  <c:v>45032</c:v>
                </c:pt>
                <c:pt idx="137">
                  <c:v>45033</c:v>
                </c:pt>
                <c:pt idx="138">
                  <c:v>45034</c:v>
                </c:pt>
                <c:pt idx="139">
                  <c:v>45035</c:v>
                </c:pt>
                <c:pt idx="140">
                  <c:v>45036</c:v>
                </c:pt>
                <c:pt idx="141">
                  <c:v>45037</c:v>
                </c:pt>
                <c:pt idx="142">
                  <c:v>45038</c:v>
                </c:pt>
                <c:pt idx="143">
                  <c:v>45039</c:v>
                </c:pt>
                <c:pt idx="144">
                  <c:v>45040</c:v>
                </c:pt>
                <c:pt idx="145">
                  <c:v>45041</c:v>
                </c:pt>
                <c:pt idx="146">
                  <c:v>45042</c:v>
                </c:pt>
                <c:pt idx="147">
                  <c:v>45043</c:v>
                </c:pt>
                <c:pt idx="148">
                  <c:v>45044</c:v>
                </c:pt>
                <c:pt idx="149">
                  <c:v>45045</c:v>
                </c:pt>
                <c:pt idx="150">
                  <c:v>45046</c:v>
                </c:pt>
                <c:pt idx="151">
                  <c:v>45047</c:v>
                </c:pt>
                <c:pt idx="152">
                  <c:v>45048</c:v>
                </c:pt>
                <c:pt idx="153">
                  <c:v>45049</c:v>
                </c:pt>
                <c:pt idx="154">
                  <c:v>45050</c:v>
                </c:pt>
                <c:pt idx="155">
                  <c:v>45051</c:v>
                </c:pt>
                <c:pt idx="156">
                  <c:v>45052</c:v>
                </c:pt>
                <c:pt idx="157">
                  <c:v>45053</c:v>
                </c:pt>
                <c:pt idx="158">
                  <c:v>45054</c:v>
                </c:pt>
                <c:pt idx="159">
                  <c:v>45055</c:v>
                </c:pt>
                <c:pt idx="160">
                  <c:v>45056</c:v>
                </c:pt>
                <c:pt idx="161">
                  <c:v>45057</c:v>
                </c:pt>
                <c:pt idx="162">
                  <c:v>45058</c:v>
                </c:pt>
                <c:pt idx="163">
                  <c:v>45059</c:v>
                </c:pt>
                <c:pt idx="164">
                  <c:v>45060</c:v>
                </c:pt>
                <c:pt idx="165">
                  <c:v>45061</c:v>
                </c:pt>
                <c:pt idx="166">
                  <c:v>45062</c:v>
                </c:pt>
                <c:pt idx="167">
                  <c:v>45063</c:v>
                </c:pt>
                <c:pt idx="168">
                  <c:v>45064</c:v>
                </c:pt>
                <c:pt idx="169">
                  <c:v>45065</c:v>
                </c:pt>
                <c:pt idx="170">
                  <c:v>45066</c:v>
                </c:pt>
                <c:pt idx="171">
                  <c:v>45067</c:v>
                </c:pt>
                <c:pt idx="172">
                  <c:v>45068</c:v>
                </c:pt>
                <c:pt idx="173">
                  <c:v>45069</c:v>
                </c:pt>
                <c:pt idx="174">
                  <c:v>45070</c:v>
                </c:pt>
                <c:pt idx="175">
                  <c:v>45071</c:v>
                </c:pt>
                <c:pt idx="176">
                  <c:v>45072</c:v>
                </c:pt>
                <c:pt idx="177">
                  <c:v>45073</c:v>
                </c:pt>
                <c:pt idx="178">
                  <c:v>45074</c:v>
                </c:pt>
                <c:pt idx="179">
                  <c:v>45075</c:v>
                </c:pt>
                <c:pt idx="180">
                  <c:v>45076</c:v>
                </c:pt>
                <c:pt idx="181">
                  <c:v>45077</c:v>
                </c:pt>
                <c:pt idx="182">
                  <c:v>45078</c:v>
                </c:pt>
                <c:pt idx="183">
                  <c:v>45079</c:v>
                </c:pt>
                <c:pt idx="184">
                  <c:v>45080</c:v>
                </c:pt>
                <c:pt idx="185">
                  <c:v>45081</c:v>
                </c:pt>
                <c:pt idx="186">
                  <c:v>45082</c:v>
                </c:pt>
                <c:pt idx="187">
                  <c:v>45083</c:v>
                </c:pt>
                <c:pt idx="188">
                  <c:v>45084</c:v>
                </c:pt>
                <c:pt idx="189">
                  <c:v>45085</c:v>
                </c:pt>
                <c:pt idx="190">
                  <c:v>45086</c:v>
                </c:pt>
                <c:pt idx="191">
                  <c:v>45087</c:v>
                </c:pt>
                <c:pt idx="192">
                  <c:v>45088</c:v>
                </c:pt>
                <c:pt idx="193">
                  <c:v>45089</c:v>
                </c:pt>
                <c:pt idx="194">
                  <c:v>45090</c:v>
                </c:pt>
                <c:pt idx="195">
                  <c:v>45091</c:v>
                </c:pt>
                <c:pt idx="196">
                  <c:v>45092</c:v>
                </c:pt>
                <c:pt idx="197">
                  <c:v>45093</c:v>
                </c:pt>
                <c:pt idx="198">
                  <c:v>45094</c:v>
                </c:pt>
                <c:pt idx="199">
                  <c:v>45095</c:v>
                </c:pt>
                <c:pt idx="200">
                  <c:v>45096</c:v>
                </c:pt>
                <c:pt idx="201">
                  <c:v>45097</c:v>
                </c:pt>
                <c:pt idx="202">
                  <c:v>45098</c:v>
                </c:pt>
                <c:pt idx="203">
                  <c:v>45099</c:v>
                </c:pt>
                <c:pt idx="204">
                  <c:v>45100</c:v>
                </c:pt>
                <c:pt idx="205">
                  <c:v>45101</c:v>
                </c:pt>
                <c:pt idx="206">
                  <c:v>45102</c:v>
                </c:pt>
                <c:pt idx="207">
                  <c:v>45103</c:v>
                </c:pt>
                <c:pt idx="208">
                  <c:v>45104</c:v>
                </c:pt>
                <c:pt idx="209">
                  <c:v>45105</c:v>
                </c:pt>
                <c:pt idx="210">
                  <c:v>45106</c:v>
                </c:pt>
                <c:pt idx="211">
                  <c:v>45107</c:v>
                </c:pt>
                <c:pt idx="212">
                  <c:v>45108</c:v>
                </c:pt>
                <c:pt idx="213">
                  <c:v>45109</c:v>
                </c:pt>
                <c:pt idx="214">
                  <c:v>45110</c:v>
                </c:pt>
                <c:pt idx="215">
                  <c:v>45111</c:v>
                </c:pt>
                <c:pt idx="216">
                  <c:v>45112</c:v>
                </c:pt>
                <c:pt idx="217">
                  <c:v>45113</c:v>
                </c:pt>
                <c:pt idx="218">
                  <c:v>45114</c:v>
                </c:pt>
                <c:pt idx="219">
                  <c:v>45115</c:v>
                </c:pt>
                <c:pt idx="220">
                  <c:v>45116</c:v>
                </c:pt>
                <c:pt idx="221">
                  <c:v>45117</c:v>
                </c:pt>
                <c:pt idx="222">
                  <c:v>45118</c:v>
                </c:pt>
                <c:pt idx="223">
                  <c:v>45119</c:v>
                </c:pt>
                <c:pt idx="224">
                  <c:v>45120</c:v>
                </c:pt>
                <c:pt idx="225">
                  <c:v>45121</c:v>
                </c:pt>
                <c:pt idx="226">
                  <c:v>45122</c:v>
                </c:pt>
                <c:pt idx="227">
                  <c:v>45123</c:v>
                </c:pt>
                <c:pt idx="228">
                  <c:v>45124</c:v>
                </c:pt>
                <c:pt idx="229">
                  <c:v>45125</c:v>
                </c:pt>
                <c:pt idx="230">
                  <c:v>45126</c:v>
                </c:pt>
                <c:pt idx="231">
                  <c:v>45127</c:v>
                </c:pt>
                <c:pt idx="232">
                  <c:v>45128</c:v>
                </c:pt>
                <c:pt idx="233">
                  <c:v>45129</c:v>
                </c:pt>
                <c:pt idx="234">
                  <c:v>45130</c:v>
                </c:pt>
                <c:pt idx="235">
                  <c:v>45131</c:v>
                </c:pt>
                <c:pt idx="236">
                  <c:v>45132</c:v>
                </c:pt>
                <c:pt idx="237">
                  <c:v>45133</c:v>
                </c:pt>
                <c:pt idx="238">
                  <c:v>45134</c:v>
                </c:pt>
                <c:pt idx="239">
                  <c:v>45135</c:v>
                </c:pt>
                <c:pt idx="240">
                  <c:v>45136</c:v>
                </c:pt>
                <c:pt idx="241">
                  <c:v>45137</c:v>
                </c:pt>
                <c:pt idx="242">
                  <c:v>45138</c:v>
                </c:pt>
                <c:pt idx="243">
                  <c:v>45139</c:v>
                </c:pt>
                <c:pt idx="244">
                  <c:v>45140</c:v>
                </c:pt>
                <c:pt idx="245">
                  <c:v>45141</c:v>
                </c:pt>
                <c:pt idx="246">
                  <c:v>45142</c:v>
                </c:pt>
                <c:pt idx="247">
                  <c:v>45143</c:v>
                </c:pt>
                <c:pt idx="248">
                  <c:v>45144</c:v>
                </c:pt>
                <c:pt idx="249">
                  <c:v>45145</c:v>
                </c:pt>
                <c:pt idx="250">
                  <c:v>45146</c:v>
                </c:pt>
                <c:pt idx="251">
                  <c:v>45147</c:v>
                </c:pt>
                <c:pt idx="252">
                  <c:v>45148</c:v>
                </c:pt>
                <c:pt idx="253">
                  <c:v>45149</c:v>
                </c:pt>
                <c:pt idx="254">
                  <c:v>45150</c:v>
                </c:pt>
                <c:pt idx="255">
                  <c:v>45151</c:v>
                </c:pt>
                <c:pt idx="256">
                  <c:v>45152</c:v>
                </c:pt>
                <c:pt idx="257">
                  <c:v>45153</c:v>
                </c:pt>
                <c:pt idx="258">
                  <c:v>45154</c:v>
                </c:pt>
                <c:pt idx="259">
                  <c:v>45155</c:v>
                </c:pt>
                <c:pt idx="260">
                  <c:v>45156</c:v>
                </c:pt>
                <c:pt idx="261">
                  <c:v>45157</c:v>
                </c:pt>
                <c:pt idx="262">
                  <c:v>45158</c:v>
                </c:pt>
                <c:pt idx="263">
                  <c:v>45159</c:v>
                </c:pt>
                <c:pt idx="264">
                  <c:v>45160</c:v>
                </c:pt>
                <c:pt idx="265">
                  <c:v>45161</c:v>
                </c:pt>
                <c:pt idx="266">
                  <c:v>45162</c:v>
                </c:pt>
                <c:pt idx="267">
                  <c:v>45163</c:v>
                </c:pt>
                <c:pt idx="268">
                  <c:v>45164</c:v>
                </c:pt>
                <c:pt idx="269">
                  <c:v>45165</c:v>
                </c:pt>
                <c:pt idx="270">
                  <c:v>45166</c:v>
                </c:pt>
                <c:pt idx="271">
                  <c:v>45167</c:v>
                </c:pt>
                <c:pt idx="272">
                  <c:v>45168</c:v>
                </c:pt>
                <c:pt idx="273">
                  <c:v>45169</c:v>
                </c:pt>
                <c:pt idx="274">
                  <c:v>45170</c:v>
                </c:pt>
                <c:pt idx="275">
                  <c:v>45171</c:v>
                </c:pt>
                <c:pt idx="276">
                  <c:v>45172</c:v>
                </c:pt>
                <c:pt idx="277">
                  <c:v>45173</c:v>
                </c:pt>
                <c:pt idx="278">
                  <c:v>45174</c:v>
                </c:pt>
                <c:pt idx="279">
                  <c:v>45175</c:v>
                </c:pt>
                <c:pt idx="280">
                  <c:v>45176</c:v>
                </c:pt>
                <c:pt idx="281">
                  <c:v>45177</c:v>
                </c:pt>
                <c:pt idx="282">
                  <c:v>45178</c:v>
                </c:pt>
                <c:pt idx="283">
                  <c:v>45179</c:v>
                </c:pt>
                <c:pt idx="284">
                  <c:v>45180</c:v>
                </c:pt>
                <c:pt idx="285">
                  <c:v>45181</c:v>
                </c:pt>
                <c:pt idx="286">
                  <c:v>45182</c:v>
                </c:pt>
                <c:pt idx="287">
                  <c:v>45183</c:v>
                </c:pt>
                <c:pt idx="288">
                  <c:v>45184</c:v>
                </c:pt>
                <c:pt idx="289">
                  <c:v>45185</c:v>
                </c:pt>
                <c:pt idx="290">
                  <c:v>45186</c:v>
                </c:pt>
                <c:pt idx="291">
                  <c:v>45187</c:v>
                </c:pt>
                <c:pt idx="292">
                  <c:v>45188</c:v>
                </c:pt>
                <c:pt idx="293">
                  <c:v>45189</c:v>
                </c:pt>
                <c:pt idx="294">
                  <c:v>45190</c:v>
                </c:pt>
                <c:pt idx="295">
                  <c:v>45191</c:v>
                </c:pt>
                <c:pt idx="296">
                  <c:v>45192</c:v>
                </c:pt>
                <c:pt idx="297">
                  <c:v>45193</c:v>
                </c:pt>
                <c:pt idx="298">
                  <c:v>45194</c:v>
                </c:pt>
                <c:pt idx="299">
                  <c:v>45195</c:v>
                </c:pt>
                <c:pt idx="300">
                  <c:v>45196</c:v>
                </c:pt>
                <c:pt idx="301">
                  <c:v>45197</c:v>
                </c:pt>
                <c:pt idx="302">
                  <c:v>45198</c:v>
                </c:pt>
                <c:pt idx="303">
                  <c:v>45199</c:v>
                </c:pt>
                <c:pt idx="304">
                  <c:v>45200</c:v>
                </c:pt>
                <c:pt idx="305">
                  <c:v>45201</c:v>
                </c:pt>
                <c:pt idx="306">
                  <c:v>45202</c:v>
                </c:pt>
                <c:pt idx="307">
                  <c:v>45203</c:v>
                </c:pt>
                <c:pt idx="308">
                  <c:v>45204</c:v>
                </c:pt>
                <c:pt idx="309">
                  <c:v>45205</c:v>
                </c:pt>
                <c:pt idx="310">
                  <c:v>45206</c:v>
                </c:pt>
                <c:pt idx="311">
                  <c:v>45207</c:v>
                </c:pt>
                <c:pt idx="312">
                  <c:v>45208</c:v>
                </c:pt>
                <c:pt idx="313">
                  <c:v>45209</c:v>
                </c:pt>
                <c:pt idx="314">
                  <c:v>45210</c:v>
                </c:pt>
                <c:pt idx="315">
                  <c:v>45211</c:v>
                </c:pt>
                <c:pt idx="316">
                  <c:v>45212</c:v>
                </c:pt>
                <c:pt idx="317">
                  <c:v>45213</c:v>
                </c:pt>
                <c:pt idx="318">
                  <c:v>45214</c:v>
                </c:pt>
                <c:pt idx="319">
                  <c:v>45215</c:v>
                </c:pt>
                <c:pt idx="320">
                  <c:v>45216</c:v>
                </c:pt>
                <c:pt idx="321">
                  <c:v>45217</c:v>
                </c:pt>
                <c:pt idx="322">
                  <c:v>45218</c:v>
                </c:pt>
                <c:pt idx="323">
                  <c:v>45219</c:v>
                </c:pt>
                <c:pt idx="324">
                  <c:v>45220</c:v>
                </c:pt>
                <c:pt idx="325">
                  <c:v>45221</c:v>
                </c:pt>
                <c:pt idx="326">
                  <c:v>45222</c:v>
                </c:pt>
                <c:pt idx="327">
                  <c:v>45223</c:v>
                </c:pt>
                <c:pt idx="328">
                  <c:v>45224</c:v>
                </c:pt>
                <c:pt idx="329">
                  <c:v>45225</c:v>
                </c:pt>
              </c:numCache>
            </c:numRef>
          </c:cat>
          <c:val>
            <c:numRef>
              <c:f>new_followers!$B$12:$B$341</c:f>
              <c:numCache>
                <c:formatCode>General</c:formatCode>
                <c:ptCount val="330"/>
                <c:pt idx="0">
                  <c:v>568</c:v>
                </c:pt>
                <c:pt idx="1">
                  <c:v>504</c:v>
                </c:pt>
                <c:pt idx="2">
                  <c:v>421</c:v>
                </c:pt>
                <c:pt idx="3">
                  <c:v>475</c:v>
                </c:pt>
                <c:pt idx="4">
                  <c:v>823</c:v>
                </c:pt>
                <c:pt idx="5">
                  <c:v>1418</c:v>
                </c:pt>
                <c:pt idx="6">
                  <c:v>1427</c:v>
                </c:pt>
                <c:pt idx="7">
                  <c:v>1148</c:v>
                </c:pt>
                <c:pt idx="8">
                  <c:v>738</c:v>
                </c:pt>
                <c:pt idx="9">
                  <c:v>526</c:v>
                </c:pt>
                <c:pt idx="10">
                  <c:v>394</c:v>
                </c:pt>
                <c:pt idx="11">
                  <c:v>379</c:v>
                </c:pt>
                <c:pt idx="12">
                  <c:v>394</c:v>
                </c:pt>
                <c:pt idx="13">
                  <c:v>425</c:v>
                </c:pt>
                <c:pt idx="14">
                  <c:v>474</c:v>
                </c:pt>
                <c:pt idx="15">
                  <c:v>544</c:v>
                </c:pt>
                <c:pt idx="16">
                  <c:v>640</c:v>
                </c:pt>
                <c:pt idx="17">
                  <c:v>699</c:v>
                </c:pt>
                <c:pt idx="18">
                  <c:v>835</c:v>
                </c:pt>
                <c:pt idx="19">
                  <c:v>1069</c:v>
                </c:pt>
                <c:pt idx="20">
                  <c:v>1216</c:v>
                </c:pt>
                <c:pt idx="21">
                  <c:v>976</c:v>
                </c:pt>
                <c:pt idx="22">
                  <c:v>998</c:v>
                </c:pt>
                <c:pt idx="23">
                  <c:v>893</c:v>
                </c:pt>
                <c:pt idx="24">
                  <c:v>964</c:v>
                </c:pt>
                <c:pt idx="25">
                  <c:v>1037</c:v>
                </c:pt>
                <c:pt idx="26">
                  <c:v>1181</c:v>
                </c:pt>
                <c:pt idx="27">
                  <c:v>1149</c:v>
                </c:pt>
                <c:pt idx="28">
                  <c:v>1018</c:v>
                </c:pt>
                <c:pt idx="29">
                  <c:v>790</c:v>
                </c:pt>
                <c:pt idx="30">
                  <c:v>676</c:v>
                </c:pt>
                <c:pt idx="31">
                  <c:v>619</c:v>
                </c:pt>
                <c:pt idx="32">
                  <c:v>707</c:v>
                </c:pt>
                <c:pt idx="33">
                  <c:v>721</c:v>
                </c:pt>
                <c:pt idx="34">
                  <c:v>637</c:v>
                </c:pt>
                <c:pt idx="35">
                  <c:v>527</c:v>
                </c:pt>
                <c:pt idx="36">
                  <c:v>465</c:v>
                </c:pt>
                <c:pt idx="37">
                  <c:v>484</c:v>
                </c:pt>
                <c:pt idx="38">
                  <c:v>428</c:v>
                </c:pt>
                <c:pt idx="39">
                  <c:v>340</c:v>
                </c:pt>
                <c:pt idx="40">
                  <c:v>355</c:v>
                </c:pt>
                <c:pt idx="41">
                  <c:v>361</c:v>
                </c:pt>
                <c:pt idx="42">
                  <c:v>348</c:v>
                </c:pt>
                <c:pt idx="43">
                  <c:v>303</c:v>
                </c:pt>
                <c:pt idx="44">
                  <c:v>327</c:v>
                </c:pt>
                <c:pt idx="45">
                  <c:v>264</c:v>
                </c:pt>
                <c:pt idx="46">
                  <c:v>276</c:v>
                </c:pt>
                <c:pt idx="47">
                  <c:v>153</c:v>
                </c:pt>
                <c:pt idx="48">
                  <c:v>171</c:v>
                </c:pt>
                <c:pt idx="49">
                  <c:v>146</c:v>
                </c:pt>
                <c:pt idx="50">
                  <c:v>178</c:v>
                </c:pt>
                <c:pt idx="51">
                  <c:v>173</c:v>
                </c:pt>
                <c:pt idx="52">
                  <c:v>211</c:v>
                </c:pt>
                <c:pt idx="53">
                  <c:v>210</c:v>
                </c:pt>
                <c:pt idx="54">
                  <c:v>265</c:v>
                </c:pt>
                <c:pt idx="55">
                  <c:v>178</c:v>
                </c:pt>
                <c:pt idx="56">
                  <c:v>177</c:v>
                </c:pt>
                <c:pt idx="57">
                  <c:v>144</c:v>
                </c:pt>
                <c:pt idx="58">
                  <c:v>176</c:v>
                </c:pt>
                <c:pt idx="59">
                  <c:v>187</c:v>
                </c:pt>
                <c:pt idx="60">
                  <c:v>218</c:v>
                </c:pt>
                <c:pt idx="61">
                  <c:v>174</c:v>
                </c:pt>
                <c:pt idx="62">
                  <c:v>165</c:v>
                </c:pt>
                <c:pt idx="63">
                  <c:v>184</c:v>
                </c:pt>
                <c:pt idx="64">
                  <c:v>155</c:v>
                </c:pt>
                <c:pt idx="65">
                  <c:v>170</c:v>
                </c:pt>
                <c:pt idx="66">
                  <c:v>162</c:v>
                </c:pt>
                <c:pt idx="67">
                  <c:v>153</c:v>
                </c:pt>
                <c:pt idx="68">
                  <c:v>152</c:v>
                </c:pt>
                <c:pt idx="69">
                  <c:v>185</c:v>
                </c:pt>
                <c:pt idx="70">
                  <c:v>148</c:v>
                </c:pt>
                <c:pt idx="71">
                  <c:v>113</c:v>
                </c:pt>
                <c:pt idx="72">
                  <c:v>122</c:v>
                </c:pt>
                <c:pt idx="73">
                  <c:v>123</c:v>
                </c:pt>
                <c:pt idx="74">
                  <c:v>124</c:v>
                </c:pt>
                <c:pt idx="75">
                  <c:v>114</c:v>
                </c:pt>
                <c:pt idx="76">
                  <c:v>119</c:v>
                </c:pt>
                <c:pt idx="77">
                  <c:v>147</c:v>
                </c:pt>
                <c:pt idx="78">
                  <c:v>130</c:v>
                </c:pt>
                <c:pt idx="79">
                  <c:v>103</c:v>
                </c:pt>
                <c:pt idx="80">
                  <c:v>113</c:v>
                </c:pt>
                <c:pt idx="81">
                  <c:v>123</c:v>
                </c:pt>
                <c:pt idx="82">
                  <c:v>136</c:v>
                </c:pt>
                <c:pt idx="83">
                  <c:v>197</c:v>
                </c:pt>
                <c:pt idx="84">
                  <c:v>167</c:v>
                </c:pt>
                <c:pt idx="85">
                  <c:v>118</c:v>
                </c:pt>
                <c:pt idx="86">
                  <c:v>143</c:v>
                </c:pt>
                <c:pt idx="87">
                  <c:v>157</c:v>
                </c:pt>
                <c:pt idx="88">
                  <c:v>125</c:v>
                </c:pt>
                <c:pt idx="89">
                  <c:v>134</c:v>
                </c:pt>
                <c:pt idx="90">
                  <c:v>148</c:v>
                </c:pt>
                <c:pt idx="91">
                  <c:v>148</c:v>
                </c:pt>
                <c:pt idx="92">
                  <c:v>125</c:v>
                </c:pt>
                <c:pt idx="93">
                  <c:v>115</c:v>
                </c:pt>
                <c:pt idx="94">
                  <c:v>113</c:v>
                </c:pt>
                <c:pt idx="95">
                  <c:v>118</c:v>
                </c:pt>
                <c:pt idx="96">
                  <c:v>145</c:v>
                </c:pt>
                <c:pt idx="97">
                  <c:v>136</c:v>
                </c:pt>
                <c:pt idx="98">
                  <c:v>144</c:v>
                </c:pt>
                <c:pt idx="99">
                  <c:v>185</c:v>
                </c:pt>
                <c:pt idx="100">
                  <c:v>158</c:v>
                </c:pt>
                <c:pt idx="101">
                  <c:v>134</c:v>
                </c:pt>
                <c:pt idx="102">
                  <c:v>151</c:v>
                </c:pt>
                <c:pt idx="103">
                  <c:v>135</c:v>
                </c:pt>
                <c:pt idx="104">
                  <c:v>177</c:v>
                </c:pt>
                <c:pt idx="105">
                  <c:v>193</c:v>
                </c:pt>
                <c:pt idx="106">
                  <c:v>151</c:v>
                </c:pt>
                <c:pt idx="107">
                  <c:v>152</c:v>
                </c:pt>
                <c:pt idx="108">
                  <c:v>158</c:v>
                </c:pt>
                <c:pt idx="109">
                  <c:v>141</c:v>
                </c:pt>
                <c:pt idx="110">
                  <c:v>156</c:v>
                </c:pt>
                <c:pt idx="111">
                  <c:v>104</c:v>
                </c:pt>
                <c:pt idx="112">
                  <c:v>99</c:v>
                </c:pt>
                <c:pt idx="113">
                  <c:v>115</c:v>
                </c:pt>
                <c:pt idx="114">
                  <c:v>100</c:v>
                </c:pt>
                <c:pt idx="115">
                  <c:v>103</c:v>
                </c:pt>
                <c:pt idx="116">
                  <c:v>117</c:v>
                </c:pt>
                <c:pt idx="117">
                  <c:v>139</c:v>
                </c:pt>
                <c:pt idx="118">
                  <c:v>111</c:v>
                </c:pt>
                <c:pt idx="119">
                  <c:v>164</c:v>
                </c:pt>
                <c:pt idx="120">
                  <c:v>173</c:v>
                </c:pt>
                <c:pt idx="121">
                  <c:v>192</c:v>
                </c:pt>
                <c:pt idx="122">
                  <c:v>136</c:v>
                </c:pt>
                <c:pt idx="123">
                  <c:v>139</c:v>
                </c:pt>
                <c:pt idx="124">
                  <c:v>128</c:v>
                </c:pt>
                <c:pt idx="125">
                  <c:v>146</c:v>
                </c:pt>
                <c:pt idx="126">
                  <c:v>128</c:v>
                </c:pt>
                <c:pt idx="127">
                  <c:v>134</c:v>
                </c:pt>
                <c:pt idx="128">
                  <c:v>126</c:v>
                </c:pt>
                <c:pt idx="129">
                  <c:v>160</c:v>
                </c:pt>
                <c:pt idx="130">
                  <c:v>175</c:v>
                </c:pt>
                <c:pt idx="131">
                  <c:v>156</c:v>
                </c:pt>
                <c:pt idx="132">
                  <c:v>119</c:v>
                </c:pt>
                <c:pt idx="133">
                  <c:v>116</c:v>
                </c:pt>
                <c:pt idx="134">
                  <c:v>87</c:v>
                </c:pt>
                <c:pt idx="135">
                  <c:v>97</c:v>
                </c:pt>
                <c:pt idx="136">
                  <c:v>112</c:v>
                </c:pt>
                <c:pt idx="137">
                  <c:v>93</c:v>
                </c:pt>
                <c:pt idx="138">
                  <c:v>88</c:v>
                </c:pt>
                <c:pt idx="139">
                  <c:v>81</c:v>
                </c:pt>
                <c:pt idx="140">
                  <c:v>61</c:v>
                </c:pt>
                <c:pt idx="141">
                  <c:v>81</c:v>
                </c:pt>
                <c:pt idx="142">
                  <c:v>67</c:v>
                </c:pt>
                <c:pt idx="143">
                  <c:v>78</c:v>
                </c:pt>
                <c:pt idx="144">
                  <c:v>87</c:v>
                </c:pt>
                <c:pt idx="145">
                  <c:v>91</c:v>
                </c:pt>
                <c:pt idx="146">
                  <c:v>89</c:v>
                </c:pt>
                <c:pt idx="147">
                  <c:v>128</c:v>
                </c:pt>
                <c:pt idx="148">
                  <c:v>89</c:v>
                </c:pt>
                <c:pt idx="149">
                  <c:v>78</c:v>
                </c:pt>
                <c:pt idx="150">
                  <c:v>59</c:v>
                </c:pt>
                <c:pt idx="151">
                  <c:v>119</c:v>
                </c:pt>
                <c:pt idx="152">
                  <c:v>88</c:v>
                </c:pt>
                <c:pt idx="153">
                  <c:v>96</c:v>
                </c:pt>
                <c:pt idx="154">
                  <c:v>115</c:v>
                </c:pt>
                <c:pt idx="155">
                  <c:v>177</c:v>
                </c:pt>
                <c:pt idx="156">
                  <c:v>191</c:v>
                </c:pt>
                <c:pt idx="157">
                  <c:v>216</c:v>
                </c:pt>
                <c:pt idx="158">
                  <c:v>183</c:v>
                </c:pt>
                <c:pt idx="159">
                  <c:v>198</c:v>
                </c:pt>
                <c:pt idx="160">
                  <c:v>236</c:v>
                </c:pt>
                <c:pt idx="161">
                  <c:v>329</c:v>
                </c:pt>
                <c:pt idx="162">
                  <c:v>470</c:v>
                </c:pt>
                <c:pt idx="163">
                  <c:v>637</c:v>
                </c:pt>
                <c:pt idx="164">
                  <c:v>554</c:v>
                </c:pt>
                <c:pt idx="165">
                  <c:v>741</c:v>
                </c:pt>
                <c:pt idx="166">
                  <c:v>1026</c:v>
                </c:pt>
                <c:pt idx="167">
                  <c:v>1006</c:v>
                </c:pt>
                <c:pt idx="168">
                  <c:v>714</c:v>
                </c:pt>
                <c:pt idx="169">
                  <c:v>583</c:v>
                </c:pt>
                <c:pt idx="170">
                  <c:v>574</c:v>
                </c:pt>
                <c:pt idx="171">
                  <c:v>425</c:v>
                </c:pt>
                <c:pt idx="172">
                  <c:v>417</c:v>
                </c:pt>
                <c:pt idx="173">
                  <c:v>431</c:v>
                </c:pt>
                <c:pt idx="174">
                  <c:v>381</c:v>
                </c:pt>
                <c:pt idx="175">
                  <c:v>330</c:v>
                </c:pt>
                <c:pt idx="176">
                  <c:v>258</c:v>
                </c:pt>
                <c:pt idx="177">
                  <c:v>258</c:v>
                </c:pt>
                <c:pt idx="178">
                  <c:v>309</c:v>
                </c:pt>
                <c:pt idx="179">
                  <c:v>417</c:v>
                </c:pt>
                <c:pt idx="180">
                  <c:v>489</c:v>
                </c:pt>
                <c:pt idx="181">
                  <c:v>427</c:v>
                </c:pt>
                <c:pt idx="182">
                  <c:v>353</c:v>
                </c:pt>
                <c:pt idx="183">
                  <c:v>410</c:v>
                </c:pt>
                <c:pt idx="184">
                  <c:v>481</c:v>
                </c:pt>
                <c:pt idx="185">
                  <c:v>389</c:v>
                </c:pt>
                <c:pt idx="186">
                  <c:v>452</c:v>
                </c:pt>
                <c:pt idx="187">
                  <c:v>602</c:v>
                </c:pt>
                <c:pt idx="188">
                  <c:v>390</c:v>
                </c:pt>
                <c:pt idx="189">
                  <c:v>423</c:v>
                </c:pt>
                <c:pt idx="190">
                  <c:v>335</c:v>
                </c:pt>
                <c:pt idx="191">
                  <c:v>233</c:v>
                </c:pt>
                <c:pt idx="192">
                  <c:v>265</c:v>
                </c:pt>
                <c:pt idx="193">
                  <c:v>310</c:v>
                </c:pt>
                <c:pt idx="194">
                  <c:v>244</c:v>
                </c:pt>
                <c:pt idx="195">
                  <c:v>258</c:v>
                </c:pt>
                <c:pt idx="196">
                  <c:v>273</c:v>
                </c:pt>
                <c:pt idx="197">
                  <c:v>274</c:v>
                </c:pt>
                <c:pt idx="198">
                  <c:v>255</c:v>
                </c:pt>
                <c:pt idx="199">
                  <c:v>217</c:v>
                </c:pt>
                <c:pt idx="200">
                  <c:v>264</c:v>
                </c:pt>
                <c:pt idx="201">
                  <c:v>258</c:v>
                </c:pt>
                <c:pt idx="202">
                  <c:v>186</c:v>
                </c:pt>
                <c:pt idx="203">
                  <c:v>244</c:v>
                </c:pt>
                <c:pt idx="204">
                  <c:v>257</c:v>
                </c:pt>
                <c:pt idx="205">
                  <c:v>240</c:v>
                </c:pt>
                <c:pt idx="206">
                  <c:v>291</c:v>
                </c:pt>
                <c:pt idx="207">
                  <c:v>190</c:v>
                </c:pt>
                <c:pt idx="208">
                  <c:v>310</c:v>
                </c:pt>
                <c:pt idx="209">
                  <c:v>332</c:v>
                </c:pt>
                <c:pt idx="210">
                  <c:v>289</c:v>
                </c:pt>
                <c:pt idx="211">
                  <c:v>418</c:v>
                </c:pt>
                <c:pt idx="212">
                  <c:v>418</c:v>
                </c:pt>
                <c:pt idx="213">
                  <c:v>393</c:v>
                </c:pt>
                <c:pt idx="214">
                  <c:v>292</c:v>
                </c:pt>
                <c:pt idx="215">
                  <c:v>373</c:v>
                </c:pt>
                <c:pt idx="216">
                  <c:v>383</c:v>
                </c:pt>
                <c:pt idx="217">
                  <c:v>282</c:v>
                </c:pt>
                <c:pt idx="218">
                  <c:v>287</c:v>
                </c:pt>
                <c:pt idx="219">
                  <c:v>257</c:v>
                </c:pt>
                <c:pt idx="220">
                  <c:v>268</c:v>
                </c:pt>
                <c:pt idx="221">
                  <c:v>263</c:v>
                </c:pt>
                <c:pt idx="222">
                  <c:v>272</c:v>
                </c:pt>
                <c:pt idx="223">
                  <c:v>258</c:v>
                </c:pt>
                <c:pt idx="224">
                  <c:v>236</c:v>
                </c:pt>
                <c:pt idx="225">
                  <c:v>248</c:v>
                </c:pt>
                <c:pt idx="226">
                  <c:v>406</c:v>
                </c:pt>
                <c:pt idx="227">
                  <c:v>500</c:v>
                </c:pt>
                <c:pt idx="228">
                  <c:v>451</c:v>
                </c:pt>
                <c:pt idx="229">
                  <c:v>480</c:v>
                </c:pt>
                <c:pt idx="230">
                  <c:v>484</c:v>
                </c:pt>
                <c:pt idx="231">
                  <c:v>507</c:v>
                </c:pt>
                <c:pt idx="232">
                  <c:v>446</c:v>
                </c:pt>
                <c:pt idx="233">
                  <c:v>380</c:v>
                </c:pt>
                <c:pt idx="234">
                  <c:v>407</c:v>
                </c:pt>
                <c:pt idx="235">
                  <c:v>353</c:v>
                </c:pt>
                <c:pt idx="236">
                  <c:v>370</c:v>
                </c:pt>
                <c:pt idx="237">
                  <c:v>321</c:v>
                </c:pt>
                <c:pt idx="238">
                  <c:v>316</c:v>
                </c:pt>
                <c:pt idx="239">
                  <c:v>240</c:v>
                </c:pt>
                <c:pt idx="240">
                  <c:v>236</c:v>
                </c:pt>
                <c:pt idx="241">
                  <c:v>207</c:v>
                </c:pt>
                <c:pt idx="242">
                  <c:v>173</c:v>
                </c:pt>
                <c:pt idx="243">
                  <c:v>195</c:v>
                </c:pt>
                <c:pt idx="244">
                  <c:v>183</c:v>
                </c:pt>
                <c:pt idx="245">
                  <c:v>207</c:v>
                </c:pt>
                <c:pt idx="246">
                  <c:v>185</c:v>
                </c:pt>
                <c:pt idx="247">
                  <c:v>149</c:v>
                </c:pt>
                <c:pt idx="248">
                  <c:v>144</c:v>
                </c:pt>
                <c:pt idx="249">
                  <c:v>197</c:v>
                </c:pt>
                <c:pt idx="250">
                  <c:v>154</c:v>
                </c:pt>
                <c:pt idx="251">
                  <c:v>161</c:v>
                </c:pt>
                <c:pt idx="252">
                  <c:v>179</c:v>
                </c:pt>
                <c:pt idx="253">
                  <c:v>146</c:v>
                </c:pt>
                <c:pt idx="254">
                  <c:v>115</c:v>
                </c:pt>
                <c:pt idx="255">
                  <c:v>133</c:v>
                </c:pt>
                <c:pt idx="256">
                  <c:v>109</c:v>
                </c:pt>
                <c:pt idx="257">
                  <c:v>129</c:v>
                </c:pt>
                <c:pt idx="258">
                  <c:v>141</c:v>
                </c:pt>
                <c:pt idx="259">
                  <c:v>505</c:v>
                </c:pt>
                <c:pt idx="260">
                  <c:v>906</c:v>
                </c:pt>
                <c:pt idx="261">
                  <c:v>248</c:v>
                </c:pt>
                <c:pt idx="262">
                  <c:v>260</c:v>
                </c:pt>
                <c:pt idx="263">
                  <c:v>234</c:v>
                </c:pt>
                <c:pt idx="264">
                  <c:v>335</c:v>
                </c:pt>
                <c:pt idx="265">
                  <c:v>242</c:v>
                </c:pt>
                <c:pt idx="266">
                  <c:v>164</c:v>
                </c:pt>
                <c:pt idx="267">
                  <c:v>201</c:v>
                </c:pt>
                <c:pt idx="268">
                  <c:v>181</c:v>
                </c:pt>
                <c:pt idx="269">
                  <c:v>148</c:v>
                </c:pt>
                <c:pt idx="270">
                  <c:v>135</c:v>
                </c:pt>
                <c:pt idx="271">
                  <c:v>114</c:v>
                </c:pt>
                <c:pt idx="272">
                  <c:v>98</c:v>
                </c:pt>
                <c:pt idx="273">
                  <c:v>110</c:v>
                </c:pt>
                <c:pt idx="274">
                  <c:v>103</c:v>
                </c:pt>
                <c:pt idx="275">
                  <c:v>107</c:v>
                </c:pt>
                <c:pt idx="276">
                  <c:v>159</c:v>
                </c:pt>
                <c:pt idx="277">
                  <c:v>123</c:v>
                </c:pt>
                <c:pt idx="278">
                  <c:v>143</c:v>
                </c:pt>
                <c:pt idx="279">
                  <c:v>124</c:v>
                </c:pt>
                <c:pt idx="280">
                  <c:v>123</c:v>
                </c:pt>
                <c:pt idx="281">
                  <c:v>131</c:v>
                </c:pt>
                <c:pt idx="282">
                  <c:v>117</c:v>
                </c:pt>
                <c:pt idx="283">
                  <c:v>115</c:v>
                </c:pt>
                <c:pt idx="284">
                  <c:v>107</c:v>
                </c:pt>
                <c:pt idx="285">
                  <c:v>121</c:v>
                </c:pt>
                <c:pt idx="286">
                  <c:v>139</c:v>
                </c:pt>
                <c:pt idx="287">
                  <c:v>99</c:v>
                </c:pt>
                <c:pt idx="288">
                  <c:v>124</c:v>
                </c:pt>
                <c:pt idx="289">
                  <c:v>128</c:v>
                </c:pt>
                <c:pt idx="290">
                  <c:v>119</c:v>
                </c:pt>
                <c:pt idx="291">
                  <c:v>110</c:v>
                </c:pt>
                <c:pt idx="292">
                  <c:v>132</c:v>
                </c:pt>
                <c:pt idx="293">
                  <c:v>118</c:v>
                </c:pt>
                <c:pt idx="294">
                  <c:v>95</c:v>
                </c:pt>
                <c:pt idx="295">
                  <c:v>85</c:v>
                </c:pt>
                <c:pt idx="296">
                  <c:v>104</c:v>
                </c:pt>
                <c:pt idx="297">
                  <c:v>102</c:v>
                </c:pt>
                <c:pt idx="298">
                  <c:v>115</c:v>
                </c:pt>
                <c:pt idx="299">
                  <c:v>101</c:v>
                </c:pt>
                <c:pt idx="300">
                  <c:v>105</c:v>
                </c:pt>
                <c:pt idx="301">
                  <c:v>124</c:v>
                </c:pt>
                <c:pt idx="302">
                  <c:v>99</c:v>
                </c:pt>
                <c:pt idx="303">
                  <c:v>96</c:v>
                </c:pt>
                <c:pt idx="304">
                  <c:v>102</c:v>
                </c:pt>
                <c:pt idx="305">
                  <c:v>120</c:v>
                </c:pt>
                <c:pt idx="306">
                  <c:v>114</c:v>
                </c:pt>
                <c:pt idx="307">
                  <c:v>103</c:v>
                </c:pt>
                <c:pt idx="308">
                  <c:v>155</c:v>
                </c:pt>
                <c:pt idx="309">
                  <c:v>160</c:v>
                </c:pt>
                <c:pt idx="310">
                  <c:v>170</c:v>
                </c:pt>
                <c:pt idx="311">
                  <c:v>149</c:v>
                </c:pt>
                <c:pt idx="312">
                  <c:v>195</c:v>
                </c:pt>
                <c:pt idx="313">
                  <c:v>244</c:v>
                </c:pt>
                <c:pt idx="314">
                  <c:v>233</c:v>
                </c:pt>
                <c:pt idx="315">
                  <c:v>264</c:v>
                </c:pt>
                <c:pt idx="316">
                  <c:v>148</c:v>
                </c:pt>
                <c:pt idx="317">
                  <c:v>141</c:v>
                </c:pt>
                <c:pt idx="318">
                  <c:v>101</c:v>
                </c:pt>
                <c:pt idx="319">
                  <c:v>112</c:v>
                </c:pt>
                <c:pt idx="320">
                  <c:v>134</c:v>
                </c:pt>
                <c:pt idx="321">
                  <c:v>127</c:v>
                </c:pt>
                <c:pt idx="322">
                  <c:v>125</c:v>
                </c:pt>
                <c:pt idx="323">
                  <c:v>125</c:v>
                </c:pt>
                <c:pt idx="324">
                  <c:v>129</c:v>
                </c:pt>
                <c:pt idx="325">
                  <c:v>94</c:v>
                </c:pt>
                <c:pt idx="326">
                  <c:v>98</c:v>
                </c:pt>
                <c:pt idx="327">
                  <c:v>145</c:v>
                </c:pt>
                <c:pt idx="328">
                  <c:v>144</c:v>
                </c:pt>
                <c:pt idx="329">
                  <c:v>0</c:v>
                </c:pt>
              </c:numCache>
            </c:numRef>
          </c:val>
          <c:smooth val="0"/>
          <c:extLst>
            <c:ext xmlns:c16="http://schemas.microsoft.com/office/drawing/2014/chart" uri="{C3380CC4-5D6E-409C-BE32-E72D297353CC}">
              <c16:uniqueId val="{00000000-20A6-4F84-97DD-3EAA7F3BE563}"/>
            </c:ext>
          </c:extLst>
        </c:ser>
        <c:dLbls>
          <c:showLegendKey val="0"/>
          <c:showVal val="0"/>
          <c:showCatName val="0"/>
          <c:showSerName val="0"/>
          <c:showPercent val="0"/>
          <c:showBubbleSize val="0"/>
        </c:dLbls>
        <c:smooth val="0"/>
        <c:axId val="443057631"/>
        <c:axId val="446072767"/>
      </c:lineChart>
      <c:dateAx>
        <c:axId val="44305763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72767"/>
        <c:crosses val="autoZero"/>
        <c:auto val="1"/>
        <c:lblOffset val="100"/>
        <c:baseTimeUnit val="days"/>
      </c:dateAx>
      <c:valAx>
        <c:axId val="44607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5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new_followers!$B$1</c:f>
              <c:strCache>
                <c:ptCount val="1"/>
                <c:pt idx="0">
                  <c:v>New Instagram followers</c:v>
                </c:pt>
              </c:strCache>
            </c:strRef>
          </c:tx>
          <c:spPr>
            <a:ln w="28575" cap="rnd">
              <a:solidFill>
                <a:schemeClr val="accent1"/>
              </a:solidFill>
              <a:round/>
            </a:ln>
            <a:effectLst/>
          </c:spPr>
          <c:marker>
            <c:symbol val="none"/>
          </c:marker>
          <c:cat>
            <c:numRef>
              <c:f>new_followers!$A$12:$A$341</c:f>
              <c:numCache>
                <c:formatCode>m/d/yyyy</c:formatCode>
                <c:ptCount val="330"/>
                <c:pt idx="0">
                  <c:v>44896</c:v>
                </c:pt>
                <c:pt idx="1">
                  <c:v>44897</c:v>
                </c:pt>
                <c:pt idx="2">
                  <c:v>44898</c:v>
                </c:pt>
                <c:pt idx="3">
                  <c:v>44899</c:v>
                </c:pt>
                <c:pt idx="4">
                  <c:v>44900</c:v>
                </c:pt>
                <c:pt idx="5">
                  <c:v>44901</c:v>
                </c:pt>
                <c:pt idx="6">
                  <c:v>44902</c:v>
                </c:pt>
                <c:pt idx="7">
                  <c:v>44903</c:v>
                </c:pt>
                <c:pt idx="8">
                  <c:v>44904</c:v>
                </c:pt>
                <c:pt idx="9">
                  <c:v>44905</c:v>
                </c:pt>
                <c:pt idx="10">
                  <c:v>44906</c:v>
                </c:pt>
                <c:pt idx="11">
                  <c:v>44907</c:v>
                </c:pt>
                <c:pt idx="12">
                  <c:v>44908</c:v>
                </c:pt>
                <c:pt idx="13">
                  <c:v>44909</c:v>
                </c:pt>
                <c:pt idx="14">
                  <c:v>44910</c:v>
                </c:pt>
                <c:pt idx="15">
                  <c:v>44911</c:v>
                </c:pt>
                <c:pt idx="16">
                  <c:v>44912</c:v>
                </c:pt>
                <c:pt idx="17">
                  <c:v>44913</c:v>
                </c:pt>
                <c:pt idx="18">
                  <c:v>44914</c:v>
                </c:pt>
                <c:pt idx="19">
                  <c:v>44915</c:v>
                </c:pt>
                <c:pt idx="20">
                  <c:v>44916</c:v>
                </c:pt>
                <c:pt idx="21">
                  <c:v>44917</c:v>
                </c:pt>
                <c:pt idx="22">
                  <c:v>44918</c:v>
                </c:pt>
                <c:pt idx="23">
                  <c:v>44919</c:v>
                </c:pt>
                <c:pt idx="24">
                  <c:v>44920</c:v>
                </c:pt>
                <c:pt idx="25">
                  <c:v>44921</c:v>
                </c:pt>
                <c:pt idx="26">
                  <c:v>44922</c:v>
                </c:pt>
                <c:pt idx="27">
                  <c:v>44923</c:v>
                </c:pt>
                <c:pt idx="28">
                  <c:v>44924</c:v>
                </c:pt>
                <c:pt idx="29">
                  <c:v>44925</c:v>
                </c:pt>
                <c:pt idx="30">
                  <c:v>44926</c:v>
                </c:pt>
                <c:pt idx="31">
                  <c:v>44927</c:v>
                </c:pt>
                <c:pt idx="32">
                  <c:v>44928</c:v>
                </c:pt>
                <c:pt idx="33">
                  <c:v>44929</c:v>
                </c:pt>
                <c:pt idx="34">
                  <c:v>44930</c:v>
                </c:pt>
                <c:pt idx="35">
                  <c:v>44931</c:v>
                </c:pt>
                <c:pt idx="36">
                  <c:v>44932</c:v>
                </c:pt>
                <c:pt idx="37">
                  <c:v>44933</c:v>
                </c:pt>
                <c:pt idx="38">
                  <c:v>44934</c:v>
                </c:pt>
                <c:pt idx="39">
                  <c:v>44935</c:v>
                </c:pt>
                <c:pt idx="40">
                  <c:v>44936</c:v>
                </c:pt>
                <c:pt idx="41">
                  <c:v>44937</c:v>
                </c:pt>
                <c:pt idx="42">
                  <c:v>44938</c:v>
                </c:pt>
                <c:pt idx="43">
                  <c:v>44939</c:v>
                </c:pt>
                <c:pt idx="44">
                  <c:v>44940</c:v>
                </c:pt>
                <c:pt idx="45">
                  <c:v>44941</c:v>
                </c:pt>
                <c:pt idx="46">
                  <c:v>44942</c:v>
                </c:pt>
                <c:pt idx="47">
                  <c:v>44943</c:v>
                </c:pt>
                <c:pt idx="48">
                  <c:v>44944</c:v>
                </c:pt>
                <c:pt idx="49">
                  <c:v>44945</c:v>
                </c:pt>
                <c:pt idx="50">
                  <c:v>44946</c:v>
                </c:pt>
                <c:pt idx="51">
                  <c:v>44947</c:v>
                </c:pt>
                <c:pt idx="52">
                  <c:v>44948</c:v>
                </c:pt>
                <c:pt idx="53">
                  <c:v>44949</c:v>
                </c:pt>
                <c:pt idx="54">
                  <c:v>44950</c:v>
                </c:pt>
                <c:pt idx="55">
                  <c:v>44951</c:v>
                </c:pt>
                <c:pt idx="56">
                  <c:v>44952</c:v>
                </c:pt>
                <c:pt idx="57">
                  <c:v>44953</c:v>
                </c:pt>
                <c:pt idx="58">
                  <c:v>44954</c:v>
                </c:pt>
                <c:pt idx="59">
                  <c:v>44955</c:v>
                </c:pt>
                <c:pt idx="60">
                  <c:v>44956</c:v>
                </c:pt>
                <c:pt idx="61">
                  <c:v>44957</c:v>
                </c:pt>
                <c:pt idx="62">
                  <c:v>44958</c:v>
                </c:pt>
                <c:pt idx="63">
                  <c:v>44959</c:v>
                </c:pt>
                <c:pt idx="64">
                  <c:v>44960</c:v>
                </c:pt>
                <c:pt idx="65">
                  <c:v>44961</c:v>
                </c:pt>
                <c:pt idx="66">
                  <c:v>44962</c:v>
                </c:pt>
                <c:pt idx="67">
                  <c:v>44963</c:v>
                </c:pt>
                <c:pt idx="68">
                  <c:v>44964</c:v>
                </c:pt>
                <c:pt idx="69">
                  <c:v>44965</c:v>
                </c:pt>
                <c:pt idx="70">
                  <c:v>44966</c:v>
                </c:pt>
                <c:pt idx="71">
                  <c:v>44967</c:v>
                </c:pt>
                <c:pt idx="72">
                  <c:v>44968</c:v>
                </c:pt>
                <c:pt idx="73">
                  <c:v>44969</c:v>
                </c:pt>
                <c:pt idx="74">
                  <c:v>44970</c:v>
                </c:pt>
                <c:pt idx="75">
                  <c:v>44971</c:v>
                </c:pt>
                <c:pt idx="76">
                  <c:v>44972</c:v>
                </c:pt>
                <c:pt idx="77">
                  <c:v>44973</c:v>
                </c:pt>
                <c:pt idx="78">
                  <c:v>44974</c:v>
                </c:pt>
                <c:pt idx="79">
                  <c:v>44975</c:v>
                </c:pt>
                <c:pt idx="80">
                  <c:v>44976</c:v>
                </c:pt>
                <c:pt idx="81">
                  <c:v>44977</c:v>
                </c:pt>
                <c:pt idx="82">
                  <c:v>44978</c:v>
                </c:pt>
                <c:pt idx="83">
                  <c:v>44979</c:v>
                </c:pt>
                <c:pt idx="84">
                  <c:v>44980</c:v>
                </c:pt>
                <c:pt idx="85">
                  <c:v>44981</c:v>
                </c:pt>
                <c:pt idx="86">
                  <c:v>44982</c:v>
                </c:pt>
                <c:pt idx="87">
                  <c:v>44983</c:v>
                </c:pt>
                <c:pt idx="88">
                  <c:v>44984</c:v>
                </c:pt>
                <c:pt idx="89">
                  <c:v>44985</c:v>
                </c:pt>
                <c:pt idx="90">
                  <c:v>44986</c:v>
                </c:pt>
                <c:pt idx="91">
                  <c:v>44987</c:v>
                </c:pt>
                <c:pt idx="92">
                  <c:v>44988</c:v>
                </c:pt>
                <c:pt idx="93">
                  <c:v>44989</c:v>
                </c:pt>
                <c:pt idx="94">
                  <c:v>44990</c:v>
                </c:pt>
                <c:pt idx="95">
                  <c:v>44991</c:v>
                </c:pt>
                <c:pt idx="96">
                  <c:v>44992</c:v>
                </c:pt>
                <c:pt idx="97">
                  <c:v>44993</c:v>
                </c:pt>
                <c:pt idx="98">
                  <c:v>44994</c:v>
                </c:pt>
                <c:pt idx="99">
                  <c:v>44995</c:v>
                </c:pt>
                <c:pt idx="100">
                  <c:v>44996</c:v>
                </c:pt>
                <c:pt idx="101">
                  <c:v>44997</c:v>
                </c:pt>
                <c:pt idx="102">
                  <c:v>44998</c:v>
                </c:pt>
                <c:pt idx="103">
                  <c:v>44999</c:v>
                </c:pt>
                <c:pt idx="104">
                  <c:v>45000</c:v>
                </c:pt>
                <c:pt idx="105">
                  <c:v>45001</c:v>
                </c:pt>
                <c:pt idx="106">
                  <c:v>45002</c:v>
                </c:pt>
                <c:pt idx="107">
                  <c:v>45003</c:v>
                </c:pt>
                <c:pt idx="108">
                  <c:v>45004</c:v>
                </c:pt>
                <c:pt idx="109">
                  <c:v>45005</c:v>
                </c:pt>
                <c:pt idx="110">
                  <c:v>45006</c:v>
                </c:pt>
                <c:pt idx="111">
                  <c:v>45007</c:v>
                </c:pt>
                <c:pt idx="112">
                  <c:v>45008</c:v>
                </c:pt>
                <c:pt idx="113">
                  <c:v>45009</c:v>
                </c:pt>
                <c:pt idx="114">
                  <c:v>45010</c:v>
                </c:pt>
                <c:pt idx="115">
                  <c:v>45011</c:v>
                </c:pt>
                <c:pt idx="116">
                  <c:v>45012</c:v>
                </c:pt>
                <c:pt idx="117">
                  <c:v>45013</c:v>
                </c:pt>
                <c:pt idx="118">
                  <c:v>45014</c:v>
                </c:pt>
                <c:pt idx="119">
                  <c:v>45015</c:v>
                </c:pt>
                <c:pt idx="120">
                  <c:v>45016</c:v>
                </c:pt>
                <c:pt idx="121">
                  <c:v>45017</c:v>
                </c:pt>
                <c:pt idx="122">
                  <c:v>45018</c:v>
                </c:pt>
                <c:pt idx="123">
                  <c:v>45019</c:v>
                </c:pt>
                <c:pt idx="124">
                  <c:v>45020</c:v>
                </c:pt>
                <c:pt idx="125">
                  <c:v>45021</c:v>
                </c:pt>
                <c:pt idx="126">
                  <c:v>45022</c:v>
                </c:pt>
                <c:pt idx="127">
                  <c:v>45023</c:v>
                </c:pt>
                <c:pt idx="128">
                  <c:v>45024</c:v>
                </c:pt>
                <c:pt idx="129">
                  <c:v>45025</c:v>
                </c:pt>
                <c:pt idx="130">
                  <c:v>45026</c:v>
                </c:pt>
                <c:pt idx="131">
                  <c:v>45027</c:v>
                </c:pt>
                <c:pt idx="132">
                  <c:v>45028</c:v>
                </c:pt>
                <c:pt idx="133">
                  <c:v>45029</c:v>
                </c:pt>
                <c:pt idx="134">
                  <c:v>45030</c:v>
                </c:pt>
                <c:pt idx="135">
                  <c:v>45031</c:v>
                </c:pt>
                <c:pt idx="136">
                  <c:v>45032</c:v>
                </c:pt>
                <c:pt idx="137">
                  <c:v>45033</c:v>
                </c:pt>
                <c:pt idx="138">
                  <c:v>45034</c:v>
                </c:pt>
                <c:pt idx="139">
                  <c:v>45035</c:v>
                </c:pt>
                <c:pt idx="140">
                  <c:v>45036</c:v>
                </c:pt>
                <c:pt idx="141">
                  <c:v>45037</c:v>
                </c:pt>
                <c:pt idx="142">
                  <c:v>45038</c:v>
                </c:pt>
                <c:pt idx="143">
                  <c:v>45039</c:v>
                </c:pt>
                <c:pt idx="144">
                  <c:v>45040</c:v>
                </c:pt>
                <c:pt idx="145">
                  <c:v>45041</c:v>
                </c:pt>
                <c:pt idx="146">
                  <c:v>45042</c:v>
                </c:pt>
                <c:pt idx="147">
                  <c:v>45043</c:v>
                </c:pt>
                <c:pt idx="148">
                  <c:v>45044</c:v>
                </c:pt>
                <c:pt idx="149">
                  <c:v>45045</c:v>
                </c:pt>
                <c:pt idx="150">
                  <c:v>45046</c:v>
                </c:pt>
                <c:pt idx="151">
                  <c:v>45047</c:v>
                </c:pt>
                <c:pt idx="152">
                  <c:v>45048</c:v>
                </c:pt>
                <c:pt idx="153">
                  <c:v>45049</c:v>
                </c:pt>
                <c:pt idx="154">
                  <c:v>45050</c:v>
                </c:pt>
                <c:pt idx="155">
                  <c:v>45051</c:v>
                </c:pt>
                <c:pt idx="156">
                  <c:v>45052</c:v>
                </c:pt>
                <c:pt idx="157">
                  <c:v>45053</c:v>
                </c:pt>
                <c:pt idx="158">
                  <c:v>45054</c:v>
                </c:pt>
                <c:pt idx="159">
                  <c:v>45055</c:v>
                </c:pt>
                <c:pt idx="160">
                  <c:v>45056</c:v>
                </c:pt>
                <c:pt idx="161">
                  <c:v>45057</c:v>
                </c:pt>
                <c:pt idx="162">
                  <c:v>45058</c:v>
                </c:pt>
                <c:pt idx="163">
                  <c:v>45059</c:v>
                </c:pt>
                <c:pt idx="164">
                  <c:v>45060</c:v>
                </c:pt>
                <c:pt idx="165">
                  <c:v>45061</c:v>
                </c:pt>
                <c:pt idx="166">
                  <c:v>45062</c:v>
                </c:pt>
                <c:pt idx="167">
                  <c:v>45063</c:v>
                </c:pt>
                <c:pt idx="168">
                  <c:v>45064</c:v>
                </c:pt>
                <c:pt idx="169">
                  <c:v>45065</c:v>
                </c:pt>
                <c:pt idx="170">
                  <c:v>45066</c:v>
                </c:pt>
                <c:pt idx="171">
                  <c:v>45067</c:v>
                </c:pt>
                <c:pt idx="172">
                  <c:v>45068</c:v>
                </c:pt>
                <c:pt idx="173">
                  <c:v>45069</c:v>
                </c:pt>
                <c:pt idx="174">
                  <c:v>45070</c:v>
                </c:pt>
                <c:pt idx="175">
                  <c:v>45071</c:v>
                </c:pt>
                <c:pt idx="176">
                  <c:v>45072</c:v>
                </c:pt>
                <c:pt idx="177">
                  <c:v>45073</c:v>
                </c:pt>
                <c:pt idx="178">
                  <c:v>45074</c:v>
                </c:pt>
                <c:pt idx="179">
                  <c:v>45075</c:v>
                </c:pt>
                <c:pt idx="180">
                  <c:v>45076</c:v>
                </c:pt>
                <c:pt idx="181">
                  <c:v>45077</c:v>
                </c:pt>
                <c:pt idx="182">
                  <c:v>45078</c:v>
                </c:pt>
                <c:pt idx="183">
                  <c:v>45079</c:v>
                </c:pt>
                <c:pt idx="184">
                  <c:v>45080</c:v>
                </c:pt>
                <c:pt idx="185">
                  <c:v>45081</c:v>
                </c:pt>
                <c:pt idx="186">
                  <c:v>45082</c:v>
                </c:pt>
                <c:pt idx="187">
                  <c:v>45083</c:v>
                </c:pt>
                <c:pt idx="188">
                  <c:v>45084</c:v>
                </c:pt>
                <c:pt idx="189">
                  <c:v>45085</c:v>
                </c:pt>
                <c:pt idx="190">
                  <c:v>45086</c:v>
                </c:pt>
                <c:pt idx="191">
                  <c:v>45087</c:v>
                </c:pt>
                <c:pt idx="192">
                  <c:v>45088</c:v>
                </c:pt>
                <c:pt idx="193">
                  <c:v>45089</c:v>
                </c:pt>
                <c:pt idx="194">
                  <c:v>45090</c:v>
                </c:pt>
                <c:pt idx="195">
                  <c:v>45091</c:v>
                </c:pt>
                <c:pt idx="196">
                  <c:v>45092</c:v>
                </c:pt>
                <c:pt idx="197">
                  <c:v>45093</c:v>
                </c:pt>
                <c:pt idx="198">
                  <c:v>45094</c:v>
                </c:pt>
                <c:pt idx="199">
                  <c:v>45095</c:v>
                </c:pt>
                <c:pt idx="200">
                  <c:v>45096</c:v>
                </c:pt>
                <c:pt idx="201">
                  <c:v>45097</c:v>
                </c:pt>
                <c:pt idx="202">
                  <c:v>45098</c:v>
                </c:pt>
                <c:pt idx="203">
                  <c:v>45099</c:v>
                </c:pt>
                <c:pt idx="204">
                  <c:v>45100</c:v>
                </c:pt>
                <c:pt idx="205">
                  <c:v>45101</c:v>
                </c:pt>
                <c:pt idx="206">
                  <c:v>45102</c:v>
                </c:pt>
                <c:pt idx="207">
                  <c:v>45103</c:v>
                </c:pt>
                <c:pt idx="208">
                  <c:v>45104</c:v>
                </c:pt>
                <c:pt idx="209">
                  <c:v>45105</c:v>
                </c:pt>
                <c:pt idx="210">
                  <c:v>45106</c:v>
                </c:pt>
                <c:pt idx="211">
                  <c:v>45107</c:v>
                </c:pt>
                <c:pt idx="212">
                  <c:v>45108</c:v>
                </c:pt>
                <c:pt idx="213">
                  <c:v>45109</c:v>
                </c:pt>
                <c:pt idx="214">
                  <c:v>45110</c:v>
                </c:pt>
                <c:pt idx="215">
                  <c:v>45111</c:v>
                </c:pt>
                <c:pt idx="216">
                  <c:v>45112</c:v>
                </c:pt>
                <c:pt idx="217">
                  <c:v>45113</c:v>
                </c:pt>
                <c:pt idx="218">
                  <c:v>45114</c:v>
                </c:pt>
                <c:pt idx="219">
                  <c:v>45115</c:v>
                </c:pt>
                <c:pt idx="220">
                  <c:v>45116</c:v>
                </c:pt>
                <c:pt idx="221">
                  <c:v>45117</c:v>
                </c:pt>
                <c:pt idx="222">
                  <c:v>45118</c:v>
                </c:pt>
                <c:pt idx="223">
                  <c:v>45119</c:v>
                </c:pt>
                <c:pt idx="224">
                  <c:v>45120</c:v>
                </c:pt>
                <c:pt idx="225">
                  <c:v>45121</c:v>
                </c:pt>
                <c:pt idx="226">
                  <c:v>45122</c:v>
                </c:pt>
                <c:pt idx="227">
                  <c:v>45123</c:v>
                </c:pt>
                <c:pt idx="228">
                  <c:v>45124</c:v>
                </c:pt>
                <c:pt idx="229">
                  <c:v>45125</c:v>
                </c:pt>
                <c:pt idx="230">
                  <c:v>45126</c:v>
                </c:pt>
                <c:pt idx="231">
                  <c:v>45127</c:v>
                </c:pt>
                <c:pt idx="232">
                  <c:v>45128</c:v>
                </c:pt>
                <c:pt idx="233">
                  <c:v>45129</c:v>
                </c:pt>
                <c:pt idx="234">
                  <c:v>45130</c:v>
                </c:pt>
                <c:pt idx="235">
                  <c:v>45131</c:v>
                </c:pt>
                <c:pt idx="236">
                  <c:v>45132</c:v>
                </c:pt>
                <c:pt idx="237">
                  <c:v>45133</c:v>
                </c:pt>
                <c:pt idx="238">
                  <c:v>45134</c:v>
                </c:pt>
                <c:pt idx="239">
                  <c:v>45135</c:v>
                </c:pt>
                <c:pt idx="240">
                  <c:v>45136</c:v>
                </c:pt>
                <c:pt idx="241">
                  <c:v>45137</c:v>
                </c:pt>
                <c:pt idx="242">
                  <c:v>45138</c:v>
                </c:pt>
                <c:pt idx="243">
                  <c:v>45139</c:v>
                </c:pt>
                <c:pt idx="244">
                  <c:v>45140</c:v>
                </c:pt>
                <c:pt idx="245">
                  <c:v>45141</c:v>
                </c:pt>
                <c:pt idx="246">
                  <c:v>45142</c:v>
                </c:pt>
                <c:pt idx="247">
                  <c:v>45143</c:v>
                </c:pt>
                <c:pt idx="248">
                  <c:v>45144</c:v>
                </c:pt>
                <c:pt idx="249">
                  <c:v>45145</c:v>
                </c:pt>
                <c:pt idx="250">
                  <c:v>45146</c:v>
                </c:pt>
                <c:pt idx="251">
                  <c:v>45147</c:v>
                </c:pt>
                <c:pt idx="252">
                  <c:v>45148</c:v>
                </c:pt>
                <c:pt idx="253">
                  <c:v>45149</c:v>
                </c:pt>
                <c:pt idx="254">
                  <c:v>45150</c:v>
                </c:pt>
                <c:pt idx="255">
                  <c:v>45151</c:v>
                </c:pt>
                <c:pt idx="256">
                  <c:v>45152</c:v>
                </c:pt>
                <c:pt idx="257">
                  <c:v>45153</c:v>
                </c:pt>
                <c:pt idx="258">
                  <c:v>45154</c:v>
                </c:pt>
                <c:pt idx="259">
                  <c:v>45155</c:v>
                </c:pt>
                <c:pt idx="260">
                  <c:v>45156</c:v>
                </c:pt>
                <c:pt idx="261">
                  <c:v>45157</c:v>
                </c:pt>
                <c:pt idx="262">
                  <c:v>45158</c:v>
                </c:pt>
                <c:pt idx="263">
                  <c:v>45159</c:v>
                </c:pt>
                <c:pt idx="264">
                  <c:v>45160</c:v>
                </c:pt>
                <c:pt idx="265">
                  <c:v>45161</c:v>
                </c:pt>
                <c:pt idx="266">
                  <c:v>45162</c:v>
                </c:pt>
                <c:pt idx="267">
                  <c:v>45163</c:v>
                </c:pt>
                <c:pt idx="268">
                  <c:v>45164</c:v>
                </c:pt>
                <c:pt idx="269">
                  <c:v>45165</c:v>
                </c:pt>
                <c:pt idx="270">
                  <c:v>45166</c:v>
                </c:pt>
                <c:pt idx="271">
                  <c:v>45167</c:v>
                </c:pt>
                <c:pt idx="272">
                  <c:v>45168</c:v>
                </c:pt>
                <c:pt idx="273">
                  <c:v>45169</c:v>
                </c:pt>
                <c:pt idx="274">
                  <c:v>45170</c:v>
                </c:pt>
                <c:pt idx="275">
                  <c:v>45171</c:v>
                </c:pt>
                <c:pt idx="276">
                  <c:v>45172</c:v>
                </c:pt>
                <c:pt idx="277">
                  <c:v>45173</c:v>
                </c:pt>
                <c:pt idx="278">
                  <c:v>45174</c:v>
                </c:pt>
                <c:pt idx="279">
                  <c:v>45175</c:v>
                </c:pt>
                <c:pt idx="280">
                  <c:v>45176</c:v>
                </c:pt>
                <c:pt idx="281">
                  <c:v>45177</c:v>
                </c:pt>
                <c:pt idx="282">
                  <c:v>45178</c:v>
                </c:pt>
                <c:pt idx="283">
                  <c:v>45179</c:v>
                </c:pt>
                <c:pt idx="284">
                  <c:v>45180</c:v>
                </c:pt>
                <c:pt idx="285">
                  <c:v>45181</c:v>
                </c:pt>
                <c:pt idx="286">
                  <c:v>45182</c:v>
                </c:pt>
                <c:pt idx="287">
                  <c:v>45183</c:v>
                </c:pt>
                <c:pt idx="288">
                  <c:v>45184</c:v>
                </c:pt>
                <c:pt idx="289">
                  <c:v>45185</c:v>
                </c:pt>
                <c:pt idx="290">
                  <c:v>45186</c:v>
                </c:pt>
                <c:pt idx="291">
                  <c:v>45187</c:v>
                </c:pt>
                <c:pt idx="292">
                  <c:v>45188</c:v>
                </c:pt>
                <c:pt idx="293">
                  <c:v>45189</c:v>
                </c:pt>
                <c:pt idx="294">
                  <c:v>45190</c:v>
                </c:pt>
                <c:pt idx="295">
                  <c:v>45191</c:v>
                </c:pt>
                <c:pt idx="296">
                  <c:v>45192</c:v>
                </c:pt>
                <c:pt idx="297">
                  <c:v>45193</c:v>
                </c:pt>
                <c:pt idx="298">
                  <c:v>45194</c:v>
                </c:pt>
                <c:pt idx="299">
                  <c:v>45195</c:v>
                </c:pt>
                <c:pt idx="300">
                  <c:v>45196</c:v>
                </c:pt>
                <c:pt idx="301">
                  <c:v>45197</c:v>
                </c:pt>
                <c:pt idx="302">
                  <c:v>45198</c:v>
                </c:pt>
                <c:pt idx="303">
                  <c:v>45199</c:v>
                </c:pt>
                <c:pt idx="304">
                  <c:v>45200</c:v>
                </c:pt>
                <c:pt idx="305">
                  <c:v>45201</c:v>
                </c:pt>
                <c:pt idx="306">
                  <c:v>45202</c:v>
                </c:pt>
                <c:pt idx="307">
                  <c:v>45203</c:v>
                </c:pt>
                <c:pt idx="308">
                  <c:v>45204</c:v>
                </c:pt>
                <c:pt idx="309">
                  <c:v>45205</c:v>
                </c:pt>
                <c:pt idx="310">
                  <c:v>45206</c:v>
                </c:pt>
                <c:pt idx="311">
                  <c:v>45207</c:v>
                </c:pt>
                <c:pt idx="312">
                  <c:v>45208</c:v>
                </c:pt>
                <c:pt idx="313">
                  <c:v>45209</c:v>
                </c:pt>
                <c:pt idx="314">
                  <c:v>45210</c:v>
                </c:pt>
                <c:pt idx="315">
                  <c:v>45211</c:v>
                </c:pt>
                <c:pt idx="316">
                  <c:v>45212</c:v>
                </c:pt>
                <c:pt idx="317">
                  <c:v>45213</c:v>
                </c:pt>
                <c:pt idx="318">
                  <c:v>45214</c:v>
                </c:pt>
                <c:pt idx="319">
                  <c:v>45215</c:v>
                </c:pt>
                <c:pt idx="320">
                  <c:v>45216</c:v>
                </c:pt>
                <c:pt idx="321">
                  <c:v>45217</c:v>
                </c:pt>
                <c:pt idx="322">
                  <c:v>45218</c:v>
                </c:pt>
                <c:pt idx="323">
                  <c:v>45219</c:v>
                </c:pt>
                <c:pt idx="324">
                  <c:v>45220</c:v>
                </c:pt>
                <c:pt idx="325">
                  <c:v>45221</c:v>
                </c:pt>
                <c:pt idx="326">
                  <c:v>45222</c:v>
                </c:pt>
                <c:pt idx="327">
                  <c:v>45223</c:v>
                </c:pt>
                <c:pt idx="328">
                  <c:v>45224</c:v>
                </c:pt>
                <c:pt idx="329">
                  <c:v>45225</c:v>
                </c:pt>
              </c:numCache>
            </c:numRef>
          </c:cat>
          <c:val>
            <c:numRef>
              <c:f>new_followers!$B$12:$B$341</c:f>
              <c:numCache>
                <c:formatCode>General</c:formatCode>
                <c:ptCount val="330"/>
                <c:pt idx="0">
                  <c:v>568</c:v>
                </c:pt>
                <c:pt idx="1">
                  <c:v>504</c:v>
                </c:pt>
                <c:pt idx="2">
                  <c:v>421</c:v>
                </c:pt>
                <c:pt idx="3">
                  <c:v>475</c:v>
                </c:pt>
                <c:pt idx="4">
                  <c:v>823</c:v>
                </c:pt>
                <c:pt idx="5">
                  <c:v>1418</c:v>
                </c:pt>
                <c:pt idx="6">
                  <c:v>1427</c:v>
                </c:pt>
                <c:pt idx="7">
                  <c:v>1148</c:v>
                </c:pt>
                <c:pt idx="8">
                  <c:v>738</c:v>
                </c:pt>
                <c:pt idx="9">
                  <c:v>526</c:v>
                </c:pt>
                <c:pt idx="10">
                  <c:v>394</c:v>
                </c:pt>
                <c:pt idx="11">
                  <c:v>379</c:v>
                </c:pt>
                <c:pt idx="12">
                  <c:v>394</c:v>
                </c:pt>
                <c:pt idx="13">
                  <c:v>425</c:v>
                </c:pt>
                <c:pt idx="14">
                  <c:v>474</c:v>
                </c:pt>
                <c:pt idx="15">
                  <c:v>544</c:v>
                </c:pt>
                <c:pt idx="16">
                  <c:v>640</c:v>
                </c:pt>
                <c:pt idx="17">
                  <c:v>699</c:v>
                </c:pt>
                <c:pt idx="18">
                  <c:v>835</c:v>
                </c:pt>
                <c:pt idx="19">
                  <c:v>1069</c:v>
                </c:pt>
                <c:pt idx="20">
                  <c:v>1216</c:v>
                </c:pt>
                <c:pt idx="21">
                  <c:v>976</c:v>
                </c:pt>
                <c:pt idx="22">
                  <c:v>998</c:v>
                </c:pt>
                <c:pt idx="23">
                  <c:v>893</c:v>
                </c:pt>
                <c:pt idx="24">
                  <c:v>964</c:v>
                </c:pt>
                <c:pt idx="25">
                  <c:v>1037</c:v>
                </c:pt>
                <c:pt idx="26">
                  <c:v>1181</c:v>
                </c:pt>
                <c:pt idx="27">
                  <c:v>1149</c:v>
                </c:pt>
                <c:pt idx="28">
                  <c:v>1018</c:v>
                </c:pt>
                <c:pt idx="29">
                  <c:v>790</c:v>
                </c:pt>
                <c:pt idx="30">
                  <c:v>676</c:v>
                </c:pt>
                <c:pt idx="31">
                  <c:v>619</c:v>
                </c:pt>
                <c:pt idx="32">
                  <c:v>707</c:v>
                </c:pt>
                <c:pt idx="33">
                  <c:v>721</c:v>
                </c:pt>
                <c:pt idx="34">
                  <c:v>637</c:v>
                </c:pt>
                <c:pt idx="35">
                  <c:v>527</c:v>
                </c:pt>
                <c:pt idx="36">
                  <c:v>465</c:v>
                </c:pt>
                <c:pt idx="37">
                  <c:v>484</c:v>
                </c:pt>
                <c:pt idx="38">
                  <c:v>428</c:v>
                </c:pt>
                <c:pt idx="39">
                  <c:v>340</c:v>
                </c:pt>
                <c:pt idx="40">
                  <c:v>355</c:v>
                </c:pt>
                <c:pt idx="41">
                  <c:v>361</c:v>
                </c:pt>
                <c:pt idx="42">
                  <c:v>348</c:v>
                </c:pt>
                <c:pt idx="43">
                  <c:v>303</c:v>
                </c:pt>
                <c:pt idx="44">
                  <c:v>327</c:v>
                </c:pt>
                <c:pt idx="45">
                  <c:v>264</c:v>
                </c:pt>
                <c:pt idx="46">
                  <c:v>276</c:v>
                </c:pt>
                <c:pt idx="47">
                  <c:v>153</c:v>
                </c:pt>
                <c:pt idx="48">
                  <c:v>171</c:v>
                </c:pt>
                <c:pt idx="49">
                  <c:v>146</c:v>
                </c:pt>
                <c:pt idx="50">
                  <c:v>178</c:v>
                </c:pt>
                <c:pt idx="51">
                  <c:v>173</c:v>
                </c:pt>
                <c:pt idx="52">
                  <c:v>211</c:v>
                </c:pt>
                <c:pt idx="53">
                  <c:v>210</c:v>
                </c:pt>
                <c:pt idx="54">
                  <c:v>265</c:v>
                </c:pt>
                <c:pt idx="55">
                  <c:v>178</c:v>
                </c:pt>
                <c:pt idx="56">
                  <c:v>177</c:v>
                </c:pt>
                <c:pt idx="57">
                  <c:v>144</c:v>
                </c:pt>
                <c:pt idx="58">
                  <c:v>176</c:v>
                </c:pt>
                <c:pt idx="59">
                  <c:v>187</c:v>
                </c:pt>
                <c:pt idx="60">
                  <c:v>218</c:v>
                </c:pt>
                <c:pt idx="61">
                  <c:v>174</c:v>
                </c:pt>
                <c:pt idx="62">
                  <c:v>165</c:v>
                </c:pt>
                <c:pt idx="63">
                  <c:v>184</c:v>
                </c:pt>
                <c:pt idx="64">
                  <c:v>155</c:v>
                </c:pt>
                <c:pt idx="65">
                  <c:v>170</c:v>
                </c:pt>
                <c:pt idx="66">
                  <c:v>162</c:v>
                </c:pt>
                <c:pt idx="67">
                  <c:v>153</c:v>
                </c:pt>
                <c:pt idx="68">
                  <c:v>152</c:v>
                </c:pt>
                <c:pt idx="69">
                  <c:v>185</c:v>
                </c:pt>
                <c:pt idx="70">
                  <c:v>148</c:v>
                </c:pt>
                <c:pt idx="71">
                  <c:v>113</c:v>
                </c:pt>
                <c:pt idx="72">
                  <c:v>122</c:v>
                </c:pt>
                <c:pt idx="73">
                  <c:v>123</c:v>
                </c:pt>
                <c:pt idx="74">
                  <c:v>124</c:v>
                </c:pt>
                <c:pt idx="75">
                  <c:v>114</c:v>
                </c:pt>
                <c:pt idx="76">
                  <c:v>119</c:v>
                </c:pt>
                <c:pt idx="77">
                  <c:v>147</c:v>
                </c:pt>
                <c:pt idx="78">
                  <c:v>130</c:v>
                </c:pt>
                <c:pt idx="79">
                  <c:v>103</c:v>
                </c:pt>
                <c:pt idx="80">
                  <c:v>113</c:v>
                </c:pt>
                <c:pt idx="81">
                  <c:v>123</c:v>
                </c:pt>
                <c:pt idx="82">
                  <c:v>136</c:v>
                </c:pt>
                <c:pt idx="83">
                  <c:v>197</c:v>
                </c:pt>
                <c:pt idx="84">
                  <c:v>167</c:v>
                </c:pt>
                <c:pt idx="85">
                  <c:v>118</c:v>
                </c:pt>
                <c:pt idx="86">
                  <c:v>143</c:v>
                </c:pt>
                <c:pt idx="87">
                  <c:v>157</c:v>
                </c:pt>
                <c:pt idx="88">
                  <c:v>125</c:v>
                </c:pt>
                <c:pt idx="89">
                  <c:v>134</c:v>
                </c:pt>
                <c:pt idx="90">
                  <c:v>148</c:v>
                </c:pt>
                <c:pt idx="91">
                  <c:v>148</c:v>
                </c:pt>
                <c:pt idx="92">
                  <c:v>125</c:v>
                </c:pt>
                <c:pt idx="93">
                  <c:v>115</c:v>
                </c:pt>
                <c:pt idx="94">
                  <c:v>113</c:v>
                </c:pt>
                <c:pt idx="95">
                  <c:v>118</c:v>
                </c:pt>
                <c:pt idx="96">
                  <c:v>145</c:v>
                </c:pt>
                <c:pt idx="97">
                  <c:v>136</c:v>
                </c:pt>
                <c:pt idx="98">
                  <c:v>144</c:v>
                </c:pt>
                <c:pt idx="99">
                  <c:v>185</c:v>
                </c:pt>
                <c:pt idx="100">
                  <c:v>158</c:v>
                </c:pt>
                <c:pt idx="101">
                  <c:v>134</c:v>
                </c:pt>
                <c:pt idx="102">
                  <c:v>151</c:v>
                </c:pt>
                <c:pt idx="103">
                  <c:v>135</c:v>
                </c:pt>
                <c:pt idx="104">
                  <c:v>177</c:v>
                </c:pt>
                <c:pt idx="105">
                  <c:v>193</c:v>
                </c:pt>
                <c:pt idx="106">
                  <c:v>151</c:v>
                </c:pt>
                <c:pt idx="107">
                  <c:v>152</c:v>
                </c:pt>
                <c:pt idx="108">
                  <c:v>158</c:v>
                </c:pt>
                <c:pt idx="109">
                  <c:v>141</c:v>
                </c:pt>
                <c:pt idx="110">
                  <c:v>156</c:v>
                </c:pt>
                <c:pt idx="111">
                  <c:v>104</c:v>
                </c:pt>
                <c:pt idx="112">
                  <c:v>99</c:v>
                </c:pt>
                <c:pt idx="113">
                  <c:v>115</c:v>
                </c:pt>
                <c:pt idx="114">
                  <c:v>100</c:v>
                </c:pt>
                <c:pt idx="115">
                  <c:v>103</c:v>
                </c:pt>
                <c:pt idx="116">
                  <c:v>117</c:v>
                </c:pt>
                <c:pt idx="117">
                  <c:v>139</c:v>
                </c:pt>
                <c:pt idx="118">
                  <c:v>111</c:v>
                </c:pt>
                <c:pt idx="119">
                  <c:v>164</c:v>
                </c:pt>
                <c:pt idx="120">
                  <c:v>173</c:v>
                </c:pt>
                <c:pt idx="121">
                  <c:v>192</c:v>
                </c:pt>
                <c:pt idx="122">
                  <c:v>136</c:v>
                </c:pt>
                <c:pt idx="123">
                  <c:v>139</c:v>
                </c:pt>
                <c:pt idx="124">
                  <c:v>128</c:v>
                </c:pt>
                <c:pt idx="125">
                  <c:v>146</c:v>
                </c:pt>
                <c:pt idx="126">
                  <c:v>128</c:v>
                </c:pt>
                <c:pt idx="127">
                  <c:v>134</c:v>
                </c:pt>
                <c:pt idx="128">
                  <c:v>126</c:v>
                </c:pt>
                <c:pt idx="129">
                  <c:v>160</c:v>
                </c:pt>
                <c:pt idx="130">
                  <c:v>175</c:v>
                </c:pt>
                <c:pt idx="131">
                  <c:v>156</c:v>
                </c:pt>
                <c:pt idx="132">
                  <c:v>119</c:v>
                </c:pt>
                <c:pt idx="133">
                  <c:v>116</c:v>
                </c:pt>
                <c:pt idx="134">
                  <c:v>87</c:v>
                </c:pt>
                <c:pt idx="135">
                  <c:v>97</c:v>
                </c:pt>
                <c:pt idx="136">
                  <c:v>112</c:v>
                </c:pt>
                <c:pt idx="137">
                  <c:v>93</c:v>
                </c:pt>
                <c:pt idx="138">
                  <c:v>88</c:v>
                </c:pt>
                <c:pt idx="139">
                  <c:v>81</c:v>
                </c:pt>
                <c:pt idx="140">
                  <c:v>61</c:v>
                </c:pt>
                <c:pt idx="141">
                  <c:v>81</c:v>
                </c:pt>
                <c:pt idx="142">
                  <c:v>67</c:v>
                </c:pt>
                <c:pt idx="143">
                  <c:v>78</c:v>
                </c:pt>
                <c:pt idx="144">
                  <c:v>87</c:v>
                </c:pt>
                <c:pt idx="145">
                  <c:v>91</c:v>
                </c:pt>
                <c:pt idx="146">
                  <c:v>89</c:v>
                </c:pt>
                <c:pt idx="147">
                  <c:v>128</c:v>
                </c:pt>
                <c:pt idx="148">
                  <c:v>89</c:v>
                </c:pt>
                <c:pt idx="149">
                  <c:v>78</c:v>
                </c:pt>
                <c:pt idx="150">
                  <c:v>59</c:v>
                </c:pt>
                <c:pt idx="151">
                  <c:v>119</c:v>
                </c:pt>
                <c:pt idx="152">
                  <c:v>88</c:v>
                </c:pt>
                <c:pt idx="153">
                  <c:v>96</c:v>
                </c:pt>
                <c:pt idx="154">
                  <c:v>115</c:v>
                </c:pt>
                <c:pt idx="155">
                  <c:v>177</c:v>
                </c:pt>
                <c:pt idx="156">
                  <c:v>191</c:v>
                </c:pt>
                <c:pt idx="157">
                  <c:v>216</c:v>
                </c:pt>
                <c:pt idx="158">
                  <c:v>183</c:v>
                </c:pt>
                <c:pt idx="159">
                  <c:v>198</c:v>
                </c:pt>
                <c:pt idx="160">
                  <c:v>236</c:v>
                </c:pt>
                <c:pt idx="161">
                  <c:v>329</c:v>
                </c:pt>
                <c:pt idx="162">
                  <c:v>470</c:v>
                </c:pt>
                <c:pt idx="163">
                  <c:v>637</c:v>
                </c:pt>
                <c:pt idx="164">
                  <c:v>554</c:v>
                </c:pt>
                <c:pt idx="165">
                  <c:v>741</c:v>
                </c:pt>
                <c:pt idx="166">
                  <c:v>1026</c:v>
                </c:pt>
                <c:pt idx="167">
                  <c:v>1006</c:v>
                </c:pt>
                <c:pt idx="168">
                  <c:v>714</c:v>
                </c:pt>
                <c:pt idx="169">
                  <c:v>583</c:v>
                </c:pt>
                <c:pt idx="170">
                  <c:v>574</c:v>
                </c:pt>
                <c:pt idx="171">
                  <c:v>425</c:v>
                </c:pt>
                <c:pt idx="172">
                  <c:v>417</c:v>
                </c:pt>
                <c:pt idx="173">
                  <c:v>431</c:v>
                </c:pt>
                <c:pt idx="174">
                  <c:v>381</c:v>
                </c:pt>
                <c:pt idx="175">
                  <c:v>330</c:v>
                </c:pt>
                <c:pt idx="176">
                  <c:v>258</c:v>
                </c:pt>
                <c:pt idx="177">
                  <c:v>258</c:v>
                </c:pt>
                <c:pt idx="178">
                  <c:v>309</c:v>
                </c:pt>
                <c:pt idx="179">
                  <c:v>417</c:v>
                </c:pt>
                <c:pt idx="180">
                  <c:v>489</c:v>
                </c:pt>
                <c:pt idx="181">
                  <c:v>427</c:v>
                </c:pt>
                <c:pt idx="182">
                  <c:v>353</c:v>
                </c:pt>
                <c:pt idx="183">
                  <c:v>410</c:v>
                </c:pt>
                <c:pt idx="184">
                  <c:v>481</c:v>
                </c:pt>
                <c:pt idx="185">
                  <c:v>389</c:v>
                </c:pt>
                <c:pt idx="186">
                  <c:v>452</c:v>
                </c:pt>
                <c:pt idx="187">
                  <c:v>602</c:v>
                </c:pt>
                <c:pt idx="188">
                  <c:v>390</c:v>
                </c:pt>
                <c:pt idx="189">
                  <c:v>423</c:v>
                </c:pt>
                <c:pt idx="190">
                  <c:v>335</c:v>
                </c:pt>
                <c:pt idx="191">
                  <c:v>233</c:v>
                </c:pt>
                <c:pt idx="192">
                  <c:v>265</c:v>
                </c:pt>
                <c:pt idx="193">
                  <c:v>310</c:v>
                </c:pt>
                <c:pt idx="194">
                  <c:v>244</c:v>
                </c:pt>
                <c:pt idx="195">
                  <c:v>258</c:v>
                </c:pt>
                <c:pt idx="196">
                  <c:v>273</c:v>
                </c:pt>
                <c:pt idx="197">
                  <c:v>274</c:v>
                </c:pt>
                <c:pt idx="198">
                  <c:v>255</c:v>
                </c:pt>
                <c:pt idx="199">
                  <c:v>217</c:v>
                </c:pt>
                <c:pt idx="200">
                  <c:v>264</c:v>
                </c:pt>
                <c:pt idx="201">
                  <c:v>258</c:v>
                </c:pt>
                <c:pt idx="202">
                  <c:v>186</c:v>
                </c:pt>
                <c:pt idx="203">
                  <c:v>244</c:v>
                </c:pt>
                <c:pt idx="204">
                  <c:v>257</c:v>
                </c:pt>
                <c:pt idx="205">
                  <c:v>240</c:v>
                </c:pt>
                <c:pt idx="206">
                  <c:v>291</c:v>
                </c:pt>
                <c:pt idx="207">
                  <c:v>190</c:v>
                </c:pt>
                <c:pt idx="208">
                  <c:v>310</c:v>
                </c:pt>
                <c:pt idx="209">
                  <c:v>332</c:v>
                </c:pt>
                <c:pt idx="210">
                  <c:v>289</c:v>
                </c:pt>
                <c:pt idx="211">
                  <c:v>418</c:v>
                </c:pt>
                <c:pt idx="212">
                  <c:v>418</c:v>
                </c:pt>
                <c:pt idx="213">
                  <c:v>393</c:v>
                </c:pt>
                <c:pt idx="214">
                  <c:v>292</c:v>
                </c:pt>
                <c:pt idx="215">
                  <c:v>373</c:v>
                </c:pt>
                <c:pt idx="216">
                  <c:v>383</c:v>
                </c:pt>
                <c:pt idx="217">
                  <c:v>282</c:v>
                </c:pt>
                <c:pt idx="218">
                  <c:v>287</c:v>
                </c:pt>
                <c:pt idx="219">
                  <c:v>257</c:v>
                </c:pt>
                <c:pt idx="220">
                  <c:v>268</c:v>
                </c:pt>
                <c:pt idx="221">
                  <c:v>263</c:v>
                </c:pt>
                <c:pt idx="222">
                  <c:v>272</c:v>
                </c:pt>
                <c:pt idx="223">
                  <c:v>258</c:v>
                </c:pt>
                <c:pt idx="224">
                  <c:v>236</c:v>
                </c:pt>
                <c:pt idx="225">
                  <c:v>248</c:v>
                </c:pt>
                <c:pt idx="226">
                  <c:v>406</c:v>
                </c:pt>
                <c:pt idx="227">
                  <c:v>500</c:v>
                </c:pt>
                <c:pt idx="228">
                  <c:v>451</c:v>
                </c:pt>
                <c:pt idx="229">
                  <c:v>480</c:v>
                </c:pt>
                <c:pt idx="230">
                  <c:v>484</c:v>
                </c:pt>
                <c:pt idx="231">
                  <c:v>507</c:v>
                </c:pt>
                <c:pt idx="232">
                  <c:v>446</c:v>
                </c:pt>
                <c:pt idx="233">
                  <c:v>380</c:v>
                </c:pt>
                <c:pt idx="234">
                  <c:v>407</c:v>
                </c:pt>
                <c:pt idx="235">
                  <c:v>353</c:v>
                </c:pt>
                <c:pt idx="236">
                  <c:v>370</c:v>
                </c:pt>
                <c:pt idx="237">
                  <c:v>321</c:v>
                </c:pt>
                <c:pt idx="238">
                  <c:v>316</c:v>
                </c:pt>
                <c:pt idx="239">
                  <c:v>240</c:v>
                </c:pt>
                <c:pt idx="240">
                  <c:v>236</c:v>
                </c:pt>
                <c:pt idx="241">
                  <c:v>207</c:v>
                </c:pt>
                <c:pt idx="242">
                  <c:v>173</c:v>
                </c:pt>
                <c:pt idx="243">
                  <c:v>195</c:v>
                </c:pt>
                <c:pt idx="244">
                  <c:v>183</c:v>
                </c:pt>
                <c:pt idx="245">
                  <c:v>207</c:v>
                </c:pt>
                <c:pt idx="246">
                  <c:v>185</c:v>
                </c:pt>
                <c:pt idx="247">
                  <c:v>149</c:v>
                </c:pt>
                <c:pt idx="248">
                  <c:v>144</c:v>
                </c:pt>
                <c:pt idx="249">
                  <c:v>197</c:v>
                </c:pt>
                <c:pt idx="250">
                  <c:v>154</c:v>
                </c:pt>
                <c:pt idx="251">
                  <c:v>161</c:v>
                </c:pt>
                <c:pt idx="252">
                  <c:v>179</c:v>
                </c:pt>
                <c:pt idx="253">
                  <c:v>146</c:v>
                </c:pt>
                <c:pt idx="254">
                  <c:v>115</c:v>
                </c:pt>
                <c:pt idx="255">
                  <c:v>133</c:v>
                </c:pt>
                <c:pt idx="256">
                  <c:v>109</c:v>
                </c:pt>
                <c:pt idx="257">
                  <c:v>129</c:v>
                </c:pt>
                <c:pt idx="258">
                  <c:v>141</c:v>
                </c:pt>
                <c:pt idx="259">
                  <c:v>505</c:v>
                </c:pt>
                <c:pt idx="260">
                  <c:v>906</c:v>
                </c:pt>
                <c:pt idx="261">
                  <c:v>248</c:v>
                </c:pt>
                <c:pt idx="262">
                  <c:v>260</c:v>
                </c:pt>
                <c:pt idx="263">
                  <c:v>234</c:v>
                </c:pt>
                <c:pt idx="264">
                  <c:v>335</c:v>
                </c:pt>
                <c:pt idx="265">
                  <c:v>242</c:v>
                </c:pt>
                <c:pt idx="266">
                  <c:v>164</c:v>
                </c:pt>
                <c:pt idx="267">
                  <c:v>201</c:v>
                </c:pt>
                <c:pt idx="268">
                  <c:v>181</c:v>
                </c:pt>
                <c:pt idx="269">
                  <c:v>148</c:v>
                </c:pt>
                <c:pt idx="270">
                  <c:v>135</c:v>
                </c:pt>
                <c:pt idx="271">
                  <c:v>114</c:v>
                </c:pt>
                <c:pt idx="272">
                  <c:v>98</c:v>
                </c:pt>
                <c:pt idx="273">
                  <c:v>110</c:v>
                </c:pt>
                <c:pt idx="274">
                  <c:v>103</c:v>
                </c:pt>
                <c:pt idx="275">
                  <c:v>107</c:v>
                </c:pt>
                <c:pt idx="276">
                  <c:v>159</c:v>
                </c:pt>
                <c:pt idx="277">
                  <c:v>123</c:v>
                </c:pt>
                <c:pt idx="278">
                  <c:v>143</c:v>
                </c:pt>
                <c:pt idx="279">
                  <c:v>124</c:v>
                </c:pt>
                <c:pt idx="280">
                  <c:v>123</c:v>
                </c:pt>
                <c:pt idx="281">
                  <c:v>131</c:v>
                </c:pt>
                <c:pt idx="282">
                  <c:v>117</c:v>
                </c:pt>
                <c:pt idx="283">
                  <c:v>115</c:v>
                </c:pt>
                <c:pt idx="284">
                  <c:v>107</c:v>
                </c:pt>
                <c:pt idx="285">
                  <c:v>121</c:v>
                </c:pt>
                <c:pt idx="286">
                  <c:v>139</c:v>
                </c:pt>
                <c:pt idx="287">
                  <c:v>99</c:v>
                </c:pt>
                <c:pt idx="288">
                  <c:v>124</c:v>
                </c:pt>
                <c:pt idx="289">
                  <c:v>128</c:v>
                </c:pt>
                <c:pt idx="290">
                  <c:v>119</c:v>
                </c:pt>
                <c:pt idx="291">
                  <c:v>110</c:v>
                </c:pt>
                <c:pt idx="292">
                  <c:v>132</c:v>
                </c:pt>
                <c:pt idx="293">
                  <c:v>118</c:v>
                </c:pt>
                <c:pt idx="294">
                  <c:v>95</c:v>
                </c:pt>
                <c:pt idx="295">
                  <c:v>85</c:v>
                </c:pt>
                <c:pt idx="296">
                  <c:v>104</c:v>
                </c:pt>
                <c:pt idx="297">
                  <c:v>102</c:v>
                </c:pt>
                <c:pt idx="298">
                  <c:v>115</c:v>
                </c:pt>
                <c:pt idx="299">
                  <c:v>101</c:v>
                </c:pt>
                <c:pt idx="300">
                  <c:v>105</c:v>
                </c:pt>
                <c:pt idx="301">
                  <c:v>124</c:v>
                </c:pt>
                <c:pt idx="302">
                  <c:v>99</c:v>
                </c:pt>
                <c:pt idx="303">
                  <c:v>96</c:v>
                </c:pt>
                <c:pt idx="304">
                  <c:v>102</c:v>
                </c:pt>
                <c:pt idx="305">
                  <c:v>120</c:v>
                </c:pt>
                <c:pt idx="306">
                  <c:v>114</c:v>
                </c:pt>
                <c:pt idx="307">
                  <c:v>103</c:v>
                </c:pt>
                <c:pt idx="308">
                  <c:v>155</c:v>
                </c:pt>
                <c:pt idx="309">
                  <c:v>160</c:v>
                </c:pt>
                <c:pt idx="310">
                  <c:v>170</c:v>
                </c:pt>
                <c:pt idx="311">
                  <c:v>149</c:v>
                </c:pt>
                <c:pt idx="312">
                  <c:v>195</c:v>
                </c:pt>
                <c:pt idx="313">
                  <c:v>244</c:v>
                </c:pt>
                <c:pt idx="314">
                  <c:v>233</c:v>
                </c:pt>
                <c:pt idx="315">
                  <c:v>264</c:v>
                </c:pt>
                <c:pt idx="316">
                  <c:v>148</c:v>
                </c:pt>
                <c:pt idx="317">
                  <c:v>141</c:v>
                </c:pt>
                <c:pt idx="318">
                  <c:v>101</c:v>
                </c:pt>
                <c:pt idx="319">
                  <c:v>112</c:v>
                </c:pt>
                <c:pt idx="320">
                  <c:v>134</c:v>
                </c:pt>
                <c:pt idx="321">
                  <c:v>127</c:v>
                </c:pt>
                <c:pt idx="322">
                  <c:v>125</c:v>
                </c:pt>
                <c:pt idx="323">
                  <c:v>125</c:v>
                </c:pt>
                <c:pt idx="324">
                  <c:v>129</c:v>
                </c:pt>
                <c:pt idx="325">
                  <c:v>94</c:v>
                </c:pt>
                <c:pt idx="326">
                  <c:v>98</c:v>
                </c:pt>
                <c:pt idx="327">
                  <c:v>145</c:v>
                </c:pt>
                <c:pt idx="328">
                  <c:v>144</c:v>
                </c:pt>
                <c:pt idx="329">
                  <c:v>0</c:v>
                </c:pt>
              </c:numCache>
            </c:numRef>
          </c:val>
          <c:smooth val="0"/>
          <c:extLst>
            <c:ext xmlns:c16="http://schemas.microsoft.com/office/drawing/2014/chart" uri="{C3380CC4-5D6E-409C-BE32-E72D297353CC}">
              <c16:uniqueId val="{00000000-1CCF-408C-8FEB-3B237B365470}"/>
            </c:ext>
          </c:extLst>
        </c:ser>
        <c:dLbls>
          <c:showLegendKey val="0"/>
          <c:showVal val="0"/>
          <c:showCatName val="0"/>
          <c:showSerName val="0"/>
          <c:showPercent val="0"/>
          <c:showBubbleSize val="0"/>
        </c:dLbls>
        <c:smooth val="0"/>
        <c:axId val="443057631"/>
        <c:axId val="446072767"/>
      </c:lineChart>
      <c:dateAx>
        <c:axId val="44305763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72767"/>
        <c:crosses val="autoZero"/>
        <c:auto val="1"/>
        <c:lblOffset val="100"/>
        <c:baseTimeUnit val="days"/>
      </c:dateAx>
      <c:valAx>
        <c:axId val="44607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5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20231110.xlsx]Daily Stats 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Stats Pivot'!$B$3</c:f>
              <c:strCache>
                <c:ptCount val="1"/>
                <c:pt idx="0">
                  <c:v>Total</c:v>
                </c:pt>
              </c:strCache>
            </c:strRef>
          </c:tx>
          <c:spPr>
            <a:ln w="28575" cap="rnd">
              <a:solidFill>
                <a:schemeClr val="accent1"/>
              </a:solidFill>
              <a:round/>
            </a:ln>
            <a:effectLst/>
          </c:spPr>
          <c:marker>
            <c:symbol val="none"/>
          </c:marker>
          <c:cat>
            <c:multiLvlStrRef>
              <c:f>'Daily Stats Pivot'!$A$4:$A$17</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'Daily Stats Pivot'!$B$4:$B$17</c:f>
              <c:numCache>
                <c:formatCode>General</c:formatCode>
                <c:ptCount val="11"/>
                <c:pt idx="0">
                  <c:v>1771176</c:v>
                </c:pt>
                <c:pt idx="1">
                  <c:v>864501</c:v>
                </c:pt>
                <c:pt idx="2">
                  <c:v>339078</c:v>
                </c:pt>
                <c:pt idx="3">
                  <c:v>627737</c:v>
                </c:pt>
                <c:pt idx="4">
                  <c:v>515012</c:v>
                </c:pt>
                <c:pt idx="5">
                  <c:v>2254210</c:v>
                </c:pt>
                <c:pt idx="6">
                  <c:v>1269801</c:v>
                </c:pt>
                <c:pt idx="7">
                  <c:v>1137604</c:v>
                </c:pt>
                <c:pt idx="8">
                  <c:v>781188</c:v>
                </c:pt>
                <c:pt idx="9">
                  <c:v>392934</c:v>
                </c:pt>
                <c:pt idx="10">
                  <c:v>550255</c:v>
                </c:pt>
              </c:numCache>
            </c:numRef>
          </c:val>
          <c:smooth val="0"/>
          <c:extLst>
            <c:ext xmlns:c16="http://schemas.microsoft.com/office/drawing/2014/chart" uri="{C3380CC4-5D6E-409C-BE32-E72D297353CC}">
              <c16:uniqueId val="{00000000-8675-4D51-99E2-C1A62D4CA0E1}"/>
            </c:ext>
          </c:extLst>
        </c:ser>
        <c:dLbls>
          <c:showLegendKey val="0"/>
          <c:showVal val="0"/>
          <c:showCatName val="0"/>
          <c:showSerName val="0"/>
          <c:showPercent val="0"/>
          <c:showBubbleSize val="0"/>
        </c:dLbls>
        <c:smooth val="0"/>
        <c:axId val="1476862111"/>
        <c:axId val="1136563135"/>
      </c:lineChart>
      <c:catAx>
        <c:axId val="14768621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563135"/>
        <c:crosses val="autoZero"/>
        <c:auto val="1"/>
        <c:lblAlgn val="ctr"/>
        <c:lblOffset val="100"/>
        <c:noMultiLvlLbl val="0"/>
      </c:catAx>
      <c:valAx>
        <c:axId val="1136563135"/>
        <c:scaling>
          <c:orientation val="minMax"/>
        </c:scaling>
        <c:delete val="1"/>
        <c:axPos val="l"/>
        <c:numFmt formatCode="General" sourceLinked="1"/>
        <c:majorTickMark val="none"/>
        <c:minorTickMark val="none"/>
        <c:tickLblPos val="nextTo"/>
        <c:crossAx val="147686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20231110.xlsx]Daily Stats 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Follower Visit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Stats Pivot'!$B$21</c:f>
              <c:strCache>
                <c:ptCount val="1"/>
                <c:pt idx="0">
                  <c:v>Total</c:v>
                </c:pt>
              </c:strCache>
            </c:strRef>
          </c:tx>
          <c:spPr>
            <a:ln w="28575" cap="rnd">
              <a:solidFill>
                <a:schemeClr val="accent1"/>
              </a:solidFill>
              <a:round/>
            </a:ln>
            <a:effectLst/>
          </c:spPr>
          <c:marker>
            <c:symbol val="none"/>
          </c:marker>
          <c:cat>
            <c:multiLvlStrRef>
              <c:f>'Daily Stats Pivot'!$A$22:$A$35</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'Daily Stats Pivot'!$B$22:$B$35</c:f>
              <c:numCache>
                <c:formatCode>General</c:formatCode>
                <c:ptCount val="11"/>
                <c:pt idx="0">
                  <c:v>39271</c:v>
                </c:pt>
                <c:pt idx="1">
                  <c:v>21652</c:v>
                </c:pt>
                <c:pt idx="2">
                  <c:v>11182</c:v>
                </c:pt>
                <c:pt idx="3">
                  <c:v>18148</c:v>
                </c:pt>
                <c:pt idx="4">
                  <c:v>16825</c:v>
                </c:pt>
                <c:pt idx="5">
                  <c:v>50245</c:v>
                </c:pt>
                <c:pt idx="6">
                  <c:v>36229</c:v>
                </c:pt>
                <c:pt idx="7">
                  <c:v>30540</c:v>
                </c:pt>
                <c:pt idx="8">
                  <c:v>20553</c:v>
                </c:pt>
                <c:pt idx="9">
                  <c:v>11421</c:v>
                </c:pt>
                <c:pt idx="10">
                  <c:v>13064</c:v>
                </c:pt>
              </c:numCache>
            </c:numRef>
          </c:val>
          <c:smooth val="0"/>
          <c:extLst>
            <c:ext xmlns:c16="http://schemas.microsoft.com/office/drawing/2014/chart" uri="{C3380CC4-5D6E-409C-BE32-E72D297353CC}">
              <c16:uniqueId val="{00000000-EEBE-4A9E-827C-04B9B013DC70}"/>
            </c:ext>
          </c:extLst>
        </c:ser>
        <c:dLbls>
          <c:showLegendKey val="0"/>
          <c:showVal val="0"/>
          <c:showCatName val="0"/>
          <c:showSerName val="0"/>
          <c:showPercent val="0"/>
          <c:showBubbleSize val="0"/>
        </c:dLbls>
        <c:smooth val="0"/>
        <c:axId val="1476855391"/>
        <c:axId val="1549484799"/>
      </c:lineChart>
      <c:catAx>
        <c:axId val="147685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484799"/>
        <c:crosses val="autoZero"/>
        <c:auto val="1"/>
        <c:lblAlgn val="ctr"/>
        <c:lblOffset val="100"/>
        <c:noMultiLvlLbl val="0"/>
      </c:catAx>
      <c:valAx>
        <c:axId val="1549484799"/>
        <c:scaling>
          <c:orientation val="minMax"/>
        </c:scaling>
        <c:delete val="1"/>
        <c:axPos val="l"/>
        <c:numFmt formatCode="General" sourceLinked="1"/>
        <c:majorTickMark val="none"/>
        <c:minorTickMark val="none"/>
        <c:tickLblPos val="nextTo"/>
        <c:crossAx val="147685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20231110.xlsx]Daily Stats 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New Instagram Followers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Stats Pivot'!$B$42</c:f>
              <c:strCache>
                <c:ptCount val="1"/>
                <c:pt idx="0">
                  <c:v>Total</c:v>
                </c:pt>
              </c:strCache>
            </c:strRef>
          </c:tx>
          <c:spPr>
            <a:ln w="28575" cap="rnd">
              <a:solidFill>
                <a:schemeClr val="accent1"/>
              </a:solidFill>
              <a:round/>
            </a:ln>
            <a:effectLst/>
          </c:spPr>
          <c:marker>
            <c:symbol val="none"/>
          </c:marker>
          <c:cat>
            <c:multiLvlStrRef>
              <c:f>'Daily Stats Pivot'!$A$43:$A$56</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'Daily Stats Pivot'!$B$43:$B$56</c:f>
              <c:numCache>
                <c:formatCode>General</c:formatCode>
                <c:ptCount val="11"/>
                <c:pt idx="0">
                  <c:v>24799</c:v>
                </c:pt>
                <c:pt idx="1">
                  <c:v>9923</c:v>
                </c:pt>
                <c:pt idx="2">
                  <c:v>3982</c:v>
                </c:pt>
                <c:pt idx="3">
                  <c:v>4308</c:v>
                </c:pt>
                <c:pt idx="4">
                  <c:v>3321</c:v>
                </c:pt>
                <c:pt idx="5">
                  <c:v>12395</c:v>
                </c:pt>
                <c:pt idx="6">
                  <c:v>9443</c:v>
                </c:pt>
                <c:pt idx="7">
                  <c:v>10507</c:v>
                </c:pt>
                <c:pt idx="8">
                  <c:v>6408</c:v>
                </c:pt>
                <c:pt idx="9">
                  <c:v>3468</c:v>
                </c:pt>
                <c:pt idx="10">
                  <c:v>3632</c:v>
                </c:pt>
              </c:numCache>
            </c:numRef>
          </c:val>
          <c:smooth val="0"/>
          <c:extLst>
            <c:ext xmlns:c16="http://schemas.microsoft.com/office/drawing/2014/chart" uri="{C3380CC4-5D6E-409C-BE32-E72D297353CC}">
              <c16:uniqueId val="{00000000-5599-4453-A822-A2C2D63FB33C}"/>
            </c:ext>
          </c:extLst>
        </c:ser>
        <c:dLbls>
          <c:showLegendKey val="0"/>
          <c:showVal val="0"/>
          <c:showCatName val="0"/>
          <c:showSerName val="0"/>
          <c:showPercent val="0"/>
          <c:showBubbleSize val="0"/>
        </c:dLbls>
        <c:smooth val="0"/>
        <c:axId val="1479260287"/>
        <c:axId val="1035912559"/>
      </c:lineChart>
      <c:catAx>
        <c:axId val="14792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12559"/>
        <c:crosses val="autoZero"/>
        <c:auto val="1"/>
        <c:lblAlgn val="ctr"/>
        <c:lblOffset val="100"/>
        <c:noMultiLvlLbl val="0"/>
      </c:catAx>
      <c:valAx>
        <c:axId val="1035912559"/>
        <c:scaling>
          <c:orientation val="minMax"/>
        </c:scaling>
        <c:delete val="1"/>
        <c:axPos val="l"/>
        <c:numFmt formatCode="General" sourceLinked="1"/>
        <c:majorTickMark val="none"/>
        <c:minorTickMark val="none"/>
        <c:tickLblPos val="nextTo"/>
        <c:crossAx val="14792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20231110.xlsx]Content Pivot!PivotTable6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'Content Pivot'!$A$3</c:f>
              <c:strCache>
                <c:ptCount val="1"/>
                <c:pt idx="0">
                  <c:v>Count of Description</c:v>
                </c:pt>
              </c:strCache>
            </c:strRef>
          </c:tx>
          <c:spPr>
            <a:solidFill>
              <a:schemeClr val="accent1"/>
            </a:solidFill>
            <a:ln>
              <a:noFill/>
            </a:ln>
            <a:effectLst/>
          </c:spPr>
          <c:invertIfNegative val="0"/>
          <c:cat>
            <c:strRef>
              <c:f>'Content Pivot'!$A$4</c:f>
              <c:strCache>
                <c:ptCount val="1"/>
                <c:pt idx="0">
                  <c:v>Total</c:v>
                </c:pt>
              </c:strCache>
            </c:strRef>
          </c:cat>
          <c:val>
            <c:numRef>
              <c:f>'Content Pivot'!$A$4</c:f>
              <c:numCache>
                <c:formatCode>General</c:formatCode>
                <c:ptCount val="1"/>
                <c:pt idx="0">
                  <c:v>168</c:v>
                </c:pt>
              </c:numCache>
            </c:numRef>
          </c:val>
          <c:extLst>
            <c:ext xmlns:c16="http://schemas.microsoft.com/office/drawing/2014/chart" uri="{C3380CC4-5D6E-409C-BE32-E72D297353CC}">
              <c16:uniqueId val="{00000000-B891-4CFF-880C-A82FD3472B76}"/>
            </c:ext>
          </c:extLst>
        </c:ser>
        <c:ser>
          <c:idx val="1"/>
          <c:order val="1"/>
          <c:tx>
            <c:strRef>
              <c:f>'Content Pivot'!$B$3</c:f>
              <c:strCache>
                <c:ptCount val="1"/>
                <c:pt idx="0">
                  <c:v>Average of Retention Rate</c:v>
                </c:pt>
              </c:strCache>
            </c:strRef>
          </c:tx>
          <c:spPr>
            <a:solidFill>
              <a:schemeClr val="accent2"/>
            </a:solidFill>
            <a:ln>
              <a:noFill/>
            </a:ln>
            <a:effectLst/>
          </c:spPr>
          <c:invertIfNegative val="0"/>
          <c:cat>
            <c:strRef>
              <c:f>'Content Pivot'!$A$4</c:f>
              <c:strCache>
                <c:ptCount val="1"/>
                <c:pt idx="0">
                  <c:v>Total</c:v>
                </c:pt>
              </c:strCache>
            </c:strRef>
          </c:cat>
          <c:val>
            <c:numRef>
              <c:f>'Content Pivot'!$B$4</c:f>
              <c:numCache>
                <c:formatCode>0%</c:formatCode>
                <c:ptCount val="1"/>
                <c:pt idx="0">
                  <c:v>0.42021394946152479</c:v>
                </c:pt>
              </c:numCache>
            </c:numRef>
          </c:val>
          <c:extLst>
            <c:ext xmlns:c16="http://schemas.microsoft.com/office/drawing/2014/chart" uri="{C3380CC4-5D6E-409C-BE32-E72D297353CC}">
              <c16:uniqueId val="{00000002-B891-4CFF-880C-A82FD3472B76}"/>
            </c:ext>
          </c:extLst>
        </c:ser>
        <c:ser>
          <c:idx val="2"/>
          <c:order val="2"/>
          <c:tx>
            <c:strRef>
              <c:f>'Content Pivot'!$C$3</c:f>
              <c:strCache>
                <c:ptCount val="1"/>
                <c:pt idx="0">
                  <c:v>Average of Engagement Rate</c:v>
                </c:pt>
              </c:strCache>
            </c:strRef>
          </c:tx>
          <c:spPr>
            <a:solidFill>
              <a:schemeClr val="accent3"/>
            </a:solidFill>
            <a:ln>
              <a:noFill/>
            </a:ln>
            <a:effectLst/>
          </c:spPr>
          <c:invertIfNegative val="0"/>
          <c:cat>
            <c:strRef>
              <c:f>'Content Pivot'!$A$4</c:f>
              <c:strCache>
                <c:ptCount val="1"/>
                <c:pt idx="0">
                  <c:v>Total</c:v>
                </c:pt>
              </c:strCache>
            </c:strRef>
          </c:cat>
          <c:val>
            <c:numRef>
              <c:f>'Content Pivot'!$C$4</c:f>
              <c:numCache>
                <c:formatCode>0%</c:formatCode>
                <c:ptCount val="1"/>
                <c:pt idx="0">
                  <c:v>7.8533169464200331E-2</c:v>
                </c:pt>
              </c:numCache>
            </c:numRef>
          </c:val>
          <c:extLst>
            <c:ext xmlns:c16="http://schemas.microsoft.com/office/drawing/2014/chart" uri="{C3380CC4-5D6E-409C-BE32-E72D297353CC}">
              <c16:uniqueId val="{00000003-B891-4CFF-880C-A82FD3472B76}"/>
            </c:ext>
          </c:extLst>
        </c:ser>
        <c:ser>
          <c:idx val="3"/>
          <c:order val="3"/>
          <c:tx>
            <c:strRef>
              <c:f>'Content Pivot'!$D$3</c:f>
              <c:strCache>
                <c:ptCount val="1"/>
                <c:pt idx="0">
                  <c:v>Average of Impressions</c:v>
                </c:pt>
              </c:strCache>
            </c:strRef>
          </c:tx>
          <c:spPr>
            <a:solidFill>
              <a:schemeClr val="accent4"/>
            </a:solidFill>
            <a:ln>
              <a:noFill/>
            </a:ln>
            <a:effectLst/>
          </c:spPr>
          <c:invertIfNegative val="0"/>
          <c:cat>
            <c:strRef>
              <c:f>'Content Pivot'!$A$4</c:f>
              <c:strCache>
                <c:ptCount val="1"/>
                <c:pt idx="0">
                  <c:v>Total</c:v>
                </c:pt>
              </c:strCache>
            </c:strRef>
          </c:cat>
          <c:val>
            <c:numRef>
              <c:f>'Content Pivot'!$D$4</c:f>
              <c:numCache>
                <c:formatCode>_ * #,##0_ ;_ * \-#,##0_ ;_ * "-"??_ ;_ @_ </c:formatCode>
                <c:ptCount val="1"/>
                <c:pt idx="0">
                  <c:v>52818.589285714283</c:v>
                </c:pt>
              </c:numCache>
            </c:numRef>
          </c:val>
          <c:extLst>
            <c:ext xmlns:c16="http://schemas.microsoft.com/office/drawing/2014/chart" uri="{C3380CC4-5D6E-409C-BE32-E72D297353CC}">
              <c16:uniqueId val="{00000004-B891-4CFF-880C-A82FD3472B76}"/>
            </c:ext>
          </c:extLst>
        </c:ser>
        <c:ser>
          <c:idx val="4"/>
          <c:order val="4"/>
          <c:tx>
            <c:strRef>
              <c:f>'Content Pivot'!$E$3</c:f>
              <c:strCache>
                <c:ptCount val="1"/>
                <c:pt idx="0">
                  <c:v>Average of Reach</c:v>
                </c:pt>
              </c:strCache>
            </c:strRef>
          </c:tx>
          <c:spPr>
            <a:solidFill>
              <a:schemeClr val="accent5"/>
            </a:solidFill>
            <a:ln>
              <a:noFill/>
            </a:ln>
            <a:effectLst/>
          </c:spPr>
          <c:invertIfNegative val="0"/>
          <c:cat>
            <c:strRef>
              <c:f>'Content Pivot'!$A$4</c:f>
              <c:strCache>
                <c:ptCount val="1"/>
                <c:pt idx="0">
                  <c:v>Total</c:v>
                </c:pt>
              </c:strCache>
            </c:strRef>
          </c:cat>
          <c:val>
            <c:numRef>
              <c:f>'Content Pivot'!$E$4</c:f>
              <c:numCache>
                <c:formatCode>_ * #,##0_ ;_ * \-#,##0_ ;_ * "-"??_ ;_ @_ </c:formatCode>
                <c:ptCount val="1"/>
                <c:pt idx="0">
                  <c:v>46038.404761904763</c:v>
                </c:pt>
              </c:numCache>
            </c:numRef>
          </c:val>
          <c:extLst>
            <c:ext xmlns:c16="http://schemas.microsoft.com/office/drawing/2014/chart" uri="{C3380CC4-5D6E-409C-BE32-E72D297353CC}">
              <c16:uniqueId val="{00000005-B891-4CFF-880C-A82FD3472B76}"/>
            </c:ext>
          </c:extLst>
        </c:ser>
        <c:ser>
          <c:idx val="5"/>
          <c:order val="5"/>
          <c:tx>
            <c:strRef>
              <c:f>'Content Pivot'!$F$3</c:f>
              <c:strCache>
                <c:ptCount val="1"/>
                <c:pt idx="0">
                  <c:v>Average of Likes</c:v>
                </c:pt>
              </c:strCache>
            </c:strRef>
          </c:tx>
          <c:spPr>
            <a:solidFill>
              <a:schemeClr val="accent6"/>
            </a:solidFill>
            <a:ln>
              <a:noFill/>
            </a:ln>
            <a:effectLst/>
          </c:spPr>
          <c:invertIfNegative val="0"/>
          <c:cat>
            <c:strRef>
              <c:f>'Content Pivot'!$A$4</c:f>
              <c:strCache>
                <c:ptCount val="1"/>
                <c:pt idx="0">
                  <c:v>Total</c:v>
                </c:pt>
              </c:strCache>
            </c:strRef>
          </c:cat>
          <c:val>
            <c:numRef>
              <c:f>'Content Pivot'!$F$4</c:f>
              <c:numCache>
                <c:formatCode>_ * #,##0_ ;_ * \-#,##0_ ;_ * "-"??_ ;_ @_ </c:formatCode>
                <c:ptCount val="1"/>
                <c:pt idx="0">
                  <c:v>1737.2916666666667</c:v>
                </c:pt>
              </c:numCache>
            </c:numRef>
          </c:val>
          <c:extLst>
            <c:ext xmlns:c16="http://schemas.microsoft.com/office/drawing/2014/chart" uri="{C3380CC4-5D6E-409C-BE32-E72D297353CC}">
              <c16:uniqueId val="{00000006-B891-4CFF-880C-A82FD3472B76}"/>
            </c:ext>
          </c:extLst>
        </c:ser>
        <c:ser>
          <c:idx val="6"/>
          <c:order val="6"/>
          <c:tx>
            <c:strRef>
              <c:f>'Content Pivot'!$G$3</c:f>
              <c:strCache>
                <c:ptCount val="1"/>
                <c:pt idx="0">
                  <c:v>Average of Comments</c:v>
                </c:pt>
              </c:strCache>
            </c:strRef>
          </c:tx>
          <c:spPr>
            <a:solidFill>
              <a:schemeClr val="accent1">
                <a:lumMod val="60000"/>
              </a:schemeClr>
            </a:solidFill>
            <a:ln>
              <a:noFill/>
            </a:ln>
            <a:effectLst/>
          </c:spPr>
          <c:invertIfNegative val="0"/>
          <c:cat>
            <c:strRef>
              <c:f>'Content Pivot'!$A$4</c:f>
              <c:strCache>
                <c:ptCount val="1"/>
                <c:pt idx="0">
                  <c:v>Total</c:v>
                </c:pt>
              </c:strCache>
            </c:strRef>
          </c:cat>
          <c:val>
            <c:numRef>
              <c:f>'Content Pivot'!$G$4</c:f>
              <c:numCache>
                <c:formatCode>_ * #,##0_ ;_ * \-#,##0_ ;_ * "-"??_ ;_ @_ </c:formatCode>
                <c:ptCount val="1"/>
                <c:pt idx="0">
                  <c:v>41.06547619047619</c:v>
                </c:pt>
              </c:numCache>
            </c:numRef>
          </c:val>
          <c:extLst>
            <c:ext xmlns:c16="http://schemas.microsoft.com/office/drawing/2014/chart" uri="{C3380CC4-5D6E-409C-BE32-E72D297353CC}">
              <c16:uniqueId val="{00000007-B891-4CFF-880C-A82FD3472B76}"/>
            </c:ext>
          </c:extLst>
        </c:ser>
        <c:ser>
          <c:idx val="7"/>
          <c:order val="7"/>
          <c:tx>
            <c:strRef>
              <c:f>'Content Pivot'!$H$3</c:f>
              <c:strCache>
                <c:ptCount val="1"/>
                <c:pt idx="0">
                  <c:v>Average of Shares</c:v>
                </c:pt>
              </c:strCache>
            </c:strRef>
          </c:tx>
          <c:spPr>
            <a:solidFill>
              <a:schemeClr val="accent2">
                <a:lumMod val="60000"/>
              </a:schemeClr>
            </a:solidFill>
            <a:ln>
              <a:noFill/>
            </a:ln>
            <a:effectLst/>
          </c:spPr>
          <c:invertIfNegative val="0"/>
          <c:cat>
            <c:strRef>
              <c:f>'Content Pivot'!$A$4</c:f>
              <c:strCache>
                <c:ptCount val="1"/>
                <c:pt idx="0">
                  <c:v>Total</c:v>
                </c:pt>
              </c:strCache>
            </c:strRef>
          </c:cat>
          <c:val>
            <c:numRef>
              <c:f>'Content Pivot'!$H$4</c:f>
              <c:numCache>
                <c:formatCode>_ * #,##0_ ;_ * \-#,##0_ ;_ * "-"??_ ;_ @_ </c:formatCode>
                <c:ptCount val="1"/>
                <c:pt idx="0">
                  <c:v>559.27976190476193</c:v>
                </c:pt>
              </c:numCache>
            </c:numRef>
          </c:val>
          <c:extLst>
            <c:ext xmlns:c16="http://schemas.microsoft.com/office/drawing/2014/chart" uri="{C3380CC4-5D6E-409C-BE32-E72D297353CC}">
              <c16:uniqueId val="{00000008-B891-4CFF-880C-A82FD3472B76}"/>
            </c:ext>
          </c:extLst>
        </c:ser>
        <c:ser>
          <c:idx val="8"/>
          <c:order val="8"/>
          <c:tx>
            <c:strRef>
              <c:f>'Content Pivot'!$I$3</c:f>
              <c:strCache>
                <c:ptCount val="1"/>
                <c:pt idx="0">
                  <c:v>Average of Saves</c:v>
                </c:pt>
              </c:strCache>
            </c:strRef>
          </c:tx>
          <c:spPr>
            <a:solidFill>
              <a:schemeClr val="accent3">
                <a:lumMod val="60000"/>
              </a:schemeClr>
            </a:solidFill>
            <a:ln>
              <a:noFill/>
            </a:ln>
            <a:effectLst/>
          </c:spPr>
          <c:invertIfNegative val="0"/>
          <c:cat>
            <c:strRef>
              <c:f>'Content Pivot'!$A$4</c:f>
              <c:strCache>
                <c:ptCount val="1"/>
                <c:pt idx="0">
                  <c:v>Total</c:v>
                </c:pt>
              </c:strCache>
            </c:strRef>
          </c:cat>
          <c:val>
            <c:numRef>
              <c:f>'Content Pivot'!$I$4</c:f>
              <c:numCache>
                <c:formatCode>_ * #,##0_ ;_ * \-#,##0_ ;_ * "-"??_ ;_ @_ </c:formatCode>
                <c:ptCount val="1"/>
                <c:pt idx="0">
                  <c:v>1947.9166666666667</c:v>
                </c:pt>
              </c:numCache>
            </c:numRef>
          </c:val>
          <c:extLst>
            <c:ext xmlns:c16="http://schemas.microsoft.com/office/drawing/2014/chart" uri="{C3380CC4-5D6E-409C-BE32-E72D297353CC}">
              <c16:uniqueId val="{00000009-B891-4CFF-880C-A82FD3472B76}"/>
            </c:ext>
          </c:extLst>
        </c:ser>
        <c:dLbls>
          <c:showLegendKey val="0"/>
          <c:showVal val="0"/>
          <c:showCatName val="0"/>
          <c:showSerName val="0"/>
          <c:showPercent val="0"/>
          <c:showBubbleSize val="0"/>
        </c:dLbls>
        <c:gapWidth val="219"/>
        <c:overlap val="-27"/>
        <c:axId val="1250169439"/>
        <c:axId val="1429789279"/>
      </c:barChart>
      <c:catAx>
        <c:axId val="125016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89279"/>
        <c:crosses val="autoZero"/>
        <c:auto val="1"/>
        <c:lblAlgn val="ctr"/>
        <c:lblOffset val="100"/>
        <c:noMultiLvlLbl val="0"/>
      </c:catAx>
      <c:valAx>
        <c:axId val="142978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16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Shares vs Follows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'Content Stats'!$H$1</c:f>
              <c:strCache>
                <c:ptCount val="1"/>
                <c:pt idx="0">
                  <c:v>Follows</c:v>
                </c:pt>
              </c:strCache>
            </c:strRef>
          </c:tx>
          <c:spPr>
            <a:ln w="19050" cap="rnd">
              <a:noFill/>
              <a:round/>
            </a:ln>
            <a:effectLst/>
          </c:spPr>
          <c:marker>
            <c:symbol val="circle"/>
            <c:size val="5"/>
            <c:spPr>
              <a:solidFill>
                <a:schemeClr val="accent1"/>
              </a:solidFill>
              <a:ln w="9525">
                <a:solidFill>
                  <a:schemeClr val="accent1"/>
                </a:solidFill>
              </a:ln>
              <a:effectLst/>
            </c:spPr>
          </c:marker>
          <c:xVal>
            <c:numRef>
              <c:f>'Content Stats'!$G$22:$G$169</c:f>
              <c:numCache>
                <c:formatCode>General</c:formatCode>
                <c:ptCount val="148"/>
                <c:pt idx="0">
                  <c:v>966</c:v>
                </c:pt>
                <c:pt idx="1">
                  <c:v>954</c:v>
                </c:pt>
                <c:pt idx="2">
                  <c:v>757</c:v>
                </c:pt>
                <c:pt idx="3">
                  <c:v>755</c:v>
                </c:pt>
                <c:pt idx="4">
                  <c:v>750</c:v>
                </c:pt>
                <c:pt idx="5">
                  <c:v>745</c:v>
                </c:pt>
                <c:pt idx="6">
                  <c:v>712</c:v>
                </c:pt>
                <c:pt idx="7">
                  <c:v>688</c:v>
                </c:pt>
                <c:pt idx="8">
                  <c:v>684</c:v>
                </c:pt>
                <c:pt idx="9">
                  <c:v>676</c:v>
                </c:pt>
                <c:pt idx="10">
                  <c:v>634</c:v>
                </c:pt>
                <c:pt idx="11">
                  <c:v>595</c:v>
                </c:pt>
                <c:pt idx="12">
                  <c:v>571</c:v>
                </c:pt>
                <c:pt idx="13">
                  <c:v>517</c:v>
                </c:pt>
                <c:pt idx="14">
                  <c:v>495</c:v>
                </c:pt>
                <c:pt idx="15">
                  <c:v>480</c:v>
                </c:pt>
                <c:pt idx="16">
                  <c:v>463</c:v>
                </c:pt>
                <c:pt idx="17">
                  <c:v>461</c:v>
                </c:pt>
                <c:pt idx="18">
                  <c:v>429</c:v>
                </c:pt>
                <c:pt idx="19">
                  <c:v>408</c:v>
                </c:pt>
                <c:pt idx="20">
                  <c:v>397</c:v>
                </c:pt>
                <c:pt idx="21">
                  <c:v>335</c:v>
                </c:pt>
                <c:pt idx="22">
                  <c:v>305</c:v>
                </c:pt>
                <c:pt idx="23">
                  <c:v>285</c:v>
                </c:pt>
                <c:pt idx="24">
                  <c:v>284</c:v>
                </c:pt>
                <c:pt idx="25">
                  <c:v>283</c:v>
                </c:pt>
                <c:pt idx="26">
                  <c:v>273</c:v>
                </c:pt>
                <c:pt idx="27">
                  <c:v>264</c:v>
                </c:pt>
                <c:pt idx="28">
                  <c:v>255</c:v>
                </c:pt>
                <c:pt idx="29">
                  <c:v>252</c:v>
                </c:pt>
                <c:pt idx="30">
                  <c:v>249</c:v>
                </c:pt>
                <c:pt idx="31">
                  <c:v>235</c:v>
                </c:pt>
                <c:pt idx="32">
                  <c:v>217</c:v>
                </c:pt>
                <c:pt idx="33">
                  <c:v>215</c:v>
                </c:pt>
                <c:pt idx="34">
                  <c:v>215</c:v>
                </c:pt>
                <c:pt idx="35">
                  <c:v>212</c:v>
                </c:pt>
                <c:pt idx="36">
                  <c:v>211</c:v>
                </c:pt>
                <c:pt idx="37">
                  <c:v>209</c:v>
                </c:pt>
                <c:pt idx="38">
                  <c:v>206</c:v>
                </c:pt>
                <c:pt idx="39">
                  <c:v>201</c:v>
                </c:pt>
                <c:pt idx="40">
                  <c:v>201</c:v>
                </c:pt>
                <c:pt idx="41">
                  <c:v>196</c:v>
                </c:pt>
                <c:pt idx="42">
                  <c:v>187</c:v>
                </c:pt>
                <c:pt idx="43">
                  <c:v>184</c:v>
                </c:pt>
                <c:pt idx="44">
                  <c:v>177</c:v>
                </c:pt>
                <c:pt idx="45">
                  <c:v>171</c:v>
                </c:pt>
                <c:pt idx="46">
                  <c:v>171</c:v>
                </c:pt>
                <c:pt idx="47">
                  <c:v>171</c:v>
                </c:pt>
                <c:pt idx="48">
                  <c:v>170</c:v>
                </c:pt>
                <c:pt idx="49">
                  <c:v>164</c:v>
                </c:pt>
                <c:pt idx="50">
                  <c:v>161</c:v>
                </c:pt>
                <c:pt idx="51">
                  <c:v>156</c:v>
                </c:pt>
                <c:pt idx="52">
                  <c:v>149</c:v>
                </c:pt>
                <c:pt idx="53">
                  <c:v>146</c:v>
                </c:pt>
                <c:pt idx="54">
                  <c:v>143</c:v>
                </c:pt>
                <c:pt idx="55">
                  <c:v>135</c:v>
                </c:pt>
                <c:pt idx="56">
                  <c:v>135</c:v>
                </c:pt>
                <c:pt idx="57">
                  <c:v>134</c:v>
                </c:pt>
                <c:pt idx="58">
                  <c:v>133</c:v>
                </c:pt>
                <c:pt idx="59">
                  <c:v>127</c:v>
                </c:pt>
                <c:pt idx="60">
                  <c:v>125</c:v>
                </c:pt>
                <c:pt idx="61">
                  <c:v>123</c:v>
                </c:pt>
                <c:pt idx="62">
                  <c:v>121</c:v>
                </c:pt>
                <c:pt idx="63">
                  <c:v>116</c:v>
                </c:pt>
                <c:pt idx="64">
                  <c:v>112</c:v>
                </c:pt>
                <c:pt idx="65">
                  <c:v>96</c:v>
                </c:pt>
                <c:pt idx="66">
                  <c:v>95</c:v>
                </c:pt>
                <c:pt idx="67">
                  <c:v>92</c:v>
                </c:pt>
                <c:pt idx="68">
                  <c:v>90</c:v>
                </c:pt>
                <c:pt idx="69">
                  <c:v>90</c:v>
                </c:pt>
                <c:pt idx="70">
                  <c:v>88</c:v>
                </c:pt>
                <c:pt idx="71">
                  <c:v>87</c:v>
                </c:pt>
                <c:pt idx="72">
                  <c:v>84</c:v>
                </c:pt>
                <c:pt idx="73">
                  <c:v>84</c:v>
                </c:pt>
                <c:pt idx="74">
                  <c:v>83</c:v>
                </c:pt>
                <c:pt idx="75">
                  <c:v>81</c:v>
                </c:pt>
                <c:pt idx="76">
                  <c:v>74</c:v>
                </c:pt>
                <c:pt idx="77">
                  <c:v>73</c:v>
                </c:pt>
                <c:pt idx="78">
                  <c:v>68</c:v>
                </c:pt>
                <c:pt idx="79">
                  <c:v>65</c:v>
                </c:pt>
                <c:pt idx="80">
                  <c:v>63</c:v>
                </c:pt>
                <c:pt idx="81">
                  <c:v>61</c:v>
                </c:pt>
                <c:pt idx="82">
                  <c:v>60</c:v>
                </c:pt>
                <c:pt idx="83">
                  <c:v>60</c:v>
                </c:pt>
                <c:pt idx="84">
                  <c:v>59</c:v>
                </c:pt>
                <c:pt idx="85">
                  <c:v>57</c:v>
                </c:pt>
                <c:pt idx="86">
                  <c:v>56</c:v>
                </c:pt>
                <c:pt idx="87">
                  <c:v>55</c:v>
                </c:pt>
                <c:pt idx="88">
                  <c:v>55</c:v>
                </c:pt>
                <c:pt idx="89">
                  <c:v>54</c:v>
                </c:pt>
                <c:pt idx="90">
                  <c:v>53</c:v>
                </c:pt>
                <c:pt idx="91">
                  <c:v>52</c:v>
                </c:pt>
                <c:pt idx="92">
                  <c:v>49</c:v>
                </c:pt>
                <c:pt idx="93">
                  <c:v>43</c:v>
                </c:pt>
                <c:pt idx="94">
                  <c:v>43</c:v>
                </c:pt>
                <c:pt idx="95">
                  <c:v>42</c:v>
                </c:pt>
                <c:pt idx="96">
                  <c:v>41</c:v>
                </c:pt>
                <c:pt idx="97">
                  <c:v>39</c:v>
                </c:pt>
                <c:pt idx="98">
                  <c:v>39</c:v>
                </c:pt>
                <c:pt idx="99">
                  <c:v>37</c:v>
                </c:pt>
                <c:pt idx="100">
                  <c:v>37</c:v>
                </c:pt>
                <c:pt idx="101">
                  <c:v>37</c:v>
                </c:pt>
                <c:pt idx="102">
                  <c:v>37</c:v>
                </c:pt>
                <c:pt idx="103">
                  <c:v>36</c:v>
                </c:pt>
                <c:pt idx="104">
                  <c:v>33</c:v>
                </c:pt>
                <c:pt idx="105">
                  <c:v>31</c:v>
                </c:pt>
                <c:pt idx="106">
                  <c:v>31</c:v>
                </c:pt>
                <c:pt idx="107">
                  <c:v>30</c:v>
                </c:pt>
                <c:pt idx="108">
                  <c:v>29</c:v>
                </c:pt>
                <c:pt idx="109">
                  <c:v>27</c:v>
                </c:pt>
                <c:pt idx="110">
                  <c:v>27</c:v>
                </c:pt>
                <c:pt idx="111">
                  <c:v>26</c:v>
                </c:pt>
                <c:pt idx="112">
                  <c:v>26</c:v>
                </c:pt>
                <c:pt idx="113">
                  <c:v>25</c:v>
                </c:pt>
                <c:pt idx="114">
                  <c:v>23</c:v>
                </c:pt>
                <c:pt idx="115">
                  <c:v>23</c:v>
                </c:pt>
                <c:pt idx="116">
                  <c:v>23</c:v>
                </c:pt>
                <c:pt idx="117">
                  <c:v>21</c:v>
                </c:pt>
                <c:pt idx="118">
                  <c:v>20</c:v>
                </c:pt>
                <c:pt idx="119">
                  <c:v>19</c:v>
                </c:pt>
                <c:pt idx="120">
                  <c:v>19</c:v>
                </c:pt>
                <c:pt idx="121">
                  <c:v>17</c:v>
                </c:pt>
                <c:pt idx="122">
                  <c:v>17</c:v>
                </c:pt>
                <c:pt idx="123">
                  <c:v>16</c:v>
                </c:pt>
                <c:pt idx="124">
                  <c:v>15</c:v>
                </c:pt>
                <c:pt idx="125">
                  <c:v>14</c:v>
                </c:pt>
                <c:pt idx="126">
                  <c:v>14</c:v>
                </c:pt>
                <c:pt idx="127">
                  <c:v>13</c:v>
                </c:pt>
                <c:pt idx="128">
                  <c:v>13</c:v>
                </c:pt>
                <c:pt idx="129">
                  <c:v>12</c:v>
                </c:pt>
                <c:pt idx="130">
                  <c:v>11</c:v>
                </c:pt>
                <c:pt idx="131">
                  <c:v>11</c:v>
                </c:pt>
                <c:pt idx="132">
                  <c:v>10</c:v>
                </c:pt>
                <c:pt idx="133">
                  <c:v>10</c:v>
                </c:pt>
                <c:pt idx="134">
                  <c:v>10</c:v>
                </c:pt>
                <c:pt idx="135">
                  <c:v>9</c:v>
                </c:pt>
                <c:pt idx="136">
                  <c:v>9</c:v>
                </c:pt>
                <c:pt idx="137">
                  <c:v>7</c:v>
                </c:pt>
                <c:pt idx="138">
                  <c:v>6</c:v>
                </c:pt>
                <c:pt idx="139">
                  <c:v>6</c:v>
                </c:pt>
                <c:pt idx="140">
                  <c:v>6</c:v>
                </c:pt>
                <c:pt idx="141">
                  <c:v>5</c:v>
                </c:pt>
                <c:pt idx="142">
                  <c:v>4</c:v>
                </c:pt>
                <c:pt idx="143">
                  <c:v>4</c:v>
                </c:pt>
                <c:pt idx="144">
                  <c:v>4</c:v>
                </c:pt>
                <c:pt idx="145">
                  <c:v>3</c:v>
                </c:pt>
                <c:pt idx="146">
                  <c:v>2</c:v>
                </c:pt>
                <c:pt idx="147">
                  <c:v>1</c:v>
                </c:pt>
              </c:numCache>
            </c:numRef>
          </c:xVal>
          <c:yVal>
            <c:numRef>
              <c:f>'Content Stats'!$H$22:$H$169</c:f>
              <c:numCache>
                <c:formatCode>General</c:formatCode>
                <c:ptCount val="148"/>
                <c:pt idx="0">
                  <c:v>386</c:v>
                </c:pt>
                <c:pt idx="1">
                  <c:v>646</c:v>
                </c:pt>
                <c:pt idx="2">
                  <c:v>97</c:v>
                </c:pt>
                <c:pt idx="3">
                  <c:v>550</c:v>
                </c:pt>
                <c:pt idx="4">
                  <c:v>37</c:v>
                </c:pt>
                <c:pt idx="5">
                  <c:v>514</c:v>
                </c:pt>
                <c:pt idx="6">
                  <c:v>886</c:v>
                </c:pt>
                <c:pt idx="7">
                  <c:v>420</c:v>
                </c:pt>
                <c:pt idx="8">
                  <c:v>139</c:v>
                </c:pt>
                <c:pt idx="9">
                  <c:v>112</c:v>
                </c:pt>
                <c:pt idx="10">
                  <c:v>225</c:v>
                </c:pt>
                <c:pt idx="11">
                  <c:v>380</c:v>
                </c:pt>
                <c:pt idx="12">
                  <c:v>172</c:v>
                </c:pt>
                <c:pt idx="13">
                  <c:v>432</c:v>
                </c:pt>
                <c:pt idx="14">
                  <c:v>146</c:v>
                </c:pt>
                <c:pt idx="15">
                  <c:v>118</c:v>
                </c:pt>
                <c:pt idx="16">
                  <c:v>63</c:v>
                </c:pt>
                <c:pt idx="17">
                  <c:v>15</c:v>
                </c:pt>
                <c:pt idx="18">
                  <c:v>108</c:v>
                </c:pt>
                <c:pt idx="19">
                  <c:v>63</c:v>
                </c:pt>
                <c:pt idx="20">
                  <c:v>25</c:v>
                </c:pt>
                <c:pt idx="21">
                  <c:v>100</c:v>
                </c:pt>
                <c:pt idx="22">
                  <c:v>33</c:v>
                </c:pt>
                <c:pt idx="23">
                  <c:v>114</c:v>
                </c:pt>
                <c:pt idx="24">
                  <c:v>38</c:v>
                </c:pt>
                <c:pt idx="25">
                  <c:v>98</c:v>
                </c:pt>
                <c:pt idx="26">
                  <c:v>45</c:v>
                </c:pt>
                <c:pt idx="27">
                  <c:v>475</c:v>
                </c:pt>
                <c:pt idx="28">
                  <c:v>34</c:v>
                </c:pt>
                <c:pt idx="29">
                  <c:v>1</c:v>
                </c:pt>
                <c:pt idx="30">
                  <c:v>9</c:v>
                </c:pt>
                <c:pt idx="31">
                  <c:v>25</c:v>
                </c:pt>
                <c:pt idx="32">
                  <c:v>1</c:v>
                </c:pt>
                <c:pt idx="33">
                  <c:v>118</c:v>
                </c:pt>
                <c:pt idx="34">
                  <c:v>106</c:v>
                </c:pt>
                <c:pt idx="35">
                  <c:v>41</c:v>
                </c:pt>
                <c:pt idx="36">
                  <c:v>19</c:v>
                </c:pt>
                <c:pt idx="37">
                  <c:v>21</c:v>
                </c:pt>
                <c:pt idx="38">
                  <c:v>281</c:v>
                </c:pt>
                <c:pt idx="39">
                  <c:v>85</c:v>
                </c:pt>
                <c:pt idx="40">
                  <c:v>41</c:v>
                </c:pt>
                <c:pt idx="41">
                  <c:v>42</c:v>
                </c:pt>
                <c:pt idx="42">
                  <c:v>14</c:v>
                </c:pt>
                <c:pt idx="43">
                  <c:v>17</c:v>
                </c:pt>
                <c:pt idx="44">
                  <c:v>40</c:v>
                </c:pt>
                <c:pt idx="45">
                  <c:v>100</c:v>
                </c:pt>
                <c:pt idx="46">
                  <c:v>29</c:v>
                </c:pt>
                <c:pt idx="47">
                  <c:v>20</c:v>
                </c:pt>
                <c:pt idx="48">
                  <c:v>22</c:v>
                </c:pt>
                <c:pt idx="49">
                  <c:v>23</c:v>
                </c:pt>
                <c:pt idx="50">
                  <c:v>30</c:v>
                </c:pt>
                <c:pt idx="51">
                  <c:v>10</c:v>
                </c:pt>
                <c:pt idx="52">
                  <c:v>41</c:v>
                </c:pt>
                <c:pt idx="53">
                  <c:v>113</c:v>
                </c:pt>
                <c:pt idx="54">
                  <c:v>83</c:v>
                </c:pt>
                <c:pt idx="55">
                  <c:v>24</c:v>
                </c:pt>
                <c:pt idx="56">
                  <c:v>2</c:v>
                </c:pt>
                <c:pt idx="57">
                  <c:v>34</c:v>
                </c:pt>
                <c:pt idx="58">
                  <c:v>54</c:v>
                </c:pt>
                <c:pt idx="59">
                  <c:v>44</c:v>
                </c:pt>
                <c:pt idx="60">
                  <c:v>4</c:v>
                </c:pt>
                <c:pt idx="61">
                  <c:v>22</c:v>
                </c:pt>
                <c:pt idx="62">
                  <c:v>51</c:v>
                </c:pt>
                <c:pt idx="63">
                  <c:v>7</c:v>
                </c:pt>
                <c:pt idx="64">
                  <c:v>5</c:v>
                </c:pt>
                <c:pt idx="65">
                  <c:v>36</c:v>
                </c:pt>
                <c:pt idx="66">
                  <c:v>8</c:v>
                </c:pt>
                <c:pt idx="67">
                  <c:v>21</c:v>
                </c:pt>
                <c:pt idx="68">
                  <c:v>64</c:v>
                </c:pt>
                <c:pt idx="69">
                  <c:v>11</c:v>
                </c:pt>
                <c:pt idx="70">
                  <c:v>16</c:v>
                </c:pt>
                <c:pt idx="71">
                  <c:v>56</c:v>
                </c:pt>
                <c:pt idx="72">
                  <c:v>10</c:v>
                </c:pt>
                <c:pt idx="73">
                  <c:v>6</c:v>
                </c:pt>
                <c:pt idx="74">
                  <c:v>16</c:v>
                </c:pt>
                <c:pt idx="75">
                  <c:v>6</c:v>
                </c:pt>
                <c:pt idx="76">
                  <c:v>22</c:v>
                </c:pt>
                <c:pt idx="77">
                  <c:v>3</c:v>
                </c:pt>
                <c:pt idx="78">
                  <c:v>43</c:v>
                </c:pt>
                <c:pt idx="79">
                  <c:v>9</c:v>
                </c:pt>
                <c:pt idx="80">
                  <c:v>2</c:v>
                </c:pt>
                <c:pt idx="81">
                  <c:v>6</c:v>
                </c:pt>
                <c:pt idx="82">
                  <c:v>17</c:v>
                </c:pt>
                <c:pt idx="83">
                  <c:v>8</c:v>
                </c:pt>
                <c:pt idx="84">
                  <c:v>2</c:v>
                </c:pt>
                <c:pt idx="85">
                  <c:v>17</c:v>
                </c:pt>
                <c:pt idx="86">
                  <c:v>10</c:v>
                </c:pt>
                <c:pt idx="87">
                  <c:v>12</c:v>
                </c:pt>
                <c:pt idx="88">
                  <c:v>6</c:v>
                </c:pt>
                <c:pt idx="89">
                  <c:v>15</c:v>
                </c:pt>
                <c:pt idx="90">
                  <c:v>6</c:v>
                </c:pt>
                <c:pt idx="91">
                  <c:v>33</c:v>
                </c:pt>
                <c:pt idx="92">
                  <c:v>3</c:v>
                </c:pt>
                <c:pt idx="93">
                  <c:v>34</c:v>
                </c:pt>
                <c:pt idx="94">
                  <c:v>4</c:v>
                </c:pt>
                <c:pt idx="95">
                  <c:v>3</c:v>
                </c:pt>
                <c:pt idx="96">
                  <c:v>7</c:v>
                </c:pt>
                <c:pt idx="97">
                  <c:v>16</c:v>
                </c:pt>
                <c:pt idx="98">
                  <c:v>2</c:v>
                </c:pt>
                <c:pt idx="99">
                  <c:v>20</c:v>
                </c:pt>
                <c:pt idx="100">
                  <c:v>11</c:v>
                </c:pt>
                <c:pt idx="101">
                  <c:v>4</c:v>
                </c:pt>
                <c:pt idx="102">
                  <c:v>2</c:v>
                </c:pt>
                <c:pt idx="103">
                  <c:v>3</c:v>
                </c:pt>
                <c:pt idx="104">
                  <c:v>14</c:v>
                </c:pt>
                <c:pt idx="105">
                  <c:v>9</c:v>
                </c:pt>
                <c:pt idx="106">
                  <c:v>4</c:v>
                </c:pt>
                <c:pt idx="107">
                  <c:v>3</c:v>
                </c:pt>
                <c:pt idx="108">
                  <c:v>2</c:v>
                </c:pt>
                <c:pt idx="109">
                  <c:v>3</c:v>
                </c:pt>
                <c:pt idx="110">
                  <c:v>0</c:v>
                </c:pt>
                <c:pt idx="111">
                  <c:v>13</c:v>
                </c:pt>
                <c:pt idx="112">
                  <c:v>6</c:v>
                </c:pt>
                <c:pt idx="113">
                  <c:v>6</c:v>
                </c:pt>
                <c:pt idx="114">
                  <c:v>12</c:v>
                </c:pt>
                <c:pt idx="115">
                  <c:v>5</c:v>
                </c:pt>
                <c:pt idx="116">
                  <c:v>3</c:v>
                </c:pt>
                <c:pt idx="117">
                  <c:v>6</c:v>
                </c:pt>
                <c:pt idx="118">
                  <c:v>5</c:v>
                </c:pt>
                <c:pt idx="119">
                  <c:v>6</c:v>
                </c:pt>
                <c:pt idx="120">
                  <c:v>3</c:v>
                </c:pt>
                <c:pt idx="121">
                  <c:v>4</c:v>
                </c:pt>
                <c:pt idx="122">
                  <c:v>0</c:v>
                </c:pt>
                <c:pt idx="123">
                  <c:v>24</c:v>
                </c:pt>
                <c:pt idx="124">
                  <c:v>14</c:v>
                </c:pt>
                <c:pt idx="125">
                  <c:v>9</c:v>
                </c:pt>
                <c:pt idx="126">
                  <c:v>3</c:v>
                </c:pt>
                <c:pt idx="127">
                  <c:v>5</c:v>
                </c:pt>
                <c:pt idx="128">
                  <c:v>0</c:v>
                </c:pt>
                <c:pt idx="129">
                  <c:v>3</c:v>
                </c:pt>
                <c:pt idx="130">
                  <c:v>1</c:v>
                </c:pt>
                <c:pt idx="131">
                  <c:v>1</c:v>
                </c:pt>
                <c:pt idx="132">
                  <c:v>21</c:v>
                </c:pt>
                <c:pt idx="133">
                  <c:v>4</c:v>
                </c:pt>
                <c:pt idx="134">
                  <c:v>0</c:v>
                </c:pt>
                <c:pt idx="135">
                  <c:v>6</c:v>
                </c:pt>
                <c:pt idx="136">
                  <c:v>6</c:v>
                </c:pt>
                <c:pt idx="137">
                  <c:v>4</c:v>
                </c:pt>
                <c:pt idx="138">
                  <c:v>3</c:v>
                </c:pt>
                <c:pt idx="139">
                  <c:v>2</c:v>
                </c:pt>
                <c:pt idx="140">
                  <c:v>0</c:v>
                </c:pt>
                <c:pt idx="141">
                  <c:v>3</c:v>
                </c:pt>
                <c:pt idx="142">
                  <c:v>15</c:v>
                </c:pt>
                <c:pt idx="143">
                  <c:v>8</c:v>
                </c:pt>
                <c:pt idx="144">
                  <c:v>1</c:v>
                </c:pt>
                <c:pt idx="145">
                  <c:v>2</c:v>
                </c:pt>
                <c:pt idx="146">
                  <c:v>1</c:v>
                </c:pt>
                <c:pt idx="147">
                  <c:v>4</c:v>
                </c:pt>
              </c:numCache>
            </c:numRef>
          </c:yVal>
          <c:smooth val="0"/>
          <c:extLst>
            <c:ext xmlns:c16="http://schemas.microsoft.com/office/drawing/2014/chart" uri="{C3380CC4-5D6E-409C-BE32-E72D297353CC}">
              <c16:uniqueId val="{00000000-258B-40C8-B4B1-AFD0E9BB1F28}"/>
            </c:ext>
          </c:extLst>
        </c:ser>
        <c:dLbls>
          <c:showLegendKey val="0"/>
          <c:showVal val="0"/>
          <c:showCatName val="0"/>
          <c:showSerName val="0"/>
          <c:showPercent val="0"/>
          <c:showBubbleSize val="0"/>
        </c:dLbls>
        <c:axId val="984067296"/>
        <c:axId val="910318480"/>
      </c:scatterChart>
      <c:valAx>
        <c:axId val="984067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Shares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18480"/>
        <c:crosses val="autoZero"/>
        <c:crossBetween val="midCat"/>
      </c:valAx>
      <c:valAx>
        <c:axId val="91031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followers gained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67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ADLaM Display" panose="02010000000000000000" pitchFamily="2" charset="0"/>
                <a:ea typeface="ADLaM Display" panose="02010000000000000000" pitchFamily="2" charset="0"/>
                <a:cs typeface="ADLaM Display" panose="02010000000000000000" pitchFamily="2" charset="0"/>
              </a:rPr>
              <a:t>Age</a:t>
            </a:r>
            <a:r>
              <a:rPr lang="en-US" sz="1100" b="1" baseline="0">
                <a:latin typeface="ADLaM Display" panose="02010000000000000000" pitchFamily="2" charset="0"/>
                <a:ea typeface="ADLaM Display" panose="02010000000000000000" pitchFamily="2" charset="0"/>
                <a:cs typeface="ADLaM Display" panose="02010000000000000000" pitchFamily="2" charset="0"/>
              </a:rPr>
              <a:t> Gender </a:t>
            </a:r>
            <a:endParaRPr lang="en-US" sz="1100" b="1">
              <a:latin typeface="ADLaM Display" panose="02010000000000000000" pitchFamily="2" charset="0"/>
              <a:ea typeface="ADLaM Display" panose="02010000000000000000" pitchFamily="2" charset="0"/>
              <a:cs typeface="ADLaM Display" panose="02010000000000000000" pitchFamily="2" charset="0"/>
            </a:endParaRPr>
          </a:p>
        </c:rich>
      </c:tx>
      <c:layout>
        <c:manualLayout>
          <c:xMode val="edge"/>
          <c:yMode val="edge"/>
          <c:x val="3.830555555555553E-2"/>
          <c:y val="4.30622009569378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age_gender!$B$1</c:f>
              <c:strCache>
                <c:ptCount val="1"/>
                <c:pt idx="0">
                  <c:v>Women</c:v>
                </c:pt>
              </c:strCache>
            </c:strRef>
          </c:tx>
          <c:spPr>
            <a:solidFill>
              <a:schemeClr val="accent1"/>
            </a:solidFill>
            <a:ln>
              <a:noFill/>
            </a:ln>
            <a:effectLst/>
          </c:spPr>
          <c:invertIfNegative val="0"/>
          <c:cat>
            <c:strRef>
              <c:f>age_gender!$A$2:$A$7</c:f>
              <c:strCache>
                <c:ptCount val="6"/>
                <c:pt idx="0">
                  <c:v>18-24</c:v>
                </c:pt>
                <c:pt idx="1">
                  <c:v>25-34</c:v>
                </c:pt>
                <c:pt idx="2">
                  <c:v>35-44</c:v>
                </c:pt>
                <c:pt idx="3">
                  <c:v>45-54</c:v>
                </c:pt>
                <c:pt idx="4">
                  <c:v>55-64</c:v>
                </c:pt>
                <c:pt idx="5">
                  <c:v>65+</c:v>
                </c:pt>
              </c:strCache>
            </c:strRef>
          </c:cat>
          <c:val>
            <c:numRef>
              <c:f>age_gender!$B$2:$B$7</c:f>
              <c:numCache>
                <c:formatCode>0</c:formatCode>
                <c:ptCount val="6"/>
                <c:pt idx="0">
                  <c:v>11451.348</c:v>
                </c:pt>
                <c:pt idx="1">
                  <c:v>19297.642</c:v>
                </c:pt>
                <c:pt idx="2">
                  <c:v>3286.9609999999998</c:v>
                </c:pt>
                <c:pt idx="3">
                  <c:v>636.18600000000004</c:v>
                </c:pt>
                <c:pt idx="4">
                  <c:v>106.03100000000001</c:v>
                </c:pt>
                <c:pt idx="5">
                  <c:v>212.06200000000001</c:v>
                </c:pt>
              </c:numCache>
            </c:numRef>
          </c:val>
          <c:extLst>
            <c:ext xmlns:c16="http://schemas.microsoft.com/office/drawing/2014/chart" uri="{C3380CC4-5D6E-409C-BE32-E72D297353CC}">
              <c16:uniqueId val="{00000000-B047-4F83-963B-E89D348DD41A}"/>
            </c:ext>
          </c:extLst>
        </c:ser>
        <c:ser>
          <c:idx val="1"/>
          <c:order val="1"/>
          <c:tx>
            <c:strRef>
              <c:f>age_gender!$C$1</c:f>
              <c:strCache>
                <c:ptCount val="1"/>
                <c:pt idx="0">
                  <c:v>Men</c:v>
                </c:pt>
              </c:strCache>
            </c:strRef>
          </c:tx>
          <c:spPr>
            <a:solidFill>
              <a:schemeClr val="accent2"/>
            </a:solidFill>
            <a:ln>
              <a:noFill/>
            </a:ln>
            <a:effectLst/>
          </c:spPr>
          <c:invertIfNegative val="0"/>
          <c:cat>
            <c:strRef>
              <c:f>age_gender!$A$2:$A$7</c:f>
              <c:strCache>
                <c:ptCount val="6"/>
                <c:pt idx="0">
                  <c:v>18-24</c:v>
                </c:pt>
                <c:pt idx="1">
                  <c:v>25-34</c:v>
                </c:pt>
                <c:pt idx="2">
                  <c:v>35-44</c:v>
                </c:pt>
                <c:pt idx="3">
                  <c:v>45-54</c:v>
                </c:pt>
                <c:pt idx="4">
                  <c:v>55-64</c:v>
                </c:pt>
                <c:pt idx="5">
                  <c:v>65+</c:v>
                </c:pt>
              </c:strCache>
            </c:strRef>
          </c:cat>
          <c:val>
            <c:numRef>
              <c:f>age_gender!$C$2:$C$7</c:f>
              <c:numCache>
                <c:formatCode>0</c:formatCode>
                <c:ptCount val="6"/>
                <c:pt idx="0">
                  <c:v>22584.602999999999</c:v>
                </c:pt>
                <c:pt idx="1">
                  <c:v>41352.090000000004</c:v>
                </c:pt>
                <c:pt idx="2">
                  <c:v>5725.674</c:v>
                </c:pt>
                <c:pt idx="3">
                  <c:v>848.24800000000005</c:v>
                </c:pt>
                <c:pt idx="4">
                  <c:v>212.06200000000001</c:v>
                </c:pt>
                <c:pt idx="5">
                  <c:v>318.09300000000002</c:v>
                </c:pt>
              </c:numCache>
            </c:numRef>
          </c:val>
          <c:extLst>
            <c:ext xmlns:c16="http://schemas.microsoft.com/office/drawing/2014/chart" uri="{C3380CC4-5D6E-409C-BE32-E72D297353CC}">
              <c16:uniqueId val="{00000001-B047-4F83-963B-E89D348DD41A}"/>
            </c:ext>
          </c:extLst>
        </c:ser>
        <c:dLbls>
          <c:showLegendKey val="0"/>
          <c:showVal val="0"/>
          <c:showCatName val="0"/>
          <c:showSerName val="0"/>
          <c:showPercent val="0"/>
          <c:showBubbleSize val="0"/>
        </c:dLbls>
        <c:gapWidth val="219"/>
        <c:overlap val="-27"/>
        <c:axId val="505156095"/>
        <c:axId val="495462719"/>
      </c:barChart>
      <c:catAx>
        <c:axId val="505156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462719"/>
        <c:crosses val="autoZero"/>
        <c:auto val="1"/>
        <c:lblAlgn val="ctr"/>
        <c:lblOffset val="100"/>
        <c:noMultiLvlLbl val="0"/>
      </c:catAx>
      <c:valAx>
        <c:axId val="495462719"/>
        <c:scaling>
          <c:orientation val="minMax"/>
        </c:scaling>
        <c:delete val="1"/>
        <c:axPos val="l"/>
        <c:numFmt formatCode="0" sourceLinked="1"/>
        <c:majorTickMark val="none"/>
        <c:minorTickMark val="none"/>
        <c:tickLblPos val="nextTo"/>
        <c:crossAx val="505156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1D-4CA0-AE2E-A0DF4A4712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1D-4CA0-AE2E-A0DF4A471211}"/>
              </c:ext>
            </c:extLst>
          </c:dPt>
          <c:dLbls>
            <c:dLbl>
              <c:idx val="0"/>
              <c:layout>
                <c:manualLayout>
                  <c:x val="0.17150760719225439"/>
                  <c:y val="-7.61904761904762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31D-4CA0-AE2E-A0DF4A471211}"/>
                </c:ext>
              </c:extLst>
            </c:dLbl>
            <c:dLbl>
              <c:idx val="1"/>
              <c:layout>
                <c:manualLayout>
                  <c:x val="-0.11618257261410789"/>
                  <c:y val="0.1333333333333333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31D-4CA0-AE2E-A0DF4A47121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age_gender!$B$1:$C$1</c:f>
              <c:strCache>
                <c:ptCount val="2"/>
                <c:pt idx="0">
                  <c:v>Women</c:v>
                </c:pt>
                <c:pt idx="1">
                  <c:v>Men</c:v>
                </c:pt>
              </c:strCache>
            </c:strRef>
          </c:cat>
          <c:val>
            <c:numRef>
              <c:f>age_gender!$B$9:$C$9</c:f>
              <c:numCache>
                <c:formatCode>0%</c:formatCode>
                <c:ptCount val="2"/>
                <c:pt idx="0">
                  <c:v>0.33</c:v>
                </c:pt>
                <c:pt idx="1">
                  <c:v>0.67</c:v>
                </c:pt>
              </c:numCache>
            </c:numRef>
          </c:val>
          <c:extLst>
            <c:ext xmlns:c16="http://schemas.microsoft.com/office/drawing/2014/chart" uri="{C3380CC4-5D6E-409C-BE32-E72D297353CC}">
              <c16:uniqueId val="{00000000-5D4E-4EC8-A387-CD5C7A4654C4}"/>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20231110.xlsx]Daily Stats Data!PivotTable7</c:name>
    <c:fmtId val="10"/>
  </c:pivotSource>
  <c:chart>
    <c:title>
      <c:tx>
        <c:rich>
          <a:bodyPr rot="0" spcFirstLastPara="1" vertOverflow="ellipsis" vert="horz" wrap="square" anchor="ctr" anchorCtr="1"/>
          <a:lstStyle/>
          <a:p>
            <a:pPr algn="l">
              <a:defRPr sz="1600" b="1" i="0" u="none" strike="noStrike" kern="1200" cap="none" spc="0" normalizeH="0" baseline="0">
                <a:solidFill>
                  <a:schemeClr val="dk1">
                    <a:lumMod val="50000"/>
                    <a:lumOff val="50000"/>
                  </a:schemeClr>
                </a:solidFill>
                <a:latin typeface="+mj-lt"/>
                <a:ea typeface="+mj-ea"/>
                <a:cs typeface="+mj-cs"/>
              </a:defRPr>
            </a:pPr>
            <a:r>
              <a:rPr lang="en-US" sz="1200" b="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Total New </a:t>
            </a:r>
          </a:p>
          <a:p>
            <a:pPr algn="l">
              <a:defRPr/>
            </a:pPr>
            <a:r>
              <a:rPr lang="en-US" sz="1200" b="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Followers</a:t>
            </a:r>
          </a:p>
        </c:rich>
      </c:tx>
      <c:layout>
        <c:manualLayout>
          <c:xMode val="edge"/>
          <c:yMode val="edge"/>
          <c:x val="8.7499584703810765E-3"/>
          <c:y val="3.2407407407407406E-2"/>
        </c:manualLayout>
      </c:layout>
      <c:overlay val="0"/>
      <c:spPr>
        <a:noFill/>
        <a:ln>
          <a:noFill/>
        </a:ln>
        <a:effectLst/>
      </c:spPr>
      <c:txPr>
        <a:bodyPr rot="0" spcFirstLastPara="1" vertOverflow="ellipsis" vert="horz" wrap="square" anchor="ctr" anchorCtr="1"/>
        <a:lstStyle/>
        <a:p>
          <a:pPr algn="l">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281337047353758E-2"/>
          <c:y val="0.20016846731367882"/>
          <c:w val="0.87743732590529244"/>
          <c:h val="0.78967405237136057"/>
        </c:manualLayout>
      </c:layout>
      <c:lineChart>
        <c:grouping val="standard"/>
        <c:varyColors val="0"/>
        <c:ser>
          <c:idx val="0"/>
          <c:order val="0"/>
          <c:tx>
            <c:strRef>
              <c:f>'Daily Stats Data'!$B$38</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'Daily Stats Data'!$A$39:$A$52</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'Daily Stats Data'!$B$39:$B$52</c:f>
              <c:numCache>
                <c:formatCode>General</c:formatCode>
                <c:ptCount val="11"/>
                <c:pt idx="0">
                  <c:v>24799</c:v>
                </c:pt>
                <c:pt idx="1">
                  <c:v>9923</c:v>
                </c:pt>
                <c:pt idx="2">
                  <c:v>3982</c:v>
                </c:pt>
                <c:pt idx="3">
                  <c:v>4308</c:v>
                </c:pt>
                <c:pt idx="4">
                  <c:v>3321</c:v>
                </c:pt>
                <c:pt idx="5">
                  <c:v>12395</c:v>
                </c:pt>
                <c:pt idx="6">
                  <c:v>9443</c:v>
                </c:pt>
                <c:pt idx="7">
                  <c:v>10507</c:v>
                </c:pt>
                <c:pt idx="8">
                  <c:v>6408</c:v>
                </c:pt>
                <c:pt idx="9">
                  <c:v>3468</c:v>
                </c:pt>
                <c:pt idx="10">
                  <c:v>3632</c:v>
                </c:pt>
              </c:numCache>
            </c:numRef>
          </c:val>
          <c:smooth val="0"/>
          <c:extLst>
            <c:ext xmlns:c16="http://schemas.microsoft.com/office/drawing/2014/chart" uri="{C3380CC4-5D6E-409C-BE32-E72D297353CC}">
              <c16:uniqueId val="{00000000-4318-4494-9B1B-B1B100E6E623}"/>
            </c:ext>
          </c:extLst>
        </c:ser>
        <c:dLbls>
          <c:showLegendKey val="0"/>
          <c:showVal val="0"/>
          <c:showCatName val="0"/>
          <c:showSerName val="0"/>
          <c:showPercent val="0"/>
          <c:showBubbleSize val="0"/>
        </c:dLbls>
        <c:marker val="1"/>
        <c:smooth val="0"/>
        <c:axId val="969820064"/>
        <c:axId val="1955948320"/>
      </c:lineChart>
      <c:catAx>
        <c:axId val="969820064"/>
        <c:scaling>
          <c:orientation val="minMax"/>
        </c:scaling>
        <c:delete val="1"/>
        <c:axPos val="b"/>
        <c:numFmt formatCode="General" sourceLinked="1"/>
        <c:majorTickMark val="none"/>
        <c:minorTickMark val="none"/>
        <c:tickLblPos val="nextTo"/>
        <c:crossAx val="1955948320"/>
        <c:crosses val="autoZero"/>
        <c:auto val="1"/>
        <c:lblAlgn val="ctr"/>
        <c:lblOffset val="100"/>
        <c:noMultiLvlLbl val="0"/>
      </c:catAx>
      <c:valAx>
        <c:axId val="1955948320"/>
        <c:scaling>
          <c:orientation val="minMax"/>
        </c:scaling>
        <c:delete val="1"/>
        <c:axPos val="l"/>
        <c:numFmt formatCode="General" sourceLinked="1"/>
        <c:majorTickMark val="none"/>
        <c:minorTickMark val="none"/>
        <c:tickLblPos val="nextTo"/>
        <c:crossAx val="9698200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a:t>
            </a:r>
            <a:r>
              <a:rPr lang="en-IN" b="1" baseline="0"/>
              <a:t> Gender Distribution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age_gender!$B$1</c:f>
              <c:strCache>
                <c:ptCount val="1"/>
                <c:pt idx="0">
                  <c:v>Women</c:v>
                </c:pt>
              </c:strCache>
            </c:strRef>
          </c:tx>
          <c:spPr>
            <a:solidFill>
              <a:schemeClr val="accent1"/>
            </a:solidFill>
            <a:ln>
              <a:noFill/>
            </a:ln>
            <a:effectLst/>
          </c:spPr>
          <c:invertIfNegative val="0"/>
          <c:cat>
            <c:strRef>
              <c:f>age_gender!$A$2:$A$7</c:f>
              <c:strCache>
                <c:ptCount val="6"/>
                <c:pt idx="0">
                  <c:v>18-24</c:v>
                </c:pt>
                <c:pt idx="1">
                  <c:v>25-34</c:v>
                </c:pt>
                <c:pt idx="2">
                  <c:v>35-44</c:v>
                </c:pt>
                <c:pt idx="3">
                  <c:v>45-54</c:v>
                </c:pt>
                <c:pt idx="4">
                  <c:v>55-64</c:v>
                </c:pt>
                <c:pt idx="5">
                  <c:v>65+</c:v>
                </c:pt>
              </c:strCache>
            </c:strRef>
          </c:cat>
          <c:val>
            <c:numRef>
              <c:f>age_gender!$B$2:$B$7</c:f>
              <c:numCache>
                <c:formatCode>0</c:formatCode>
                <c:ptCount val="6"/>
                <c:pt idx="0">
                  <c:v>11451.348</c:v>
                </c:pt>
                <c:pt idx="1">
                  <c:v>19297.642</c:v>
                </c:pt>
                <c:pt idx="2">
                  <c:v>3286.9609999999998</c:v>
                </c:pt>
                <c:pt idx="3">
                  <c:v>636.18600000000004</c:v>
                </c:pt>
                <c:pt idx="4">
                  <c:v>106.03100000000001</c:v>
                </c:pt>
                <c:pt idx="5">
                  <c:v>212.06200000000001</c:v>
                </c:pt>
              </c:numCache>
            </c:numRef>
          </c:val>
          <c:extLst>
            <c:ext xmlns:c16="http://schemas.microsoft.com/office/drawing/2014/chart" uri="{C3380CC4-5D6E-409C-BE32-E72D297353CC}">
              <c16:uniqueId val="{00000000-BA67-4347-BDA9-AF1A552EB91B}"/>
            </c:ext>
          </c:extLst>
        </c:ser>
        <c:ser>
          <c:idx val="1"/>
          <c:order val="1"/>
          <c:tx>
            <c:strRef>
              <c:f>age_gender!$C$1</c:f>
              <c:strCache>
                <c:ptCount val="1"/>
                <c:pt idx="0">
                  <c:v>Men</c:v>
                </c:pt>
              </c:strCache>
            </c:strRef>
          </c:tx>
          <c:spPr>
            <a:solidFill>
              <a:schemeClr val="accent2"/>
            </a:solidFill>
            <a:ln>
              <a:noFill/>
            </a:ln>
            <a:effectLst/>
          </c:spPr>
          <c:invertIfNegative val="0"/>
          <c:cat>
            <c:strRef>
              <c:f>age_gender!$A$2:$A$7</c:f>
              <c:strCache>
                <c:ptCount val="6"/>
                <c:pt idx="0">
                  <c:v>18-24</c:v>
                </c:pt>
                <c:pt idx="1">
                  <c:v>25-34</c:v>
                </c:pt>
                <c:pt idx="2">
                  <c:v>35-44</c:v>
                </c:pt>
                <c:pt idx="3">
                  <c:v>45-54</c:v>
                </c:pt>
                <c:pt idx="4">
                  <c:v>55-64</c:v>
                </c:pt>
                <c:pt idx="5">
                  <c:v>65+</c:v>
                </c:pt>
              </c:strCache>
            </c:strRef>
          </c:cat>
          <c:val>
            <c:numRef>
              <c:f>age_gender!$C$2:$C$7</c:f>
              <c:numCache>
                <c:formatCode>0</c:formatCode>
                <c:ptCount val="6"/>
                <c:pt idx="0">
                  <c:v>22584.602999999999</c:v>
                </c:pt>
                <c:pt idx="1">
                  <c:v>41352.090000000004</c:v>
                </c:pt>
                <c:pt idx="2">
                  <c:v>5725.674</c:v>
                </c:pt>
                <c:pt idx="3">
                  <c:v>848.24800000000005</c:v>
                </c:pt>
                <c:pt idx="4">
                  <c:v>212.06200000000001</c:v>
                </c:pt>
                <c:pt idx="5">
                  <c:v>318.09300000000002</c:v>
                </c:pt>
              </c:numCache>
            </c:numRef>
          </c:val>
          <c:extLst>
            <c:ext xmlns:c16="http://schemas.microsoft.com/office/drawing/2014/chart" uri="{C3380CC4-5D6E-409C-BE32-E72D297353CC}">
              <c16:uniqueId val="{00000001-BA67-4347-BDA9-AF1A552EB91B}"/>
            </c:ext>
          </c:extLst>
        </c:ser>
        <c:dLbls>
          <c:showLegendKey val="0"/>
          <c:showVal val="0"/>
          <c:showCatName val="0"/>
          <c:showSerName val="0"/>
          <c:showPercent val="0"/>
          <c:showBubbleSize val="0"/>
        </c:dLbls>
        <c:gapWidth val="219"/>
        <c:overlap val="-27"/>
        <c:axId val="1044164879"/>
        <c:axId val="1417714815"/>
      </c:barChart>
      <c:catAx>
        <c:axId val="104416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14815"/>
        <c:crosses val="autoZero"/>
        <c:auto val="1"/>
        <c:lblAlgn val="ctr"/>
        <c:lblOffset val="100"/>
        <c:noMultiLvlLbl val="0"/>
      </c:catAx>
      <c:valAx>
        <c:axId val="1417714815"/>
        <c:scaling>
          <c:orientation val="minMax"/>
        </c:scaling>
        <c:delete val="1"/>
        <c:axPos val="l"/>
        <c:numFmt formatCode="0" sourceLinked="1"/>
        <c:majorTickMark val="none"/>
        <c:minorTickMark val="none"/>
        <c:tickLblPos val="nextTo"/>
        <c:crossAx val="1044164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5D-4DE7-955A-40B21CE9CB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D-4DE7-955A-40B21CE9CB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age_gender!$B$1:$C$1</c:f>
              <c:strCache>
                <c:ptCount val="2"/>
                <c:pt idx="0">
                  <c:v>Women</c:v>
                </c:pt>
                <c:pt idx="1">
                  <c:v>Men</c:v>
                </c:pt>
              </c:strCache>
            </c:strRef>
          </c:cat>
          <c:val>
            <c:numRef>
              <c:f>age_gender!$B$9:$C$9</c:f>
              <c:numCache>
                <c:formatCode>0%</c:formatCode>
                <c:ptCount val="2"/>
                <c:pt idx="0">
                  <c:v>0.33</c:v>
                </c:pt>
                <c:pt idx="1">
                  <c:v>0.67</c:v>
                </c:pt>
              </c:numCache>
            </c:numRef>
          </c:val>
          <c:extLst>
            <c:ext xmlns:c16="http://schemas.microsoft.com/office/drawing/2014/chart" uri="{C3380CC4-5D6E-409C-BE32-E72D297353CC}">
              <c16:uniqueId val="{00000000-F61F-4AB1-B16E-43AD7CDDFD1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r>
              <a:rPr lang="en-US" sz="1050" b="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Age</a:t>
            </a:r>
            <a:r>
              <a:rPr lang="en-US" sz="1050" b="0" baseline="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 Gender </a:t>
            </a:r>
            <a:endParaRPr lang="en-US" sz="1050" b="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endParaRPr>
          </a:p>
        </c:rich>
      </c:tx>
      <c:layout>
        <c:manualLayout>
          <c:xMode val="edge"/>
          <c:yMode val="edge"/>
          <c:x val="2.7435809654228E-2"/>
          <c:y val="7.8199035693225592E-3"/>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5.3392870619607055E-2"/>
          <c:y val="3.0526392534266551E-2"/>
          <c:w val="0.88043478260869568"/>
          <c:h val="0.64615167840861987"/>
        </c:manualLayout>
      </c:layout>
      <c:barChart>
        <c:barDir val="col"/>
        <c:grouping val="clustered"/>
        <c:varyColors val="0"/>
        <c:ser>
          <c:idx val="0"/>
          <c:order val="0"/>
          <c:tx>
            <c:strRef>
              <c:f>age_gender!$B$1</c:f>
              <c:strCache>
                <c:ptCount val="1"/>
                <c:pt idx="0">
                  <c:v>Women</c:v>
                </c:pt>
              </c:strCache>
            </c:strRef>
          </c:tx>
          <c:spPr>
            <a:solidFill>
              <a:schemeClr val="accent1"/>
            </a:solidFill>
            <a:ln>
              <a:noFill/>
            </a:ln>
            <a:effectLst/>
          </c:spPr>
          <c:invertIfNegative val="0"/>
          <c:cat>
            <c:strRef>
              <c:f>age_gender!$A$2:$A$7</c:f>
              <c:strCache>
                <c:ptCount val="6"/>
                <c:pt idx="0">
                  <c:v>18-24</c:v>
                </c:pt>
                <c:pt idx="1">
                  <c:v>25-34</c:v>
                </c:pt>
                <c:pt idx="2">
                  <c:v>35-44</c:v>
                </c:pt>
                <c:pt idx="3">
                  <c:v>45-54</c:v>
                </c:pt>
                <c:pt idx="4">
                  <c:v>55-64</c:v>
                </c:pt>
                <c:pt idx="5">
                  <c:v>65+</c:v>
                </c:pt>
              </c:strCache>
            </c:strRef>
          </c:cat>
          <c:val>
            <c:numRef>
              <c:f>age_gender!$B$2:$B$7</c:f>
              <c:numCache>
                <c:formatCode>0</c:formatCode>
                <c:ptCount val="6"/>
                <c:pt idx="0">
                  <c:v>11451.348</c:v>
                </c:pt>
                <c:pt idx="1">
                  <c:v>19297.642</c:v>
                </c:pt>
                <c:pt idx="2">
                  <c:v>3286.9609999999998</c:v>
                </c:pt>
                <c:pt idx="3">
                  <c:v>636.18600000000004</c:v>
                </c:pt>
                <c:pt idx="4">
                  <c:v>106.03100000000001</c:v>
                </c:pt>
                <c:pt idx="5">
                  <c:v>212.06200000000001</c:v>
                </c:pt>
              </c:numCache>
            </c:numRef>
          </c:val>
          <c:extLst>
            <c:ext xmlns:c16="http://schemas.microsoft.com/office/drawing/2014/chart" uri="{C3380CC4-5D6E-409C-BE32-E72D297353CC}">
              <c16:uniqueId val="{00000000-8113-42D8-858F-A83CA975EE34}"/>
            </c:ext>
          </c:extLst>
        </c:ser>
        <c:ser>
          <c:idx val="1"/>
          <c:order val="1"/>
          <c:tx>
            <c:strRef>
              <c:f>age_gender!$C$1</c:f>
              <c:strCache>
                <c:ptCount val="1"/>
                <c:pt idx="0">
                  <c:v>Men</c:v>
                </c:pt>
              </c:strCache>
            </c:strRef>
          </c:tx>
          <c:spPr>
            <a:solidFill>
              <a:schemeClr val="accent2"/>
            </a:solidFill>
            <a:ln>
              <a:noFill/>
            </a:ln>
            <a:effectLst/>
          </c:spPr>
          <c:invertIfNegative val="0"/>
          <c:cat>
            <c:strRef>
              <c:f>age_gender!$A$2:$A$7</c:f>
              <c:strCache>
                <c:ptCount val="6"/>
                <c:pt idx="0">
                  <c:v>18-24</c:v>
                </c:pt>
                <c:pt idx="1">
                  <c:v>25-34</c:v>
                </c:pt>
                <c:pt idx="2">
                  <c:v>35-44</c:v>
                </c:pt>
                <c:pt idx="3">
                  <c:v>45-54</c:v>
                </c:pt>
                <c:pt idx="4">
                  <c:v>55-64</c:v>
                </c:pt>
                <c:pt idx="5">
                  <c:v>65+</c:v>
                </c:pt>
              </c:strCache>
            </c:strRef>
          </c:cat>
          <c:val>
            <c:numRef>
              <c:f>age_gender!$C$2:$C$7</c:f>
              <c:numCache>
                <c:formatCode>0</c:formatCode>
                <c:ptCount val="6"/>
                <c:pt idx="0">
                  <c:v>22584.602999999999</c:v>
                </c:pt>
                <c:pt idx="1">
                  <c:v>41352.090000000004</c:v>
                </c:pt>
                <c:pt idx="2">
                  <c:v>5725.674</c:v>
                </c:pt>
                <c:pt idx="3">
                  <c:v>848.24800000000005</c:v>
                </c:pt>
                <c:pt idx="4">
                  <c:v>212.06200000000001</c:v>
                </c:pt>
                <c:pt idx="5">
                  <c:v>318.09300000000002</c:v>
                </c:pt>
              </c:numCache>
            </c:numRef>
          </c:val>
          <c:extLst>
            <c:ext xmlns:c16="http://schemas.microsoft.com/office/drawing/2014/chart" uri="{C3380CC4-5D6E-409C-BE32-E72D297353CC}">
              <c16:uniqueId val="{00000001-8113-42D8-858F-A83CA975EE34}"/>
            </c:ext>
          </c:extLst>
        </c:ser>
        <c:dLbls>
          <c:showLegendKey val="0"/>
          <c:showVal val="0"/>
          <c:showCatName val="0"/>
          <c:showSerName val="0"/>
          <c:showPercent val="0"/>
          <c:showBubbleSize val="0"/>
        </c:dLbls>
        <c:gapWidth val="219"/>
        <c:overlap val="-27"/>
        <c:axId val="505156095"/>
        <c:axId val="495462719"/>
      </c:barChart>
      <c:catAx>
        <c:axId val="505156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lumMod val="50000"/>
                  </a:schemeClr>
                </a:solidFill>
                <a:latin typeface="Times New Roman" panose="02020603050405020304" pitchFamily="18" charset="0"/>
                <a:ea typeface="+mn-ea"/>
                <a:cs typeface="Times New Roman" panose="02020603050405020304" pitchFamily="18" charset="0"/>
              </a:defRPr>
            </a:pPr>
            <a:endParaRPr lang="en-US"/>
          </a:p>
        </c:txPr>
        <c:crossAx val="495462719"/>
        <c:crosses val="autoZero"/>
        <c:auto val="1"/>
        <c:lblAlgn val="ctr"/>
        <c:lblOffset val="100"/>
        <c:noMultiLvlLbl val="0"/>
      </c:catAx>
      <c:valAx>
        <c:axId val="495462719"/>
        <c:scaling>
          <c:orientation val="minMax"/>
        </c:scaling>
        <c:delete val="1"/>
        <c:axPos val="l"/>
        <c:numFmt formatCode="0" sourceLinked="1"/>
        <c:majorTickMark val="none"/>
        <c:minorTickMark val="none"/>
        <c:tickLblPos val="nextTo"/>
        <c:crossAx val="505156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92-4CAF-8039-20F003804F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92-4CAF-8039-20F003804FA6}"/>
              </c:ext>
            </c:extLst>
          </c:dPt>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age_gender!$B$1:$C$1</c:f>
              <c:strCache>
                <c:ptCount val="2"/>
                <c:pt idx="0">
                  <c:v>Women</c:v>
                </c:pt>
                <c:pt idx="1">
                  <c:v>Men</c:v>
                </c:pt>
              </c:strCache>
            </c:strRef>
          </c:cat>
          <c:val>
            <c:numRef>
              <c:f>age_gender!$B$9:$C$9</c:f>
              <c:numCache>
                <c:formatCode>0%</c:formatCode>
                <c:ptCount val="2"/>
                <c:pt idx="0">
                  <c:v>0.33</c:v>
                </c:pt>
                <c:pt idx="1">
                  <c:v>0.67</c:v>
                </c:pt>
              </c:numCache>
            </c:numRef>
          </c:val>
          <c:extLst>
            <c:ext xmlns:c16="http://schemas.microsoft.com/office/drawing/2014/chart" uri="{C3380CC4-5D6E-409C-BE32-E72D297353CC}">
              <c16:uniqueId val="{00000004-0F92-4CAF-8039-20F003804FA6}"/>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20231110.xlsx]Daily Stats Data!PivotTable4</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Stats Data'!$B$3</c:f>
              <c:strCache>
                <c:ptCount val="1"/>
                <c:pt idx="0">
                  <c:v>Total</c:v>
                </c:pt>
              </c:strCache>
            </c:strRef>
          </c:tx>
          <c:spPr>
            <a:ln w="28575" cap="rnd">
              <a:solidFill>
                <a:schemeClr val="accent1"/>
              </a:solidFill>
              <a:round/>
            </a:ln>
            <a:effectLst/>
          </c:spPr>
          <c:marker>
            <c:symbol val="none"/>
          </c:marker>
          <c:cat>
            <c:multiLvlStrRef>
              <c:f>'Daily Stats Data'!$A$4:$A$17</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'Daily Stats Data'!$B$4:$B$17</c:f>
              <c:numCache>
                <c:formatCode>General</c:formatCode>
                <c:ptCount val="11"/>
                <c:pt idx="0">
                  <c:v>1771176</c:v>
                </c:pt>
                <c:pt idx="1">
                  <c:v>864501</c:v>
                </c:pt>
                <c:pt idx="2">
                  <c:v>339078</c:v>
                </c:pt>
                <c:pt idx="3">
                  <c:v>627737</c:v>
                </c:pt>
                <c:pt idx="4">
                  <c:v>515012</c:v>
                </c:pt>
                <c:pt idx="5">
                  <c:v>2254210</c:v>
                </c:pt>
                <c:pt idx="6">
                  <c:v>1269801</c:v>
                </c:pt>
                <c:pt idx="7">
                  <c:v>1137604</c:v>
                </c:pt>
                <c:pt idx="8">
                  <c:v>781188</c:v>
                </c:pt>
                <c:pt idx="9">
                  <c:v>392934</c:v>
                </c:pt>
                <c:pt idx="10">
                  <c:v>550255</c:v>
                </c:pt>
              </c:numCache>
            </c:numRef>
          </c:val>
          <c:smooth val="0"/>
          <c:extLst>
            <c:ext xmlns:c16="http://schemas.microsoft.com/office/drawing/2014/chart" uri="{C3380CC4-5D6E-409C-BE32-E72D297353CC}">
              <c16:uniqueId val="{00000000-5922-495A-943A-12842DAB97C7}"/>
            </c:ext>
          </c:extLst>
        </c:ser>
        <c:dLbls>
          <c:showLegendKey val="0"/>
          <c:showVal val="0"/>
          <c:showCatName val="0"/>
          <c:showSerName val="0"/>
          <c:showPercent val="0"/>
          <c:showBubbleSize val="0"/>
        </c:dLbls>
        <c:smooth val="0"/>
        <c:axId val="1978930752"/>
        <c:axId val="955027456"/>
      </c:lineChart>
      <c:catAx>
        <c:axId val="1978930752"/>
        <c:scaling>
          <c:orientation val="minMax"/>
        </c:scaling>
        <c:delete val="1"/>
        <c:axPos val="b"/>
        <c:numFmt formatCode="General" sourceLinked="1"/>
        <c:majorTickMark val="none"/>
        <c:minorTickMark val="none"/>
        <c:tickLblPos val="nextTo"/>
        <c:crossAx val="955027456"/>
        <c:crosses val="autoZero"/>
        <c:auto val="1"/>
        <c:lblAlgn val="ctr"/>
        <c:lblOffset val="100"/>
        <c:noMultiLvlLbl val="0"/>
      </c:catAx>
      <c:valAx>
        <c:axId val="955027456"/>
        <c:scaling>
          <c:orientation val="minMax"/>
        </c:scaling>
        <c:delete val="1"/>
        <c:axPos val="l"/>
        <c:numFmt formatCode="General" sourceLinked="1"/>
        <c:majorTickMark val="none"/>
        <c:minorTickMark val="none"/>
        <c:tickLblPos val="nextTo"/>
        <c:crossAx val="197893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20231110.xlsx]Daily Stats Data!PivotTable6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Follower Visit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Stats Data'!$B$21</c:f>
              <c:strCache>
                <c:ptCount val="1"/>
                <c:pt idx="0">
                  <c:v>Total</c:v>
                </c:pt>
              </c:strCache>
            </c:strRef>
          </c:tx>
          <c:spPr>
            <a:ln w="28575" cap="rnd">
              <a:solidFill>
                <a:schemeClr val="accent1"/>
              </a:solidFill>
              <a:round/>
            </a:ln>
            <a:effectLst/>
          </c:spPr>
          <c:marker>
            <c:symbol val="none"/>
          </c:marker>
          <c:cat>
            <c:multiLvlStrRef>
              <c:f>'Daily Stats Data'!$A$22:$A$35</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'Daily Stats Data'!$B$22:$B$35</c:f>
              <c:numCache>
                <c:formatCode>General</c:formatCode>
                <c:ptCount val="11"/>
                <c:pt idx="0">
                  <c:v>39271</c:v>
                </c:pt>
                <c:pt idx="1">
                  <c:v>21652</c:v>
                </c:pt>
                <c:pt idx="2">
                  <c:v>11182</c:v>
                </c:pt>
                <c:pt idx="3">
                  <c:v>18148</c:v>
                </c:pt>
                <c:pt idx="4">
                  <c:v>16825</c:v>
                </c:pt>
                <c:pt idx="5">
                  <c:v>50245</c:v>
                </c:pt>
                <c:pt idx="6">
                  <c:v>36229</c:v>
                </c:pt>
                <c:pt idx="7">
                  <c:v>30540</c:v>
                </c:pt>
                <c:pt idx="8">
                  <c:v>20553</c:v>
                </c:pt>
                <c:pt idx="9">
                  <c:v>11421</c:v>
                </c:pt>
                <c:pt idx="10">
                  <c:v>13064</c:v>
                </c:pt>
              </c:numCache>
            </c:numRef>
          </c:val>
          <c:smooth val="0"/>
          <c:extLst>
            <c:ext xmlns:c16="http://schemas.microsoft.com/office/drawing/2014/chart" uri="{C3380CC4-5D6E-409C-BE32-E72D297353CC}">
              <c16:uniqueId val="{00000000-D2BA-46FB-9411-22BDCDC5F429}"/>
            </c:ext>
          </c:extLst>
        </c:ser>
        <c:dLbls>
          <c:showLegendKey val="0"/>
          <c:showVal val="0"/>
          <c:showCatName val="0"/>
          <c:showSerName val="0"/>
          <c:showPercent val="0"/>
          <c:showBubbleSize val="0"/>
        </c:dLbls>
        <c:smooth val="0"/>
        <c:axId val="1100555024"/>
        <c:axId val="909865600"/>
      </c:lineChart>
      <c:catAx>
        <c:axId val="1100555024"/>
        <c:scaling>
          <c:orientation val="minMax"/>
        </c:scaling>
        <c:delete val="1"/>
        <c:axPos val="b"/>
        <c:numFmt formatCode="General" sourceLinked="1"/>
        <c:majorTickMark val="none"/>
        <c:minorTickMark val="none"/>
        <c:tickLblPos val="nextTo"/>
        <c:crossAx val="909865600"/>
        <c:crosses val="autoZero"/>
        <c:auto val="1"/>
        <c:lblAlgn val="ctr"/>
        <c:lblOffset val="100"/>
        <c:noMultiLvlLbl val="0"/>
      </c:catAx>
      <c:valAx>
        <c:axId val="909865600"/>
        <c:scaling>
          <c:orientation val="minMax"/>
        </c:scaling>
        <c:delete val="1"/>
        <c:axPos val="l"/>
        <c:numFmt formatCode="General" sourceLinked="1"/>
        <c:majorTickMark val="none"/>
        <c:minorTickMark val="none"/>
        <c:tickLblPos val="nextTo"/>
        <c:crossAx val="110055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20231110.xlsx]Daily Stats Data!PivotTable7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New</a:t>
            </a:r>
            <a:r>
              <a:rPr lang="en-US" baseline="0"/>
              <a:t> Followers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Stats Data'!$B$38</c:f>
              <c:strCache>
                <c:ptCount val="1"/>
                <c:pt idx="0">
                  <c:v>Total</c:v>
                </c:pt>
              </c:strCache>
            </c:strRef>
          </c:tx>
          <c:spPr>
            <a:ln w="28575" cap="rnd">
              <a:solidFill>
                <a:schemeClr val="accent1"/>
              </a:solidFill>
              <a:round/>
            </a:ln>
            <a:effectLst/>
          </c:spPr>
          <c:marker>
            <c:symbol val="none"/>
          </c:marker>
          <c:cat>
            <c:multiLvlStrRef>
              <c:f>'Daily Stats Data'!$A$39:$A$52</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2022</c:v>
                  </c:pt>
                  <c:pt idx="1">
                    <c:v>2023</c:v>
                  </c:pt>
                </c:lvl>
              </c:multiLvlStrCache>
            </c:multiLvlStrRef>
          </c:cat>
          <c:val>
            <c:numRef>
              <c:f>'Daily Stats Data'!$B$39:$B$52</c:f>
              <c:numCache>
                <c:formatCode>General</c:formatCode>
                <c:ptCount val="11"/>
                <c:pt idx="0">
                  <c:v>24799</c:v>
                </c:pt>
                <c:pt idx="1">
                  <c:v>9923</c:v>
                </c:pt>
                <c:pt idx="2">
                  <c:v>3982</c:v>
                </c:pt>
                <c:pt idx="3">
                  <c:v>4308</c:v>
                </c:pt>
                <c:pt idx="4">
                  <c:v>3321</c:v>
                </c:pt>
                <c:pt idx="5">
                  <c:v>12395</c:v>
                </c:pt>
                <c:pt idx="6">
                  <c:v>9443</c:v>
                </c:pt>
                <c:pt idx="7">
                  <c:v>10507</c:v>
                </c:pt>
                <c:pt idx="8">
                  <c:v>6408</c:v>
                </c:pt>
                <c:pt idx="9">
                  <c:v>3468</c:v>
                </c:pt>
                <c:pt idx="10">
                  <c:v>3632</c:v>
                </c:pt>
              </c:numCache>
            </c:numRef>
          </c:val>
          <c:smooth val="0"/>
          <c:extLst>
            <c:ext xmlns:c16="http://schemas.microsoft.com/office/drawing/2014/chart" uri="{C3380CC4-5D6E-409C-BE32-E72D297353CC}">
              <c16:uniqueId val="{00000000-4226-4F22-9095-42457B24BC53}"/>
            </c:ext>
          </c:extLst>
        </c:ser>
        <c:dLbls>
          <c:showLegendKey val="0"/>
          <c:showVal val="0"/>
          <c:showCatName val="0"/>
          <c:showSerName val="0"/>
          <c:showPercent val="0"/>
          <c:showBubbleSize val="0"/>
        </c:dLbls>
        <c:smooth val="0"/>
        <c:axId val="969820064"/>
        <c:axId val="1955948320"/>
      </c:lineChart>
      <c:catAx>
        <c:axId val="96982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948320"/>
        <c:crosses val="autoZero"/>
        <c:auto val="1"/>
        <c:lblAlgn val="ctr"/>
        <c:lblOffset val="100"/>
        <c:noMultiLvlLbl val="0"/>
      </c:catAx>
      <c:valAx>
        <c:axId val="195594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82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20231110.xlsx]Content Stats Data!PivotTable5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'Content Stats Data'!$A$3</c:f>
              <c:strCache>
                <c:ptCount val="1"/>
                <c:pt idx="0">
                  <c:v>Count of Post type</c:v>
                </c:pt>
              </c:strCache>
            </c:strRef>
          </c:tx>
          <c:spPr>
            <a:solidFill>
              <a:schemeClr val="accent1"/>
            </a:solidFill>
            <a:ln>
              <a:noFill/>
            </a:ln>
            <a:effectLst/>
          </c:spPr>
          <c:invertIfNegative val="0"/>
          <c:cat>
            <c:strRef>
              <c:f>'Content Stats Data'!$A$4</c:f>
              <c:strCache>
                <c:ptCount val="1"/>
                <c:pt idx="0">
                  <c:v>Total</c:v>
                </c:pt>
              </c:strCache>
            </c:strRef>
          </c:cat>
          <c:val>
            <c:numRef>
              <c:f>'Content Stats Data'!$A$4</c:f>
              <c:numCache>
                <c:formatCode>_ * #,##0_ ;_ * \-#,##0_ ;_ * "-"??_ ;_ @_ </c:formatCode>
                <c:ptCount val="1"/>
                <c:pt idx="0">
                  <c:v>168</c:v>
                </c:pt>
              </c:numCache>
            </c:numRef>
          </c:val>
          <c:extLst>
            <c:ext xmlns:c16="http://schemas.microsoft.com/office/drawing/2014/chart" uri="{C3380CC4-5D6E-409C-BE32-E72D297353CC}">
              <c16:uniqueId val="{00000002-D04E-4891-BCD0-BA950AFBCF51}"/>
            </c:ext>
          </c:extLst>
        </c:ser>
        <c:ser>
          <c:idx val="1"/>
          <c:order val="1"/>
          <c:tx>
            <c:strRef>
              <c:f>'Content Stats Data'!$B$3</c:f>
              <c:strCache>
                <c:ptCount val="1"/>
                <c:pt idx="0">
                  <c:v>Average of Impressions</c:v>
                </c:pt>
              </c:strCache>
            </c:strRef>
          </c:tx>
          <c:spPr>
            <a:solidFill>
              <a:schemeClr val="accent2"/>
            </a:solidFill>
            <a:ln>
              <a:noFill/>
            </a:ln>
            <a:effectLst/>
          </c:spPr>
          <c:invertIfNegative val="0"/>
          <c:cat>
            <c:strRef>
              <c:f>'Content Stats Data'!$A$4</c:f>
              <c:strCache>
                <c:ptCount val="1"/>
                <c:pt idx="0">
                  <c:v>Total</c:v>
                </c:pt>
              </c:strCache>
            </c:strRef>
          </c:cat>
          <c:val>
            <c:numRef>
              <c:f>'Content Stats Data'!$B$4</c:f>
              <c:numCache>
                <c:formatCode>_ * #,##0_ ;_ * \-#,##0_ ;_ * "-"??_ ;_ @_ </c:formatCode>
                <c:ptCount val="1"/>
                <c:pt idx="0">
                  <c:v>52818.589285714283</c:v>
                </c:pt>
              </c:numCache>
            </c:numRef>
          </c:val>
          <c:extLst>
            <c:ext xmlns:c16="http://schemas.microsoft.com/office/drawing/2014/chart" uri="{C3380CC4-5D6E-409C-BE32-E72D297353CC}">
              <c16:uniqueId val="{00000003-D04E-4891-BCD0-BA950AFBCF51}"/>
            </c:ext>
          </c:extLst>
        </c:ser>
        <c:ser>
          <c:idx val="2"/>
          <c:order val="2"/>
          <c:tx>
            <c:strRef>
              <c:f>'Content Stats Data'!$C$3</c:f>
              <c:strCache>
                <c:ptCount val="1"/>
                <c:pt idx="0">
                  <c:v>Average of Reach</c:v>
                </c:pt>
              </c:strCache>
            </c:strRef>
          </c:tx>
          <c:spPr>
            <a:solidFill>
              <a:schemeClr val="accent3"/>
            </a:solidFill>
            <a:ln>
              <a:noFill/>
            </a:ln>
            <a:effectLst/>
          </c:spPr>
          <c:invertIfNegative val="0"/>
          <c:cat>
            <c:strRef>
              <c:f>'Content Stats Data'!$A$4</c:f>
              <c:strCache>
                <c:ptCount val="1"/>
                <c:pt idx="0">
                  <c:v>Total</c:v>
                </c:pt>
              </c:strCache>
            </c:strRef>
          </c:cat>
          <c:val>
            <c:numRef>
              <c:f>'Content Stats Data'!$C$4</c:f>
              <c:numCache>
                <c:formatCode>_ * #,##0_ ;_ * \-#,##0_ ;_ * "-"??_ ;_ @_ </c:formatCode>
                <c:ptCount val="1"/>
                <c:pt idx="0">
                  <c:v>46038.404761904763</c:v>
                </c:pt>
              </c:numCache>
            </c:numRef>
          </c:val>
          <c:extLst>
            <c:ext xmlns:c16="http://schemas.microsoft.com/office/drawing/2014/chart" uri="{C3380CC4-5D6E-409C-BE32-E72D297353CC}">
              <c16:uniqueId val="{00000004-D04E-4891-BCD0-BA950AFBCF51}"/>
            </c:ext>
          </c:extLst>
        </c:ser>
        <c:ser>
          <c:idx val="3"/>
          <c:order val="3"/>
          <c:tx>
            <c:strRef>
              <c:f>'Content Stats Data'!$D$3</c:f>
              <c:strCache>
                <c:ptCount val="1"/>
                <c:pt idx="0">
                  <c:v>Average of Retention Rate</c:v>
                </c:pt>
              </c:strCache>
            </c:strRef>
          </c:tx>
          <c:spPr>
            <a:solidFill>
              <a:schemeClr val="accent4"/>
            </a:solidFill>
            <a:ln>
              <a:noFill/>
            </a:ln>
            <a:effectLst/>
          </c:spPr>
          <c:invertIfNegative val="0"/>
          <c:cat>
            <c:strRef>
              <c:f>'Content Stats Data'!$A$4</c:f>
              <c:strCache>
                <c:ptCount val="1"/>
                <c:pt idx="0">
                  <c:v>Total</c:v>
                </c:pt>
              </c:strCache>
            </c:strRef>
          </c:cat>
          <c:val>
            <c:numRef>
              <c:f>'Content Stats Data'!$D$4</c:f>
              <c:numCache>
                <c:formatCode>0%</c:formatCode>
                <c:ptCount val="1"/>
                <c:pt idx="0">
                  <c:v>0.42021394946152479</c:v>
                </c:pt>
              </c:numCache>
            </c:numRef>
          </c:val>
          <c:extLst>
            <c:ext xmlns:c16="http://schemas.microsoft.com/office/drawing/2014/chart" uri="{C3380CC4-5D6E-409C-BE32-E72D297353CC}">
              <c16:uniqueId val="{00000005-D04E-4891-BCD0-BA950AFBCF51}"/>
            </c:ext>
          </c:extLst>
        </c:ser>
        <c:ser>
          <c:idx val="4"/>
          <c:order val="4"/>
          <c:tx>
            <c:strRef>
              <c:f>'Content Stats Data'!$E$3</c:f>
              <c:strCache>
                <c:ptCount val="1"/>
                <c:pt idx="0">
                  <c:v>Average of Engagement Rate</c:v>
                </c:pt>
              </c:strCache>
            </c:strRef>
          </c:tx>
          <c:spPr>
            <a:solidFill>
              <a:schemeClr val="accent5"/>
            </a:solidFill>
            <a:ln>
              <a:noFill/>
            </a:ln>
            <a:effectLst/>
          </c:spPr>
          <c:invertIfNegative val="0"/>
          <c:cat>
            <c:strRef>
              <c:f>'Content Stats Data'!$A$4</c:f>
              <c:strCache>
                <c:ptCount val="1"/>
                <c:pt idx="0">
                  <c:v>Total</c:v>
                </c:pt>
              </c:strCache>
            </c:strRef>
          </c:cat>
          <c:val>
            <c:numRef>
              <c:f>'Content Stats Data'!$E$4</c:f>
              <c:numCache>
                <c:formatCode>0%</c:formatCode>
                <c:ptCount val="1"/>
                <c:pt idx="0">
                  <c:v>7.8533169464200331E-2</c:v>
                </c:pt>
              </c:numCache>
            </c:numRef>
          </c:val>
          <c:extLst>
            <c:ext xmlns:c16="http://schemas.microsoft.com/office/drawing/2014/chart" uri="{C3380CC4-5D6E-409C-BE32-E72D297353CC}">
              <c16:uniqueId val="{00000006-D04E-4891-BCD0-BA950AFBCF51}"/>
            </c:ext>
          </c:extLst>
        </c:ser>
        <c:ser>
          <c:idx val="5"/>
          <c:order val="5"/>
          <c:tx>
            <c:strRef>
              <c:f>'Content Stats Data'!$F$3</c:f>
              <c:strCache>
                <c:ptCount val="1"/>
                <c:pt idx="0">
                  <c:v>Average of Likes</c:v>
                </c:pt>
              </c:strCache>
            </c:strRef>
          </c:tx>
          <c:spPr>
            <a:solidFill>
              <a:schemeClr val="accent6"/>
            </a:solidFill>
            <a:ln>
              <a:noFill/>
            </a:ln>
            <a:effectLst/>
          </c:spPr>
          <c:invertIfNegative val="0"/>
          <c:cat>
            <c:strRef>
              <c:f>'Content Stats Data'!$A$4</c:f>
              <c:strCache>
                <c:ptCount val="1"/>
                <c:pt idx="0">
                  <c:v>Total</c:v>
                </c:pt>
              </c:strCache>
            </c:strRef>
          </c:cat>
          <c:val>
            <c:numRef>
              <c:f>'Content Stats Data'!$F$4</c:f>
              <c:numCache>
                <c:formatCode>_ * #,##0_ ;_ * \-#,##0_ ;_ * "-"??_ ;_ @_ </c:formatCode>
                <c:ptCount val="1"/>
                <c:pt idx="0">
                  <c:v>1737.2916666666667</c:v>
                </c:pt>
              </c:numCache>
            </c:numRef>
          </c:val>
          <c:extLst>
            <c:ext xmlns:c16="http://schemas.microsoft.com/office/drawing/2014/chart" uri="{C3380CC4-5D6E-409C-BE32-E72D297353CC}">
              <c16:uniqueId val="{00000007-D04E-4891-BCD0-BA950AFBCF51}"/>
            </c:ext>
          </c:extLst>
        </c:ser>
        <c:ser>
          <c:idx val="6"/>
          <c:order val="6"/>
          <c:tx>
            <c:strRef>
              <c:f>'Content Stats Data'!$G$3</c:f>
              <c:strCache>
                <c:ptCount val="1"/>
                <c:pt idx="0">
                  <c:v>Average of Comments</c:v>
                </c:pt>
              </c:strCache>
            </c:strRef>
          </c:tx>
          <c:spPr>
            <a:solidFill>
              <a:schemeClr val="accent1">
                <a:lumMod val="60000"/>
              </a:schemeClr>
            </a:solidFill>
            <a:ln>
              <a:noFill/>
            </a:ln>
            <a:effectLst/>
          </c:spPr>
          <c:invertIfNegative val="0"/>
          <c:cat>
            <c:strRef>
              <c:f>'Content Stats Data'!$A$4</c:f>
              <c:strCache>
                <c:ptCount val="1"/>
                <c:pt idx="0">
                  <c:v>Total</c:v>
                </c:pt>
              </c:strCache>
            </c:strRef>
          </c:cat>
          <c:val>
            <c:numRef>
              <c:f>'Content Stats Data'!$G$4</c:f>
              <c:numCache>
                <c:formatCode>_ * #,##0_ ;_ * \-#,##0_ ;_ * "-"??_ ;_ @_ </c:formatCode>
                <c:ptCount val="1"/>
                <c:pt idx="0">
                  <c:v>41.06547619047619</c:v>
                </c:pt>
              </c:numCache>
            </c:numRef>
          </c:val>
          <c:extLst>
            <c:ext xmlns:c16="http://schemas.microsoft.com/office/drawing/2014/chart" uri="{C3380CC4-5D6E-409C-BE32-E72D297353CC}">
              <c16:uniqueId val="{00000008-D04E-4891-BCD0-BA950AFBCF51}"/>
            </c:ext>
          </c:extLst>
        </c:ser>
        <c:ser>
          <c:idx val="7"/>
          <c:order val="7"/>
          <c:tx>
            <c:strRef>
              <c:f>'Content Stats Data'!$H$3</c:f>
              <c:strCache>
                <c:ptCount val="1"/>
                <c:pt idx="0">
                  <c:v>Average of Shares</c:v>
                </c:pt>
              </c:strCache>
            </c:strRef>
          </c:tx>
          <c:spPr>
            <a:solidFill>
              <a:schemeClr val="accent2">
                <a:lumMod val="60000"/>
              </a:schemeClr>
            </a:solidFill>
            <a:ln>
              <a:noFill/>
            </a:ln>
            <a:effectLst/>
          </c:spPr>
          <c:invertIfNegative val="0"/>
          <c:cat>
            <c:strRef>
              <c:f>'Content Stats Data'!$A$4</c:f>
              <c:strCache>
                <c:ptCount val="1"/>
                <c:pt idx="0">
                  <c:v>Total</c:v>
                </c:pt>
              </c:strCache>
            </c:strRef>
          </c:cat>
          <c:val>
            <c:numRef>
              <c:f>'Content Stats Data'!$H$4</c:f>
              <c:numCache>
                <c:formatCode>_ * #,##0_ ;_ * \-#,##0_ ;_ * "-"??_ ;_ @_ </c:formatCode>
                <c:ptCount val="1"/>
                <c:pt idx="0">
                  <c:v>559.27976190476193</c:v>
                </c:pt>
              </c:numCache>
            </c:numRef>
          </c:val>
          <c:extLst>
            <c:ext xmlns:c16="http://schemas.microsoft.com/office/drawing/2014/chart" uri="{C3380CC4-5D6E-409C-BE32-E72D297353CC}">
              <c16:uniqueId val="{00000009-D04E-4891-BCD0-BA950AFBCF51}"/>
            </c:ext>
          </c:extLst>
        </c:ser>
        <c:ser>
          <c:idx val="8"/>
          <c:order val="8"/>
          <c:tx>
            <c:strRef>
              <c:f>'Content Stats Data'!$I$3</c:f>
              <c:strCache>
                <c:ptCount val="1"/>
                <c:pt idx="0">
                  <c:v>Average of Saves</c:v>
                </c:pt>
              </c:strCache>
            </c:strRef>
          </c:tx>
          <c:spPr>
            <a:solidFill>
              <a:schemeClr val="accent3">
                <a:lumMod val="60000"/>
              </a:schemeClr>
            </a:solidFill>
            <a:ln>
              <a:noFill/>
            </a:ln>
            <a:effectLst/>
          </c:spPr>
          <c:invertIfNegative val="0"/>
          <c:cat>
            <c:strRef>
              <c:f>'Content Stats Data'!$A$4</c:f>
              <c:strCache>
                <c:ptCount val="1"/>
                <c:pt idx="0">
                  <c:v>Total</c:v>
                </c:pt>
              </c:strCache>
            </c:strRef>
          </c:cat>
          <c:val>
            <c:numRef>
              <c:f>'Content Stats Data'!$I$4</c:f>
              <c:numCache>
                <c:formatCode>_ * #,##0_ ;_ * \-#,##0_ ;_ * "-"??_ ;_ @_ </c:formatCode>
                <c:ptCount val="1"/>
                <c:pt idx="0">
                  <c:v>1947.9166666666667</c:v>
                </c:pt>
              </c:numCache>
            </c:numRef>
          </c:val>
          <c:extLst>
            <c:ext xmlns:c16="http://schemas.microsoft.com/office/drawing/2014/chart" uri="{C3380CC4-5D6E-409C-BE32-E72D297353CC}">
              <c16:uniqueId val="{0000000A-D04E-4891-BCD0-BA950AFBCF51}"/>
            </c:ext>
          </c:extLst>
        </c:ser>
        <c:dLbls>
          <c:showLegendKey val="0"/>
          <c:showVal val="0"/>
          <c:showCatName val="0"/>
          <c:showSerName val="0"/>
          <c:showPercent val="0"/>
          <c:showBubbleSize val="0"/>
        </c:dLbls>
        <c:gapWidth val="219"/>
        <c:overlap val="-27"/>
        <c:axId val="1100555504"/>
        <c:axId val="1977484656"/>
      </c:barChart>
      <c:catAx>
        <c:axId val="110055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484656"/>
        <c:crosses val="autoZero"/>
        <c:auto val="1"/>
        <c:lblAlgn val="ctr"/>
        <c:lblOffset val="100"/>
        <c:noMultiLvlLbl val="0"/>
      </c:catAx>
      <c:valAx>
        <c:axId val="19774846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55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chart" Target="../charts/chart3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247650</xdr:colOff>
      <xdr:row>8</xdr:row>
      <xdr:rowOff>180975</xdr:rowOff>
    </xdr:to>
    <xdr:sp macro="" textlink="">
      <xdr:nvSpPr>
        <xdr:cNvPr id="2" name="TextBox 1">
          <a:extLst>
            <a:ext uri="{FF2B5EF4-FFF2-40B4-BE49-F238E27FC236}">
              <a16:creationId xmlns:a16="http://schemas.microsoft.com/office/drawing/2014/main" id="{CFA13803-DFD4-4CF2-B190-0250A70CC767}"/>
            </a:ext>
          </a:extLst>
        </xdr:cNvPr>
        <xdr:cNvSpPr txBox="1"/>
      </xdr:nvSpPr>
      <xdr:spPr>
        <a:xfrm>
          <a:off x="0" y="0"/>
          <a:ext cx="6343650" cy="1704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latin typeface="Tahoma" panose="020B0604030504040204" pitchFamily="34" charset="0"/>
              <a:ea typeface="Tahoma" panose="020B0604030504040204" pitchFamily="34" charset="0"/>
              <a:cs typeface="Tahoma" panose="020B0604030504040204" pitchFamily="34" charset="0"/>
            </a:rPr>
            <a:t>Problem Statement:</a:t>
          </a:r>
        </a:p>
        <a:p>
          <a:pPr algn="l"/>
          <a:endParaRPr lang="en-IN" sz="1400" b="1">
            <a:latin typeface="Tahoma" panose="020B0604030504040204" pitchFamily="34" charset="0"/>
            <a:ea typeface="Tahoma" panose="020B0604030504040204" pitchFamily="34" charset="0"/>
            <a:cs typeface="Tahoma" panose="020B0604030504040204" pitchFamily="34" charset="0"/>
          </a:endParaRPr>
        </a:p>
        <a:p>
          <a:pPr algn="l"/>
          <a:r>
            <a:rPr lang="en-IN" sz="1400" b="1">
              <a:latin typeface="Tahoma" panose="020B0604030504040204" pitchFamily="34" charset="0"/>
              <a:ea typeface="Tahoma" panose="020B0604030504040204" pitchFamily="34" charset="0"/>
              <a:cs typeface="Tahoma" panose="020B0604030504040204" pitchFamily="34" charset="0"/>
            </a:rPr>
            <a:t>Primary Objective:</a:t>
          </a:r>
          <a:r>
            <a:rPr lang="en-IN" sz="1400">
              <a:latin typeface="Tahoma" panose="020B0604030504040204" pitchFamily="34" charset="0"/>
              <a:ea typeface="Tahoma" panose="020B0604030504040204" pitchFamily="34" charset="0"/>
              <a:cs typeface="Tahoma" panose="020B0604030504040204" pitchFamily="34" charset="0"/>
            </a:rPr>
            <a:t> </a:t>
          </a:r>
        </a:p>
        <a:p>
          <a:pPr algn="l"/>
          <a:r>
            <a:rPr lang="en-IN" sz="1400">
              <a:latin typeface="Tahoma" panose="020B0604030504040204" pitchFamily="34" charset="0"/>
              <a:ea typeface="Tahoma" panose="020B0604030504040204" pitchFamily="34" charset="0"/>
              <a:cs typeface="Tahoma" panose="020B0604030504040204" pitchFamily="34" charset="0"/>
            </a:rPr>
            <a:t>Design a data-driven Instagram engagement analysis dashboard to gain insights into the performance of different post types on Data Analyst Duo's Instagram account (@dataanalystduo)</a:t>
          </a:r>
          <a:r>
            <a:rPr lang="en-IN" sz="1400" baseline="0">
              <a:latin typeface="Tahoma" panose="020B0604030504040204" pitchFamily="34" charset="0"/>
              <a:ea typeface="Tahoma" panose="020B0604030504040204" pitchFamily="34" charset="0"/>
              <a:cs typeface="Tahoma" panose="020B0604030504040204" pitchFamily="34" charset="0"/>
            </a:rPr>
            <a:t> </a:t>
          </a:r>
          <a:r>
            <a:rPr lang="en-IN" sz="1400">
              <a:latin typeface="Tahoma" panose="020B0604030504040204" pitchFamily="34" charset="0"/>
              <a:ea typeface="Tahoma" panose="020B0604030504040204" pitchFamily="34" charset="0"/>
              <a:cs typeface="Tahoma" panose="020B0604030504040204" pitchFamily="34" charset="0"/>
            </a:rPr>
            <a:t>with approximately 106,000 followers.</a:t>
          </a:r>
        </a:p>
        <a:p>
          <a:pPr algn="l"/>
          <a:endParaRPr lang="en-IN" sz="1400">
            <a:latin typeface="Tahoma" panose="020B0604030504040204" pitchFamily="34" charset="0"/>
            <a:ea typeface="Tahoma" panose="020B0604030504040204" pitchFamily="34" charset="0"/>
            <a:cs typeface="Tahoma" panose="020B0604030504040204" pitchFamily="34" charset="0"/>
          </a:endParaRPr>
        </a:p>
        <a:p>
          <a:pPr algn="l"/>
          <a:endParaRPr lang="en-IN" sz="1400">
            <a:latin typeface="Tahoma" panose="020B0604030504040204" pitchFamily="34" charset="0"/>
            <a:ea typeface="Tahoma" panose="020B0604030504040204" pitchFamily="34" charset="0"/>
            <a:cs typeface="Tahoma" panose="020B0604030504040204" pitchFamily="34" charset="0"/>
          </a:endParaRPr>
        </a:p>
        <a:p>
          <a:pPr algn="l"/>
          <a:endParaRPr lang="en-IN" sz="1400">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304800</xdr:colOff>
      <xdr:row>6</xdr:row>
      <xdr:rowOff>114300</xdr:rowOff>
    </xdr:from>
    <xdr:to>
      <xdr:col>17</xdr:col>
      <xdr:colOff>0</xdr:colOff>
      <xdr:row>21</xdr:row>
      <xdr:rowOff>0</xdr:rowOff>
    </xdr:to>
    <xdr:graphicFrame macro="">
      <xdr:nvGraphicFramePr>
        <xdr:cNvPr id="2" name="Chart 1">
          <a:extLst>
            <a:ext uri="{FF2B5EF4-FFF2-40B4-BE49-F238E27FC236}">
              <a16:creationId xmlns:a16="http://schemas.microsoft.com/office/drawing/2014/main" id="{D4043500-70F6-9C7F-6C27-B104E2CD4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323850</xdr:colOff>
      <xdr:row>8</xdr:row>
      <xdr:rowOff>142875</xdr:rowOff>
    </xdr:from>
    <xdr:to>
      <xdr:col>3</xdr:col>
      <xdr:colOff>352425</xdr:colOff>
      <xdr:row>16</xdr:row>
      <xdr:rowOff>0</xdr:rowOff>
    </xdr:to>
    <mc:AlternateContent xmlns:mc="http://schemas.openxmlformats.org/markup-compatibility/2006" xmlns:a14="http://schemas.microsoft.com/office/drawing/2010/main">
      <mc:Choice Requires="a14">
        <xdr:graphicFrame macro="">
          <xdr:nvGraphicFramePr>
            <xdr:cNvPr id="3" name="Post type 2">
              <a:extLst>
                <a:ext uri="{FF2B5EF4-FFF2-40B4-BE49-F238E27FC236}">
                  <a16:creationId xmlns:a16="http://schemas.microsoft.com/office/drawing/2014/main" id="{30F40285-6E54-6A28-0367-05F56A026E22}"/>
                </a:ext>
              </a:extLst>
            </xdr:cNvPr>
            <xdr:cNvGraphicFramePr/>
          </xdr:nvGraphicFramePr>
          <xdr:xfrm>
            <a:off x="0" y="0"/>
            <a:ext cx="0" cy="0"/>
          </xdr:xfrm>
          <a:graphic>
            <a:graphicData uri="http://schemas.microsoft.com/office/drawing/2010/slicer">
              <sle:slicer xmlns:sle="http://schemas.microsoft.com/office/drawing/2010/slicer" name="Post type 2"/>
            </a:graphicData>
          </a:graphic>
        </xdr:graphicFrame>
      </mc:Choice>
      <mc:Fallback xmlns="">
        <xdr:sp macro="" textlink="">
          <xdr:nvSpPr>
            <xdr:cNvPr id="0" name=""/>
            <xdr:cNvSpPr>
              <a:spLocks noTextEdit="1"/>
            </xdr:cNvSpPr>
          </xdr:nvSpPr>
          <xdr:spPr>
            <a:xfrm>
              <a:off x="3267075" y="1666875"/>
              <a:ext cx="1828800"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638175</xdr:colOff>
      <xdr:row>9</xdr:row>
      <xdr:rowOff>1</xdr:rowOff>
    </xdr:from>
    <xdr:to>
      <xdr:col>4</xdr:col>
      <xdr:colOff>990600</xdr:colOff>
      <xdr:row>16</xdr:row>
      <xdr:rowOff>1</xdr:rowOff>
    </xdr:to>
    <mc:AlternateContent xmlns:mc="http://schemas.openxmlformats.org/markup-compatibility/2006" xmlns:a14="http://schemas.microsoft.com/office/drawing/2010/main">
      <mc:Choice Requires="a14">
        <xdr:graphicFrame macro="">
          <xdr:nvGraphicFramePr>
            <xdr:cNvPr id="4" name="Duration Bins">
              <a:extLst>
                <a:ext uri="{FF2B5EF4-FFF2-40B4-BE49-F238E27FC236}">
                  <a16:creationId xmlns:a16="http://schemas.microsoft.com/office/drawing/2014/main" id="{933BAE46-7B65-5927-BFB2-E980244357BC}"/>
                </a:ext>
              </a:extLst>
            </xdr:cNvPr>
            <xdr:cNvGraphicFramePr/>
          </xdr:nvGraphicFramePr>
          <xdr:xfrm>
            <a:off x="0" y="0"/>
            <a:ext cx="0" cy="0"/>
          </xdr:xfrm>
          <a:graphic>
            <a:graphicData uri="http://schemas.microsoft.com/office/drawing/2010/slicer">
              <sle:slicer xmlns:sle="http://schemas.microsoft.com/office/drawing/2010/slicer" name="Duration Bins"/>
            </a:graphicData>
          </a:graphic>
        </xdr:graphicFrame>
      </mc:Choice>
      <mc:Fallback xmlns="">
        <xdr:sp macro="" textlink="">
          <xdr:nvSpPr>
            <xdr:cNvPr id="0" name=""/>
            <xdr:cNvSpPr>
              <a:spLocks noTextEdit="1"/>
            </xdr:cNvSpPr>
          </xdr:nvSpPr>
          <xdr:spPr>
            <a:xfrm>
              <a:off x="5381625" y="171450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28575</xdr:colOff>
      <xdr:row>1</xdr:row>
      <xdr:rowOff>15875</xdr:rowOff>
    </xdr:from>
    <xdr:to>
      <xdr:col>24</xdr:col>
      <xdr:colOff>333375</xdr:colOff>
      <xdr:row>14</xdr:row>
      <xdr:rowOff>117475</xdr:rowOff>
    </xdr:to>
    <xdr:graphicFrame macro="">
      <xdr:nvGraphicFramePr>
        <xdr:cNvPr id="5" name="Chart 4">
          <a:extLst>
            <a:ext uri="{FF2B5EF4-FFF2-40B4-BE49-F238E27FC236}">
              <a16:creationId xmlns:a16="http://schemas.microsoft.com/office/drawing/2014/main" id="{A28ABED1-DE87-A6FE-9F4F-2DBA5C69F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304800</xdr:colOff>
      <xdr:row>17</xdr:row>
      <xdr:rowOff>60325</xdr:rowOff>
    </xdr:from>
    <xdr:to>
      <xdr:col>24</xdr:col>
      <xdr:colOff>0</xdr:colOff>
      <xdr:row>31</xdr:row>
      <xdr:rowOff>142875</xdr:rowOff>
    </xdr:to>
    <xdr:grpSp>
      <xdr:nvGrpSpPr>
        <xdr:cNvPr id="4" name="Group 3">
          <a:extLst>
            <a:ext uri="{FF2B5EF4-FFF2-40B4-BE49-F238E27FC236}">
              <a16:creationId xmlns:a16="http://schemas.microsoft.com/office/drawing/2014/main" id="{2D9ADDD9-3969-F408-5B82-36172165C43C}"/>
            </a:ext>
          </a:extLst>
        </xdr:cNvPr>
        <xdr:cNvGrpSpPr/>
      </xdr:nvGrpSpPr>
      <xdr:grpSpPr>
        <a:xfrm>
          <a:off x="10058400" y="3169285"/>
          <a:ext cx="4572000" cy="2642870"/>
          <a:chOff x="107950" y="2371725"/>
          <a:chExt cx="4572000" cy="2654300"/>
        </a:xfrm>
      </xdr:grpSpPr>
      <xdr:graphicFrame macro="">
        <xdr:nvGraphicFramePr>
          <xdr:cNvPr id="2" name="Chart 1">
            <a:extLst>
              <a:ext uri="{FF2B5EF4-FFF2-40B4-BE49-F238E27FC236}">
                <a16:creationId xmlns:a16="http://schemas.microsoft.com/office/drawing/2014/main" id="{14FFB355-BDD9-1630-E83F-60CE996CD437}"/>
              </a:ext>
            </a:extLst>
          </xdr:cNvPr>
          <xdr:cNvGraphicFramePr/>
        </xdr:nvGraphicFramePr>
        <xdr:xfrm>
          <a:off x="107950" y="2371725"/>
          <a:ext cx="4572000" cy="26543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2909D9A3-6F48-A9DD-ED71-006E87ADD2AC}"/>
              </a:ext>
            </a:extLst>
          </xdr:cNvPr>
          <xdr:cNvGraphicFramePr/>
        </xdr:nvGraphicFramePr>
        <xdr:xfrm>
          <a:off x="2378075" y="2387600"/>
          <a:ext cx="2295525" cy="13335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xdr:col>
      <xdr:colOff>0</xdr:colOff>
      <xdr:row>11</xdr:row>
      <xdr:rowOff>28575</xdr:rowOff>
    </xdr:from>
    <xdr:to>
      <xdr:col>8</xdr:col>
      <xdr:colOff>304800</xdr:colOff>
      <xdr:row>25</xdr:row>
      <xdr:rowOff>104775</xdr:rowOff>
    </xdr:to>
    <xdr:grpSp>
      <xdr:nvGrpSpPr>
        <xdr:cNvPr id="7" name="Group 6">
          <a:extLst>
            <a:ext uri="{FF2B5EF4-FFF2-40B4-BE49-F238E27FC236}">
              <a16:creationId xmlns:a16="http://schemas.microsoft.com/office/drawing/2014/main" id="{8F953497-199A-C234-BDCC-0916FA223BE7}"/>
            </a:ext>
          </a:extLst>
        </xdr:cNvPr>
        <xdr:cNvGrpSpPr/>
      </xdr:nvGrpSpPr>
      <xdr:grpSpPr>
        <a:xfrm>
          <a:off x="609600" y="2040255"/>
          <a:ext cx="4572000" cy="2636520"/>
          <a:chOff x="609600" y="2095500"/>
          <a:chExt cx="4572000" cy="2743200"/>
        </a:xfrm>
      </xdr:grpSpPr>
      <xdr:graphicFrame macro="">
        <xdr:nvGraphicFramePr>
          <xdr:cNvPr id="5" name="Chart 4">
            <a:extLst>
              <a:ext uri="{FF2B5EF4-FFF2-40B4-BE49-F238E27FC236}">
                <a16:creationId xmlns:a16="http://schemas.microsoft.com/office/drawing/2014/main" id="{574C607D-54BF-4208-E69E-908FDD25DB03}"/>
              </a:ext>
            </a:extLst>
          </xdr:cNvPr>
          <xdr:cNvGraphicFramePr/>
        </xdr:nvGraphicFramePr>
        <xdr:xfrm>
          <a:off x="609600" y="2095500"/>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A5DCC4D2-E021-7434-5CD9-2E6F9CED94EE}"/>
              </a:ext>
            </a:extLst>
          </xdr:cNvPr>
          <xdr:cNvGraphicFramePr/>
        </xdr:nvGraphicFramePr>
        <xdr:xfrm>
          <a:off x="3286125" y="2495550"/>
          <a:ext cx="1895475" cy="150495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323850</xdr:colOff>
      <xdr:row>0</xdr:row>
      <xdr:rowOff>6350</xdr:rowOff>
    </xdr:from>
    <xdr:to>
      <xdr:col>13</xdr:col>
      <xdr:colOff>368300</xdr:colOff>
      <xdr:row>3</xdr:row>
      <xdr:rowOff>19050</xdr:rowOff>
    </xdr:to>
    <xdr:sp macro="" textlink="">
      <xdr:nvSpPr>
        <xdr:cNvPr id="4" name="TextBox 3">
          <a:extLst>
            <a:ext uri="{FF2B5EF4-FFF2-40B4-BE49-F238E27FC236}">
              <a16:creationId xmlns:a16="http://schemas.microsoft.com/office/drawing/2014/main" id="{D60034AC-D840-256C-3226-17A12843D2D4}"/>
            </a:ext>
          </a:extLst>
        </xdr:cNvPr>
        <xdr:cNvSpPr txBox="1"/>
      </xdr:nvSpPr>
      <xdr:spPr>
        <a:xfrm>
          <a:off x="1543050" y="6350"/>
          <a:ext cx="6750050" cy="565150"/>
        </a:xfrm>
        <a:prstGeom prst="round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dk1"/>
              </a:solidFill>
              <a:effectLst/>
              <a:latin typeface="ADLaM Display" panose="020F0502020204030204" pitchFamily="2" charset="0"/>
              <a:ea typeface="ADLaM Display" panose="020F0502020204030204" pitchFamily="2" charset="0"/>
              <a:cs typeface="ADLaM Display" panose="020F0502020204030204" pitchFamily="2" charset="0"/>
            </a:rPr>
            <a:t>Data Analyst Duo (@dataanalystduo) Instagram Dashboard</a:t>
          </a:r>
          <a:endParaRPr lang="en-US" sz="1600" b="0" i="0" u="none" strike="noStrike">
            <a:solidFill>
              <a:schemeClr val="dk1"/>
            </a:solidFill>
            <a:effectLst/>
            <a:latin typeface="ADLaM Display" panose="020F0502020204030204" pitchFamily="2" charset="0"/>
            <a:ea typeface="ADLaM Display" panose="020F0502020204030204" pitchFamily="2" charset="0"/>
            <a:cs typeface="ADLaM Display" panose="020F0502020204030204" pitchFamily="2" charset="0"/>
          </a:endParaRPr>
        </a:p>
        <a:p>
          <a:r>
            <a:rPr lang="en-US" sz="1050" b="0" i="0" u="none" strike="noStrike">
              <a:solidFill>
                <a:schemeClr val="bg1">
                  <a:lumMod val="65000"/>
                </a:schemeClr>
              </a:solidFill>
              <a:effectLst/>
              <a:latin typeface="Times New Roman" panose="02020603050405020304" pitchFamily="18" charset="0"/>
              <a:ea typeface="+mn-ea"/>
              <a:cs typeface="Times New Roman" panose="02020603050405020304" pitchFamily="18" charset="0"/>
            </a:rPr>
            <a:t>Period:</a:t>
          </a:r>
          <a:r>
            <a:rPr lang="en-US" sz="1050" b="0" i="0" u="none" strike="noStrike" baseline="0">
              <a:solidFill>
                <a:schemeClr val="bg1">
                  <a:lumMod val="65000"/>
                </a:schemeClr>
              </a:solidFill>
              <a:effectLst/>
              <a:latin typeface="Times New Roman" panose="02020603050405020304" pitchFamily="18" charset="0"/>
              <a:ea typeface="+mn-ea"/>
              <a:cs typeface="Times New Roman" panose="02020603050405020304" pitchFamily="18" charset="0"/>
            </a:rPr>
            <a:t> 1st December 2022 to 27th October 2023</a:t>
          </a:r>
          <a:r>
            <a:rPr lang="en-US" sz="1100" b="0" i="0" u="none" strike="noStrike" baseline="0">
              <a:solidFill>
                <a:schemeClr val="dk1"/>
              </a:solidFill>
              <a:effectLst/>
              <a:latin typeface="+mn-lt"/>
              <a:ea typeface="+mn-ea"/>
              <a:cs typeface="+mn-cs"/>
            </a:rPr>
            <a:t> </a:t>
          </a:r>
          <a:endParaRPr lang="en-US" sz="1100"/>
        </a:p>
      </xdr:txBody>
    </xdr:sp>
    <xdr:clientData/>
  </xdr:twoCellAnchor>
  <xdr:twoCellAnchor>
    <xdr:from>
      <xdr:col>2</xdr:col>
      <xdr:colOff>330200</xdr:colOff>
      <xdr:row>6</xdr:row>
      <xdr:rowOff>114300</xdr:rowOff>
    </xdr:from>
    <xdr:to>
      <xdr:col>6</xdr:col>
      <xdr:colOff>95250</xdr:colOff>
      <xdr:row>14</xdr:row>
      <xdr:rowOff>57150</xdr:rowOff>
    </xdr:to>
    <xdr:grpSp>
      <xdr:nvGrpSpPr>
        <xdr:cNvPr id="14" name="Group 13">
          <a:extLst>
            <a:ext uri="{FF2B5EF4-FFF2-40B4-BE49-F238E27FC236}">
              <a16:creationId xmlns:a16="http://schemas.microsoft.com/office/drawing/2014/main" id="{B0E0B474-C92E-1893-3E57-3D67920D6FAD}"/>
            </a:ext>
          </a:extLst>
        </xdr:cNvPr>
        <xdr:cNvGrpSpPr/>
      </xdr:nvGrpSpPr>
      <xdr:grpSpPr>
        <a:xfrm>
          <a:off x="1549400" y="1211580"/>
          <a:ext cx="2203450" cy="1405890"/>
          <a:chOff x="1549400" y="692150"/>
          <a:chExt cx="2203450" cy="1416050"/>
        </a:xfrm>
      </xdr:grpSpPr>
      <xdr:sp macro="" textlink="">
        <xdr:nvSpPr>
          <xdr:cNvPr id="5" name="TextBox 4">
            <a:extLst>
              <a:ext uri="{FF2B5EF4-FFF2-40B4-BE49-F238E27FC236}">
                <a16:creationId xmlns:a16="http://schemas.microsoft.com/office/drawing/2014/main" id="{26E6F27E-A531-4413-83F9-F9CF49D6880F}"/>
              </a:ext>
            </a:extLst>
          </xdr:cNvPr>
          <xdr:cNvSpPr txBox="1"/>
        </xdr:nvSpPr>
        <xdr:spPr>
          <a:xfrm>
            <a:off x="1549400" y="692150"/>
            <a:ext cx="2203450" cy="1416050"/>
          </a:xfrm>
          <a:prstGeom prst="round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nvGrpSpPr>
          <xdr:cNvPr id="13" name="Group 12">
            <a:extLst>
              <a:ext uri="{FF2B5EF4-FFF2-40B4-BE49-F238E27FC236}">
                <a16:creationId xmlns:a16="http://schemas.microsoft.com/office/drawing/2014/main" id="{A8B73184-E33E-11C7-96B3-62D2B54AF500}"/>
              </a:ext>
            </a:extLst>
          </xdr:cNvPr>
          <xdr:cNvGrpSpPr/>
        </xdr:nvGrpSpPr>
        <xdr:grpSpPr>
          <a:xfrm>
            <a:off x="1612900" y="781050"/>
            <a:ext cx="2082800" cy="1212850"/>
            <a:chOff x="2451100" y="2387600"/>
            <a:chExt cx="2190750" cy="1250950"/>
          </a:xfrm>
        </xdr:grpSpPr>
        <xdr:graphicFrame macro="">
          <xdr:nvGraphicFramePr>
            <xdr:cNvPr id="11" name="Chart 10">
              <a:extLst>
                <a:ext uri="{FF2B5EF4-FFF2-40B4-BE49-F238E27FC236}">
                  <a16:creationId xmlns:a16="http://schemas.microsoft.com/office/drawing/2014/main" id="{EA165BD4-A5D2-4011-8C83-2E8A672AF2E7}"/>
                </a:ext>
              </a:extLst>
            </xdr:cNvPr>
            <xdr:cNvGraphicFramePr>
              <a:graphicFrameLocks/>
            </xdr:cNvGraphicFramePr>
          </xdr:nvGraphicFramePr>
          <xdr:xfrm>
            <a:off x="2451100" y="2387600"/>
            <a:ext cx="2190750" cy="1250950"/>
          </xdr:xfrm>
          <a:graphic>
            <a:graphicData uri="http://schemas.openxmlformats.org/drawingml/2006/chart">
              <c:chart xmlns:c="http://schemas.openxmlformats.org/drawingml/2006/chart" xmlns:r="http://schemas.openxmlformats.org/officeDocument/2006/relationships" r:id="rId1"/>
            </a:graphicData>
          </a:graphic>
        </xdr:graphicFrame>
        <xdr:sp macro="" textlink="'Daily Stats Data'!A56">
          <xdr:nvSpPr>
            <xdr:cNvPr id="8" name="TextBox 7">
              <a:extLst>
                <a:ext uri="{FF2B5EF4-FFF2-40B4-BE49-F238E27FC236}">
                  <a16:creationId xmlns:a16="http://schemas.microsoft.com/office/drawing/2014/main" id="{DA37343B-0CAA-9E2D-73DF-280619B6BF1C}"/>
                </a:ext>
              </a:extLst>
            </xdr:cNvPr>
            <xdr:cNvSpPr txBox="1"/>
          </xdr:nvSpPr>
          <xdr:spPr>
            <a:xfrm>
              <a:off x="3663950" y="2444950"/>
              <a:ext cx="933450" cy="292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9C770D23-9E2B-4180-927A-630C0BABA224}" type="TxLink">
                <a:rPr lang="en-US" sz="1100" b="0" i="0" u="none" strike="noStrike">
                  <a:solidFill>
                    <a:schemeClr val="bg1">
                      <a:lumMod val="65000"/>
                    </a:schemeClr>
                  </a:solidFill>
                  <a:latin typeface="Times New Roman" panose="02020603050405020304" pitchFamily="18" charset="0"/>
                  <a:ea typeface="ADLaM Display" panose="02010000000000000000" pitchFamily="2" charset="0"/>
                  <a:cs typeface="Times New Roman" panose="02020603050405020304" pitchFamily="18" charset="0"/>
                </a:rPr>
                <a:pPr algn="r"/>
                <a:t> 1,05,03,496 </a:t>
              </a:fld>
              <a:endParaRPr lang="en-US" sz="1100">
                <a:solidFill>
                  <a:schemeClr val="bg1">
                    <a:lumMod val="65000"/>
                  </a:schemeClr>
                </a:solidFill>
                <a:latin typeface="Times New Roman" panose="02020603050405020304" pitchFamily="18" charset="0"/>
                <a:ea typeface="ADLaM Display" panose="02010000000000000000" pitchFamily="2" charset="0"/>
                <a:cs typeface="Times New Roman" panose="02020603050405020304" pitchFamily="18" charset="0"/>
              </a:endParaRPr>
            </a:p>
          </xdr:txBody>
        </xdr:sp>
      </xdr:grpSp>
    </xdr:grpSp>
    <xdr:clientData/>
  </xdr:twoCellAnchor>
  <xdr:twoCellAnchor>
    <xdr:from>
      <xdr:col>6</xdr:col>
      <xdr:colOff>184150</xdr:colOff>
      <xdr:row>6</xdr:row>
      <xdr:rowOff>107950</xdr:rowOff>
    </xdr:from>
    <xdr:to>
      <xdr:col>9</xdr:col>
      <xdr:colOff>558800</xdr:colOff>
      <xdr:row>14</xdr:row>
      <xdr:rowOff>50800</xdr:rowOff>
    </xdr:to>
    <xdr:grpSp>
      <xdr:nvGrpSpPr>
        <xdr:cNvPr id="29" name="Group 28">
          <a:extLst>
            <a:ext uri="{FF2B5EF4-FFF2-40B4-BE49-F238E27FC236}">
              <a16:creationId xmlns:a16="http://schemas.microsoft.com/office/drawing/2014/main" id="{6866EA34-F7DA-D5E1-E738-6392A1C7023D}"/>
            </a:ext>
          </a:extLst>
        </xdr:cNvPr>
        <xdr:cNvGrpSpPr/>
      </xdr:nvGrpSpPr>
      <xdr:grpSpPr>
        <a:xfrm>
          <a:off x="3841750" y="1205230"/>
          <a:ext cx="2203450" cy="1405890"/>
          <a:chOff x="3841750" y="666750"/>
          <a:chExt cx="2203450" cy="1416050"/>
        </a:xfrm>
      </xdr:grpSpPr>
      <xdr:sp macro="" textlink="">
        <xdr:nvSpPr>
          <xdr:cNvPr id="16" name="TextBox 15">
            <a:extLst>
              <a:ext uri="{FF2B5EF4-FFF2-40B4-BE49-F238E27FC236}">
                <a16:creationId xmlns:a16="http://schemas.microsoft.com/office/drawing/2014/main" id="{C0D884B3-5CCE-1BF8-9DAE-CAFE49480532}"/>
              </a:ext>
            </a:extLst>
          </xdr:cNvPr>
          <xdr:cNvSpPr txBox="1"/>
        </xdr:nvSpPr>
        <xdr:spPr>
          <a:xfrm>
            <a:off x="3841750" y="666750"/>
            <a:ext cx="2203450" cy="1416050"/>
          </a:xfrm>
          <a:prstGeom prst="round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nvGrpSpPr>
          <xdr:cNvPr id="26" name="Group 25">
            <a:extLst>
              <a:ext uri="{FF2B5EF4-FFF2-40B4-BE49-F238E27FC236}">
                <a16:creationId xmlns:a16="http://schemas.microsoft.com/office/drawing/2014/main" id="{BCC75ED2-D21C-F51E-72DD-2624E24B0EC2}"/>
              </a:ext>
            </a:extLst>
          </xdr:cNvPr>
          <xdr:cNvGrpSpPr/>
        </xdr:nvGrpSpPr>
        <xdr:grpSpPr>
          <a:xfrm>
            <a:off x="3924300" y="749300"/>
            <a:ext cx="2057400" cy="1238250"/>
            <a:chOff x="3924300" y="749300"/>
            <a:chExt cx="2057400" cy="1238250"/>
          </a:xfrm>
        </xdr:grpSpPr>
        <xdr:graphicFrame macro="">
          <xdr:nvGraphicFramePr>
            <xdr:cNvPr id="20" name="Chart 19">
              <a:extLst>
                <a:ext uri="{FF2B5EF4-FFF2-40B4-BE49-F238E27FC236}">
                  <a16:creationId xmlns:a16="http://schemas.microsoft.com/office/drawing/2014/main" id="{4ED4E132-D465-4112-BE01-4C6C30E5B247}"/>
                </a:ext>
              </a:extLst>
            </xdr:cNvPr>
            <xdr:cNvGraphicFramePr>
              <a:graphicFrameLocks/>
            </xdr:cNvGraphicFramePr>
          </xdr:nvGraphicFramePr>
          <xdr:xfrm>
            <a:off x="3924300" y="749300"/>
            <a:ext cx="2057400" cy="1238250"/>
          </xdr:xfrm>
          <a:graphic>
            <a:graphicData uri="http://schemas.openxmlformats.org/drawingml/2006/chart">
              <c:chart xmlns:c="http://schemas.openxmlformats.org/drawingml/2006/chart" xmlns:r="http://schemas.openxmlformats.org/officeDocument/2006/relationships" r:id="rId2"/>
            </a:graphicData>
          </a:graphic>
        </xdr:graphicFrame>
        <xdr:sp macro="" textlink="'Daily Stats Data'!B56">
          <xdr:nvSpPr>
            <xdr:cNvPr id="19" name="TextBox 18">
              <a:extLst>
                <a:ext uri="{FF2B5EF4-FFF2-40B4-BE49-F238E27FC236}">
                  <a16:creationId xmlns:a16="http://schemas.microsoft.com/office/drawing/2014/main" id="{66231929-80AC-F839-8E24-3B1D7D04699B}"/>
                </a:ext>
              </a:extLst>
            </xdr:cNvPr>
            <xdr:cNvSpPr txBox="1"/>
          </xdr:nvSpPr>
          <xdr:spPr>
            <a:xfrm>
              <a:off x="5071037" y="792207"/>
              <a:ext cx="887454" cy="2832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6FEE06A-519D-4279-8D65-135F3B5379F3}" type="TxLink">
                <a:rPr lang="en-US" sz="1100" b="0" i="0" u="none" strike="noStrike">
                  <a:solidFill>
                    <a:schemeClr val="bg1">
                      <a:lumMod val="65000"/>
                    </a:schemeClr>
                  </a:solidFill>
                  <a:latin typeface="Times New Roman" panose="02020603050405020304" pitchFamily="18" charset="0"/>
                  <a:ea typeface="ADLaM Display" panose="02010000000000000000" pitchFamily="2" charset="0"/>
                  <a:cs typeface="Times New Roman" panose="02020603050405020304" pitchFamily="18" charset="0"/>
                </a:rPr>
                <a:pPr algn="r"/>
                <a:t> 2,69,130 </a:t>
              </a:fld>
              <a:endParaRPr lang="en-US" sz="1100">
                <a:solidFill>
                  <a:schemeClr val="bg1">
                    <a:lumMod val="65000"/>
                  </a:schemeClr>
                </a:solidFill>
                <a:latin typeface="Times New Roman" panose="02020603050405020304" pitchFamily="18" charset="0"/>
                <a:ea typeface="ADLaM Display" panose="02010000000000000000" pitchFamily="2" charset="0"/>
                <a:cs typeface="Times New Roman" panose="02020603050405020304" pitchFamily="18" charset="0"/>
              </a:endParaRPr>
            </a:p>
          </xdr:txBody>
        </xdr:sp>
      </xdr:grpSp>
    </xdr:grpSp>
    <xdr:clientData/>
  </xdr:twoCellAnchor>
  <xdr:twoCellAnchor>
    <xdr:from>
      <xdr:col>10</xdr:col>
      <xdr:colOff>44450</xdr:colOff>
      <xdr:row>6</xdr:row>
      <xdr:rowOff>88900</xdr:rowOff>
    </xdr:from>
    <xdr:to>
      <xdr:col>13</xdr:col>
      <xdr:colOff>425450</xdr:colOff>
      <xdr:row>14</xdr:row>
      <xdr:rowOff>57150</xdr:rowOff>
    </xdr:to>
    <xdr:grpSp>
      <xdr:nvGrpSpPr>
        <xdr:cNvPr id="28" name="Group 27">
          <a:extLst>
            <a:ext uri="{FF2B5EF4-FFF2-40B4-BE49-F238E27FC236}">
              <a16:creationId xmlns:a16="http://schemas.microsoft.com/office/drawing/2014/main" id="{567D9E5B-E497-FC67-E6F6-6AA5CCADA96A}"/>
            </a:ext>
          </a:extLst>
        </xdr:cNvPr>
        <xdr:cNvGrpSpPr/>
      </xdr:nvGrpSpPr>
      <xdr:grpSpPr>
        <a:xfrm>
          <a:off x="6140450" y="1186180"/>
          <a:ext cx="2209800" cy="1431290"/>
          <a:chOff x="6134100" y="673100"/>
          <a:chExt cx="2203450" cy="1416050"/>
        </a:xfrm>
      </xdr:grpSpPr>
      <xdr:sp macro="" textlink="">
        <xdr:nvSpPr>
          <xdr:cNvPr id="23" name="TextBox 22">
            <a:extLst>
              <a:ext uri="{FF2B5EF4-FFF2-40B4-BE49-F238E27FC236}">
                <a16:creationId xmlns:a16="http://schemas.microsoft.com/office/drawing/2014/main" id="{7CFBD627-5C25-43D2-890C-CAA013533000}"/>
              </a:ext>
            </a:extLst>
          </xdr:cNvPr>
          <xdr:cNvSpPr txBox="1"/>
        </xdr:nvSpPr>
        <xdr:spPr>
          <a:xfrm>
            <a:off x="6134100" y="673100"/>
            <a:ext cx="2203450" cy="1416050"/>
          </a:xfrm>
          <a:prstGeom prst="round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nvGrpSpPr>
          <xdr:cNvPr id="27" name="Group 26">
            <a:extLst>
              <a:ext uri="{FF2B5EF4-FFF2-40B4-BE49-F238E27FC236}">
                <a16:creationId xmlns:a16="http://schemas.microsoft.com/office/drawing/2014/main" id="{C271F091-2EC7-F4C6-B662-BC851F41E76B}"/>
              </a:ext>
            </a:extLst>
          </xdr:cNvPr>
          <xdr:cNvGrpSpPr/>
        </xdr:nvGrpSpPr>
        <xdr:grpSpPr>
          <a:xfrm>
            <a:off x="6223000" y="755650"/>
            <a:ext cx="2039675" cy="1085850"/>
            <a:chOff x="4315121" y="2597150"/>
            <a:chExt cx="2198929" cy="1085850"/>
          </a:xfrm>
        </xdr:grpSpPr>
        <xdr:graphicFrame macro="">
          <xdr:nvGraphicFramePr>
            <xdr:cNvPr id="24" name="Chart 23">
              <a:extLst>
                <a:ext uri="{FF2B5EF4-FFF2-40B4-BE49-F238E27FC236}">
                  <a16:creationId xmlns:a16="http://schemas.microsoft.com/office/drawing/2014/main" id="{FE701EB4-A4E1-43A6-AD9C-A87E19527EC4}"/>
                </a:ext>
              </a:extLst>
            </xdr:cNvPr>
            <xdr:cNvGraphicFramePr>
              <a:graphicFrameLocks/>
            </xdr:cNvGraphicFramePr>
          </xdr:nvGraphicFramePr>
          <xdr:xfrm>
            <a:off x="4315121" y="2597150"/>
            <a:ext cx="2176962" cy="1085850"/>
          </xdr:xfrm>
          <a:graphic>
            <a:graphicData uri="http://schemas.openxmlformats.org/drawingml/2006/chart">
              <c:chart xmlns:c="http://schemas.openxmlformats.org/drawingml/2006/chart" xmlns:r="http://schemas.openxmlformats.org/officeDocument/2006/relationships" r:id="rId3"/>
            </a:graphicData>
          </a:graphic>
        </xdr:graphicFrame>
        <xdr:sp macro="" textlink="'Daily Stats Data'!C56">
          <xdr:nvSpPr>
            <xdr:cNvPr id="25" name="TextBox 24">
              <a:extLst>
                <a:ext uri="{FF2B5EF4-FFF2-40B4-BE49-F238E27FC236}">
                  <a16:creationId xmlns:a16="http://schemas.microsoft.com/office/drawing/2014/main" id="{A4227FB6-02D8-49EB-8922-9A02730E3ABC}"/>
                </a:ext>
              </a:extLst>
            </xdr:cNvPr>
            <xdr:cNvSpPr txBox="1"/>
          </xdr:nvSpPr>
          <xdr:spPr>
            <a:xfrm>
              <a:off x="5626596" y="2622438"/>
              <a:ext cx="887454" cy="2832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1D2099A-E382-4133-9439-4A4CC874CEE3}" type="TxLink">
                <a:rPr lang="en-US" sz="1100" b="0" i="0" u="none" strike="noStrike">
                  <a:solidFill>
                    <a:schemeClr val="bg1">
                      <a:lumMod val="65000"/>
                    </a:schemeClr>
                  </a:solidFill>
                  <a:latin typeface="Calibri"/>
                  <a:ea typeface="ADLaM Display" panose="02010000000000000000" pitchFamily="2" charset="0"/>
                  <a:cs typeface="Calibri"/>
                </a:rPr>
                <a:pPr algn="r"/>
                <a:t> 92,186 </a:t>
              </a:fld>
              <a:endParaRPr lang="en-US" sz="1100">
                <a:solidFill>
                  <a:schemeClr val="bg1">
                    <a:lumMod val="65000"/>
                  </a:schemeClr>
                </a:solidFill>
                <a:latin typeface="Times New Roman" panose="02020603050405020304" pitchFamily="18" charset="0"/>
                <a:ea typeface="ADLaM Display" panose="02010000000000000000" pitchFamily="2" charset="0"/>
                <a:cs typeface="Times New Roman" panose="02020603050405020304" pitchFamily="18" charset="0"/>
              </a:endParaRPr>
            </a:p>
          </xdr:txBody>
        </xdr:sp>
      </xdr:grpSp>
    </xdr:grpSp>
    <xdr:clientData/>
  </xdr:twoCellAnchor>
  <xdr:twoCellAnchor>
    <xdr:from>
      <xdr:col>2</xdr:col>
      <xdr:colOff>342900</xdr:colOff>
      <xdr:row>3</xdr:row>
      <xdr:rowOff>50800</xdr:rowOff>
    </xdr:from>
    <xdr:to>
      <xdr:col>13</xdr:col>
      <xdr:colOff>387350</xdr:colOff>
      <xdr:row>6</xdr:row>
      <xdr:rowOff>63500</xdr:rowOff>
    </xdr:to>
    <xdr:grpSp>
      <xdr:nvGrpSpPr>
        <xdr:cNvPr id="59" name="Group 58">
          <a:extLst>
            <a:ext uri="{FF2B5EF4-FFF2-40B4-BE49-F238E27FC236}">
              <a16:creationId xmlns:a16="http://schemas.microsoft.com/office/drawing/2014/main" id="{EB76FBB6-5536-EDAF-DE8D-D965472C85F3}"/>
            </a:ext>
          </a:extLst>
        </xdr:cNvPr>
        <xdr:cNvGrpSpPr/>
      </xdr:nvGrpSpPr>
      <xdr:grpSpPr>
        <a:xfrm>
          <a:off x="1562100" y="599440"/>
          <a:ext cx="6750050" cy="561340"/>
          <a:chOff x="1556456" y="601133"/>
          <a:chExt cx="6719005" cy="563034"/>
        </a:xfrm>
      </xdr:grpSpPr>
      <xdr:sp macro="" textlink="">
        <xdr:nvSpPr>
          <xdr:cNvPr id="30" name="TextBox 29">
            <a:extLst>
              <a:ext uri="{FF2B5EF4-FFF2-40B4-BE49-F238E27FC236}">
                <a16:creationId xmlns:a16="http://schemas.microsoft.com/office/drawing/2014/main" id="{0D00F9DD-7194-4C24-8D31-650FFA56E98A}"/>
              </a:ext>
            </a:extLst>
          </xdr:cNvPr>
          <xdr:cNvSpPr txBox="1"/>
        </xdr:nvSpPr>
        <xdr:spPr>
          <a:xfrm>
            <a:off x="1556456" y="601133"/>
            <a:ext cx="6719005" cy="563034"/>
          </a:xfrm>
          <a:prstGeom prst="round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Total</a:t>
            </a:r>
            <a:r>
              <a:rPr lang="en-US" sz="1000" baseline="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 Followers        Total Posts         Growth Rate         Retention Rate           Engagement Rate </a:t>
            </a:r>
            <a:endParaRPr lang="en-US" sz="10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Daily Stats Data'!$A$60">
        <xdr:nvSpPr>
          <xdr:cNvPr id="31" name="TextBox 30">
            <a:extLst>
              <a:ext uri="{FF2B5EF4-FFF2-40B4-BE49-F238E27FC236}">
                <a16:creationId xmlns:a16="http://schemas.microsoft.com/office/drawing/2014/main" id="{CC14B6EB-8792-DD6E-B273-BC6DACCD0BA9}"/>
              </a:ext>
            </a:extLst>
          </xdr:cNvPr>
          <xdr:cNvSpPr txBox="1"/>
        </xdr:nvSpPr>
        <xdr:spPr>
          <a:xfrm>
            <a:off x="1785056" y="829028"/>
            <a:ext cx="680155" cy="2906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D40A20C-3460-4189-83AC-80D8DD7A5C08}" type="TxLink">
              <a:rPr lang="en-US" sz="1050" b="0" i="0" u="none" strike="noStrike">
                <a:solidFill>
                  <a:schemeClr val="bg1">
                    <a:lumMod val="50000"/>
                  </a:schemeClr>
                </a:solidFill>
                <a:latin typeface="Times New Roman" panose="02020603050405020304" pitchFamily="18" charset="0"/>
                <a:cs typeface="Times New Roman" panose="02020603050405020304" pitchFamily="18" charset="0"/>
              </a:rPr>
              <a:pPr/>
              <a:t> 1,06,031 </a:t>
            </a:fld>
            <a:endParaRPr lang="en-US" sz="1050">
              <a:solidFill>
                <a:schemeClr val="bg1">
                  <a:lumMod val="50000"/>
                </a:schemeClr>
              </a:solidFill>
              <a:latin typeface="Times New Roman" panose="02020603050405020304" pitchFamily="18" charset="0"/>
              <a:cs typeface="Times New Roman" panose="02020603050405020304" pitchFamily="18" charset="0"/>
            </a:endParaRPr>
          </a:p>
        </xdr:txBody>
      </xdr:sp>
      <xdr:sp macro="" textlink="'Content Stats Data'!A4">
        <xdr:nvSpPr>
          <xdr:cNvPr id="32" name="TextBox 31">
            <a:extLst>
              <a:ext uri="{FF2B5EF4-FFF2-40B4-BE49-F238E27FC236}">
                <a16:creationId xmlns:a16="http://schemas.microsoft.com/office/drawing/2014/main" id="{FFB58E04-AEF3-4CEA-8943-DB65F1D010CA}"/>
              </a:ext>
            </a:extLst>
          </xdr:cNvPr>
          <xdr:cNvSpPr txBox="1"/>
        </xdr:nvSpPr>
        <xdr:spPr>
          <a:xfrm>
            <a:off x="2871611" y="841728"/>
            <a:ext cx="682978" cy="2906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898319-BDCF-41F6-9808-5267316AEDD1}" type="TxLink">
              <a:rPr lang="en-US" sz="1000" b="0" i="0" u="none" strike="noStrike">
                <a:solidFill>
                  <a:schemeClr val="bg1">
                    <a:lumMod val="50000"/>
                  </a:schemeClr>
                </a:solidFill>
                <a:latin typeface="Times New Roman" panose="02020603050405020304" pitchFamily="18" charset="0"/>
                <a:cs typeface="Times New Roman" panose="02020603050405020304" pitchFamily="18" charset="0"/>
              </a:rPr>
              <a:pPr algn="ctr"/>
              <a:t> 168 </a:t>
            </a:fld>
            <a:endParaRPr lang="en-US" sz="900">
              <a:solidFill>
                <a:schemeClr val="bg1">
                  <a:lumMod val="50000"/>
                </a:schemeClr>
              </a:solidFill>
              <a:latin typeface="Times New Roman" panose="02020603050405020304" pitchFamily="18" charset="0"/>
              <a:cs typeface="Times New Roman" panose="02020603050405020304" pitchFamily="18" charset="0"/>
            </a:endParaRPr>
          </a:p>
        </xdr:txBody>
      </xdr:sp>
      <xdr:sp macro="" textlink="'Daily Stats Data'!$B$60">
        <xdr:nvSpPr>
          <xdr:cNvPr id="33" name="TextBox 32">
            <a:extLst>
              <a:ext uri="{FF2B5EF4-FFF2-40B4-BE49-F238E27FC236}">
                <a16:creationId xmlns:a16="http://schemas.microsoft.com/office/drawing/2014/main" id="{AD310C0C-347F-4C5A-8054-46D8EB576752}"/>
              </a:ext>
            </a:extLst>
          </xdr:cNvPr>
          <xdr:cNvSpPr txBox="1"/>
        </xdr:nvSpPr>
        <xdr:spPr>
          <a:xfrm>
            <a:off x="3907367" y="848078"/>
            <a:ext cx="682977" cy="2906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D40EF-9C41-4F6D-995C-7BFBAF83B391}" type="TxLink">
              <a:rPr lang="en-US" sz="1000" b="0" i="0" u="none" strike="noStrike">
                <a:solidFill>
                  <a:schemeClr val="bg1">
                    <a:lumMod val="50000"/>
                  </a:schemeClr>
                </a:solidFill>
                <a:latin typeface="Times New Roman" panose="02020603050405020304" pitchFamily="18" charset="0"/>
                <a:cs typeface="Times New Roman" panose="02020603050405020304" pitchFamily="18" charset="0"/>
              </a:rPr>
              <a:pPr algn="ctr"/>
              <a:t>2%</a:t>
            </a:fld>
            <a:endParaRPr lang="en-US" sz="900">
              <a:solidFill>
                <a:schemeClr val="bg1">
                  <a:lumMod val="50000"/>
                </a:schemeClr>
              </a:solidFill>
              <a:latin typeface="Times New Roman" panose="02020603050405020304" pitchFamily="18" charset="0"/>
              <a:cs typeface="Times New Roman" panose="02020603050405020304" pitchFamily="18" charset="0"/>
            </a:endParaRPr>
          </a:p>
        </xdr:txBody>
      </xdr:sp>
      <xdr:sp macro="" textlink="'Content Stats Data'!D4">
        <xdr:nvSpPr>
          <xdr:cNvPr id="34" name="TextBox 33">
            <a:extLst>
              <a:ext uri="{FF2B5EF4-FFF2-40B4-BE49-F238E27FC236}">
                <a16:creationId xmlns:a16="http://schemas.microsoft.com/office/drawing/2014/main" id="{8213A38B-E493-4853-AB66-513D7583426B}"/>
              </a:ext>
            </a:extLst>
          </xdr:cNvPr>
          <xdr:cNvSpPr txBox="1"/>
        </xdr:nvSpPr>
        <xdr:spPr>
          <a:xfrm>
            <a:off x="5044722" y="848078"/>
            <a:ext cx="682978" cy="2906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4E6E4C-CEBA-475D-8D1F-64583F4A0DE1}" type="TxLink">
              <a:rPr lang="en-US" sz="1000" b="0" i="0" u="none" strike="noStrike">
                <a:solidFill>
                  <a:schemeClr val="bg1">
                    <a:lumMod val="50000"/>
                  </a:schemeClr>
                </a:solidFill>
                <a:latin typeface="Times New Roman" panose="02020603050405020304" pitchFamily="18" charset="0"/>
                <a:cs typeface="Times New Roman" panose="02020603050405020304" pitchFamily="18" charset="0"/>
              </a:rPr>
              <a:pPr algn="ctr"/>
              <a:t>42%</a:t>
            </a:fld>
            <a:endParaRPr lang="en-US" sz="700">
              <a:solidFill>
                <a:schemeClr val="bg1">
                  <a:lumMod val="50000"/>
                </a:schemeClr>
              </a:solidFill>
              <a:latin typeface="Times New Roman" panose="02020603050405020304" pitchFamily="18" charset="0"/>
              <a:cs typeface="Times New Roman" panose="02020603050405020304" pitchFamily="18" charset="0"/>
            </a:endParaRPr>
          </a:p>
        </xdr:txBody>
      </xdr:sp>
      <xdr:sp macro="" textlink="'Content Stats Data'!E4">
        <xdr:nvSpPr>
          <xdr:cNvPr id="35" name="TextBox 34">
            <a:extLst>
              <a:ext uri="{FF2B5EF4-FFF2-40B4-BE49-F238E27FC236}">
                <a16:creationId xmlns:a16="http://schemas.microsoft.com/office/drawing/2014/main" id="{04710BC0-61D2-4F52-8E4D-6FD6500AEFD1}"/>
              </a:ext>
            </a:extLst>
          </xdr:cNvPr>
          <xdr:cNvSpPr txBox="1"/>
        </xdr:nvSpPr>
        <xdr:spPr>
          <a:xfrm>
            <a:off x="6404328" y="835378"/>
            <a:ext cx="682978" cy="2906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999C28-4461-4650-8AFD-395A1B0CB4D1}" type="TxLink">
              <a:rPr lang="en-US" sz="1000" b="0" i="0" u="none" strike="noStrike">
                <a:solidFill>
                  <a:schemeClr val="bg1">
                    <a:lumMod val="50000"/>
                  </a:schemeClr>
                </a:solidFill>
                <a:latin typeface="Times New Roman" panose="02020603050405020304" pitchFamily="18" charset="0"/>
                <a:cs typeface="Times New Roman" panose="02020603050405020304" pitchFamily="18" charset="0"/>
              </a:rPr>
              <a:pPr algn="ctr"/>
              <a:t>8%</a:t>
            </a:fld>
            <a:endParaRPr lang="en-US" sz="900">
              <a:solidFill>
                <a:schemeClr val="bg1">
                  <a:lumMod val="50000"/>
                </a:schemeClr>
              </a:solidFill>
              <a:latin typeface="Times New Roman" panose="02020603050405020304" pitchFamily="18" charset="0"/>
              <a:cs typeface="Times New Roman" panose="02020603050405020304" pitchFamily="18" charset="0"/>
            </a:endParaRPr>
          </a:p>
        </xdr:txBody>
      </xdr:sp>
    </xdr:grpSp>
    <xdr:clientData/>
  </xdr:twoCellAnchor>
  <xdr:twoCellAnchor>
    <xdr:from>
      <xdr:col>13</xdr:col>
      <xdr:colOff>495300</xdr:colOff>
      <xdr:row>6</xdr:row>
      <xdr:rowOff>88900</xdr:rowOff>
    </xdr:from>
    <xdr:to>
      <xdr:col>17</xdr:col>
      <xdr:colOff>285750</xdr:colOff>
      <xdr:row>14</xdr:row>
      <xdr:rowOff>44450</xdr:rowOff>
    </xdr:to>
    <xdr:sp macro="" textlink="">
      <xdr:nvSpPr>
        <xdr:cNvPr id="54" name="TextBox 53">
          <a:extLst>
            <a:ext uri="{FF2B5EF4-FFF2-40B4-BE49-F238E27FC236}">
              <a16:creationId xmlns:a16="http://schemas.microsoft.com/office/drawing/2014/main" id="{E34F243C-732C-42AE-83CB-DBA9707B6195}"/>
            </a:ext>
          </a:extLst>
        </xdr:cNvPr>
        <xdr:cNvSpPr txBox="1"/>
      </xdr:nvSpPr>
      <xdr:spPr>
        <a:xfrm>
          <a:off x="8420100" y="1193800"/>
          <a:ext cx="2228850" cy="1428750"/>
        </a:xfrm>
        <a:prstGeom prst="round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14</xdr:col>
      <xdr:colOff>19050</xdr:colOff>
      <xdr:row>6</xdr:row>
      <xdr:rowOff>123825</xdr:rowOff>
    </xdr:from>
    <xdr:to>
      <xdr:col>17</xdr:col>
      <xdr:colOff>165100</xdr:colOff>
      <xdr:row>14</xdr:row>
      <xdr:rowOff>12700</xdr:rowOff>
    </xdr:to>
    <xdr:grpSp>
      <xdr:nvGrpSpPr>
        <xdr:cNvPr id="55" name="Group 54">
          <a:extLst>
            <a:ext uri="{FF2B5EF4-FFF2-40B4-BE49-F238E27FC236}">
              <a16:creationId xmlns:a16="http://schemas.microsoft.com/office/drawing/2014/main" id="{8E31B85F-C311-C6B3-125B-3DAAFA01A5B8}"/>
            </a:ext>
          </a:extLst>
        </xdr:cNvPr>
        <xdr:cNvGrpSpPr/>
      </xdr:nvGrpSpPr>
      <xdr:grpSpPr>
        <a:xfrm>
          <a:off x="8553450" y="1221105"/>
          <a:ext cx="1974850" cy="1351915"/>
          <a:chOff x="8553450" y="1228725"/>
          <a:chExt cx="1974850" cy="1362075"/>
        </a:xfrm>
      </xdr:grpSpPr>
      <xdr:graphicFrame macro="">
        <xdr:nvGraphicFramePr>
          <xdr:cNvPr id="37" name="Chart 36">
            <a:extLst>
              <a:ext uri="{FF2B5EF4-FFF2-40B4-BE49-F238E27FC236}">
                <a16:creationId xmlns:a16="http://schemas.microsoft.com/office/drawing/2014/main" id="{00B0B77E-A4FD-4A89-7792-97874FCBA035}"/>
              </a:ext>
            </a:extLst>
          </xdr:cNvPr>
          <xdr:cNvGraphicFramePr/>
        </xdr:nvGraphicFramePr>
        <xdr:xfrm>
          <a:off x="8553450" y="1238250"/>
          <a:ext cx="1968500" cy="13525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8" name="Chart 37">
            <a:extLst>
              <a:ext uri="{FF2B5EF4-FFF2-40B4-BE49-F238E27FC236}">
                <a16:creationId xmlns:a16="http://schemas.microsoft.com/office/drawing/2014/main" id="{ED068434-4309-2D68-3725-A7F2DA77D8B6}"/>
              </a:ext>
            </a:extLst>
          </xdr:cNvPr>
          <xdr:cNvGraphicFramePr/>
        </xdr:nvGraphicFramePr>
        <xdr:xfrm>
          <a:off x="9388475" y="1228725"/>
          <a:ext cx="1139825" cy="82232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13</xdr:col>
      <xdr:colOff>463550</xdr:colOff>
      <xdr:row>0</xdr:row>
      <xdr:rowOff>0</xdr:rowOff>
    </xdr:from>
    <xdr:to>
      <xdr:col>17</xdr:col>
      <xdr:colOff>254000</xdr:colOff>
      <xdr:row>6</xdr:row>
      <xdr:rowOff>38100</xdr:rowOff>
    </xdr:to>
    <xdr:sp macro="" textlink="">
      <xdr:nvSpPr>
        <xdr:cNvPr id="56" name="TextBox 55">
          <a:extLst>
            <a:ext uri="{FF2B5EF4-FFF2-40B4-BE49-F238E27FC236}">
              <a16:creationId xmlns:a16="http://schemas.microsoft.com/office/drawing/2014/main" id="{C315F259-1D70-4A0A-AE2A-BFA07DA3E97D}"/>
            </a:ext>
          </a:extLst>
        </xdr:cNvPr>
        <xdr:cNvSpPr txBox="1"/>
      </xdr:nvSpPr>
      <xdr:spPr>
        <a:xfrm>
          <a:off x="8388350" y="0"/>
          <a:ext cx="2228850" cy="1143000"/>
        </a:xfrm>
        <a:prstGeom prst="round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About Data Analyst Duo:</a:t>
          </a:r>
        </a:p>
        <a:p>
          <a:r>
            <a:rPr lang="en-US" sz="1050" b="0" i="0">
              <a:solidFill>
                <a:schemeClr val="bg1">
                  <a:lumMod val="65000"/>
                </a:schemeClr>
              </a:solidFill>
              <a:effectLst/>
              <a:latin typeface="Times New Roman" panose="02020603050405020304" pitchFamily="18" charset="0"/>
              <a:ea typeface="+mn-ea"/>
              <a:cs typeface="Times New Roman" panose="02020603050405020304" pitchFamily="18" charset="0"/>
            </a:rPr>
            <a:t>Data Analyst Duo is founded by two individuals Aditi &amp; ​Kalpesh and</a:t>
          </a:r>
          <a:r>
            <a:rPr lang="en-US" sz="1050" b="0" i="0" baseline="0">
              <a:solidFill>
                <a:schemeClr val="bg1">
                  <a:lumMod val="65000"/>
                </a:schemeClr>
              </a:solidFill>
              <a:effectLst/>
              <a:latin typeface="Times New Roman" panose="02020603050405020304" pitchFamily="18" charset="0"/>
              <a:ea typeface="+mn-ea"/>
              <a:cs typeface="Times New Roman" panose="02020603050405020304" pitchFamily="18" charset="0"/>
            </a:rPr>
            <a:t> it is all about Content, Community and Consulting</a:t>
          </a:r>
          <a:r>
            <a:rPr lang="en-US" sz="1050" b="0" i="0">
              <a:solidFill>
                <a:schemeClr val="bg1">
                  <a:lumMod val="65000"/>
                </a:schemeClr>
              </a:solidFill>
              <a:effectLst/>
              <a:latin typeface="Times New Roman" panose="02020603050405020304" pitchFamily="18" charset="0"/>
              <a:ea typeface="+mn-ea"/>
              <a:cs typeface="Times New Roman" panose="02020603050405020304" pitchFamily="18" charset="0"/>
            </a:rPr>
            <a:t>.</a:t>
          </a:r>
          <a:r>
            <a:rPr lang="en-US" sz="1050" b="0" i="0">
              <a:solidFill>
                <a:schemeClr val="bg1">
                  <a:lumMod val="65000"/>
                </a:schemeClr>
              </a:solidFill>
              <a:effectLst/>
              <a:latin typeface="+mn-lt"/>
              <a:ea typeface="+mn-ea"/>
              <a:cs typeface="+mn-cs"/>
            </a:rPr>
            <a:t> </a:t>
          </a:r>
          <a:endParaRPr lang="en-US" sz="1050">
            <a:solidFill>
              <a:schemeClr val="bg1">
                <a:lumMod val="65000"/>
              </a:schemeClr>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2</xdr:col>
      <xdr:colOff>331610</xdr:colOff>
      <xdr:row>14</xdr:row>
      <xdr:rowOff>127000</xdr:rowOff>
    </xdr:from>
    <xdr:to>
      <xdr:col>13</xdr:col>
      <xdr:colOff>463549</xdr:colOff>
      <xdr:row>17</xdr:row>
      <xdr:rowOff>139700</xdr:rowOff>
    </xdr:to>
    <xdr:grpSp>
      <xdr:nvGrpSpPr>
        <xdr:cNvPr id="60" name="Group 59">
          <a:extLst>
            <a:ext uri="{FF2B5EF4-FFF2-40B4-BE49-F238E27FC236}">
              <a16:creationId xmlns:a16="http://schemas.microsoft.com/office/drawing/2014/main" id="{4324C80D-E57B-4282-B6E4-15FB3255C9C3}"/>
            </a:ext>
          </a:extLst>
        </xdr:cNvPr>
        <xdr:cNvGrpSpPr/>
      </xdr:nvGrpSpPr>
      <xdr:grpSpPr>
        <a:xfrm>
          <a:off x="1550810" y="2687320"/>
          <a:ext cx="6837539" cy="561340"/>
          <a:chOff x="1556456" y="601133"/>
          <a:chExt cx="6719005" cy="563034"/>
        </a:xfrm>
      </xdr:grpSpPr>
      <xdr:sp macro="" textlink="">
        <xdr:nvSpPr>
          <xdr:cNvPr id="61" name="TextBox 60">
            <a:extLst>
              <a:ext uri="{FF2B5EF4-FFF2-40B4-BE49-F238E27FC236}">
                <a16:creationId xmlns:a16="http://schemas.microsoft.com/office/drawing/2014/main" id="{03B44301-9602-8A5A-FD51-96010D91A320}"/>
              </a:ext>
            </a:extLst>
          </xdr:cNvPr>
          <xdr:cNvSpPr txBox="1"/>
        </xdr:nvSpPr>
        <xdr:spPr>
          <a:xfrm>
            <a:off x="1556456" y="601133"/>
            <a:ext cx="6719005" cy="563034"/>
          </a:xfrm>
          <a:prstGeom prst="round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Reach</a:t>
            </a:r>
            <a:r>
              <a:rPr lang="en-US" sz="1000" baseline="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                   Impressions                 Likes               Comments           Shares              Saves</a:t>
            </a:r>
            <a:endParaRPr lang="en-US" sz="10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Content Stats Data'!C4">
        <xdr:nvSpPr>
          <xdr:cNvPr id="62" name="TextBox 61">
            <a:extLst>
              <a:ext uri="{FF2B5EF4-FFF2-40B4-BE49-F238E27FC236}">
                <a16:creationId xmlns:a16="http://schemas.microsoft.com/office/drawing/2014/main" id="{92D27BBC-E67E-DF6F-F43D-6C59054157ED}"/>
              </a:ext>
            </a:extLst>
          </xdr:cNvPr>
          <xdr:cNvSpPr txBox="1"/>
        </xdr:nvSpPr>
        <xdr:spPr>
          <a:xfrm>
            <a:off x="2078973" y="829028"/>
            <a:ext cx="680155" cy="2906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297F1C2-EACE-43D2-BC41-D2D75D6BA9E0}" type="TxLink">
              <a:rPr lang="en-US" sz="1000" b="0" i="0" u="none" strike="noStrike">
                <a:solidFill>
                  <a:schemeClr val="bg1">
                    <a:lumMod val="50000"/>
                  </a:schemeClr>
                </a:solidFill>
                <a:latin typeface="Times New Roman" panose="02020603050405020304" pitchFamily="18" charset="0"/>
                <a:ea typeface="Calibri"/>
                <a:cs typeface="Times New Roman" panose="02020603050405020304" pitchFamily="18" charset="0"/>
              </a:rPr>
              <a:pPr/>
              <a:t> 46,038 </a:t>
            </a:fld>
            <a:endParaRPr lang="en-US" sz="900">
              <a:solidFill>
                <a:schemeClr val="bg1">
                  <a:lumMod val="50000"/>
                </a:schemeClr>
              </a:solidFill>
              <a:latin typeface="Times New Roman" panose="02020603050405020304" pitchFamily="18" charset="0"/>
              <a:cs typeface="Times New Roman" panose="02020603050405020304" pitchFamily="18" charset="0"/>
            </a:endParaRPr>
          </a:p>
        </xdr:txBody>
      </xdr:sp>
      <xdr:sp macro="" textlink="'Content Stats Data'!B4">
        <xdr:nvSpPr>
          <xdr:cNvPr id="63" name="TextBox 62">
            <a:extLst>
              <a:ext uri="{FF2B5EF4-FFF2-40B4-BE49-F238E27FC236}">
                <a16:creationId xmlns:a16="http://schemas.microsoft.com/office/drawing/2014/main" id="{82E03722-8B56-A91C-B14B-A90A09865B35}"/>
              </a:ext>
            </a:extLst>
          </xdr:cNvPr>
          <xdr:cNvSpPr txBox="1"/>
        </xdr:nvSpPr>
        <xdr:spPr>
          <a:xfrm>
            <a:off x="3222415" y="814189"/>
            <a:ext cx="682978" cy="2906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EA5859-4322-4CD2-A330-57B2DB59D1DF}" type="TxLink">
              <a:rPr lang="en-US" sz="1000" b="0" i="0" u="none" strike="noStrike">
                <a:solidFill>
                  <a:schemeClr val="bg1">
                    <a:lumMod val="50000"/>
                  </a:schemeClr>
                </a:solidFill>
                <a:latin typeface="Times New Roman" panose="02020603050405020304" pitchFamily="18" charset="0"/>
                <a:ea typeface="Calibri"/>
                <a:cs typeface="Times New Roman" panose="02020603050405020304" pitchFamily="18" charset="0"/>
              </a:rPr>
              <a:pPr algn="ctr"/>
              <a:t> 52,819 </a:t>
            </a:fld>
            <a:endParaRPr lang="en-US" sz="700">
              <a:solidFill>
                <a:schemeClr val="bg1">
                  <a:lumMod val="50000"/>
                </a:schemeClr>
              </a:solidFill>
              <a:latin typeface="Times New Roman" panose="02020603050405020304" pitchFamily="18" charset="0"/>
              <a:cs typeface="Times New Roman" panose="02020603050405020304" pitchFamily="18" charset="0"/>
            </a:endParaRPr>
          </a:p>
        </xdr:txBody>
      </xdr:sp>
      <xdr:sp macro="" textlink="'Content Stats Data'!F4">
        <xdr:nvSpPr>
          <xdr:cNvPr id="64" name="TextBox 63">
            <a:extLst>
              <a:ext uri="{FF2B5EF4-FFF2-40B4-BE49-F238E27FC236}">
                <a16:creationId xmlns:a16="http://schemas.microsoft.com/office/drawing/2014/main" id="{CBA92904-9EC6-5D4A-B46F-C7C8338223D9}"/>
              </a:ext>
            </a:extLst>
          </xdr:cNvPr>
          <xdr:cNvSpPr txBox="1"/>
        </xdr:nvSpPr>
        <xdr:spPr>
          <a:xfrm>
            <a:off x="4352983" y="820538"/>
            <a:ext cx="682977" cy="2906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69577A-1320-4505-B3F0-3A08F5262212}" type="TxLink">
              <a:rPr lang="en-US" sz="1000" b="0" i="0" u="none" strike="noStrike">
                <a:solidFill>
                  <a:schemeClr val="bg1">
                    <a:lumMod val="50000"/>
                  </a:schemeClr>
                </a:solidFill>
                <a:latin typeface="Times New Roman" panose="02020603050405020304" pitchFamily="18" charset="0"/>
                <a:ea typeface="Calibri"/>
                <a:cs typeface="Times New Roman" panose="02020603050405020304" pitchFamily="18" charset="0"/>
              </a:rPr>
              <a:pPr algn="ctr"/>
              <a:t> 1,737 </a:t>
            </a:fld>
            <a:endParaRPr lang="en-US" sz="700">
              <a:solidFill>
                <a:schemeClr val="bg1">
                  <a:lumMod val="50000"/>
                </a:schemeClr>
              </a:solidFill>
              <a:latin typeface="Times New Roman" panose="02020603050405020304" pitchFamily="18" charset="0"/>
              <a:cs typeface="Times New Roman" panose="02020603050405020304" pitchFamily="18" charset="0"/>
            </a:endParaRPr>
          </a:p>
        </xdr:txBody>
      </xdr:sp>
      <xdr:sp macro="" textlink="'Content Stats Data'!G4">
        <xdr:nvSpPr>
          <xdr:cNvPr id="65" name="TextBox 64">
            <a:extLst>
              <a:ext uri="{FF2B5EF4-FFF2-40B4-BE49-F238E27FC236}">
                <a16:creationId xmlns:a16="http://schemas.microsoft.com/office/drawing/2014/main" id="{DF9FA9F1-333F-EAFC-3C44-1850A3C64EEA}"/>
              </a:ext>
            </a:extLst>
          </xdr:cNvPr>
          <xdr:cNvSpPr txBox="1"/>
        </xdr:nvSpPr>
        <xdr:spPr>
          <a:xfrm>
            <a:off x="5357601" y="848078"/>
            <a:ext cx="682978" cy="2906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A7690D-943F-4E5A-9D9D-5AA7EEC134BE}" type="TxLink">
              <a:rPr lang="en-US" sz="1000" b="0" i="0" u="none" strike="noStrike">
                <a:solidFill>
                  <a:schemeClr val="bg1">
                    <a:lumMod val="50000"/>
                  </a:schemeClr>
                </a:solidFill>
                <a:latin typeface="Times New Roman" panose="02020603050405020304" pitchFamily="18" charset="0"/>
                <a:ea typeface="Calibri"/>
                <a:cs typeface="Times New Roman" panose="02020603050405020304" pitchFamily="18" charset="0"/>
              </a:rPr>
              <a:pPr algn="ctr"/>
              <a:t> 41 </a:t>
            </a:fld>
            <a:endParaRPr lang="en-US" sz="500">
              <a:solidFill>
                <a:schemeClr val="bg1">
                  <a:lumMod val="50000"/>
                </a:schemeClr>
              </a:solidFill>
              <a:latin typeface="Times New Roman" panose="02020603050405020304" pitchFamily="18" charset="0"/>
              <a:cs typeface="Times New Roman" panose="02020603050405020304" pitchFamily="18" charset="0"/>
            </a:endParaRPr>
          </a:p>
        </xdr:txBody>
      </xdr:sp>
      <xdr:sp macro="" textlink="'Content Stats Data'!H4">
        <xdr:nvSpPr>
          <xdr:cNvPr id="66" name="TextBox 65">
            <a:extLst>
              <a:ext uri="{FF2B5EF4-FFF2-40B4-BE49-F238E27FC236}">
                <a16:creationId xmlns:a16="http://schemas.microsoft.com/office/drawing/2014/main" id="{35544F0B-E4A8-34BF-3BCB-6F268D16E88B}"/>
              </a:ext>
            </a:extLst>
          </xdr:cNvPr>
          <xdr:cNvSpPr txBox="1"/>
        </xdr:nvSpPr>
        <xdr:spPr>
          <a:xfrm>
            <a:off x="6252628" y="835378"/>
            <a:ext cx="682978" cy="2906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53E72F-5FFD-4D71-8F4E-2BA0C779E459}" type="TxLink">
              <a:rPr lang="en-US" sz="1000" b="0" i="0" u="none" strike="noStrike">
                <a:solidFill>
                  <a:schemeClr val="bg1">
                    <a:lumMod val="50000"/>
                  </a:schemeClr>
                </a:solidFill>
                <a:latin typeface="Times New Roman" panose="02020603050405020304" pitchFamily="18" charset="0"/>
                <a:ea typeface="Calibri"/>
                <a:cs typeface="Times New Roman" panose="02020603050405020304" pitchFamily="18" charset="0"/>
              </a:rPr>
              <a:pPr algn="ctr"/>
              <a:t> 559 </a:t>
            </a:fld>
            <a:endParaRPr lang="en-US" sz="700">
              <a:solidFill>
                <a:schemeClr val="bg1">
                  <a:lumMod val="50000"/>
                </a:schemeClr>
              </a:solidFill>
              <a:latin typeface="Times New Roman" panose="02020603050405020304" pitchFamily="18" charset="0"/>
              <a:cs typeface="Times New Roman" panose="02020603050405020304" pitchFamily="18" charset="0"/>
            </a:endParaRPr>
          </a:p>
        </xdr:txBody>
      </xdr:sp>
    </xdr:grpSp>
    <xdr:clientData/>
  </xdr:twoCellAnchor>
  <xdr:twoCellAnchor>
    <xdr:from>
      <xdr:col>11</xdr:col>
      <xdr:colOff>426861</xdr:colOff>
      <xdr:row>15</xdr:row>
      <xdr:rowOff>174625</xdr:rowOff>
    </xdr:from>
    <xdr:to>
      <xdr:col>12</xdr:col>
      <xdr:colOff>503395</xdr:colOff>
      <xdr:row>17</xdr:row>
      <xdr:rowOff>95242</xdr:rowOff>
    </xdr:to>
    <xdr:sp macro="" textlink="'Content Stats Data'!I4">
      <xdr:nvSpPr>
        <xdr:cNvPr id="2" name="TextBox 1">
          <a:extLst>
            <a:ext uri="{FF2B5EF4-FFF2-40B4-BE49-F238E27FC236}">
              <a16:creationId xmlns:a16="http://schemas.microsoft.com/office/drawing/2014/main" id="{9DAEE3CE-C140-4199-9D55-750085035F54}"/>
            </a:ext>
          </a:extLst>
        </xdr:cNvPr>
        <xdr:cNvSpPr txBox="1"/>
      </xdr:nvSpPr>
      <xdr:spPr>
        <a:xfrm>
          <a:off x="7132461" y="3032125"/>
          <a:ext cx="686134" cy="3016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DB9D4E-E843-4D4A-9FA6-CA288E68F7B5}" type="TxLink">
            <a:rPr lang="en-US" sz="1000" b="0" i="0" u="none" strike="noStrike">
              <a:solidFill>
                <a:schemeClr val="bg1">
                  <a:lumMod val="50000"/>
                </a:schemeClr>
              </a:solidFill>
              <a:latin typeface="Times New Roman" panose="02020603050405020304" pitchFamily="18" charset="0"/>
              <a:ea typeface="Calibri"/>
              <a:cs typeface="Times New Roman" panose="02020603050405020304" pitchFamily="18" charset="0"/>
            </a:rPr>
            <a:pPr algn="ctr"/>
            <a:t> 1,948 </a:t>
          </a:fld>
          <a:endParaRPr lang="en-US" sz="700">
            <a:solidFill>
              <a:schemeClr val="bg1">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18</xdr:col>
      <xdr:colOff>0</xdr:colOff>
      <xdr:row>0</xdr:row>
      <xdr:rowOff>57150</xdr:rowOff>
    </xdr:from>
    <xdr:to>
      <xdr:col>21</xdr:col>
      <xdr:colOff>0</xdr:colOff>
      <xdr:row>6</xdr:row>
      <xdr:rowOff>123825</xdr:rowOff>
    </xdr:to>
    <mc:AlternateContent xmlns:mc="http://schemas.openxmlformats.org/markup-compatibility/2006" xmlns:a14="http://schemas.microsoft.com/office/drawing/2010/main">
      <mc:Choice Requires="a14">
        <xdr:graphicFrame macro="">
          <xdr:nvGraphicFramePr>
            <xdr:cNvPr id="3" name="Post type 1">
              <a:extLst>
                <a:ext uri="{FF2B5EF4-FFF2-40B4-BE49-F238E27FC236}">
                  <a16:creationId xmlns:a16="http://schemas.microsoft.com/office/drawing/2014/main" id="{C84C0D45-BC52-4182-8B16-43F04E483D19}"/>
                </a:ext>
              </a:extLst>
            </xdr:cNvPr>
            <xdr:cNvGraphicFramePr/>
          </xdr:nvGraphicFramePr>
          <xdr:xfrm>
            <a:off x="0" y="0"/>
            <a:ext cx="0" cy="0"/>
          </xdr:xfrm>
          <a:graphic>
            <a:graphicData uri="http://schemas.microsoft.com/office/drawing/2010/slicer">
              <sle:slicer xmlns:sle="http://schemas.microsoft.com/office/drawing/2010/slicer" name="Post type 1"/>
            </a:graphicData>
          </a:graphic>
        </xdr:graphicFrame>
      </mc:Choice>
      <mc:Fallback xmlns="">
        <xdr:sp macro="" textlink="">
          <xdr:nvSpPr>
            <xdr:cNvPr id="0" name=""/>
            <xdr:cNvSpPr>
              <a:spLocks noTextEdit="1"/>
            </xdr:cNvSpPr>
          </xdr:nvSpPr>
          <xdr:spPr>
            <a:xfrm>
              <a:off x="10972800" y="57150"/>
              <a:ext cx="1828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3175</xdr:rowOff>
    </xdr:from>
    <xdr:to>
      <xdr:col>10</xdr:col>
      <xdr:colOff>314325</xdr:colOff>
      <xdr:row>16</xdr:row>
      <xdr:rowOff>168275</xdr:rowOff>
    </xdr:to>
    <xdr:graphicFrame macro="">
      <xdr:nvGraphicFramePr>
        <xdr:cNvPr id="2" name="Chart 1">
          <a:extLst>
            <a:ext uri="{FF2B5EF4-FFF2-40B4-BE49-F238E27FC236}">
              <a16:creationId xmlns:a16="http://schemas.microsoft.com/office/drawing/2014/main" id="{C869656D-E324-5C09-D492-697BB15F3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19</xdr:row>
      <xdr:rowOff>180975</xdr:rowOff>
    </xdr:from>
    <xdr:to>
      <xdr:col>10</xdr:col>
      <xdr:colOff>330200</xdr:colOff>
      <xdr:row>34</xdr:row>
      <xdr:rowOff>161925</xdr:rowOff>
    </xdr:to>
    <xdr:graphicFrame macro="">
      <xdr:nvGraphicFramePr>
        <xdr:cNvPr id="3" name="Chart 2">
          <a:extLst>
            <a:ext uri="{FF2B5EF4-FFF2-40B4-BE49-F238E27FC236}">
              <a16:creationId xmlns:a16="http://schemas.microsoft.com/office/drawing/2014/main" id="{388A52B4-FF35-2770-CB93-D65BF03FA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603250</xdr:colOff>
      <xdr:row>36</xdr:row>
      <xdr:rowOff>168275</xdr:rowOff>
    </xdr:from>
    <xdr:to>
      <xdr:col>10</xdr:col>
      <xdr:colOff>381000</xdr:colOff>
      <xdr:row>51</xdr:row>
      <xdr:rowOff>149225</xdr:rowOff>
    </xdr:to>
    <xdr:graphicFrame macro="">
      <xdr:nvGraphicFramePr>
        <xdr:cNvPr id="4" name="Chart 3">
          <a:extLst>
            <a:ext uri="{FF2B5EF4-FFF2-40B4-BE49-F238E27FC236}">
              <a16:creationId xmlns:a16="http://schemas.microsoft.com/office/drawing/2014/main" id="{D2EAD8D2-FF3C-11C8-662D-E098E841E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1060450</xdr:colOff>
      <xdr:row>9</xdr:row>
      <xdr:rowOff>161925</xdr:rowOff>
    </xdr:from>
    <xdr:to>
      <xdr:col>10</xdr:col>
      <xdr:colOff>555625</xdr:colOff>
      <xdr:row>24</xdr:row>
      <xdr:rowOff>136525</xdr:rowOff>
    </xdr:to>
    <xdr:graphicFrame macro="">
      <xdr:nvGraphicFramePr>
        <xdr:cNvPr id="2" name="Chart 1">
          <a:extLst>
            <a:ext uri="{FF2B5EF4-FFF2-40B4-BE49-F238E27FC236}">
              <a16:creationId xmlns:a16="http://schemas.microsoft.com/office/drawing/2014/main" id="{3E412B52-47A3-C136-DDC0-24DEF0ECF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857250</xdr:colOff>
      <xdr:row>7</xdr:row>
      <xdr:rowOff>47625</xdr:rowOff>
    </xdr:from>
    <xdr:to>
      <xdr:col>3</xdr:col>
      <xdr:colOff>232410</xdr:colOff>
      <xdr:row>13</xdr:row>
      <xdr:rowOff>114300</xdr:rowOff>
    </xdr:to>
    <mc:AlternateContent xmlns:mc="http://schemas.openxmlformats.org/markup-compatibility/2006" xmlns:a14="http://schemas.microsoft.com/office/drawing/2010/main">
      <mc:Choice Requires="a14">
        <xdr:graphicFrame macro="">
          <xdr:nvGraphicFramePr>
            <xdr:cNvPr id="3" name="Post type">
              <a:extLst>
                <a:ext uri="{FF2B5EF4-FFF2-40B4-BE49-F238E27FC236}">
                  <a16:creationId xmlns:a16="http://schemas.microsoft.com/office/drawing/2014/main" id="{02272422-551C-A700-FE5B-720A3D905B6D}"/>
                </a:ext>
              </a:extLst>
            </xdr:cNvPr>
            <xdr:cNvGraphicFramePr/>
          </xdr:nvGraphicFramePr>
          <xdr:xfrm>
            <a:off x="0" y="0"/>
            <a:ext cx="0" cy="0"/>
          </xdr:xfrm>
          <a:graphic>
            <a:graphicData uri="http://schemas.microsoft.com/office/drawing/2010/slicer">
              <sle:slicer xmlns:sle="http://schemas.microsoft.com/office/drawing/2010/slicer" name="Post type"/>
            </a:graphicData>
          </a:graphic>
        </xdr:graphicFrame>
      </mc:Choice>
      <mc:Fallback xmlns="">
        <xdr:sp macro="" textlink="">
          <xdr:nvSpPr>
            <xdr:cNvPr id="0" name=""/>
            <xdr:cNvSpPr>
              <a:spLocks noTextEdit="1"/>
            </xdr:cNvSpPr>
          </xdr:nvSpPr>
          <xdr:spPr>
            <a:xfrm>
              <a:off x="2028825" y="1381125"/>
              <a:ext cx="180975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601980</xdr:colOff>
      <xdr:row>1</xdr:row>
      <xdr:rowOff>38100</xdr:rowOff>
    </xdr:from>
    <xdr:to>
      <xdr:col>17</xdr:col>
      <xdr:colOff>601980</xdr:colOff>
      <xdr:row>4</xdr:row>
      <xdr:rowOff>38100</xdr:rowOff>
    </xdr:to>
    <xdr:sp macro="" textlink="">
      <xdr:nvSpPr>
        <xdr:cNvPr id="2" name="TextBox 1">
          <a:extLst>
            <a:ext uri="{FF2B5EF4-FFF2-40B4-BE49-F238E27FC236}">
              <a16:creationId xmlns:a16="http://schemas.microsoft.com/office/drawing/2014/main" id="{3F038E9C-E6CC-584E-9D6E-95A11559CB60}"/>
            </a:ext>
          </a:extLst>
        </xdr:cNvPr>
        <xdr:cNvSpPr txBox="1"/>
      </xdr:nvSpPr>
      <xdr:spPr>
        <a:xfrm>
          <a:off x="601980" y="220980"/>
          <a:ext cx="10363200" cy="548640"/>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a:latin typeface="Segoe UI Black" panose="020B0A02040204020203" pitchFamily="34" charset="0"/>
              <a:ea typeface="Segoe UI Black" panose="020B0A02040204020203" pitchFamily="34" charset="0"/>
            </a:rPr>
            <a:t>Data Analyst Duo</a:t>
          </a:r>
          <a:r>
            <a:rPr lang="en-IN" sz="1600" baseline="0">
              <a:latin typeface="Segoe UI Black" panose="020B0A02040204020203" pitchFamily="34" charset="0"/>
              <a:ea typeface="Segoe UI Black" panose="020B0A02040204020203" pitchFamily="34" charset="0"/>
            </a:rPr>
            <a:t> (@dataanalystduo) Instagram Dashboard</a:t>
          </a:r>
        </a:p>
        <a:p>
          <a:r>
            <a:rPr lang="en-IN" sz="1050" baseline="0">
              <a:solidFill>
                <a:schemeClr val="bg1">
                  <a:lumMod val="50000"/>
                </a:schemeClr>
              </a:solidFill>
              <a:latin typeface="Segoe UI" panose="020B0502040204020203" pitchFamily="34" charset="0"/>
              <a:cs typeface="Segoe UI" panose="020B0502040204020203" pitchFamily="34" charset="0"/>
            </a:rPr>
            <a:t>Period: 1st December 2022 - 27th October 2023</a:t>
          </a:r>
          <a:endParaRPr lang="en-IN" sz="1050">
            <a:solidFill>
              <a:schemeClr val="bg1">
                <a:lumMod val="50000"/>
              </a:schemeClr>
            </a:solidFill>
            <a:latin typeface="Segoe UI" panose="020B0502040204020203" pitchFamily="34" charset="0"/>
            <a:cs typeface="Segoe UI" panose="020B0502040204020203" pitchFamily="34" charset="0"/>
          </a:endParaRPr>
        </a:p>
      </xdr:txBody>
    </xdr:sp>
    <xdr:clientData/>
  </xdr:twoCellAnchor>
  <xdr:twoCellAnchor>
    <xdr:from>
      <xdr:col>1</xdr:col>
      <xdr:colOff>0</xdr:colOff>
      <xdr:row>5</xdr:row>
      <xdr:rowOff>0</xdr:rowOff>
    </xdr:from>
    <xdr:to>
      <xdr:col>6</xdr:col>
      <xdr:colOff>0</xdr:colOff>
      <xdr:row>14</xdr:row>
      <xdr:rowOff>0</xdr:rowOff>
    </xdr:to>
    <xdr:sp macro="" textlink="">
      <xdr:nvSpPr>
        <xdr:cNvPr id="3" name="TextBox 2">
          <a:extLst>
            <a:ext uri="{FF2B5EF4-FFF2-40B4-BE49-F238E27FC236}">
              <a16:creationId xmlns:a16="http://schemas.microsoft.com/office/drawing/2014/main" id="{41CB6DDB-502A-4805-92A6-6D36B9105BD1}"/>
            </a:ext>
          </a:extLst>
        </xdr:cNvPr>
        <xdr:cNvSpPr txBox="1"/>
      </xdr:nvSpPr>
      <xdr:spPr>
        <a:xfrm>
          <a:off x="609600" y="914400"/>
          <a:ext cx="3048000" cy="1645920"/>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IN" sz="1050">
            <a:solidFill>
              <a:schemeClr val="bg1">
                <a:lumMod val="50000"/>
              </a:schemeClr>
            </a:solidFill>
            <a:latin typeface="Segoe UI" panose="020B0502040204020203" pitchFamily="34" charset="0"/>
            <a:cs typeface="Segoe UI" panose="020B0502040204020203" pitchFamily="34" charset="0"/>
          </a:endParaRPr>
        </a:p>
      </xdr:txBody>
    </xdr:sp>
    <xdr:clientData/>
  </xdr:twoCellAnchor>
  <xdr:twoCellAnchor>
    <xdr:from>
      <xdr:col>7</xdr:col>
      <xdr:colOff>0</xdr:colOff>
      <xdr:row>5</xdr:row>
      <xdr:rowOff>0</xdr:rowOff>
    </xdr:from>
    <xdr:to>
      <xdr:col>12</xdr:col>
      <xdr:colOff>0</xdr:colOff>
      <xdr:row>14</xdr:row>
      <xdr:rowOff>0</xdr:rowOff>
    </xdr:to>
    <xdr:sp macro="" textlink="">
      <xdr:nvSpPr>
        <xdr:cNvPr id="4" name="TextBox 3">
          <a:extLst>
            <a:ext uri="{FF2B5EF4-FFF2-40B4-BE49-F238E27FC236}">
              <a16:creationId xmlns:a16="http://schemas.microsoft.com/office/drawing/2014/main" id="{DCCF96B1-F5A7-4796-A4F6-19512E89858E}"/>
            </a:ext>
          </a:extLst>
        </xdr:cNvPr>
        <xdr:cNvSpPr txBox="1"/>
      </xdr:nvSpPr>
      <xdr:spPr>
        <a:xfrm>
          <a:off x="4267200" y="952500"/>
          <a:ext cx="3048000" cy="1714500"/>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IN" sz="1050">
            <a:solidFill>
              <a:schemeClr val="bg1">
                <a:lumMod val="50000"/>
              </a:schemeClr>
            </a:solidFill>
            <a:latin typeface="Segoe UI" panose="020B0502040204020203" pitchFamily="34" charset="0"/>
            <a:cs typeface="Segoe UI" panose="020B0502040204020203" pitchFamily="34" charset="0"/>
          </a:endParaRPr>
        </a:p>
      </xdr:txBody>
    </xdr:sp>
    <xdr:clientData/>
  </xdr:twoCellAnchor>
  <xdr:twoCellAnchor>
    <xdr:from>
      <xdr:col>13</xdr:col>
      <xdr:colOff>0</xdr:colOff>
      <xdr:row>5</xdr:row>
      <xdr:rowOff>0</xdr:rowOff>
    </xdr:from>
    <xdr:to>
      <xdr:col>18</xdr:col>
      <xdr:colOff>0</xdr:colOff>
      <xdr:row>14</xdr:row>
      <xdr:rowOff>0</xdr:rowOff>
    </xdr:to>
    <xdr:sp macro="" textlink="">
      <xdr:nvSpPr>
        <xdr:cNvPr id="5" name="TextBox 4">
          <a:extLst>
            <a:ext uri="{FF2B5EF4-FFF2-40B4-BE49-F238E27FC236}">
              <a16:creationId xmlns:a16="http://schemas.microsoft.com/office/drawing/2014/main" id="{A20071F4-E214-4B2B-82F9-5BD3D1211066}"/>
            </a:ext>
          </a:extLst>
        </xdr:cNvPr>
        <xdr:cNvSpPr txBox="1"/>
      </xdr:nvSpPr>
      <xdr:spPr>
        <a:xfrm>
          <a:off x="7924800" y="952500"/>
          <a:ext cx="3048000" cy="1714500"/>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IN" sz="1050">
            <a:solidFill>
              <a:schemeClr val="bg1">
                <a:lumMod val="50000"/>
              </a:schemeClr>
            </a:solidFill>
            <a:latin typeface="Segoe UI" panose="020B0502040204020203" pitchFamily="34" charset="0"/>
            <a:cs typeface="Segoe UI" panose="020B0502040204020203" pitchFamily="34" charset="0"/>
          </a:endParaRPr>
        </a:p>
      </xdr:txBody>
    </xdr:sp>
    <xdr:clientData/>
  </xdr:twoCellAnchor>
  <xdr:twoCellAnchor>
    <xdr:from>
      <xdr:col>1</xdr:col>
      <xdr:colOff>83820</xdr:colOff>
      <xdr:row>5</xdr:row>
      <xdr:rowOff>60960</xdr:rowOff>
    </xdr:from>
    <xdr:to>
      <xdr:col>5</xdr:col>
      <xdr:colOff>502920</xdr:colOff>
      <xdr:row>13</xdr:row>
      <xdr:rowOff>91440</xdr:rowOff>
    </xdr:to>
    <xdr:graphicFrame macro="">
      <xdr:nvGraphicFramePr>
        <xdr:cNvPr id="6" name="Chart 5">
          <a:extLst>
            <a:ext uri="{FF2B5EF4-FFF2-40B4-BE49-F238E27FC236}">
              <a16:creationId xmlns:a16="http://schemas.microsoft.com/office/drawing/2014/main" id="{787CD23B-4416-4F7E-8A64-132FF63F5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5</xdr:row>
      <xdr:rowOff>0</xdr:rowOff>
    </xdr:from>
    <xdr:to>
      <xdr:col>12</xdr:col>
      <xdr:colOff>0</xdr:colOff>
      <xdr:row>14</xdr:row>
      <xdr:rowOff>0</xdr:rowOff>
    </xdr:to>
    <xdr:graphicFrame macro="">
      <xdr:nvGraphicFramePr>
        <xdr:cNvPr id="7" name="Chart 6">
          <a:extLst>
            <a:ext uri="{FF2B5EF4-FFF2-40B4-BE49-F238E27FC236}">
              <a16:creationId xmlns:a16="http://schemas.microsoft.com/office/drawing/2014/main" id="{1B0F61EF-4FF5-45C8-B8ED-48EF089B0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5</xdr:row>
      <xdr:rowOff>0</xdr:rowOff>
    </xdr:from>
    <xdr:to>
      <xdr:col>18</xdr:col>
      <xdr:colOff>0</xdr:colOff>
      <xdr:row>14</xdr:row>
      <xdr:rowOff>0</xdr:rowOff>
    </xdr:to>
    <xdr:graphicFrame macro="">
      <xdr:nvGraphicFramePr>
        <xdr:cNvPr id="9" name="Chart 8">
          <a:extLst>
            <a:ext uri="{FF2B5EF4-FFF2-40B4-BE49-F238E27FC236}">
              <a16:creationId xmlns:a16="http://schemas.microsoft.com/office/drawing/2014/main" id="{27058254-8B3F-4C8C-B91C-92B0E5BC1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5</xdr:row>
      <xdr:rowOff>28575</xdr:rowOff>
    </xdr:from>
    <xdr:to>
      <xdr:col>6</xdr:col>
      <xdr:colOff>0</xdr:colOff>
      <xdr:row>7</xdr:row>
      <xdr:rowOff>28575</xdr:rowOff>
    </xdr:to>
    <xdr:sp macro="" textlink="'Daily Stats Pivot'!A66">
      <xdr:nvSpPr>
        <xdr:cNvPr id="10" name="TextBox 9">
          <a:extLst>
            <a:ext uri="{FF2B5EF4-FFF2-40B4-BE49-F238E27FC236}">
              <a16:creationId xmlns:a16="http://schemas.microsoft.com/office/drawing/2014/main" id="{3ABAFA7C-5703-0241-3291-7659F5761ABC}"/>
            </a:ext>
          </a:extLst>
        </xdr:cNvPr>
        <xdr:cNvSpPr txBox="1"/>
      </xdr:nvSpPr>
      <xdr:spPr>
        <a:xfrm>
          <a:off x="2438400" y="942975"/>
          <a:ext cx="12192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8E09C6-316D-4141-9E1A-1E4916BBB6A0}" type="TxLink">
            <a:rPr lang="en-US" sz="1000" b="0" i="0" u="none" strike="noStrike">
              <a:solidFill>
                <a:schemeClr val="bg1">
                  <a:lumMod val="50000"/>
                </a:schemeClr>
              </a:solidFill>
              <a:latin typeface="Segoe UI" panose="020B0502040204020203" pitchFamily="34" charset="0"/>
              <a:ea typeface="Calibri"/>
              <a:cs typeface="Segoe UI" panose="020B0502040204020203" pitchFamily="34" charset="0"/>
            </a:rPr>
            <a:pPr algn="ctr"/>
            <a:t> 1,05,03,496 </a:t>
          </a:fld>
          <a:endParaRPr lang="en-IN" sz="1000">
            <a:solidFill>
              <a:schemeClr val="bg1">
                <a:lumMod val="50000"/>
              </a:schemeClr>
            </a:solidFill>
            <a:latin typeface="Segoe UI" panose="020B0502040204020203" pitchFamily="34" charset="0"/>
            <a:cs typeface="Segoe UI" panose="020B0502040204020203" pitchFamily="34" charset="0"/>
          </a:endParaRPr>
        </a:p>
      </xdr:txBody>
    </xdr:sp>
    <xdr:clientData/>
  </xdr:twoCellAnchor>
  <xdr:twoCellAnchor>
    <xdr:from>
      <xdr:col>10</xdr:col>
      <xdr:colOff>0</xdr:colOff>
      <xdr:row>5</xdr:row>
      <xdr:rowOff>28575</xdr:rowOff>
    </xdr:from>
    <xdr:to>
      <xdr:col>12</xdr:col>
      <xdr:colOff>0</xdr:colOff>
      <xdr:row>7</xdr:row>
      <xdr:rowOff>28575</xdr:rowOff>
    </xdr:to>
    <xdr:sp macro="" textlink="'Daily Stats Pivot'!B66">
      <xdr:nvSpPr>
        <xdr:cNvPr id="11" name="TextBox 10">
          <a:extLst>
            <a:ext uri="{FF2B5EF4-FFF2-40B4-BE49-F238E27FC236}">
              <a16:creationId xmlns:a16="http://schemas.microsoft.com/office/drawing/2014/main" id="{832BB640-8D03-3B81-D167-88981EA7B23A}"/>
            </a:ext>
          </a:extLst>
        </xdr:cNvPr>
        <xdr:cNvSpPr txBox="1"/>
      </xdr:nvSpPr>
      <xdr:spPr>
        <a:xfrm>
          <a:off x="6096000" y="981075"/>
          <a:ext cx="121920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D711DA5-58CE-4FDD-A9BB-96EEB33A1B56}" type="TxLink">
            <a:rPr lang="en-US" sz="1000" b="0" i="0" u="none" strike="noStrike">
              <a:solidFill>
                <a:schemeClr val="bg1">
                  <a:lumMod val="50000"/>
                </a:schemeClr>
              </a:solidFill>
              <a:latin typeface="Segoe UI" panose="020B0502040204020203" pitchFamily="34" charset="0"/>
              <a:ea typeface="Calibri"/>
              <a:cs typeface="Segoe UI" panose="020B0502040204020203" pitchFamily="34" charset="0"/>
            </a:rPr>
            <a:pPr marL="0" indent="0" algn="ctr"/>
            <a:t> 2,69,130 </a:t>
          </a:fld>
          <a:endParaRPr lang="en-IN" sz="1000" b="0" i="0" u="none" strike="noStrike">
            <a:solidFill>
              <a:schemeClr val="bg1">
                <a:lumMod val="50000"/>
              </a:schemeClr>
            </a:solidFill>
            <a:latin typeface="Segoe UI" panose="020B0502040204020203" pitchFamily="34" charset="0"/>
            <a:ea typeface="Calibri"/>
            <a:cs typeface="Segoe UI" panose="020B0502040204020203" pitchFamily="34" charset="0"/>
          </a:endParaRPr>
        </a:p>
      </xdr:txBody>
    </xdr:sp>
    <xdr:clientData/>
  </xdr:twoCellAnchor>
  <xdr:twoCellAnchor>
    <xdr:from>
      <xdr:col>16</xdr:col>
      <xdr:colOff>0</xdr:colOff>
      <xdr:row>5</xdr:row>
      <xdr:rowOff>28575</xdr:rowOff>
    </xdr:from>
    <xdr:to>
      <xdr:col>18</xdr:col>
      <xdr:colOff>0</xdr:colOff>
      <xdr:row>7</xdr:row>
      <xdr:rowOff>28575</xdr:rowOff>
    </xdr:to>
    <xdr:sp macro="" textlink="'Daily Stats Pivot'!C66">
      <xdr:nvSpPr>
        <xdr:cNvPr id="12" name="TextBox 11">
          <a:extLst>
            <a:ext uri="{FF2B5EF4-FFF2-40B4-BE49-F238E27FC236}">
              <a16:creationId xmlns:a16="http://schemas.microsoft.com/office/drawing/2014/main" id="{C6022F13-AED8-416A-8F82-874DE0F4EE94}"/>
            </a:ext>
          </a:extLst>
        </xdr:cNvPr>
        <xdr:cNvSpPr txBox="1"/>
      </xdr:nvSpPr>
      <xdr:spPr>
        <a:xfrm>
          <a:off x="9753600" y="981075"/>
          <a:ext cx="121920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0222B5-7FA1-4EDF-9520-FD476F14A1CA}" type="TxLink">
            <a:rPr lang="en-US" sz="1000" b="0" i="0" u="none" strike="noStrike">
              <a:solidFill>
                <a:schemeClr val="bg1">
                  <a:lumMod val="50000"/>
                </a:schemeClr>
              </a:solidFill>
              <a:latin typeface="Segoe UI" panose="020B0502040204020203" pitchFamily="34" charset="0"/>
              <a:ea typeface="Calibri"/>
              <a:cs typeface="Segoe UI" panose="020B0502040204020203" pitchFamily="34" charset="0"/>
            </a:rPr>
            <a:pPr marL="0" indent="0" algn="ctr"/>
            <a:t> 92,186 </a:t>
          </a:fld>
          <a:endParaRPr lang="en-IN" sz="1000" b="0" i="0" u="none" strike="noStrike">
            <a:solidFill>
              <a:schemeClr val="bg1">
                <a:lumMod val="50000"/>
              </a:schemeClr>
            </a:solidFill>
            <a:latin typeface="Segoe UI" panose="020B0502040204020203" pitchFamily="34" charset="0"/>
            <a:ea typeface="Calibri"/>
            <a:cs typeface="Segoe UI" panose="020B0502040204020203" pitchFamily="34" charset="0"/>
          </a:endParaRPr>
        </a:p>
      </xdr:txBody>
    </xdr:sp>
    <xdr:clientData/>
  </xdr:twoCellAnchor>
  <xdr:twoCellAnchor>
    <xdr:from>
      <xdr:col>1</xdr:col>
      <xdr:colOff>0</xdr:colOff>
      <xdr:row>16</xdr:row>
      <xdr:rowOff>0</xdr:rowOff>
    </xdr:from>
    <xdr:to>
      <xdr:col>6</xdr:col>
      <xdr:colOff>0</xdr:colOff>
      <xdr:row>25</xdr:row>
      <xdr:rowOff>0</xdr:rowOff>
    </xdr:to>
    <xdr:sp macro="" textlink="">
      <xdr:nvSpPr>
        <xdr:cNvPr id="14" name="TextBox 13">
          <a:extLst>
            <a:ext uri="{FF2B5EF4-FFF2-40B4-BE49-F238E27FC236}">
              <a16:creationId xmlns:a16="http://schemas.microsoft.com/office/drawing/2014/main" id="{DD11B553-2CA6-45B3-B23C-1BE04D35864E}"/>
            </a:ext>
          </a:extLst>
        </xdr:cNvPr>
        <xdr:cNvSpPr txBox="1"/>
      </xdr:nvSpPr>
      <xdr:spPr>
        <a:xfrm>
          <a:off x="609600" y="3048000"/>
          <a:ext cx="3048000" cy="1714500"/>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IN" sz="1050">
            <a:solidFill>
              <a:schemeClr val="bg1">
                <a:lumMod val="50000"/>
              </a:schemeClr>
            </a:solidFill>
            <a:latin typeface="Segoe UI" panose="020B0502040204020203" pitchFamily="34" charset="0"/>
            <a:cs typeface="Segoe UI" panose="020B0502040204020203" pitchFamily="34" charset="0"/>
          </a:endParaRPr>
        </a:p>
      </xdr:txBody>
    </xdr:sp>
    <xdr:clientData/>
  </xdr:twoCellAnchor>
  <xdr:twoCellAnchor>
    <xdr:from>
      <xdr:col>1</xdr:col>
      <xdr:colOff>0</xdr:colOff>
      <xdr:row>16</xdr:row>
      <xdr:rowOff>0</xdr:rowOff>
    </xdr:from>
    <xdr:to>
      <xdr:col>6</xdr:col>
      <xdr:colOff>0</xdr:colOff>
      <xdr:row>25</xdr:row>
      <xdr:rowOff>0</xdr:rowOff>
    </xdr:to>
    <xdr:grpSp>
      <xdr:nvGrpSpPr>
        <xdr:cNvPr id="15" name="Group 14">
          <a:extLst>
            <a:ext uri="{FF2B5EF4-FFF2-40B4-BE49-F238E27FC236}">
              <a16:creationId xmlns:a16="http://schemas.microsoft.com/office/drawing/2014/main" id="{33C342C8-8B4D-4E17-BACC-0AA3AFF7017E}"/>
            </a:ext>
          </a:extLst>
        </xdr:cNvPr>
        <xdr:cNvGrpSpPr/>
      </xdr:nvGrpSpPr>
      <xdr:grpSpPr>
        <a:xfrm>
          <a:off x="609600" y="2926080"/>
          <a:ext cx="3048000" cy="1645920"/>
          <a:chOff x="609600" y="2095500"/>
          <a:chExt cx="4572000" cy="2743201"/>
        </a:xfrm>
      </xdr:grpSpPr>
      <xdr:graphicFrame macro="">
        <xdr:nvGraphicFramePr>
          <xdr:cNvPr id="16" name="Chart 15">
            <a:extLst>
              <a:ext uri="{FF2B5EF4-FFF2-40B4-BE49-F238E27FC236}">
                <a16:creationId xmlns:a16="http://schemas.microsoft.com/office/drawing/2014/main" id="{2CF54B53-8BEE-FA50-6634-84A4DA1B98AF}"/>
              </a:ext>
            </a:extLst>
          </xdr:cNvPr>
          <xdr:cNvGraphicFramePr/>
        </xdr:nvGraphicFramePr>
        <xdr:xfrm>
          <a:off x="609600" y="2095500"/>
          <a:ext cx="4572000" cy="2743201"/>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7" name="Chart 16">
            <a:extLst>
              <a:ext uri="{FF2B5EF4-FFF2-40B4-BE49-F238E27FC236}">
                <a16:creationId xmlns:a16="http://schemas.microsoft.com/office/drawing/2014/main" id="{D361EF15-7201-F27E-6115-EC68EAD1C6A6}"/>
              </a:ext>
            </a:extLst>
          </xdr:cNvPr>
          <xdr:cNvGraphicFramePr/>
        </xdr:nvGraphicFramePr>
        <xdr:xfrm>
          <a:off x="3352800" y="2522220"/>
          <a:ext cx="1828800" cy="1219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19</xdr:col>
      <xdr:colOff>0</xdr:colOff>
      <xdr:row>1</xdr:row>
      <xdr:rowOff>0</xdr:rowOff>
    </xdr:from>
    <xdr:to>
      <xdr:col>24</xdr:col>
      <xdr:colOff>0</xdr:colOff>
      <xdr:row>6</xdr:row>
      <xdr:rowOff>0</xdr:rowOff>
    </xdr:to>
    <xdr:sp macro="" textlink="">
      <xdr:nvSpPr>
        <xdr:cNvPr id="22" name="TextBox 21">
          <a:extLst>
            <a:ext uri="{FF2B5EF4-FFF2-40B4-BE49-F238E27FC236}">
              <a16:creationId xmlns:a16="http://schemas.microsoft.com/office/drawing/2014/main" id="{42CCF78B-D680-42FF-9C80-10544EE50165}"/>
            </a:ext>
          </a:extLst>
        </xdr:cNvPr>
        <xdr:cNvSpPr txBox="1"/>
      </xdr:nvSpPr>
      <xdr:spPr>
        <a:xfrm>
          <a:off x="11582400" y="190500"/>
          <a:ext cx="3048000" cy="952500"/>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latin typeface="Segoe UI Black" panose="020B0A02040204020203" pitchFamily="34" charset="0"/>
              <a:ea typeface="Segoe UI Black" panose="020B0A02040204020203" pitchFamily="34" charset="0"/>
              <a:cs typeface="Segoe UI" panose="020B0502040204020203" pitchFamily="34" charset="0"/>
            </a:rPr>
            <a:t>About Data Analyst Duo</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bg1">
                  <a:lumMod val="50000"/>
                </a:schemeClr>
              </a:solidFill>
              <a:effectLst/>
              <a:latin typeface="Segoe UI" panose="020B0502040204020203" pitchFamily="34" charset="0"/>
              <a:ea typeface="+mn-ea"/>
              <a:cs typeface="Segoe UI" panose="020B0502040204020203" pitchFamily="34" charset="0"/>
            </a:rPr>
            <a:t>Data Analyst Duo is founded by two individuals Aditi &amp; ​Kalpesh and</a:t>
          </a:r>
          <a:r>
            <a:rPr lang="en-US" sz="1000" b="0" i="0" baseline="0">
              <a:solidFill>
                <a:schemeClr val="bg1">
                  <a:lumMod val="50000"/>
                </a:schemeClr>
              </a:solidFill>
              <a:effectLst/>
              <a:latin typeface="Segoe UI" panose="020B0502040204020203" pitchFamily="34" charset="0"/>
              <a:ea typeface="+mn-ea"/>
              <a:cs typeface="Segoe UI" panose="020B0502040204020203" pitchFamily="34" charset="0"/>
            </a:rPr>
            <a:t> it is all about Content, Community and Consulting</a:t>
          </a:r>
          <a:r>
            <a:rPr lang="en-US" sz="1000" b="0" i="0">
              <a:solidFill>
                <a:schemeClr val="bg1">
                  <a:lumMod val="50000"/>
                </a:schemeClr>
              </a:solidFill>
              <a:effectLst/>
              <a:latin typeface="Segoe UI" panose="020B0502040204020203" pitchFamily="34" charset="0"/>
              <a:ea typeface="+mn-ea"/>
              <a:cs typeface="Segoe UI" panose="020B0502040204020203" pitchFamily="34" charset="0"/>
            </a:rPr>
            <a:t>. </a:t>
          </a:r>
          <a:endParaRPr lang="en-IN" sz="1000">
            <a:solidFill>
              <a:schemeClr val="bg1">
                <a:lumMod val="50000"/>
              </a:schemeClr>
            </a:solidFill>
            <a:effectLst/>
            <a:latin typeface="Segoe UI" panose="020B0502040204020203" pitchFamily="34" charset="0"/>
            <a:cs typeface="Segoe UI" panose="020B0502040204020203" pitchFamily="34" charset="0"/>
          </a:endParaRPr>
        </a:p>
        <a:p>
          <a:endParaRPr lang="en-IN" sz="1400" b="1">
            <a:solidFill>
              <a:sysClr val="windowText" lastClr="000000"/>
            </a:solidFill>
            <a:latin typeface="Segoe UI Black" panose="020B0A02040204020203" pitchFamily="34" charset="0"/>
            <a:ea typeface="Segoe UI Black" panose="020B0A02040204020203" pitchFamily="34" charset="0"/>
            <a:cs typeface="Segoe UI" panose="020B0502040204020203" pitchFamily="34" charset="0"/>
          </a:endParaRPr>
        </a:p>
      </xdr:txBody>
    </xdr:sp>
    <xdr:clientData/>
  </xdr:twoCellAnchor>
  <xdr:twoCellAnchor>
    <xdr:from>
      <xdr:col>7</xdr:col>
      <xdr:colOff>561975</xdr:colOff>
      <xdr:row>23</xdr:row>
      <xdr:rowOff>0</xdr:rowOff>
    </xdr:from>
    <xdr:to>
      <xdr:col>13</xdr:col>
      <xdr:colOff>600075</xdr:colOff>
      <xdr:row>30</xdr:row>
      <xdr:rowOff>0</xdr:rowOff>
    </xdr:to>
    <xdr:sp macro="" textlink="">
      <xdr:nvSpPr>
        <xdr:cNvPr id="23" name="TextBox 22">
          <a:extLst>
            <a:ext uri="{FF2B5EF4-FFF2-40B4-BE49-F238E27FC236}">
              <a16:creationId xmlns:a16="http://schemas.microsoft.com/office/drawing/2014/main" id="{EDD0F37F-CA2B-4FD7-92EA-04DB1890EDC5}"/>
            </a:ext>
          </a:extLst>
        </xdr:cNvPr>
        <xdr:cNvSpPr txBox="1"/>
      </xdr:nvSpPr>
      <xdr:spPr>
        <a:xfrm>
          <a:off x="4829175" y="4381500"/>
          <a:ext cx="3695700" cy="1333500"/>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IN" sz="1050">
            <a:solidFill>
              <a:schemeClr val="bg1">
                <a:lumMod val="50000"/>
              </a:schemeClr>
            </a:solidFill>
            <a:latin typeface="Segoe UI" panose="020B0502040204020203" pitchFamily="34" charset="0"/>
            <a:cs typeface="Segoe UI" panose="020B0502040204020203" pitchFamily="34" charset="0"/>
          </a:endParaRPr>
        </a:p>
      </xdr:txBody>
    </xdr:sp>
    <xdr:clientData/>
  </xdr:twoCellAnchor>
  <xdr:twoCellAnchor>
    <xdr:from>
      <xdr:col>7</xdr:col>
      <xdr:colOff>57150</xdr:colOff>
      <xdr:row>16</xdr:row>
      <xdr:rowOff>0</xdr:rowOff>
    </xdr:from>
    <xdr:to>
      <xdr:col>19</xdr:col>
      <xdr:colOff>0</xdr:colOff>
      <xdr:row>21</xdr:row>
      <xdr:rowOff>0</xdr:rowOff>
    </xdr:to>
    <xdr:grpSp>
      <xdr:nvGrpSpPr>
        <xdr:cNvPr id="28" name="Group 27">
          <a:extLst>
            <a:ext uri="{FF2B5EF4-FFF2-40B4-BE49-F238E27FC236}">
              <a16:creationId xmlns:a16="http://schemas.microsoft.com/office/drawing/2014/main" id="{66BF7E3A-506A-C27C-D310-B0F7BDEA1DE8}"/>
            </a:ext>
          </a:extLst>
        </xdr:cNvPr>
        <xdr:cNvGrpSpPr/>
      </xdr:nvGrpSpPr>
      <xdr:grpSpPr>
        <a:xfrm>
          <a:off x="4324350" y="2926080"/>
          <a:ext cx="7258050" cy="914400"/>
          <a:chOff x="609600" y="5143500"/>
          <a:chExt cx="7924800" cy="952500"/>
        </a:xfrm>
      </xdr:grpSpPr>
      <xdr:sp macro="" textlink="">
        <xdr:nvSpPr>
          <xdr:cNvPr id="21" name="TextBox 20">
            <a:extLst>
              <a:ext uri="{FF2B5EF4-FFF2-40B4-BE49-F238E27FC236}">
                <a16:creationId xmlns:a16="http://schemas.microsoft.com/office/drawing/2014/main" id="{290A9FA8-F47A-47D5-8507-A361F3182FB7}"/>
              </a:ext>
            </a:extLst>
          </xdr:cNvPr>
          <xdr:cNvSpPr txBox="1"/>
        </xdr:nvSpPr>
        <xdr:spPr>
          <a:xfrm>
            <a:off x="609600" y="5143500"/>
            <a:ext cx="7924800" cy="952500"/>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IN" sz="1050">
              <a:solidFill>
                <a:schemeClr val="bg1">
                  <a:lumMod val="50000"/>
                </a:schemeClr>
              </a:solidFill>
              <a:latin typeface="Segoe UI" panose="020B0502040204020203" pitchFamily="34" charset="0"/>
              <a:cs typeface="Segoe UI" panose="020B0502040204020203" pitchFamily="34" charset="0"/>
            </a:endParaRPr>
          </a:p>
        </xdr:txBody>
      </xdr:sp>
      <xdr:sp macro="" textlink="'Daily Stats Pivot'!A62">
        <xdr:nvSpPr>
          <xdr:cNvPr id="24" name="TextBox 23">
            <a:extLst>
              <a:ext uri="{FF2B5EF4-FFF2-40B4-BE49-F238E27FC236}">
                <a16:creationId xmlns:a16="http://schemas.microsoft.com/office/drawing/2014/main" id="{B6B38217-55E4-43C0-A47A-EEE21ACB1F59}"/>
              </a:ext>
            </a:extLst>
          </xdr:cNvPr>
          <xdr:cNvSpPr txBox="1"/>
        </xdr:nvSpPr>
        <xdr:spPr>
          <a:xfrm>
            <a:off x="838200" y="5343525"/>
            <a:ext cx="1219200" cy="5619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u="none" strike="noStrike">
                <a:solidFill>
                  <a:srgbClr val="000000"/>
                </a:solidFill>
                <a:latin typeface="Segoe UI" panose="020B0502040204020203" pitchFamily="34" charset="0"/>
                <a:ea typeface="Calibri"/>
                <a:cs typeface="Segoe UI" panose="020B0502040204020203" pitchFamily="34" charset="0"/>
              </a:rPr>
              <a:t>Total Followers</a:t>
            </a:r>
          </a:p>
          <a:p>
            <a:pPr algn="ctr"/>
            <a:fld id="{53B025EC-878F-4B57-8465-47F8A5D6D984}" type="TxLink">
              <a:rPr lang="en-US" sz="1000" b="0" i="0" u="none" strike="noStrike">
                <a:solidFill>
                  <a:schemeClr val="bg1">
                    <a:lumMod val="50000"/>
                  </a:schemeClr>
                </a:solidFill>
                <a:latin typeface="Segoe UI" panose="020B0502040204020203" pitchFamily="34" charset="0"/>
                <a:ea typeface="Calibri"/>
                <a:cs typeface="Segoe UI" panose="020B0502040204020203" pitchFamily="34" charset="0"/>
              </a:rPr>
              <a:pPr algn="ctr"/>
              <a:t> 1,06,031 </a:t>
            </a:fld>
            <a:endParaRPr lang="en-IN" sz="1100">
              <a:solidFill>
                <a:schemeClr val="bg1">
                  <a:lumMod val="50000"/>
                </a:schemeClr>
              </a:solidFill>
              <a:latin typeface="Segoe UI" panose="020B0502040204020203" pitchFamily="34" charset="0"/>
              <a:cs typeface="Segoe UI" panose="020B0502040204020203" pitchFamily="34" charset="0"/>
            </a:endParaRPr>
          </a:p>
        </xdr:txBody>
      </xdr:sp>
      <xdr:sp macro="" textlink="'Daily Stats Pivot'!B62">
        <xdr:nvSpPr>
          <xdr:cNvPr id="25" name="TextBox 24">
            <a:extLst>
              <a:ext uri="{FF2B5EF4-FFF2-40B4-BE49-F238E27FC236}">
                <a16:creationId xmlns:a16="http://schemas.microsoft.com/office/drawing/2014/main" id="{88A9AF38-836B-4AEE-8348-CA181C1FBC37}"/>
              </a:ext>
            </a:extLst>
          </xdr:cNvPr>
          <xdr:cNvSpPr txBox="1"/>
        </xdr:nvSpPr>
        <xdr:spPr>
          <a:xfrm>
            <a:off x="2438400" y="5334000"/>
            <a:ext cx="12192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1" i="0" u="none" strike="noStrike">
                <a:solidFill>
                  <a:srgbClr val="000000"/>
                </a:solidFill>
                <a:latin typeface="Segoe UI" panose="020B0502040204020203" pitchFamily="34" charset="0"/>
                <a:ea typeface="Calibri"/>
                <a:cs typeface="Segoe UI" panose="020B0502040204020203" pitchFamily="34" charset="0"/>
              </a:rPr>
              <a:t>Growth Rate</a:t>
            </a:r>
          </a:p>
          <a:p>
            <a:pPr marL="0" indent="0" algn="ctr"/>
            <a:fld id="{4A91ABB3-FE8F-4872-A6B8-EFC5BF4E6DF0}" type="TxLink">
              <a:rPr lang="en-US" sz="1000" b="0" i="0" u="none" strike="noStrike">
                <a:solidFill>
                  <a:schemeClr val="bg1">
                    <a:lumMod val="50000"/>
                  </a:schemeClr>
                </a:solidFill>
                <a:latin typeface="Segoe UI" panose="020B0502040204020203" pitchFamily="34" charset="0"/>
                <a:ea typeface="Calibri"/>
                <a:cs typeface="Segoe UI" panose="020B0502040204020203" pitchFamily="34" charset="0"/>
              </a:rPr>
              <a:pPr marL="0" indent="0" algn="ctr"/>
              <a:t>2%</a:t>
            </a:fld>
            <a:endParaRPr lang="en-IN" sz="1000" b="0" i="0" u="none" strike="noStrike">
              <a:solidFill>
                <a:schemeClr val="bg1">
                  <a:lumMod val="50000"/>
                </a:schemeClr>
              </a:solidFill>
              <a:latin typeface="Segoe UI" panose="020B0502040204020203" pitchFamily="34" charset="0"/>
              <a:ea typeface="Calibri"/>
              <a:cs typeface="Segoe UI" panose="020B0502040204020203" pitchFamily="34" charset="0"/>
            </a:endParaRPr>
          </a:p>
        </xdr:txBody>
      </xdr:sp>
      <xdr:sp macro="" textlink="'Content Pivot'!B4">
        <xdr:nvSpPr>
          <xdr:cNvPr id="26" name="TextBox 25">
            <a:extLst>
              <a:ext uri="{FF2B5EF4-FFF2-40B4-BE49-F238E27FC236}">
                <a16:creationId xmlns:a16="http://schemas.microsoft.com/office/drawing/2014/main" id="{90025A66-BEAE-4812-B517-7FEC8FCBD482}"/>
              </a:ext>
            </a:extLst>
          </xdr:cNvPr>
          <xdr:cNvSpPr txBox="1"/>
        </xdr:nvSpPr>
        <xdr:spPr>
          <a:xfrm>
            <a:off x="4267200" y="5334000"/>
            <a:ext cx="12192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1" i="0" u="none" strike="noStrike">
                <a:solidFill>
                  <a:srgbClr val="000000"/>
                </a:solidFill>
                <a:latin typeface="Segoe UI" panose="020B0502040204020203" pitchFamily="34" charset="0"/>
                <a:ea typeface="Calibri"/>
                <a:cs typeface="Segoe UI" panose="020B0502040204020203" pitchFamily="34" charset="0"/>
              </a:rPr>
              <a:t>Retention Rate</a:t>
            </a:r>
          </a:p>
          <a:p>
            <a:pPr marL="0" indent="0" algn="ctr"/>
            <a:fld id="{9741605C-B40C-4089-BDB7-A6186FED68F8}" type="TxLink">
              <a:rPr lang="en-US" sz="1000" b="0" i="0" u="none" strike="noStrike">
                <a:solidFill>
                  <a:srgbClr val="000000"/>
                </a:solidFill>
                <a:latin typeface="Segoe UI" panose="020B0502040204020203" pitchFamily="34" charset="0"/>
                <a:ea typeface="Calibri"/>
                <a:cs typeface="Segoe UI" panose="020B0502040204020203" pitchFamily="34" charset="0"/>
              </a:rPr>
              <a:pPr marL="0" indent="0" algn="ctr"/>
              <a:t>42%</a:t>
            </a:fld>
            <a:endParaRPr lang="en-IN" sz="1000" b="0" i="0" u="none" strike="noStrike">
              <a:solidFill>
                <a:srgbClr val="000000"/>
              </a:solidFill>
              <a:latin typeface="Segoe UI" panose="020B0502040204020203" pitchFamily="34" charset="0"/>
              <a:ea typeface="Calibri"/>
              <a:cs typeface="Segoe UI" panose="020B0502040204020203" pitchFamily="34" charset="0"/>
            </a:endParaRPr>
          </a:p>
        </xdr:txBody>
      </xdr:sp>
      <xdr:sp macro="" textlink="'Content Pivot'!C4">
        <xdr:nvSpPr>
          <xdr:cNvPr id="27" name="TextBox 26">
            <a:extLst>
              <a:ext uri="{FF2B5EF4-FFF2-40B4-BE49-F238E27FC236}">
                <a16:creationId xmlns:a16="http://schemas.microsoft.com/office/drawing/2014/main" id="{EA68FD22-9460-466B-8034-5B180765F451}"/>
              </a:ext>
            </a:extLst>
          </xdr:cNvPr>
          <xdr:cNvSpPr txBox="1"/>
        </xdr:nvSpPr>
        <xdr:spPr>
          <a:xfrm>
            <a:off x="6096000" y="5334000"/>
            <a:ext cx="18288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1" i="0" u="none" strike="noStrike">
                <a:solidFill>
                  <a:srgbClr val="000000"/>
                </a:solidFill>
                <a:latin typeface="Segoe UI" panose="020B0502040204020203" pitchFamily="34" charset="0"/>
                <a:ea typeface="Calibri"/>
                <a:cs typeface="Segoe UI" panose="020B0502040204020203" pitchFamily="34" charset="0"/>
              </a:rPr>
              <a:t>Engagement Rate</a:t>
            </a:r>
          </a:p>
          <a:p>
            <a:pPr marL="0" indent="0" algn="ctr"/>
            <a:fld id="{37D0AF07-38D8-4D78-8AF2-710F2837E8DD}" type="TxLink">
              <a:rPr lang="en-US" sz="1000" b="0" i="0" u="none" strike="noStrike">
                <a:solidFill>
                  <a:srgbClr val="000000"/>
                </a:solidFill>
                <a:latin typeface="Segoe UI" panose="020B0502040204020203" pitchFamily="34" charset="0"/>
                <a:ea typeface="Calibri"/>
                <a:cs typeface="Segoe UI" panose="020B0502040204020203" pitchFamily="34" charset="0"/>
              </a:rPr>
              <a:pPr marL="0" indent="0" algn="ctr"/>
              <a:t>8%</a:t>
            </a:fld>
            <a:endParaRPr lang="en-IN" sz="1000" b="0" i="0" u="none" strike="noStrike">
              <a:solidFill>
                <a:srgbClr val="000000"/>
              </a:solidFill>
              <a:latin typeface="Segoe UI" panose="020B0502040204020203" pitchFamily="34" charset="0"/>
              <a:ea typeface="Calibri"/>
              <a:cs typeface="Segoe UI" panose="020B0502040204020203" pitchFamily="34" charset="0"/>
            </a:endParaRPr>
          </a:p>
        </xdr:txBody>
      </xdr:sp>
    </xdr:grpSp>
    <xdr:clientData/>
  </xdr:twoCellAnchor>
  <xdr:twoCellAnchor>
    <xdr:from>
      <xdr:col>14</xdr:col>
      <xdr:colOff>513617</xdr:colOff>
      <xdr:row>22</xdr:row>
      <xdr:rowOff>0</xdr:rowOff>
    </xdr:from>
    <xdr:to>
      <xdr:col>26</xdr:col>
      <xdr:colOff>456467</xdr:colOff>
      <xdr:row>27</xdr:row>
      <xdr:rowOff>0</xdr:rowOff>
    </xdr:to>
    <xdr:grpSp>
      <xdr:nvGrpSpPr>
        <xdr:cNvPr id="30" name="Group 29">
          <a:extLst>
            <a:ext uri="{FF2B5EF4-FFF2-40B4-BE49-F238E27FC236}">
              <a16:creationId xmlns:a16="http://schemas.microsoft.com/office/drawing/2014/main" id="{A5EF3726-F5C0-46E7-9684-BE7E216B347A}"/>
            </a:ext>
          </a:extLst>
        </xdr:cNvPr>
        <xdr:cNvGrpSpPr/>
      </xdr:nvGrpSpPr>
      <xdr:grpSpPr>
        <a:xfrm>
          <a:off x="9048017" y="4023360"/>
          <a:ext cx="7258050" cy="914400"/>
          <a:chOff x="609600" y="5143500"/>
          <a:chExt cx="7924800" cy="952500"/>
        </a:xfrm>
      </xdr:grpSpPr>
      <xdr:sp macro="" textlink="">
        <xdr:nvSpPr>
          <xdr:cNvPr id="31" name="TextBox 30">
            <a:extLst>
              <a:ext uri="{FF2B5EF4-FFF2-40B4-BE49-F238E27FC236}">
                <a16:creationId xmlns:a16="http://schemas.microsoft.com/office/drawing/2014/main" id="{DFFC3353-3336-7DE1-EC55-24F2D6D2A96B}"/>
              </a:ext>
            </a:extLst>
          </xdr:cNvPr>
          <xdr:cNvSpPr txBox="1"/>
        </xdr:nvSpPr>
        <xdr:spPr>
          <a:xfrm>
            <a:off x="609600" y="5143500"/>
            <a:ext cx="7924800" cy="952500"/>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IN" sz="1050">
              <a:solidFill>
                <a:schemeClr val="bg1">
                  <a:lumMod val="50000"/>
                </a:schemeClr>
              </a:solidFill>
              <a:latin typeface="Segoe UI" panose="020B0502040204020203" pitchFamily="34" charset="0"/>
              <a:cs typeface="Segoe UI" panose="020B0502040204020203" pitchFamily="34" charset="0"/>
            </a:endParaRPr>
          </a:p>
        </xdr:txBody>
      </xdr:sp>
      <xdr:sp macro="" textlink="'Daily Stats Pivot'!A62">
        <xdr:nvSpPr>
          <xdr:cNvPr id="32" name="TextBox 31">
            <a:extLst>
              <a:ext uri="{FF2B5EF4-FFF2-40B4-BE49-F238E27FC236}">
                <a16:creationId xmlns:a16="http://schemas.microsoft.com/office/drawing/2014/main" id="{98334F81-B345-CB49-F3FF-005395F46C12}"/>
              </a:ext>
            </a:extLst>
          </xdr:cNvPr>
          <xdr:cNvSpPr txBox="1"/>
        </xdr:nvSpPr>
        <xdr:spPr>
          <a:xfrm>
            <a:off x="838200" y="5343525"/>
            <a:ext cx="1219200" cy="5619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u="none" strike="noStrike">
                <a:solidFill>
                  <a:srgbClr val="000000"/>
                </a:solidFill>
                <a:latin typeface="Segoe UI" panose="020B0502040204020203" pitchFamily="34" charset="0"/>
                <a:ea typeface="Calibri"/>
                <a:cs typeface="Segoe UI" panose="020B0502040204020203" pitchFamily="34" charset="0"/>
              </a:rPr>
              <a:t>Total Followers</a:t>
            </a:r>
          </a:p>
          <a:p>
            <a:pPr algn="ctr"/>
            <a:fld id="{53B025EC-878F-4B57-8465-47F8A5D6D984}" type="TxLink">
              <a:rPr lang="en-US" sz="1000" b="0" i="0" u="none" strike="noStrike">
                <a:solidFill>
                  <a:schemeClr val="bg1">
                    <a:lumMod val="50000"/>
                  </a:schemeClr>
                </a:solidFill>
                <a:latin typeface="Segoe UI" panose="020B0502040204020203" pitchFamily="34" charset="0"/>
                <a:ea typeface="Calibri"/>
                <a:cs typeface="Segoe UI" panose="020B0502040204020203" pitchFamily="34" charset="0"/>
              </a:rPr>
              <a:pPr algn="ctr"/>
              <a:t> 1,06,031 </a:t>
            </a:fld>
            <a:endParaRPr lang="en-IN" sz="1100">
              <a:solidFill>
                <a:schemeClr val="bg1">
                  <a:lumMod val="50000"/>
                </a:schemeClr>
              </a:solidFill>
              <a:latin typeface="Segoe UI" panose="020B0502040204020203" pitchFamily="34" charset="0"/>
              <a:cs typeface="Segoe UI" panose="020B0502040204020203" pitchFamily="34" charset="0"/>
            </a:endParaRPr>
          </a:p>
        </xdr:txBody>
      </xdr:sp>
      <xdr:sp macro="" textlink="'Daily Stats Pivot'!B62">
        <xdr:nvSpPr>
          <xdr:cNvPr id="33" name="TextBox 32">
            <a:extLst>
              <a:ext uri="{FF2B5EF4-FFF2-40B4-BE49-F238E27FC236}">
                <a16:creationId xmlns:a16="http://schemas.microsoft.com/office/drawing/2014/main" id="{0AFE765F-79EB-A803-9AB6-620E51719864}"/>
              </a:ext>
            </a:extLst>
          </xdr:cNvPr>
          <xdr:cNvSpPr txBox="1"/>
        </xdr:nvSpPr>
        <xdr:spPr>
          <a:xfrm>
            <a:off x="2438400" y="5334000"/>
            <a:ext cx="12192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1" i="0" u="none" strike="noStrike">
                <a:solidFill>
                  <a:srgbClr val="000000"/>
                </a:solidFill>
                <a:latin typeface="Segoe UI" panose="020B0502040204020203" pitchFamily="34" charset="0"/>
                <a:ea typeface="Calibri"/>
                <a:cs typeface="Segoe UI" panose="020B0502040204020203" pitchFamily="34" charset="0"/>
              </a:rPr>
              <a:t>Growth Rate</a:t>
            </a:r>
          </a:p>
          <a:p>
            <a:pPr marL="0" indent="0" algn="ctr"/>
            <a:fld id="{4A91ABB3-FE8F-4872-A6B8-EFC5BF4E6DF0}" type="TxLink">
              <a:rPr lang="en-US" sz="1000" b="0" i="0" u="none" strike="noStrike">
                <a:solidFill>
                  <a:schemeClr val="bg1">
                    <a:lumMod val="50000"/>
                  </a:schemeClr>
                </a:solidFill>
                <a:latin typeface="Segoe UI" panose="020B0502040204020203" pitchFamily="34" charset="0"/>
                <a:ea typeface="Calibri"/>
                <a:cs typeface="Segoe UI" panose="020B0502040204020203" pitchFamily="34" charset="0"/>
              </a:rPr>
              <a:pPr marL="0" indent="0" algn="ctr"/>
              <a:t>2%</a:t>
            </a:fld>
            <a:endParaRPr lang="en-IN" sz="1000" b="0" i="0" u="none" strike="noStrike">
              <a:solidFill>
                <a:schemeClr val="bg1">
                  <a:lumMod val="50000"/>
                </a:schemeClr>
              </a:solidFill>
              <a:latin typeface="Segoe UI" panose="020B0502040204020203" pitchFamily="34" charset="0"/>
              <a:ea typeface="Calibri"/>
              <a:cs typeface="Segoe UI" panose="020B0502040204020203" pitchFamily="34" charset="0"/>
            </a:endParaRPr>
          </a:p>
        </xdr:txBody>
      </xdr:sp>
      <xdr:sp macro="" textlink="'Content Pivot'!B4">
        <xdr:nvSpPr>
          <xdr:cNvPr id="34" name="TextBox 33">
            <a:extLst>
              <a:ext uri="{FF2B5EF4-FFF2-40B4-BE49-F238E27FC236}">
                <a16:creationId xmlns:a16="http://schemas.microsoft.com/office/drawing/2014/main" id="{015F868F-83D1-CFC7-7F74-A2F82A90954C}"/>
              </a:ext>
            </a:extLst>
          </xdr:cNvPr>
          <xdr:cNvSpPr txBox="1"/>
        </xdr:nvSpPr>
        <xdr:spPr>
          <a:xfrm>
            <a:off x="4267200" y="5334000"/>
            <a:ext cx="12192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1" i="0" u="none" strike="noStrike">
                <a:solidFill>
                  <a:srgbClr val="000000"/>
                </a:solidFill>
                <a:latin typeface="Segoe UI" panose="020B0502040204020203" pitchFamily="34" charset="0"/>
                <a:ea typeface="Calibri"/>
                <a:cs typeface="Segoe UI" panose="020B0502040204020203" pitchFamily="34" charset="0"/>
              </a:rPr>
              <a:t>Retention Rate</a:t>
            </a:r>
          </a:p>
          <a:p>
            <a:pPr marL="0" indent="0" algn="ctr"/>
            <a:fld id="{9741605C-B40C-4089-BDB7-A6186FED68F8}" type="TxLink">
              <a:rPr lang="en-US" sz="1000" b="0" i="0" u="none" strike="noStrike">
                <a:solidFill>
                  <a:srgbClr val="000000"/>
                </a:solidFill>
                <a:latin typeface="Segoe UI" panose="020B0502040204020203" pitchFamily="34" charset="0"/>
                <a:ea typeface="Calibri"/>
                <a:cs typeface="Segoe UI" panose="020B0502040204020203" pitchFamily="34" charset="0"/>
              </a:rPr>
              <a:pPr marL="0" indent="0" algn="ctr"/>
              <a:t>42%</a:t>
            </a:fld>
            <a:endParaRPr lang="en-IN" sz="1000" b="0" i="0" u="none" strike="noStrike">
              <a:solidFill>
                <a:srgbClr val="000000"/>
              </a:solidFill>
              <a:latin typeface="Segoe UI" panose="020B0502040204020203" pitchFamily="34" charset="0"/>
              <a:ea typeface="Calibri"/>
              <a:cs typeface="Segoe UI" panose="020B0502040204020203" pitchFamily="34" charset="0"/>
            </a:endParaRPr>
          </a:p>
        </xdr:txBody>
      </xdr:sp>
      <xdr:sp macro="" textlink="'Content Pivot'!C4">
        <xdr:nvSpPr>
          <xdr:cNvPr id="35" name="TextBox 34">
            <a:extLst>
              <a:ext uri="{FF2B5EF4-FFF2-40B4-BE49-F238E27FC236}">
                <a16:creationId xmlns:a16="http://schemas.microsoft.com/office/drawing/2014/main" id="{27583B8C-A9FD-1ACB-8B13-585322F64266}"/>
              </a:ext>
            </a:extLst>
          </xdr:cNvPr>
          <xdr:cNvSpPr txBox="1"/>
        </xdr:nvSpPr>
        <xdr:spPr>
          <a:xfrm>
            <a:off x="6096000" y="5334000"/>
            <a:ext cx="18288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1" i="0" u="none" strike="noStrike">
                <a:solidFill>
                  <a:srgbClr val="000000"/>
                </a:solidFill>
                <a:latin typeface="Segoe UI" panose="020B0502040204020203" pitchFamily="34" charset="0"/>
                <a:ea typeface="Calibri"/>
                <a:cs typeface="Segoe UI" panose="020B0502040204020203" pitchFamily="34" charset="0"/>
              </a:rPr>
              <a:t>Engagement Rate</a:t>
            </a:r>
          </a:p>
          <a:p>
            <a:pPr marL="0" indent="0" algn="ctr"/>
            <a:fld id="{37D0AF07-38D8-4D78-8AF2-710F2837E8DD}" type="TxLink">
              <a:rPr lang="en-US" sz="1000" b="0" i="0" u="none" strike="noStrike">
                <a:solidFill>
                  <a:srgbClr val="000000"/>
                </a:solidFill>
                <a:latin typeface="Segoe UI" panose="020B0502040204020203" pitchFamily="34" charset="0"/>
                <a:ea typeface="Calibri"/>
                <a:cs typeface="Segoe UI" panose="020B0502040204020203" pitchFamily="34" charset="0"/>
              </a:rPr>
              <a:pPr marL="0" indent="0" algn="ctr"/>
              <a:t>8%</a:t>
            </a:fld>
            <a:endParaRPr lang="en-IN" sz="1000" b="0" i="0" u="none" strike="noStrike">
              <a:solidFill>
                <a:srgbClr val="000000"/>
              </a:solidFill>
              <a:latin typeface="Segoe UI" panose="020B0502040204020203" pitchFamily="34" charset="0"/>
              <a:ea typeface="Calibri"/>
              <a:cs typeface="Segoe UI" panose="020B0502040204020203" pitchFamily="34" charset="0"/>
            </a:endParaRPr>
          </a:p>
        </xdr:txBody>
      </xdr:sp>
    </xdr:grpSp>
    <xdr:clientData/>
  </xdr:twoCellAnchor>
  <xdr:twoCellAnchor>
    <xdr:from>
      <xdr:col>7</xdr:col>
      <xdr:colOff>571500</xdr:colOff>
      <xdr:row>23</xdr:row>
      <xdr:rowOff>0</xdr:rowOff>
    </xdr:from>
    <xdr:to>
      <xdr:col>14</xdr:col>
      <xdr:colOff>0</xdr:colOff>
      <xdr:row>30</xdr:row>
      <xdr:rowOff>0</xdr:rowOff>
    </xdr:to>
    <xdr:grpSp>
      <xdr:nvGrpSpPr>
        <xdr:cNvPr id="37" name="Group 36">
          <a:extLst>
            <a:ext uri="{FF2B5EF4-FFF2-40B4-BE49-F238E27FC236}">
              <a16:creationId xmlns:a16="http://schemas.microsoft.com/office/drawing/2014/main" id="{4F89DF11-4C9F-524E-A20B-467E0CFB605A}"/>
            </a:ext>
          </a:extLst>
        </xdr:cNvPr>
        <xdr:cNvGrpSpPr/>
      </xdr:nvGrpSpPr>
      <xdr:grpSpPr>
        <a:xfrm>
          <a:off x="4838700" y="4206240"/>
          <a:ext cx="3695700" cy="1280160"/>
          <a:chOff x="4838700" y="4381500"/>
          <a:chExt cx="3695700" cy="1333500"/>
        </a:xfrm>
      </xdr:grpSpPr>
      <mc:AlternateContent xmlns:mc="http://schemas.openxmlformats.org/markup-compatibility/2006" xmlns:a14="http://schemas.microsoft.com/office/drawing/2010/main">
        <mc:Choice Requires="a14">
          <xdr:graphicFrame macro="">
            <xdr:nvGraphicFramePr>
              <xdr:cNvPr id="29" name="Post type 3">
                <a:extLst>
                  <a:ext uri="{FF2B5EF4-FFF2-40B4-BE49-F238E27FC236}">
                    <a16:creationId xmlns:a16="http://schemas.microsoft.com/office/drawing/2014/main" id="{95CD5A49-0D92-4F77-8419-FEABD376CC88}"/>
                  </a:ext>
                </a:extLst>
              </xdr:cNvPr>
              <xdr:cNvGraphicFramePr/>
            </xdr:nvGraphicFramePr>
            <xdr:xfrm>
              <a:off x="4838700" y="4381500"/>
              <a:ext cx="1828800" cy="1333499"/>
            </xdr:xfrm>
            <a:graphic>
              <a:graphicData uri="http://schemas.microsoft.com/office/drawing/2010/slicer">
                <sle:slicer xmlns:sle="http://schemas.microsoft.com/office/drawing/2010/slicer" name="Post type 3"/>
              </a:graphicData>
            </a:graphic>
          </xdr:graphicFrame>
        </mc:Choice>
        <mc:Fallback xmlns="">
          <xdr:sp macro="" textlink="">
            <xdr:nvSpPr>
              <xdr:cNvPr id="0" name=""/>
              <xdr:cNvSpPr>
                <a:spLocks noTextEdit="1"/>
              </xdr:cNvSpPr>
            </xdr:nvSpPr>
            <xdr:spPr>
              <a:xfrm>
                <a:off x="4838700" y="4381500"/>
                <a:ext cx="182880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6" name="Duration Bins 1">
                <a:extLst>
                  <a:ext uri="{FF2B5EF4-FFF2-40B4-BE49-F238E27FC236}">
                    <a16:creationId xmlns:a16="http://schemas.microsoft.com/office/drawing/2014/main" id="{E02F0C9C-5D4E-46F9-A15C-923D16FD2FDD}"/>
                  </a:ext>
                </a:extLst>
              </xdr:cNvPr>
              <xdr:cNvGraphicFramePr/>
            </xdr:nvGraphicFramePr>
            <xdr:xfrm>
              <a:off x="6705600" y="4381500"/>
              <a:ext cx="1828800" cy="1333500"/>
            </xdr:xfrm>
            <a:graphic>
              <a:graphicData uri="http://schemas.microsoft.com/office/drawing/2010/slicer">
                <sle:slicer xmlns:sle="http://schemas.microsoft.com/office/drawing/2010/slicer" name="Duration Bins 1"/>
              </a:graphicData>
            </a:graphic>
          </xdr:graphicFrame>
        </mc:Choice>
        <mc:Fallback xmlns="">
          <xdr:sp macro="" textlink="">
            <xdr:nvSpPr>
              <xdr:cNvPr id="0" name=""/>
              <xdr:cNvSpPr>
                <a:spLocks noTextEdit="1"/>
              </xdr:cNvSpPr>
            </xdr:nvSpPr>
            <xdr:spPr>
              <a:xfrm>
                <a:off x="6705600" y="4381500"/>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381000</xdr:colOff>
      <xdr:row>26</xdr:row>
      <xdr:rowOff>152400</xdr:rowOff>
    </xdr:from>
    <xdr:to>
      <xdr:col>7</xdr:col>
      <xdr:colOff>403860</xdr:colOff>
      <xdr:row>38</xdr:row>
      <xdr:rowOff>30480</xdr:rowOff>
    </xdr:to>
    <xdr:grpSp>
      <xdr:nvGrpSpPr>
        <xdr:cNvPr id="38" name="Group 37">
          <a:extLst>
            <a:ext uri="{FF2B5EF4-FFF2-40B4-BE49-F238E27FC236}">
              <a16:creationId xmlns:a16="http://schemas.microsoft.com/office/drawing/2014/main" id="{83EBEB5C-DE8D-5C38-DEE4-D2922EA550CA}"/>
            </a:ext>
          </a:extLst>
        </xdr:cNvPr>
        <xdr:cNvGrpSpPr/>
      </xdr:nvGrpSpPr>
      <xdr:grpSpPr>
        <a:xfrm>
          <a:off x="990600" y="4907280"/>
          <a:ext cx="3680460" cy="2072640"/>
          <a:chOff x="662940" y="5074920"/>
          <a:chExt cx="3680460" cy="2072640"/>
        </a:xfrm>
      </xdr:grpSpPr>
      <xdr:sp macro="" textlink="">
        <xdr:nvSpPr>
          <xdr:cNvPr id="8" name="TextBox 7">
            <a:extLst>
              <a:ext uri="{FF2B5EF4-FFF2-40B4-BE49-F238E27FC236}">
                <a16:creationId xmlns:a16="http://schemas.microsoft.com/office/drawing/2014/main" id="{96034BEA-299B-4728-5A2B-79684097EBE1}"/>
              </a:ext>
            </a:extLst>
          </xdr:cNvPr>
          <xdr:cNvSpPr txBox="1"/>
        </xdr:nvSpPr>
        <xdr:spPr>
          <a:xfrm>
            <a:off x="662940" y="5074920"/>
            <a:ext cx="3680460" cy="2072640"/>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grpSp>
        <xdr:nvGrpSpPr>
          <xdr:cNvPr id="20" name="Group 19">
            <a:extLst>
              <a:ext uri="{FF2B5EF4-FFF2-40B4-BE49-F238E27FC236}">
                <a16:creationId xmlns:a16="http://schemas.microsoft.com/office/drawing/2014/main" id="{B7B0CFA7-32E1-3BCB-C4B1-70A215D14595}"/>
              </a:ext>
            </a:extLst>
          </xdr:cNvPr>
          <xdr:cNvGrpSpPr/>
        </xdr:nvGrpSpPr>
        <xdr:grpSpPr>
          <a:xfrm>
            <a:off x="723900" y="5105400"/>
            <a:ext cx="3566160" cy="1988820"/>
            <a:chOff x="723900" y="5105400"/>
            <a:chExt cx="3566160" cy="1988820"/>
          </a:xfrm>
        </xdr:grpSpPr>
        <xdr:graphicFrame macro="">
          <xdr:nvGraphicFramePr>
            <xdr:cNvPr id="19" name="Chart 18">
              <a:extLst>
                <a:ext uri="{FF2B5EF4-FFF2-40B4-BE49-F238E27FC236}">
                  <a16:creationId xmlns:a16="http://schemas.microsoft.com/office/drawing/2014/main" id="{595829C3-BB2E-4104-885D-143DEF475E98}"/>
                </a:ext>
              </a:extLst>
            </xdr:cNvPr>
            <xdr:cNvGraphicFramePr>
              <a:graphicFrameLocks/>
            </xdr:cNvGraphicFramePr>
          </xdr:nvGraphicFramePr>
          <xdr:xfrm>
            <a:off x="723900" y="5105400"/>
            <a:ext cx="3566160" cy="1988820"/>
          </xdr:xfrm>
          <a:graphic>
            <a:graphicData uri="http://schemas.openxmlformats.org/drawingml/2006/chart">
              <c:chart xmlns:c="http://schemas.openxmlformats.org/drawingml/2006/chart" xmlns:r="http://schemas.openxmlformats.org/officeDocument/2006/relationships" r:id="rId6"/>
            </a:graphicData>
          </a:graphic>
        </xdr:graphicFrame>
        <xdr:sp macro="" textlink="'Daily Stats Pivot'!A66">
          <xdr:nvSpPr>
            <xdr:cNvPr id="13" name="TextBox 12">
              <a:extLst>
                <a:ext uri="{FF2B5EF4-FFF2-40B4-BE49-F238E27FC236}">
                  <a16:creationId xmlns:a16="http://schemas.microsoft.com/office/drawing/2014/main" id="{88ED616D-5291-2455-5250-53D7D7BD9432}"/>
                </a:ext>
              </a:extLst>
            </xdr:cNvPr>
            <xdr:cNvSpPr txBox="1"/>
          </xdr:nvSpPr>
          <xdr:spPr>
            <a:xfrm>
              <a:off x="3253740" y="5128897"/>
              <a:ext cx="977528" cy="3270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6AE15A-585D-4B7A-8E5F-CE6F06B5AF17}" type="TxLink">
                <a:rPr lang="en-US" sz="1200" b="0" i="0" u="none" strike="noStrike">
                  <a:solidFill>
                    <a:schemeClr val="bg1">
                      <a:lumMod val="65000"/>
                    </a:schemeClr>
                  </a:solidFill>
                  <a:latin typeface="+mn-lt"/>
                  <a:ea typeface="Calibri"/>
                  <a:cs typeface="Calibri"/>
                </a:rPr>
                <a:pPr algn="ctr"/>
                <a:t> 1,05,03,496 </a:t>
              </a:fld>
              <a:endParaRPr lang="en-IN" sz="1200" b="0">
                <a:solidFill>
                  <a:schemeClr val="bg1">
                    <a:lumMod val="65000"/>
                  </a:schemeClr>
                </a:solidFill>
                <a:latin typeface="+mn-lt"/>
              </a:endParaRPr>
            </a:p>
          </xdr:txBody>
        </xdr:sp>
      </xdr:grpSp>
    </xdr:grpSp>
    <xdr:clientData/>
  </xdr:twoCellAnchor>
  <xdr:twoCellAnchor>
    <xdr:from>
      <xdr:col>10</xdr:col>
      <xdr:colOff>0</xdr:colOff>
      <xdr:row>35</xdr:row>
      <xdr:rowOff>30480</xdr:rowOff>
    </xdr:from>
    <xdr:to>
      <xdr:col>13</xdr:col>
      <xdr:colOff>99060</xdr:colOff>
      <xdr:row>59</xdr:row>
      <xdr:rowOff>53340</xdr:rowOff>
    </xdr:to>
    <xdr:sp macro="" textlink="">
      <xdr:nvSpPr>
        <xdr:cNvPr id="39" name="TextBox 38">
          <a:extLst>
            <a:ext uri="{FF2B5EF4-FFF2-40B4-BE49-F238E27FC236}">
              <a16:creationId xmlns:a16="http://schemas.microsoft.com/office/drawing/2014/main" id="{B980BD84-CE15-6650-0199-30F02FB328D2}"/>
            </a:ext>
          </a:extLst>
        </xdr:cNvPr>
        <xdr:cNvSpPr txBox="1"/>
      </xdr:nvSpPr>
      <xdr:spPr>
        <a:xfrm>
          <a:off x="6096000" y="6431280"/>
          <a:ext cx="1927860" cy="4411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10</xdr:col>
      <xdr:colOff>297180</xdr:colOff>
      <xdr:row>36</xdr:row>
      <xdr:rowOff>22860</xdr:rowOff>
    </xdr:from>
    <xdr:to>
      <xdr:col>12</xdr:col>
      <xdr:colOff>365760</xdr:colOff>
      <xdr:row>39</xdr:row>
      <xdr:rowOff>45720</xdr:rowOff>
    </xdr:to>
    <xdr:sp macro="" textlink="">
      <xdr:nvSpPr>
        <xdr:cNvPr id="40" name="TextBox 39">
          <a:extLst>
            <a:ext uri="{FF2B5EF4-FFF2-40B4-BE49-F238E27FC236}">
              <a16:creationId xmlns:a16="http://schemas.microsoft.com/office/drawing/2014/main" id="{68E8F930-918E-CBA0-8209-01BB55522553}"/>
            </a:ext>
          </a:extLst>
        </xdr:cNvPr>
        <xdr:cNvSpPr txBox="1"/>
      </xdr:nvSpPr>
      <xdr:spPr>
        <a:xfrm>
          <a:off x="6393180" y="6606540"/>
          <a:ext cx="128778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10</xdr:col>
      <xdr:colOff>304800</xdr:colOff>
      <xdr:row>40</xdr:row>
      <xdr:rowOff>45720</xdr:rowOff>
    </xdr:from>
    <xdr:to>
      <xdr:col>12</xdr:col>
      <xdr:colOff>373380</xdr:colOff>
      <xdr:row>43</xdr:row>
      <xdr:rowOff>68580</xdr:rowOff>
    </xdr:to>
    <xdr:sp macro="" textlink="">
      <xdr:nvSpPr>
        <xdr:cNvPr id="41" name="TextBox 40">
          <a:extLst>
            <a:ext uri="{FF2B5EF4-FFF2-40B4-BE49-F238E27FC236}">
              <a16:creationId xmlns:a16="http://schemas.microsoft.com/office/drawing/2014/main" id="{793E0F24-EFB9-418D-8D07-111594199679}"/>
            </a:ext>
          </a:extLst>
        </xdr:cNvPr>
        <xdr:cNvSpPr txBox="1"/>
      </xdr:nvSpPr>
      <xdr:spPr>
        <a:xfrm>
          <a:off x="6400800" y="7360920"/>
          <a:ext cx="128778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10</xdr:col>
      <xdr:colOff>327660</xdr:colOff>
      <xdr:row>44</xdr:row>
      <xdr:rowOff>106680</xdr:rowOff>
    </xdr:from>
    <xdr:to>
      <xdr:col>12</xdr:col>
      <xdr:colOff>396240</xdr:colOff>
      <xdr:row>47</xdr:row>
      <xdr:rowOff>129540</xdr:rowOff>
    </xdr:to>
    <xdr:sp macro="" textlink="">
      <xdr:nvSpPr>
        <xdr:cNvPr id="42" name="TextBox 41">
          <a:extLst>
            <a:ext uri="{FF2B5EF4-FFF2-40B4-BE49-F238E27FC236}">
              <a16:creationId xmlns:a16="http://schemas.microsoft.com/office/drawing/2014/main" id="{20B2D05B-EAA4-436A-AB3E-24A33ABAF681}"/>
            </a:ext>
          </a:extLst>
        </xdr:cNvPr>
        <xdr:cNvSpPr txBox="1"/>
      </xdr:nvSpPr>
      <xdr:spPr>
        <a:xfrm>
          <a:off x="6423660" y="8153400"/>
          <a:ext cx="128778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10</xdr:col>
      <xdr:colOff>106680</xdr:colOff>
      <xdr:row>54</xdr:row>
      <xdr:rowOff>45720</xdr:rowOff>
    </xdr:from>
    <xdr:to>
      <xdr:col>12</xdr:col>
      <xdr:colOff>562415</xdr:colOff>
      <xdr:row>57</xdr:row>
      <xdr:rowOff>45720</xdr:rowOff>
    </xdr:to>
    <xdr:sp macro="" textlink="'Content Pivot'!C4">
      <xdr:nvSpPr>
        <xdr:cNvPr id="43" name="TextBox 42">
          <a:extLst>
            <a:ext uri="{FF2B5EF4-FFF2-40B4-BE49-F238E27FC236}">
              <a16:creationId xmlns:a16="http://schemas.microsoft.com/office/drawing/2014/main" id="{E2544113-B040-4998-BD62-210748ED56A5}"/>
            </a:ext>
          </a:extLst>
        </xdr:cNvPr>
        <xdr:cNvSpPr txBox="1"/>
      </xdr:nvSpPr>
      <xdr:spPr>
        <a:xfrm>
          <a:off x="6202680" y="9921240"/>
          <a:ext cx="1674935" cy="5486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1" i="0" u="none" strike="noStrike">
              <a:solidFill>
                <a:srgbClr val="000000"/>
              </a:solidFill>
              <a:latin typeface="Segoe UI" panose="020B0502040204020203" pitchFamily="34" charset="0"/>
              <a:ea typeface="Calibri"/>
              <a:cs typeface="Segoe UI" panose="020B0502040204020203" pitchFamily="34" charset="0"/>
            </a:rPr>
            <a:t>Engagement Rate</a:t>
          </a:r>
        </a:p>
        <a:p>
          <a:pPr marL="0" indent="0" algn="ctr"/>
          <a:fld id="{37D0AF07-38D8-4D78-8AF2-710F2837E8DD}" type="TxLink">
            <a:rPr lang="en-US" sz="1000" b="0" i="0" u="none" strike="noStrike">
              <a:solidFill>
                <a:srgbClr val="000000"/>
              </a:solidFill>
              <a:latin typeface="Segoe UI" panose="020B0502040204020203" pitchFamily="34" charset="0"/>
              <a:ea typeface="Calibri"/>
              <a:cs typeface="Segoe UI" panose="020B0502040204020203" pitchFamily="34" charset="0"/>
            </a:rPr>
            <a:pPr marL="0" indent="0" algn="ctr"/>
            <a:t>8%</a:t>
          </a:fld>
          <a:endParaRPr lang="en-IN" sz="1000" b="0" i="0" u="none" strike="noStrike">
            <a:solidFill>
              <a:srgbClr val="000000"/>
            </a:solidFill>
            <a:latin typeface="Segoe UI" panose="020B0502040204020203" pitchFamily="34" charset="0"/>
            <a:ea typeface="Calibri"/>
            <a:cs typeface="Segoe UI" panose="020B0502040204020203"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2</xdr:row>
      <xdr:rowOff>9524</xdr:rowOff>
    </xdr:from>
    <xdr:to>
      <xdr:col>15</xdr:col>
      <xdr:colOff>600075</xdr:colOff>
      <xdr:row>16</xdr:row>
      <xdr:rowOff>171449</xdr:rowOff>
    </xdr:to>
    <xdr:graphicFrame macro="">
      <xdr:nvGraphicFramePr>
        <xdr:cNvPr id="2" name="Chart 1">
          <a:extLst>
            <a:ext uri="{FF2B5EF4-FFF2-40B4-BE49-F238E27FC236}">
              <a16:creationId xmlns:a16="http://schemas.microsoft.com/office/drawing/2014/main" id="{6B1C2A49-FA5B-224E-6349-FFD028432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66676</xdr:colOff>
      <xdr:row>15</xdr:row>
      <xdr:rowOff>104774</xdr:rowOff>
    </xdr:from>
    <xdr:to>
      <xdr:col>21</xdr:col>
      <xdr:colOff>219075</xdr:colOff>
      <xdr:row>30</xdr:row>
      <xdr:rowOff>66675</xdr:rowOff>
    </xdr:to>
    <xdr:graphicFrame macro="">
      <xdr:nvGraphicFramePr>
        <xdr:cNvPr id="3" name="Chart 2">
          <a:extLst>
            <a:ext uri="{FF2B5EF4-FFF2-40B4-BE49-F238E27FC236}">
              <a16:creationId xmlns:a16="http://schemas.microsoft.com/office/drawing/2014/main" id="{9D270E0F-8FD2-2BDC-0B6D-097037D5F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542925</xdr:colOff>
      <xdr:row>16</xdr:row>
      <xdr:rowOff>161925</xdr:rowOff>
    </xdr:from>
    <xdr:to>
      <xdr:col>8</xdr:col>
      <xdr:colOff>409575</xdr:colOff>
      <xdr:row>31</xdr:row>
      <xdr:rowOff>47625</xdr:rowOff>
    </xdr:to>
    <xdr:graphicFrame macro="">
      <xdr:nvGraphicFramePr>
        <xdr:cNvPr id="2" name="Chart 1">
          <a:extLst>
            <a:ext uri="{FF2B5EF4-FFF2-40B4-BE49-F238E27FC236}">
              <a16:creationId xmlns:a16="http://schemas.microsoft.com/office/drawing/2014/main" id="{767BAA22-BA6B-0D0A-22B8-8684F538A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276225</xdr:colOff>
      <xdr:row>22</xdr:row>
      <xdr:rowOff>142875</xdr:rowOff>
    </xdr:from>
    <xdr:to>
      <xdr:col>20</xdr:col>
      <xdr:colOff>476250</xdr:colOff>
      <xdr:row>35</xdr:row>
      <xdr:rowOff>95249</xdr:rowOff>
    </xdr:to>
    <xdr:graphicFrame macro="">
      <xdr:nvGraphicFramePr>
        <xdr:cNvPr id="3" name="Chart 2">
          <a:extLst>
            <a:ext uri="{FF2B5EF4-FFF2-40B4-BE49-F238E27FC236}">
              <a16:creationId xmlns:a16="http://schemas.microsoft.com/office/drawing/2014/main" id="{375666CF-A4B0-0A61-08DB-9878916573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257174</xdr:colOff>
      <xdr:row>12</xdr:row>
      <xdr:rowOff>47626</xdr:rowOff>
    </xdr:from>
    <xdr:to>
      <xdr:col>20</xdr:col>
      <xdr:colOff>428625</xdr:colOff>
      <xdr:row>22</xdr:row>
      <xdr:rowOff>152400</xdr:rowOff>
    </xdr:to>
    <xdr:graphicFrame macro="">
      <xdr:nvGraphicFramePr>
        <xdr:cNvPr id="4" name="Chart 3">
          <a:extLst>
            <a:ext uri="{FF2B5EF4-FFF2-40B4-BE49-F238E27FC236}">
              <a16:creationId xmlns:a16="http://schemas.microsoft.com/office/drawing/2014/main" id="{E2C8523F-4CAE-4933-AE35-607F146DF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285749</xdr:colOff>
      <xdr:row>35</xdr:row>
      <xdr:rowOff>85725</xdr:rowOff>
    </xdr:from>
    <xdr:to>
      <xdr:col>20</xdr:col>
      <xdr:colOff>409574</xdr:colOff>
      <xdr:row>49</xdr:row>
      <xdr:rowOff>19050</xdr:rowOff>
    </xdr:to>
    <xdr:graphicFrame macro="">
      <xdr:nvGraphicFramePr>
        <xdr:cNvPr id="8" name="Chart 7">
          <a:extLst>
            <a:ext uri="{FF2B5EF4-FFF2-40B4-BE49-F238E27FC236}">
              <a16:creationId xmlns:a16="http://schemas.microsoft.com/office/drawing/2014/main" id="{98CA291A-E2B3-42EE-980C-87A22E8F9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19050</xdr:colOff>
      <xdr:row>3</xdr:row>
      <xdr:rowOff>9525</xdr:rowOff>
    </xdr:from>
    <xdr:to>
      <xdr:col>11</xdr:col>
      <xdr:colOff>323850</xdr:colOff>
      <xdr:row>17</xdr:row>
      <xdr:rowOff>85725</xdr:rowOff>
    </xdr:to>
    <xdr:graphicFrame macro="">
      <xdr:nvGraphicFramePr>
        <xdr:cNvPr id="2" name="Chart 1">
          <a:extLst>
            <a:ext uri="{FF2B5EF4-FFF2-40B4-BE49-F238E27FC236}">
              <a16:creationId xmlns:a16="http://schemas.microsoft.com/office/drawing/2014/main" id="{37EF7D88-23D0-9581-678F-2E9CC56A0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304800</xdr:colOff>
      <xdr:row>17</xdr:row>
      <xdr:rowOff>76200</xdr:rowOff>
    </xdr:to>
    <xdr:graphicFrame macro="">
      <xdr:nvGraphicFramePr>
        <xdr:cNvPr id="2" name="Chart 1">
          <a:extLst>
            <a:ext uri="{FF2B5EF4-FFF2-40B4-BE49-F238E27FC236}">
              <a16:creationId xmlns:a16="http://schemas.microsoft.com/office/drawing/2014/main" id="{59473C60-DD24-FB59-028A-761DA74E1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12</xdr:col>
      <xdr:colOff>304800</xdr:colOff>
      <xdr:row>33</xdr:row>
      <xdr:rowOff>76200</xdr:rowOff>
    </xdr:to>
    <xdr:graphicFrame macro="">
      <xdr:nvGraphicFramePr>
        <xdr:cNvPr id="3" name="Chart 2">
          <a:extLst>
            <a:ext uri="{FF2B5EF4-FFF2-40B4-BE49-F238E27FC236}">
              <a16:creationId xmlns:a16="http://schemas.microsoft.com/office/drawing/2014/main" id="{B01245DF-C85E-8A25-FD16-00DB05A03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42</xdr:row>
      <xdr:rowOff>28575</xdr:rowOff>
    </xdr:from>
    <xdr:to>
      <xdr:col>12</xdr:col>
      <xdr:colOff>304800</xdr:colOff>
      <xdr:row>56</xdr:row>
      <xdr:rowOff>104775</xdr:rowOff>
    </xdr:to>
    <xdr:graphicFrame macro="">
      <xdr:nvGraphicFramePr>
        <xdr:cNvPr id="4" name="Chart 3">
          <a:extLst>
            <a:ext uri="{FF2B5EF4-FFF2-40B4-BE49-F238E27FC236}">
              <a16:creationId xmlns:a16="http://schemas.microsoft.com/office/drawing/2014/main" id="{C03F8475-7510-4FF9-10AF-B3DD116C5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kta" refreshedDate="45234.378751157405" createdVersion="8" refreshedVersion="8" minRefreshableVersion="3" recordCount="657" xr:uid="{1F2E1920-60BE-4B6A-AA23-B6B131B4901E}">
  <cacheSource type="worksheet">
    <worksheetSource ref="A1:B658" sheet="reach"/>
  </cacheSource>
  <cacheFields count="5">
    <cacheField name="Date" numFmtId="14">
      <sharedItems containsSemiMixedTypes="0" containsNonDate="0" containsDate="1" containsString="0" minDate="2022-01-09T00:00:00" maxDate="2023-10-28T00:00:00" count="657">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sharedItems>
      <fieldGroup par="4"/>
    </cacheField>
    <cacheField name="Instagram reach" numFmtId="0">
      <sharedItems containsSemiMixedTypes="0" containsString="0" containsNumber="1" containsInteger="1" minValue="286" maxValue="149297"/>
    </cacheField>
    <cacheField name="Months (Date)" numFmtId="0" databaseField="0">
      <fieldGroup base="0">
        <rangePr groupBy="months" startDate="2022-01-09T00:00:00" endDate="2023-10-28T00:00:00"/>
        <groupItems count="14">
          <s v="&lt;09-01-2022"/>
          <s v="Jan"/>
          <s v="Feb"/>
          <s v="Mar"/>
          <s v="Apr"/>
          <s v="May"/>
          <s v="Jun"/>
          <s v="Jul"/>
          <s v="Aug"/>
          <s v="Sep"/>
          <s v="Oct"/>
          <s v="Nov"/>
          <s v="Dec"/>
          <s v="&gt;28-10-2023"/>
        </groupItems>
      </fieldGroup>
    </cacheField>
    <cacheField name="Quarters (Date)" numFmtId="0" databaseField="0">
      <fieldGroup base="0">
        <rangePr groupBy="quarters" startDate="2022-01-09T00:00:00" endDate="2023-10-28T00:00:00"/>
        <groupItems count="6">
          <s v="&lt;09-01-2022"/>
          <s v="Qtr1"/>
          <s v="Qtr2"/>
          <s v="Qtr3"/>
          <s v="Qtr4"/>
          <s v="&gt;28-10-2023"/>
        </groupItems>
      </fieldGroup>
    </cacheField>
    <cacheField name="Years (Date)" numFmtId="0" databaseField="0">
      <fieldGroup base="0">
        <rangePr groupBy="years" startDate="2022-01-09T00:00:00" endDate="2023-10-28T00:00:00"/>
        <groupItems count="4">
          <s v="&lt;09-01-2022"/>
          <s v="2022"/>
          <s v="2023"/>
          <s v="&gt;28-10-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kta" refreshedDate="45234.382622453704" createdVersion="8" refreshedVersion="8" minRefreshableVersion="3" recordCount="657" xr:uid="{19AECDFD-08AB-48A0-96C1-ED8AF8B1F578}">
  <cacheSource type="worksheet">
    <worksheetSource ref="A1:B658" sheet="profile_visits"/>
  </cacheSource>
  <cacheFields count="5">
    <cacheField name="Date" numFmtId="14">
      <sharedItems containsSemiMixedTypes="0" containsNonDate="0" containsDate="1" containsString="0" minDate="2022-01-09T00:00:00" maxDate="2023-10-28T00:00:00" count="657">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sharedItems>
      <fieldGroup par="4"/>
    </cacheField>
    <cacheField name="Instagram followers visit" numFmtId="0">
      <sharedItems containsSemiMixedTypes="0" containsString="0" containsNumber="1" containsInteger="1" minValue="123" maxValue="6819"/>
    </cacheField>
    <cacheField name="Months (Date)" numFmtId="0" databaseField="0">
      <fieldGroup base="0">
        <rangePr groupBy="months" startDate="2022-01-09T00:00:00" endDate="2023-10-28T00:00:00"/>
        <groupItems count="14">
          <s v="&lt;09-01-2022"/>
          <s v="Jan"/>
          <s v="Feb"/>
          <s v="Mar"/>
          <s v="Apr"/>
          <s v="May"/>
          <s v="Jun"/>
          <s v="Jul"/>
          <s v="Aug"/>
          <s v="Sep"/>
          <s v="Oct"/>
          <s v="Nov"/>
          <s v="Dec"/>
          <s v="&gt;28-10-2023"/>
        </groupItems>
      </fieldGroup>
    </cacheField>
    <cacheField name="Quarters (Date)" numFmtId="0" databaseField="0">
      <fieldGroup base="0">
        <rangePr groupBy="quarters" startDate="2022-01-09T00:00:00" endDate="2023-10-28T00:00:00"/>
        <groupItems count="6">
          <s v="&lt;09-01-2022"/>
          <s v="Qtr1"/>
          <s v="Qtr2"/>
          <s v="Qtr3"/>
          <s v="Qtr4"/>
          <s v="&gt;28-10-2023"/>
        </groupItems>
      </fieldGroup>
    </cacheField>
    <cacheField name="Years (Date)" numFmtId="0" databaseField="0">
      <fieldGroup base="0">
        <rangePr groupBy="years" startDate="2022-01-09T00:00:00" endDate="2023-10-28T00:00:00"/>
        <groupItems count="4">
          <s v="&lt;09-01-2022"/>
          <s v="2022"/>
          <s v="2023"/>
          <s v="&gt;28-10-2023"/>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kta" refreshedDate="45235.404163194442" createdVersion="8" refreshedVersion="8" minRefreshableVersion="3" recordCount="331" xr:uid="{24E792B6-6285-4251-88F7-142080E5F213}">
  <cacheSource type="worksheet">
    <worksheetSource ref="A1:G332" sheet="Daily Stats"/>
  </cacheSource>
  <cacheFields count="10">
    <cacheField name="Date" numFmtId="14">
      <sharedItems containsSemiMixedTypes="0" containsNonDate="0" containsDate="1" containsString="0" minDate="2022-12-01T00:00:00" maxDate="2023-10-28T00:00:00" count="331">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sharedItems>
      <fieldGroup par="9"/>
    </cacheField>
    <cacheField name="Week Day" numFmtId="14">
      <sharedItems count="7">
        <s v="Thursday"/>
        <s v="Friday"/>
        <s v="Saturday"/>
        <s v="Sunday"/>
        <s v="Monday"/>
        <s v="Tuesday"/>
        <s v="Wednesday"/>
      </sharedItems>
    </cacheField>
    <cacheField name="Instagram reach" numFmtId="0">
      <sharedItems containsSemiMixedTypes="0" containsString="0" containsNumber="1" containsInteger="1" minValue="5135" maxValue="149297"/>
    </cacheField>
    <cacheField name="Instagram followers visit" numFmtId="0">
      <sharedItems containsSemiMixedTypes="0" containsString="0" containsNumber="1" containsInteger="1" minValue="216" maxValue="6819"/>
    </cacheField>
    <cacheField name="New Instagram followers" numFmtId="0">
      <sharedItems containsSemiMixedTypes="0" containsString="0" containsNumber="1" containsInteger="1" minValue="0" maxValue="1427"/>
    </cacheField>
    <cacheField name="Total Followers" numFmtId="0">
      <sharedItems containsSemiMixedTypes="0" containsString="0" containsNumber="1" containsInteger="1" minValue="13845" maxValue="106031"/>
    </cacheField>
    <cacheField name="Growth Rate" numFmtId="9">
      <sharedItems containsSemiMixedTypes="0" containsString="0" containsNumber="1" minValue="-1" maxValue="2.5815602836879434"/>
    </cacheField>
    <cacheField name="Months (Date)" numFmtId="0" databaseField="0">
      <fieldGroup base="0">
        <rangePr groupBy="months" startDate="2022-12-01T00:00:00" endDate="2023-10-28T00:00:00"/>
        <groupItems count="14">
          <s v="&lt;12/1/2022"/>
          <s v="Jan"/>
          <s v="Feb"/>
          <s v="Mar"/>
          <s v="Apr"/>
          <s v="May"/>
          <s v="Jun"/>
          <s v="Jul"/>
          <s v="Aug"/>
          <s v="Sep"/>
          <s v="Oct"/>
          <s v="Nov"/>
          <s v="Dec"/>
          <s v="&gt;10/28/2023"/>
        </groupItems>
      </fieldGroup>
    </cacheField>
    <cacheField name="Quarters (Date)" numFmtId="0" databaseField="0">
      <fieldGroup base="0">
        <rangePr groupBy="quarters" startDate="2022-12-01T00:00:00" endDate="2023-10-28T00:00:00"/>
        <groupItems count="6">
          <s v="&lt;12/1/2022"/>
          <s v="Qtr1"/>
          <s v="Qtr2"/>
          <s v="Qtr3"/>
          <s v="Qtr4"/>
          <s v="&gt;10/28/2023"/>
        </groupItems>
      </fieldGroup>
    </cacheField>
    <cacheField name="Years (Date)" numFmtId="0" databaseField="0">
      <fieldGroup base="0">
        <rangePr groupBy="years" startDate="2022-12-01T00:00:00" endDate="2023-10-28T00:00:00"/>
        <groupItems count="4">
          <s v="&lt;12/1/2022"/>
          <s v="2022"/>
          <s v="2023"/>
          <s v="&gt;10/28/2023"/>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adigaonkar, Kalpesh" refreshedDate="45241.22052800926" createdVersion="8" refreshedVersion="8" minRefreshableVersion="3" recordCount="168" xr:uid="{F24B7638-68A1-4AD8-9A19-083016225A4F}">
  <cacheSource type="worksheet">
    <worksheetSource ref="A1:P169" sheet="Content Stats"/>
  </cacheSource>
  <cacheFields count="16">
    <cacheField name="Description" numFmtId="0">
      <sharedItems longText="1"/>
    </cacheField>
    <cacheField name="Duration (secs)" numFmtId="0">
      <sharedItems containsSemiMixedTypes="0" containsString="0" containsNumber="1" containsInteger="1" minValue="0" maxValue="97"/>
    </cacheField>
    <cacheField name="Post type" numFmtId="0">
      <sharedItems count="3">
        <s v="IG reel"/>
        <s v="IG carousel"/>
        <s v="IG image"/>
      </sharedItems>
    </cacheField>
    <cacheField name="Impressions" numFmtId="165">
      <sharedItems containsSemiMixedTypes="0" containsString="0" containsNumber="1" containsInteger="1" minValue="5962" maxValue="389084"/>
    </cacheField>
    <cacheField name="Impressions Bins" numFmtId="165">
      <sharedItems/>
    </cacheField>
    <cacheField name="Reach" numFmtId="0">
      <sharedItems containsSemiMixedTypes="0" containsString="0" containsNumber="1" containsInteger="1" minValue="5573" maxValue="359466"/>
    </cacheField>
    <cacheField name="Shares" numFmtId="0">
      <sharedItems containsSemiMixedTypes="0" containsString="0" containsNumber="1" containsInteger="1" minValue="1" maxValue="11781"/>
    </cacheField>
    <cacheField name="Follows" numFmtId="0">
      <sharedItems containsSemiMixedTypes="0" containsString="0" containsNumber="1" containsInteger="1" minValue="0" maxValue="3830"/>
    </cacheField>
    <cacheField name="Follows Bins" numFmtId="0">
      <sharedItems/>
    </cacheField>
    <cacheField name="3s views" numFmtId="0">
      <sharedItems containsSemiMixedTypes="0" containsString="0" containsNumber="1" containsInteger="1" minValue="0" maxValue="258615"/>
    </cacheField>
    <cacheField name="Likes" numFmtId="0">
      <sharedItems containsSemiMixedTypes="0" containsString="0" containsNumber="1" containsInteger="1" minValue="135" maxValue="10376"/>
    </cacheField>
    <cacheField name="Comments" numFmtId="0">
      <sharedItems containsSemiMixedTypes="0" containsString="0" containsNumber="1" containsInteger="1" minValue="0" maxValue="1126"/>
    </cacheField>
    <cacheField name="Saves" numFmtId="0">
      <sharedItems containsSemiMixedTypes="0" containsString="0" containsNumber="1" containsInteger="1" minValue="7" maxValue="24463"/>
    </cacheField>
    <cacheField name="Retention Rate" numFmtId="9">
      <sharedItems containsSemiMixedTypes="0" containsString="0" containsNumber="1" minValue="0" maxValue="1.4497143473105529"/>
    </cacheField>
    <cacheField name="Engagement Rate" numFmtId="9">
      <sharedItems containsSemiMixedTypes="0" containsString="0" containsNumber="1" minValue="2.3579849946409433E-2" maxValue="0.22970254784834818"/>
    </cacheField>
    <cacheField name="Duration Bins" numFmtId="0">
      <sharedItems count="2">
        <s v="Duration &gt; 30secs"/>
        <s v="Duration &lt;= 30secs"/>
      </sharedItems>
    </cacheField>
  </cacheFields>
  <extLst>
    <ext xmlns:x14="http://schemas.microsoft.com/office/spreadsheetml/2009/9/main" uri="{725AE2AE-9491-48be-B2B4-4EB974FC3084}">
      <x14:pivotCacheDefinition pivotCacheId="625352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7">
  <r>
    <x v="0"/>
    <n v="4112"/>
  </r>
  <r>
    <x v="1"/>
    <n v="20987"/>
  </r>
  <r>
    <x v="2"/>
    <n v="28003"/>
  </r>
  <r>
    <x v="3"/>
    <n v="16547"/>
  </r>
  <r>
    <x v="4"/>
    <n v="19299"/>
  </r>
  <r>
    <x v="5"/>
    <n v="24416"/>
  </r>
  <r>
    <x v="6"/>
    <n v="33086"/>
  </r>
  <r>
    <x v="7"/>
    <n v="17874"/>
  </r>
  <r>
    <x v="8"/>
    <n v="18673"/>
  </r>
  <r>
    <x v="9"/>
    <n v="16161"/>
  </r>
  <r>
    <x v="10"/>
    <n v="14928"/>
  </r>
  <r>
    <x v="11"/>
    <n v="20146"/>
  </r>
  <r>
    <x v="12"/>
    <n v="27486"/>
  </r>
  <r>
    <x v="13"/>
    <n v="27397"/>
  </r>
  <r>
    <x v="14"/>
    <n v="41642"/>
  </r>
  <r>
    <x v="15"/>
    <n v="44862"/>
  </r>
  <r>
    <x v="16"/>
    <n v="21078"/>
  </r>
  <r>
    <x v="17"/>
    <n v="12643"/>
  </r>
  <r>
    <x v="18"/>
    <n v="16411"/>
  </r>
  <r>
    <x v="19"/>
    <n v="16744"/>
  </r>
  <r>
    <x v="20"/>
    <n v="12542"/>
  </r>
  <r>
    <x v="21"/>
    <n v="11845"/>
  </r>
  <r>
    <x v="22"/>
    <n v="9028"/>
  </r>
  <r>
    <x v="23"/>
    <n v="12247"/>
  </r>
  <r>
    <x v="24"/>
    <n v="8187"/>
  </r>
  <r>
    <x v="25"/>
    <n v="6372"/>
  </r>
  <r>
    <x v="26"/>
    <n v="2768"/>
  </r>
  <r>
    <x v="27"/>
    <n v="2144"/>
  </r>
  <r>
    <x v="28"/>
    <n v="5880"/>
  </r>
  <r>
    <x v="29"/>
    <n v="3054"/>
  </r>
  <r>
    <x v="30"/>
    <n v="2019"/>
  </r>
  <r>
    <x v="31"/>
    <n v="2792"/>
  </r>
  <r>
    <x v="32"/>
    <n v="3032"/>
  </r>
  <r>
    <x v="33"/>
    <n v="4425"/>
  </r>
  <r>
    <x v="34"/>
    <n v="2880"/>
  </r>
  <r>
    <x v="35"/>
    <n v="4957"/>
  </r>
  <r>
    <x v="36"/>
    <n v="4551"/>
  </r>
  <r>
    <x v="37"/>
    <n v="3376"/>
  </r>
  <r>
    <x v="38"/>
    <n v="7256"/>
  </r>
  <r>
    <x v="39"/>
    <n v="3684"/>
  </r>
  <r>
    <x v="40"/>
    <n v="6077"/>
  </r>
  <r>
    <x v="41"/>
    <n v="2800"/>
  </r>
  <r>
    <x v="42"/>
    <n v="9370"/>
  </r>
  <r>
    <x v="43"/>
    <n v="9729"/>
  </r>
  <r>
    <x v="44"/>
    <n v="3076"/>
  </r>
  <r>
    <x v="45"/>
    <n v="6001"/>
  </r>
  <r>
    <x v="46"/>
    <n v="1915"/>
  </r>
  <r>
    <x v="47"/>
    <n v="3126"/>
  </r>
  <r>
    <x v="48"/>
    <n v="4165"/>
  </r>
  <r>
    <x v="49"/>
    <n v="3907"/>
  </r>
  <r>
    <x v="50"/>
    <n v="3365"/>
  </r>
  <r>
    <x v="51"/>
    <n v="5805"/>
  </r>
  <r>
    <x v="52"/>
    <n v="6001"/>
  </r>
  <r>
    <x v="53"/>
    <n v="11204"/>
  </r>
  <r>
    <x v="54"/>
    <n v="9440"/>
  </r>
  <r>
    <x v="55"/>
    <n v="17704"/>
  </r>
  <r>
    <x v="56"/>
    <n v="15886"/>
  </r>
  <r>
    <x v="57"/>
    <n v="21173"/>
  </r>
  <r>
    <x v="58"/>
    <n v="23647"/>
  </r>
  <r>
    <x v="59"/>
    <n v="32961"/>
  </r>
  <r>
    <x v="60"/>
    <n v="45301"/>
  </r>
  <r>
    <x v="61"/>
    <n v="42328"/>
  </r>
  <r>
    <x v="62"/>
    <n v="28108"/>
  </r>
  <r>
    <x v="63"/>
    <n v="25980"/>
  </r>
  <r>
    <x v="64"/>
    <n v="42097"/>
  </r>
  <r>
    <x v="65"/>
    <n v="53940"/>
  </r>
  <r>
    <x v="66"/>
    <n v="102144"/>
  </r>
  <r>
    <x v="67"/>
    <n v="65322"/>
  </r>
  <r>
    <x v="68"/>
    <n v="32658"/>
  </r>
  <r>
    <x v="69"/>
    <n v="30770"/>
  </r>
  <r>
    <x v="70"/>
    <n v="56445"/>
  </r>
  <r>
    <x v="71"/>
    <n v="43978"/>
  </r>
  <r>
    <x v="72"/>
    <n v="35291"/>
  </r>
  <r>
    <x v="73"/>
    <n v="58837"/>
  </r>
  <r>
    <x v="74"/>
    <n v="116328"/>
  </r>
  <r>
    <x v="75"/>
    <n v="69454"/>
  </r>
  <r>
    <x v="76"/>
    <n v="34523"/>
  </r>
  <r>
    <x v="77"/>
    <n v="25086"/>
  </r>
  <r>
    <x v="78"/>
    <n v="28013"/>
  </r>
  <r>
    <x v="79"/>
    <n v="27042"/>
  </r>
  <r>
    <x v="80"/>
    <n v="33389"/>
  </r>
  <r>
    <x v="81"/>
    <n v="40996"/>
  </r>
  <r>
    <x v="82"/>
    <n v="36880"/>
  </r>
  <r>
    <x v="83"/>
    <n v="16389"/>
  </r>
  <r>
    <x v="84"/>
    <n v="11999"/>
  </r>
  <r>
    <x v="85"/>
    <n v="11537"/>
  </r>
  <r>
    <x v="86"/>
    <n v="10056"/>
  </r>
  <r>
    <x v="87"/>
    <n v="7659"/>
  </r>
  <r>
    <x v="88"/>
    <n v="4775"/>
  </r>
  <r>
    <x v="89"/>
    <n v="7322"/>
  </r>
  <r>
    <x v="90"/>
    <n v="10723"/>
  </r>
  <r>
    <x v="91"/>
    <n v="12928"/>
  </r>
  <r>
    <x v="92"/>
    <n v="7812"/>
  </r>
  <r>
    <x v="93"/>
    <n v="21377"/>
  </r>
  <r>
    <x v="94"/>
    <n v="15766"/>
  </r>
  <r>
    <x v="95"/>
    <n v="17602"/>
  </r>
  <r>
    <x v="96"/>
    <n v="13723"/>
  </r>
  <r>
    <x v="97"/>
    <n v="11947"/>
  </r>
  <r>
    <x v="98"/>
    <n v="9056"/>
  </r>
  <r>
    <x v="99"/>
    <n v="4460"/>
  </r>
  <r>
    <x v="100"/>
    <n v="3860"/>
  </r>
  <r>
    <x v="101"/>
    <n v="6109"/>
  </r>
  <r>
    <x v="102"/>
    <n v="2685"/>
  </r>
  <r>
    <x v="103"/>
    <n v="1343"/>
  </r>
  <r>
    <x v="104"/>
    <n v="1013"/>
  </r>
  <r>
    <x v="105"/>
    <n v="2811"/>
  </r>
  <r>
    <x v="106"/>
    <n v="526"/>
  </r>
  <r>
    <x v="107"/>
    <n v="509"/>
  </r>
  <r>
    <x v="108"/>
    <n v="834"/>
  </r>
  <r>
    <x v="109"/>
    <n v="3365"/>
  </r>
  <r>
    <x v="110"/>
    <n v="1915"/>
  </r>
  <r>
    <x v="111"/>
    <n v="2033"/>
  </r>
  <r>
    <x v="112"/>
    <n v="892"/>
  </r>
  <r>
    <x v="113"/>
    <n v="1480"/>
  </r>
  <r>
    <x v="114"/>
    <n v="286"/>
  </r>
  <r>
    <x v="115"/>
    <n v="3493"/>
  </r>
  <r>
    <x v="116"/>
    <n v="6846"/>
  </r>
  <r>
    <x v="117"/>
    <n v="3279"/>
  </r>
  <r>
    <x v="118"/>
    <n v="2088"/>
  </r>
  <r>
    <x v="119"/>
    <n v="2656"/>
  </r>
  <r>
    <x v="120"/>
    <n v="7138"/>
  </r>
  <r>
    <x v="121"/>
    <n v="3192"/>
  </r>
  <r>
    <x v="122"/>
    <n v="3397"/>
  </r>
  <r>
    <x v="123"/>
    <n v="2130"/>
  </r>
  <r>
    <x v="124"/>
    <n v="15038"/>
  </r>
  <r>
    <x v="125"/>
    <n v="1673"/>
  </r>
  <r>
    <x v="126"/>
    <n v="1815"/>
  </r>
  <r>
    <x v="127"/>
    <n v="1191"/>
  </r>
  <r>
    <x v="128"/>
    <n v="2276"/>
  </r>
  <r>
    <x v="129"/>
    <n v="1862"/>
  </r>
  <r>
    <x v="130"/>
    <n v="2851"/>
  </r>
  <r>
    <x v="131"/>
    <n v="7857"/>
  </r>
  <r>
    <x v="132"/>
    <n v="2542"/>
  </r>
  <r>
    <x v="133"/>
    <n v="1815"/>
  </r>
  <r>
    <x v="134"/>
    <n v="2113"/>
  </r>
  <r>
    <x v="135"/>
    <n v="2038"/>
  </r>
  <r>
    <x v="136"/>
    <n v="2641"/>
  </r>
  <r>
    <x v="137"/>
    <n v="494"/>
  </r>
  <r>
    <x v="138"/>
    <n v="2017"/>
  </r>
  <r>
    <x v="139"/>
    <n v="2006"/>
  </r>
  <r>
    <x v="140"/>
    <n v="1166"/>
  </r>
  <r>
    <x v="141"/>
    <n v="440"/>
  </r>
  <r>
    <x v="142"/>
    <n v="355"/>
  </r>
  <r>
    <x v="143"/>
    <n v="843"/>
  </r>
  <r>
    <x v="144"/>
    <n v="1262"/>
  </r>
  <r>
    <x v="145"/>
    <n v="1134"/>
  </r>
  <r>
    <x v="146"/>
    <n v="767"/>
  </r>
  <r>
    <x v="147"/>
    <n v="393"/>
  </r>
  <r>
    <x v="148"/>
    <n v="6811"/>
  </r>
  <r>
    <x v="149"/>
    <n v="2693"/>
  </r>
  <r>
    <x v="150"/>
    <n v="2270"/>
  </r>
  <r>
    <x v="151"/>
    <n v="4275"/>
  </r>
  <r>
    <x v="152"/>
    <n v="10206"/>
  </r>
  <r>
    <x v="153"/>
    <n v="2796"/>
  </r>
  <r>
    <x v="154"/>
    <n v="2298"/>
  </r>
  <r>
    <x v="155"/>
    <n v="7818"/>
  </r>
  <r>
    <x v="156"/>
    <n v="2591"/>
  </r>
  <r>
    <x v="157"/>
    <n v="1820"/>
  </r>
  <r>
    <x v="158"/>
    <n v="785"/>
  </r>
  <r>
    <x v="159"/>
    <n v="435"/>
  </r>
  <r>
    <x v="160"/>
    <n v="686"/>
  </r>
  <r>
    <x v="161"/>
    <n v="2411"/>
  </r>
  <r>
    <x v="162"/>
    <n v="1573"/>
  </r>
  <r>
    <x v="163"/>
    <n v="1801"/>
  </r>
  <r>
    <x v="164"/>
    <n v="850"/>
  </r>
  <r>
    <x v="165"/>
    <n v="6259"/>
  </r>
  <r>
    <x v="166"/>
    <n v="3583"/>
  </r>
  <r>
    <x v="167"/>
    <n v="2291"/>
  </r>
  <r>
    <x v="168"/>
    <n v="6249"/>
  </r>
  <r>
    <x v="169"/>
    <n v="3847"/>
  </r>
  <r>
    <x v="170"/>
    <n v="5347"/>
  </r>
  <r>
    <x v="171"/>
    <n v="1938"/>
  </r>
  <r>
    <x v="172"/>
    <n v="1157"/>
  </r>
  <r>
    <x v="173"/>
    <n v="741"/>
  </r>
  <r>
    <x v="174"/>
    <n v="1134"/>
  </r>
  <r>
    <x v="175"/>
    <n v="3136"/>
  </r>
  <r>
    <x v="176"/>
    <n v="12043"/>
  </r>
  <r>
    <x v="177"/>
    <n v="7909"/>
  </r>
  <r>
    <x v="178"/>
    <n v="7350"/>
  </r>
  <r>
    <x v="179"/>
    <n v="12570"/>
  </r>
  <r>
    <x v="180"/>
    <n v="5222"/>
  </r>
  <r>
    <x v="181"/>
    <n v="3827"/>
  </r>
  <r>
    <x v="182"/>
    <n v="19758"/>
  </r>
  <r>
    <x v="183"/>
    <n v="28038"/>
  </r>
  <r>
    <x v="184"/>
    <n v="33174"/>
  </r>
  <r>
    <x v="185"/>
    <n v="23528"/>
  </r>
  <r>
    <x v="186"/>
    <n v="25992"/>
  </r>
  <r>
    <x v="187"/>
    <n v="71353"/>
  </r>
  <r>
    <x v="188"/>
    <n v="81217"/>
  </r>
  <r>
    <x v="189"/>
    <n v="69851"/>
  </r>
  <r>
    <x v="190"/>
    <n v="46667"/>
  </r>
  <r>
    <x v="191"/>
    <n v="58174"/>
  </r>
  <r>
    <x v="192"/>
    <n v="23523"/>
  </r>
  <r>
    <x v="193"/>
    <n v="23275"/>
  </r>
  <r>
    <x v="194"/>
    <n v="17090"/>
  </r>
  <r>
    <x v="195"/>
    <n v="15486"/>
  </r>
  <r>
    <x v="196"/>
    <n v="12142"/>
  </r>
  <r>
    <x v="197"/>
    <n v="35180"/>
  </r>
  <r>
    <x v="198"/>
    <n v="28619"/>
  </r>
  <r>
    <x v="199"/>
    <n v="21059"/>
  </r>
  <r>
    <x v="200"/>
    <n v="22340"/>
  </r>
  <r>
    <x v="201"/>
    <n v="21649"/>
  </r>
  <r>
    <x v="202"/>
    <n v="26917"/>
  </r>
  <r>
    <x v="203"/>
    <n v="10563"/>
  </r>
  <r>
    <x v="204"/>
    <n v="8986"/>
  </r>
  <r>
    <x v="205"/>
    <n v="12433"/>
  </r>
  <r>
    <x v="206"/>
    <n v="9492"/>
  </r>
  <r>
    <x v="207"/>
    <n v="31641"/>
  </r>
  <r>
    <x v="208"/>
    <n v="21572"/>
  </r>
  <r>
    <x v="209"/>
    <n v="20504"/>
  </r>
  <r>
    <x v="210"/>
    <n v="35029"/>
  </r>
  <r>
    <x v="211"/>
    <n v="51681"/>
  </r>
  <r>
    <x v="212"/>
    <n v="36099"/>
  </r>
  <r>
    <x v="213"/>
    <n v="27813"/>
  </r>
  <r>
    <x v="214"/>
    <n v="26208"/>
  </r>
  <r>
    <x v="215"/>
    <n v="21255"/>
  </r>
  <r>
    <x v="216"/>
    <n v="27681"/>
  </r>
  <r>
    <x v="217"/>
    <n v="37450"/>
  </r>
  <r>
    <x v="218"/>
    <n v="15417"/>
  </r>
  <r>
    <x v="219"/>
    <n v="20268"/>
  </r>
  <r>
    <x v="220"/>
    <n v="22571"/>
  </r>
  <r>
    <x v="221"/>
    <n v="23244"/>
  </r>
  <r>
    <x v="222"/>
    <n v="46712"/>
  </r>
  <r>
    <x v="223"/>
    <n v="74776"/>
  </r>
  <r>
    <x v="224"/>
    <n v="93008"/>
  </r>
  <r>
    <x v="225"/>
    <n v="75342"/>
  </r>
  <r>
    <x v="226"/>
    <n v="79892"/>
  </r>
  <r>
    <x v="227"/>
    <n v="66216"/>
  </r>
  <r>
    <x v="228"/>
    <n v="55837"/>
  </r>
  <r>
    <x v="229"/>
    <n v="51082"/>
  </r>
  <r>
    <x v="230"/>
    <n v="32840"/>
  </r>
  <r>
    <x v="231"/>
    <n v="41645"/>
  </r>
  <r>
    <x v="232"/>
    <n v="53854"/>
  </r>
  <r>
    <x v="233"/>
    <n v="57294"/>
  </r>
  <r>
    <x v="234"/>
    <n v="52790"/>
  </r>
  <r>
    <x v="235"/>
    <n v="31149"/>
  </r>
  <r>
    <x v="236"/>
    <n v="37829"/>
  </r>
  <r>
    <x v="237"/>
    <n v="22786"/>
  </r>
  <r>
    <x v="238"/>
    <n v="18282"/>
  </r>
  <r>
    <x v="239"/>
    <n v="17868"/>
  </r>
  <r>
    <x v="240"/>
    <n v="14740"/>
  </r>
  <r>
    <x v="241"/>
    <n v="9524"/>
  </r>
  <r>
    <x v="242"/>
    <n v="6040"/>
  </r>
  <r>
    <x v="243"/>
    <n v="3515"/>
  </r>
  <r>
    <x v="244"/>
    <n v="16348"/>
  </r>
  <r>
    <x v="245"/>
    <n v="11740"/>
  </r>
  <r>
    <x v="246"/>
    <n v="13732"/>
  </r>
  <r>
    <x v="247"/>
    <n v="8884"/>
  </r>
  <r>
    <x v="248"/>
    <n v="4684"/>
  </r>
  <r>
    <x v="249"/>
    <n v="36445"/>
  </r>
  <r>
    <x v="250"/>
    <n v="22592"/>
  </r>
  <r>
    <x v="251"/>
    <n v="24188"/>
  </r>
  <r>
    <x v="252"/>
    <n v="19162"/>
  </r>
  <r>
    <x v="253"/>
    <n v="24017"/>
  </r>
  <r>
    <x v="254"/>
    <n v="47147"/>
  </r>
  <r>
    <x v="255"/>
    <n v="55624"/>
  </r>
  <r>
    <x v="256"/>
    <n v="24424"/>
  </r>
  <r>
    <x v="257"/>
    <n v="12786"/>
  </r>
  <r>
    <x v="258"/>
    <n v="13574"/>
  </r>
  <r>
    <x v="259"/>
    <n v="13818"/>
  </r>
  <r>
    <x v="260"/>
    <n v="10877"/>
  </r>
  <r>
    <x v="261"/>
    <n v="21301"/>
  </r>
  <r>
    <x v="262"/>
    <n v="15398"/>
  </r>
  <r>
    <x v="263"/>
    <n v="13871"/>
  </r>
  <r>
    <x v="264"/>
    <n v="19857"/>
  </r>
  <r>
    <x v="265"/>
    <n v="20804"/>
  </r>
  <r>
    <x v="266"/>
    <n v="29154"/>
  </r>
  <r>
    <x v="267"/>
    <n v="47324"/>
  </r>
  <r>
    <x v="268"/>
    <n v="40118"/>
  </r>
  <r>
    <x v="269"/>
    <n v="46622"/>
  </r>
  <r>
    <x v="270"/>
    <n v="32316"/>
  </r>
  <r>
    <x v="271"/>
    <n v="38824"/>
  </r>
  <r>
    <x v="272"/>
    <n v="35390"/>
  </r>
  <r>
    <x v="273"/>
    <n v="25740"/>
  </r>
  <r>
    <x v="274"/>
    <n v="15019"/>
  </r>
  <r>
    <x v="275"/>
    <n v="14003"/>
  </r>
  <r>
    <x v="276"/>
    <n v="14153"/>
  </r>
  <r>
    <x v="277"/>
    <n v="13349"/>
  </r>
  <r>
    <x v="278"/>
    <n v="12637"/>
  </r>
  <r>
    <x v="279"/>
    <n v="11026"/>
  </r>
  <r>
    <x v="280"/>
    <n v="8556"/>
  </r>
  <r>
    <x v="281"/>
    <n v="10226"/>
  </r>
  <r>
    <x v="282"/>
    <n v="6960"/>
  </r>
  <r>
    <x v="283"/>
    <n v="11653"/>
  </r>
  <r>
    <x v="284"/>
    <n v="7658"/>
  </r>
  <r>
    <x v="285"/>
    <n v="8206"/>
  </r>
  <r>
    <x v="286"/>
    <n v="4785"/>
  </r>
  <r>
    <x v="287"/>
    <n v="11779"/>
  </r>
  <r>
    <x v="288"/>
    <n v="24779"/>
  </r>
  <r>
    <x v="289"/>
    <n v="18095"/>
  </r>
  <r>
    <x v="290"/>
    <n v="16019"/>
  </r>
  <r>
    <x v="291"/>
    <n v="9439"/>
  </r>
  <r>
    <x v="292"/>
    <n v="9853"/>
  </r>
  <r>
    <x v="293"/>
    <n v="10350"/>
  </r>
  <r>
    <x v="294"/>
    <n v="9387"/>
  </r>
  <r>
    <x v="295"/>
    <n v="9187"/>
  </r>
  <r>
    <x v="296"/>
    <n v="13581"/>
  </r>
  <r>
    <x v="297"/>
    <n v="9211"/>
  </r>
  <r>
    <x v="298"/>
    <n v="11680"/>
  </r>
  <r>
    <x v="299"/>
    <n v="10912"/>
  </r>
  <r>
    <x v="300"/>
    <n v="10489"/>
  </r>
  <r>
    <x v="301"/>
    <n v="11082"/>
  </r>
  <r>
    <x v="302"/>
    <n v="10833"/>
  </r>
  <r>
    <x v="303"/>
    <n v="9822"/>
  </r>
  <r>
    <x v="304"/>
    <n v="8435"/>
  </r>
  <r>
    <x v="305"/>
    <n v="8328"/>
  </r>
  <r>
    <x v="306"/>
    <n v="9911"/>
  </r>
  <r>
    <x v="307"/>
    <n v="10026"/>
  </r>
  <r>
    <x v="308"/>
    <n v="8455"/>
  </r>
  <r>
    <x v="309"/>
    <n v="19825"/>
  </r>
  <r>
    <x v="310"/>
    <n v="12745"/>
  </r>
  <r>
    <x v="311"/>
    <n v="20277"/>
  </r>
  <r>
    <x v="312"/>
    <n v="12830"/>
  </r>
  <r>
    <x v="313"/>
    <n v="19931"/>
  </r>
  <r>
    <x v="314"/>
    <n v="9698"/>
  </r>
  <r>
    <x v="315"/>
    <n v="7689"/>
  </r>
  <r>
    <x v="316"/>
    <n v="9661"/>
  </r>
  <r>
    <x v="317"/>
    <n v="8073"/>
  </r>
  <r>
    <x v="318"/>
    <n v="9117"/>
  </r>
  <r>
    <x v="319"/>
    <n v="6012"/>
  </r>
  <r>
    <x v="320"/>
    <n v="8298"/>
  </r>
  <r>
    <x v="321"/>
    <n v="19326"/>
  </r>
  <r>
    <x v="322"/>
    <n v="6687"/>
  </r>
  <r>
    <x v="323"/>
    <n v="23559"/>
  </r>
  <r>
    <x v="324"/>
    <n v="15266"/>
  </r>
  <r>
    <x v="325"/>
    <n v="24547"/>
  </r>
  <r>
    <x v="326"/>
    <n v="35414"/>
  </r>
  <r>
    <x v="327"/>
    <n v="30583"/>
  </r>
  <r>
    <x v="328"/>
    <n v="32112"/>
  </r>
  <r>
    <x v="329"/>
    <n v="30851"/>
  </r>
  <r>
    <x v="330"/>
    <n v="39611"/>
  </r>
  <r>
    <x v="331"/>
    <n v="62370"/>
  </r>
  <r>
    <x v="332"/>
    <n v="66801"/>
  </r>
  <r>
    <x v="333"/>
    <n v="51602"/>
  </r>
  <r>
    <x v="334"/>
    <n v="39309"/>
  </r>
  <r>
    <x v="335"/>
    <n v="39655"/>
  </r>
  <r>
    <x v="336"/>
    <n v="38036"/>
  </r>
  <r>
    <x v="337"/>
    <n v="32650"/>
  </r>
  <r>
    <x v="338"/>
    <n v="29979"/>
  </r>
  <r>
    <x v="339"/>
    <n v="29539"/>
  </r>
  <r>
    <x v="340"/>
    <n v="49355"/>
  </r>
  <r>
    <x v="341"/>
    <n v="48435"/>
  </r>
  <r>
    <x v="342"/>
    <n v="40130"/>
  </r>
  <r>
    <x v="343"/>
    <n v="49953"/>
  </r>
  <r>
    <x v="344"/>
    <n v="75025"/>
  </r>
  <r>
    <x v="345"/>
    <n v="88250"/>
  </r>
  <r>
    <x v="346"/>
    <n v="83710"/>
  </r>
  <r>
    <x v="347"/>
    <n v="73061"/>
  </r>
  <r>
    <x v="348"/>
    <n v="79516"/>
  </r>
  <r>
    <x v="349"/>
    <n v="68559"/>
  </r>
  <r>
    <x v="350"/>
    <n v="81265"/>
  </r>
  <r>
    <x v="351"/>
    <n v="87274"/>
  </r>
  <r>
    <x v="352"/>
    <n v="90302"/>
  </r>
  <r>
    <x v="353"/>
    <n v="89972"/>
  </r>
  <r>
    <x v="354"/>
    <n v="73967"/>
  </r>
  <r>
    <x v="355"/>
    <n v="80209"/>
  </r>
  <r>
    <x v="356"/>
    <n v="53681"/>
  </r>
  <r>
    <x v="357"/>
    <n v="46612"/>
  </r>
  <r>
    <x v="358"/>
    <n v="45428"/>
  </r>
  <r>
    <x v="359"/>
    <n v="48226"/>
  </r>
  <r>
    <x v="360"/>
    <n v="42266"/>
  </r>
  <r>
    <x v="361"/>
    <n v="34559"/>
  </r>
  <r>
    <x v="362"/>
    <n v="31635"/>
  </r>
  <r>
    <x v="363"/>
    <n v="31593"/>
  </r>
  <r>
    <x v="364"/>
    <n v="25577"/>
  </r>
  <r>
    <x v="365"/>
    <n v="22213"/>
  </r>
  <r>
    <x v="366"/>
    <n v="22909"/>
  </r>
  <r>
    <x v="367"/>
    <n v="19496"/>
  </r>
  <r>
    <x v="368"/>
    <n v="20459"/>
  </r>
  <r>
    <x v="369"/>
    <n v="18941"/>
  </r>
  <r>
    <x v="370"/>
    <n v="17122"/>
  </r>
  <r>
    <x v="371"/>
    <n v="15259"/>
  </r>
  <r>
    <x v="372"/>
    <n v="30096"/>
  </r>
  <r>
    <x v="373"/>
    <n v="16417"/>
  </r>
  <r>
    <x v="374"/>
    <n v="35283"/>
  </r>
  <r>
    <x v="375"/>
    <n v="14660"/>
  </r>
  <r>
    <x v="376"/>
    <n v="23009"/>
  </r>
  <r>
    <x v="377"/>
    <n v="26388"/>
  </r>
  <r>
    <x v="378"/>
    <n v="41960"/>
  </r>
  <r>
    <x v="379"/>
    <n v="18761"/>
  </r>
  <r>
    <x v="380"/>
    <n v="47536"/>
  </r>
  <r>
    <x v="381"/>
    <n v="22538"/>
  </r>
  <r>
    <x v="382"/>
    <n v="32494"/>
  </r>
  <r>
    <x v="383"/>
    <n v="16880"/>
  </r>
  <r>
    <x v="384"/>
    <n v="27016"/>
  </r>
  <r>
    <x v="385"/>
    <n v="17937"/>
  </r>
  <r>
    <x v="386"/>
    <n v="36689"/>
  </r>
  <r>
    <x v="387"/>
    <n v="14542"/>
  </r>
  <r>
    <x v="388"/>
    <n v="18567"/>
  </r>
  <r>
    <x v="389"/>
    <n v="14265"/>
  </r>
  <r>
    <x v="390"/>
    <n v="16450"/>
  </r>
  <r>
    <x v="391"/>
    <n v="16016"/>
  </r>
  <r>
    <x v="392"/>
    <n v="15320"/>
  </r>
  <r>
    <x v="393"/>
    <n v="13084"/>
  </r>
  <r>
    <x v="394"/>
    <n v="12947"/>
  </r>
  <r>
    <x v="395"/>
    <n v="24953"/>
  </r>
  <r>
    <x v="396"/>
    <n v="14073"/>
  </r>
  <r>
    <x v="397"/>
    <n v="5135"/>
  </r>
  <r>
    <x v="398"/>
    <n v="10927"/>
  </r>
  <r>
    <x v="399"/>
    <n v="13279"/>
  </r>
  <r>
    <x v="400"/>
    <n v="7768"/>
  </r>
  <r>
    <x v="401"/>
    <n v="9803"/>
  </r>
  <r>
    <x v="402"/>
    <n v="14248"/>
  </r>
  <r>
    <x v="403"/>
    <n v="11959"/>
  </r>
  <r>
    <x v="404"/>
    <n v="7123"/>
  </r>
  <r>
    <x v="405"/>
    <n v="8088"/>
  </r>
  <r>
    <x v="406"/>
    <n v="6175"/>
  </r>
  <r>
    <x v="407"/>
    <n v="8274"/>
  </r>
  <r>
    <x v="408"/>
    <n v="8569"/>
  </r>
  <r>
    <x v="409"/>
    <n v="14626"/>
  </r>
  <r>
    <x v="410"/>
    <n v="12427"/>
  </r>
  <r>
    <x v="411"/>
    <n v="5799"/>
  </r>
  <r>
    <x v="412"/>
    <n v="14537"/>
  </r>
  <r>
    <x v="413"/>
    <n v="13187"/>
  </r>
  <r>
    <x v="414"/>
    <n v="12025"/>
  </r>
  <r>
    <x v="415"/>
    <n v="9454"/>
  </r>
  <r>
    <x v="416"/>
    <n v="45333"/>
  </r>
  <r>
    <x v="417"/>
    <n v="25792"/>
  </r>
  <r>
    <x v="418"/>
    <n v="30247"/>
  </r>
  <r>
    <x v="419"/>
    <n v="21611"/>
  </r>
  <r>
    <x v="420"/>
    <n v="21416"/>
  </r>
  <r>
    <x v="421"/>
    <n v="18954"/>
  </r>
  <r>
    <x v="422"/>
    <n v="19478"/>
  </r>
  <r>
    <x v="423"/>
    <n v="14656"/>
  </r>
  <r>
    <x v="424"/>
    <n v="17568"/>
  </r>
  <r>
    <x v="425"/>
    <n v="31855"/>
  </r>
  <r>
    <x v="426"/>
    <n v="22575"/>
  </r>
  <r>
    <x v="427"/>
    <n v="9970"/>
  </r>
  <r>
    <x v="428"/>
    <n v="19647"/>
  </r>
  <r>
    <x v="429"/>
    <n v="11301"/>
  </r>
  <r>
    <x v="430"/>
    <n v="39830"/>
  </r>
  <r>
    <x v="431"/>
    <n v="30813"/>
  </r>
  <r>
    <x v="432"/>
    <n v="24163"/>
  </r>
  <r>
    <x v="433"/>
    <n v="21989"/>
  </r>
  <r>
    <x v="434"/>
    <n v="11606"/>
  </r>
  <r>
    <x v="435"/>
    <n v="24835"/>
  </r>
  <r>
    <x v="436"/>
    <n v="29430"/>
  </r>
  <r>
    <x v="437"/>
    <n v="12958"/>
  </r>
  <r>
    <x v="438"/>
    <n v="15583"/>
  </r>
  <r>
    <x v="439"/>
    <n v="13152"/>
  </r>
  <r>
    <x v="440"/>
    <n v="13969"/>
  </r>
  <r>
    <x v="441"/>
    <n v="8820"/>
  </r>
  <r>
    <x v="442"/>
    <n v="19409"/>
  </r>
  <r>
    <x v="443"/>
    <n v="13453"/>
  </r>
  <r>
    <x v="444"/>
    <n v="15033"/>
  </r>
  <r>
    <x v="445"/>
    <n v="11399"/>
  </r>
  <r>
    <x v="446"/>
    <n v="10892"/>
  </r>
  <r>
    <x v="447"/>
    <n v="53287"/>
  </r>
  <r>
    <x v="448"/>
    <n v="19234"/>
  </r>
  <r>
    <x v="449"/>
    <n v="13231"/>
  </r>
  <r>
    <x v="450"/>
    <n v="10090"/>
  </r>
  <r>
    <x v="451"/>
    <n v="17425"/>
  </r>
  <r>
    <x v="452"/>
    <n v="19269"/>
  </r>
  <r>
    <x v="453"/>
    <n v="14805"/>
  </r>
  <r>
    <x v="454"/>
    <n v="19689"/>
  </r>
  <r>
    <x v="455"/>
    <n v="20627"/>
  </r>
  <r>
    <x v="456"/>
    <n v="10261"/>
  </r>
  <r>
    <x v="457"/>
    <n v="9437"/>
  </r>
  <r>
    <x v="458"/>
    <n v="16290"/>
  </r>
  <r>
    <x v="459"/>
    <n v="13132"/>
  </r>
  <r>
    <x v="460"/>
    <n v="7681"/>
  </r>
  <r>
    <x v="461"/>
    <n v="7970"/>
  </r>
  <r>
    <x v="462"/>
    <n v="11249"/>
  </r>
  <r>
    <x v="463"/>
    <n v="8920"/>
  </r>
  <r>
    <x v="464"/>
    <n v="15262"/>
  </r>
  <r>
    <x v="465"/>
    <n v="16960"/>
  </r>
  <r>
    <x v="466"/>
    <n v="15615"/>
  </r>
  <r>
    <x v="467"/>
    <n v="6747"/>
  </r>
  <r>
    <x v="468"/>
    <n v="8060"/>
  </r>
  <r>
    <x v="469"/>
    <n v="8212"/>
  </r>
  <r>
    <x v="470"/>
    <n v="15545"/>
  </r>
  <r>
    <x v="471"/>
    <n v="31035"/>
  </r>
  <r>
    <x v="472"/>
    <n v="32378"/>
  </r>
  <r>
    <x v="473"/>
    <n v="31429"/>
  </r>
  <r>
    <x v="474"/>
    <n v="20506"/>
  </r>
  <r>
    <x v="475"/>
    <n v="13472"/>
  </r>
  <r>
    <x v="476"/>
    <n v="27194"/>
  </r>
  <r>
    <x v="477"/>
    <n v="34448"/>
  </r>
  <r>
    <x v="478"/>
    <n v="36602"/>
  </r>
  <r>
    <x v="479"/>
    <n v="38631"/>
  </r>
  <r>
    <x v="480"/>
    <n v="33286"/>
  </r>
  <r>
    <x v="481"/>
    <n v="30533"/>
  </r>
  <r>
    <x v="482"/>
    <n v="30105"/>
  </r>
  <r>
    <x v="483"/>
    <n v="52220"/>
  </r>
  <r>
    <x v="484"/>
    <n v="44324"/>
  </r>
  <r>
    <x v="485"/>
    <n v="33778"/>
  </r>
  <r>
    <x v="486"/>
    <n v="56328"/>
  </r>
  <r>
    <x v="487"/>
    <n v="71004"/>
  </r>
  <r>
    <x v="488"/>
    <n v="122326"/>
  </r>
  <r>
    <x v="489"/>
    <n v="136843"/>
  </r>
  <r>
    <x v="490"/>
    <n v="111135"/>
  </r>
  <r>
    <x v="491"/>
    <n v="113277"/>
  </r>
  <r>
    <x v="492"/>
    <n v="145184"/>
  </r>
  <r>
    <x v="493"/>
    <n v="149297"/>
  </r>
  <r>
    <x v="494"/>
    <n v="111666"/>
  </r>
  <r>
    <x v="495"/>
    <n v="89277"/>
  </r>
  <r>
    <x v="496"/>
    <n v="88908"/>
  </r>
  <r>
    <x v="497"/>
    <n v="77750"/>
  </r>
  <r>
    <x v="498"/>
    <n v="61852"/>
  </r>
  <r>
    <x v="499"/>
    <n v="86286"/>
  </r>
  <r>
    <x v="500"/>
    <n v="72052"/>
  </r>
  <r>
    <x v="501"/>
    <n v="65697"/>
  </r>
  <r>
    <x v="502"/>
    <n v="55178"/>
  </r>
  <r>
    <x v="503"/>
    <n v="57814"/>
  </r>
  <r>
    <x v="504"/>
    <n v="57986"/>
  </r>
  <r>
    <x v="505"/>
    <n v="61982"/>
  </r>
  <r>
    <x v="506"/>
    <n v="65789"/>
  </r>
  <r>
    <x v="507"/>
    <n v="62652"/>
  </r>
  <r>
    <x v="508"/>
    <n v="55588"/>
  </r>
  <r>
    <x v="509"/>
    <n v="76732"/>
  </r>
  <r>
    <x v="510"/>
    <n v="68820"/>
  </r>
  <r>
    <x v="511"/>
    <n v="47200"/>
  </r>
  <r>
    <x v="512"/>
    <n v="67243"/>
  </r>
  <r>
    <x v="513"/>
    <n v="85915"/>
  </r>
  <r>
    <x v="514"/>
    <n v="64532"/>
  </r>
  <r>
    <x v="515"/>
    <n v="50737"/>
  </r>
  <r>
    <x v="516"/>
    <n v="39000"/>
  </r>
  <r>
    <x v="517"/>
    <n v="34812"/>
  </r>
  <r>
    <x v="518"/>
    <n v="30806"/>
  </r>
  <r>
    <x v="519"/>
    <n v="45574"/>
  </r>
  <r>
    <x v="520"/>
    <n v="43369"/>
  </r>
  <r>
    <x v="521"/>
    <n v="33570"/>
  </r>
  <r>
    <x v="522"/>
    <n v="25482"/>
  </r>
  <r>
    <x v="523"/>
    <n v="21212"/>
  </r>
  <r>
    <x v="524"/>
    <n v="20688"/>
  </r>
  <r>
    <x v="525"/>
    <n v="17429"/>
  </r>
  <r>
    <x v="526"/>
    <n v="29480"/>
  </r>
  <r>
    <x v="527"/>
    <n v="25027"/>
  </r>
  <r>
    <x v="528"/>
    <n v="24432"/>
  </r>
  <r>
    <x v="529"/>
    <n v="29089"/>
  </r>
  <r>
    <x v="530"/>
    <n v="54387"/>
  </r>
  <r>
    <x v="531"/>
    <n v="36281"/>
  </r>
  <r>
    <x v="532"/>
    <n v="40275"/>
  </r>
  <r>
    <x v="533"/>
    <n v="28641"/>
  </r>
  <r>
    <x v="534"/>
    <n v="51944"/>
  </r>
  <r>
    <x v="535"/>
    <n v="38020"/>
  </r>
  <r>
    <x v="536"/>
    <n v="32260"/>
  </r>
  <r>
    <x v="537"/>
    <n v="51256"/>
  </r>
  <r>
    <x v="538"/>
    <n v="42683"/>
  </r>
  <r>
    <x v="539"/>
    <n v="33826"/>
  </r>
  <r>
    <x v="540"/>
    <n v="29306"/>
  </r>
  <r>
    <x v="541"/>
    <n v="30808"/>
  </r>
  <r>
    <x v="542"/>
    <n v="31820"/>
  </r>
  <r>
    <x v="543"/>
    <n v="40212"/>
  </r>
  <r>
    <x v="544"/>
    <n v="30461"/>
  </r>
  <r>
    <x v="545"/>
    <n v="26904"/>
  </r>
  <r>
    <x v="546"/>
    <n v="20941"/>
  </r>
  <r>
    <x v="547"/>
    <n v="19903"/>
  </r>
  <r>
    <x v="548"/>
    <n v="17637"/>
  </r>
  <r>
    <x v="549"/>
    <n v="22851"/>
  </r>
  <r>
    <x v="550"/>
    <n v="32651"/>
  </r>
  <r>
    <x v="551"/>
    <n v="42303"/>
  </r>
  <r>
    <x v="552"/>
    <n v="56211"/>
  </r>
  <r>
    <x v="553"/>
    <n v="63221"/>
  </r>
  <r>
    <x v="554"/>
    <n v="56787"/>
  </r>
  <r>
    <x v="555"/>
    <n v="55747"/>
  </r>
  <r>
    <x v="556"/>
    <n v="63188"/>
  </r>
  <r>
    <x v="557"/>
    <n v="63648"/>
  </r>
  <r>
    <x v="558"/>
    <n v="46059"/>
  </r>
  <r>
    <x v="559"/>
    <n v="43595"/>
  </r>
  <r>
    <x v="560"/>
    <n v="42336"/>
  </r>
  <r>
    <x v="561"/>
    <n v="35546"/>
  </r>
  <r>
    <x v="562"/>
    <n v="40656"/>
  </r>
  <r>
    <x v="563"/>
    <n v="32341"/>
  </r>
  <r>
    <x v="564"/>
    <n v="36382"/>
  </r>
  <r>
    <x v="565"/>
    <n v="18998"/>
  </r>
  <r>
    <x v="566"/>
    <n v="17594"/>
  </r>
  <r>
    <x v="567"/>
    <n v="25899"/>
  </r>
  <r>
    <x v="568"/>
    <n v="17090"/>
  </r>
  <r>
    <x v="569"/>
    <n v="32754"/>
  </r>
  <r>
    <x v="570"/>
    <n v="22673"/>
  </r>
  <r>
    <x v="571"/>
    <n v="26812"/>
  </r>
  <r>
    <x v="572"/>
    <n v="24858"/>
  </r>
  <r>
    <x v="573"/>
    <n v="22806"/>
  </r>
  <r>
    <x v="574"/>
    <n v="15137"/>
  </r>
  <r>
    <x v="575"/>
    <n v="30244"/>
  </r>
  <r>
    <x v="576"/>
    <n v="21086"/>
  </r>
  <r>
    <x v="577"/>
    <n v="16546"/>
  </r>
  <r>
    <x v="578"/>
    <n v="13998"/>
  </r>
  <r>
    <x v="579"/>
    <n v="10048"/>
  </r>
  <r>
    <x v="580"/>
    <n v="9056"/>
  </r>
  <r>
    <x v="581"/>
    <n v="24522"/>
  </r>
  <r>
    <x v="582"/>
    <n v="12135"/>
  </r>
  <r>
    <x v="583"/>
    <n v="12081"/>
  </r>
  <r>
    <x v="584"/>
    <n v="29039"/>
  </r>
  <r>
    <x v="585"/>
    <n v="33961"/>
  </r>
  <r>
    <x v="586"/>
    <n v="67344"/>
  </r>
  <r>
    <x v="587"/>
    <n v="29297"/>
  </r>
  <r>
    <x v="588"/>
    <n v="37633"/>
  </r>
  <r>
    <x v="589"/>
    <n v="29320"/>
  </r>
  <r>
    <x v="590"/>
    <n v="40166"/>
  </r>
  <r>
    <x v="591"/>
    <n v="23411"/>
  </r>
  <r>
    <x v="592"/>
    <n v="26870"/>
  </r>
  <r>
    <x v="593"/>
    <n v="21009"/>
  </r>
  <r>
    <x v="594"/>
    <n v="20279"/>
  </r>
  <r>
    <x v="595"/>
    <n v="30034"/>
  </r>
  <r>
    <x v="596"/>
    <n v="24183"/>
  </r>
  <r>
    <x v="597"/>
    <n v="23679"/>
  </r>
  <r>
    <x v="598"/>
    <n v="10308"/>
  </r>
  <r>
    <x v="599"/>
    <n v="39899"/>
  </r>
  <r>
    <x v="600"/>
    <n v="18694"/>
  </r>
  <r>
    <x v="601"/>
    <n v="10932"/>
  </r>
  <r>
    <x v="602"/>
    <n v="13218"/>
  </r>
  <r>
    <x v="603"/>
    <n v="11405"/>
  </r>
  <r>
    <x v="604"/>
    <n v="13906"/>
  </r>
  <r>
    <x v="605"/>
    <n v="11514"/>
  </r>
  <r>
    <x v="606"/>
    <n v="9858"/>
  </r>
  <r>
    <x v="607"/>
    <n v="12009"/>
  </r>
  <r>
    <x v="608"/>
    <n v="8473"/>
  </r>
  <r>
    <x v="609"/>
    <n v="12521"/>
  </r>
  <r>
    <x v="610"/>
    <n v="10587"/>
  </r>
  <r>
    <x v="611"/>
    <n v="13253"/>
  </r>
  <r>
    <x v="612"/>
    <n v="5623"/>
  </r>
  <r>
    <x v="613"/>
    <n v="10955"/>
  </r>
  <r>
    <x v="614"/>
    <n v="8647"/>
  </r>
  <r>
    <x v="615"/>
    <n v="24127"/>
  </r>
  <r>
    <x v="616"/>
    <n v="14249"/>
  </r>
  <r>
    <x v="617"/>
    <n v="18856"/>
  </r>
  <r>
    <x v="618"/>
    <n v="12454"/>
  </r>
  <r>
    <x v="619"/>
    <n v="12272"/>
  </r>
  <r>
    <x v="620"/>
    <n v="7631"/>
  </r>
  <r>
    <x v="621"/>
    <n v="13894"/>
  </r>
  <r>
    <x v="622"/>
    <n v="16117"/>
  </r>
  <r>
    <x v="623"/>
    <n v="9389"/>
  </r>
  <r>
    <x v="624"/>
    <n v="8876"/>
  </r>
  <r>
    <x v="625"/>
    <n v="15398"/>
  </r>
  <r>
    <x v="626"/>
    <n v="11442"/>
  </r>
  <r>
    <x v="627"/>
    <n v="8577"/>
  </r>
  <r>
    <x v="628"/>
    <n v="11137"/>
  </r>
  <r>
    <x v="629"/>
    <n v="36920"/>
  </r>
  <r>
    <x v="630"/>
    <n v="22259"/>
  </r>
  <r>
    <x v="631"/>
    <n v="20191"/>
  </r>
  <r>
    <x v="632"/>
    <n v="14103"/>
  </r>
  <r>
    <x v="633"/>
    <n v="28613"/>
  </r>
  <r>
    <x v="634"/>
    <n v="24945"/>
  </r>
  <r>
    <x v="635"/>
    <n v="22726"/>
  </r>
  <r>
    <x v="636"/>
    <n v="13564"/>
  </r>
  <r>
    <x v="637"/>
    <n v="15087"/>
  </r>
  <r>
    <x v="638"/>
    <n v="30832"/>
  </r>
  <r>
    <x v="639"/>
    <n v="28063"/>
  </r>
  <r>
    <x v="640"/>
    <n v="25559"/>
  </r>
  <r>
    <x v="641"/>
    <n v="23405"/>
  </r>
  <r>
    <x v="642"/>
    <n v="21080"/>
  </r>
  <r>
    <x v="643"/>
    <n v="15354"/>
  </r>
  <r>
    <x v="644"/>
    <n v="14221"/>
  </r>
  <r>
    <x v="645"/>
    <n v="12806"/>
  </r>
  <r>
    <x v="646"/>
    <n v="16433"/>
  </r>
  <r>
    <x v="647"/>
    <n v="13642"/>
  </r>
  <r>
    <x v="648"/>
    <n v="23721"/>
  </r>
  <r>
    <x v="649"/>
    <n v="16616"/>
  </r>
  <r>
    <x v="650"/>
    <n v="17400"/>
  </r>
  <r>
    <x v="651"/>
    <n v="13543"/>
  </r>
  <r>
    <x v="652"/>
    <n v="19379"/>
  </r>
  <r>
    <x v="653"/>
    <n v="24288"/>
  </r>
  <r>
    <x v="654"/>
    <n v="18571"/>
  </r>
  <r>
    <x v="655"/>
    <n v="35736"/>
  </r>
  <r>
    <x v="656"/>
    <n v="181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7">
  <r>
    <x v="0"/>
    <n v="309"/>
  </r>
  <r>
    <x v="1"/>
    <n v="325"/>
  </r>
  <r>
    <x v="2"/>
    <n v="396"/>
  </r>
  <r>
    <x v="3"/>
    <n v="326"/>
  </r>
  <r>
    <x v="4"/>
    <n v="431"/>
  </r>
  <r>
    <x v="5"/>
    <n v="415"/>
  </r>
  <r>
    <x v="6"/>
    <n v="579"/>
  </r>
  <r>
    <x v="7"/>
    <n v="505"/>
  </r>
  <r>
    <x v="8"/>
    <n v="536"/>
  </r>
  <r>
    <x v="9"/>
    <n v="529"/>
  </r>
  <r>
    <x v="10"/>
    <n v="497"/>
  </r>
  <r>
    <x v="11"/>
    <n v="575"/>
  </r>
  <r>
    <x v="12"/>
    <n v="586"/>
  </r>
  <r>
    <x v="13"/>
    <n v="606"/>
  </r>
  <r>
    <x v="14"/>
    <n v="746"/>
  </r>
  <r>
    <x v="15"/>
    <n v="643"/>
  </r>
  <r>
    <x v="16"/>
    <n v="464"/>
  </r>
  <r>
    <x v="17"/>
    <n v="577"/>
  </r>
  <r>
    <x v="18"/>
    <n v="524"/>
  </r>
  <r>
    <x v="19"/>
    <n v="548"/>
  </r>
  <r>
    <x v="20"/>
    <n v="455"/>
  </r>
  <r>
    <x v="21"/>
    <n v="352"/>
  </r>
  <r>
    <x v="22"/>
    <n v="414"/>
  </r>
  <r>
    <x v="23"/>
    <n v="528"/>
  </r>
  <r>
    <x v="24"/>
    <n v="444"/>
  </r>
  <r>
    <x v="25"/>
    <n v="426"/>
  </r>
  <r>
    <x v="26"/>
    <n v="241"/>
  </r>
  <r>
    <x v="27"/>
    <n v="277"/>
  </r>
  <r>
    <x v="28"/>
    <n v="238"/>
  </r>
  <r>
    <x v="29"/>
    <n v="261"/>
  </r>
  <r>
    <x v="30"/>
    <n v="243"/>
  </r>
  <r>
    <x v="31"/>
    <n v="201"/>
  </r>
  <r>
    <x v="32"/>
    <n v="240"/>
  </r>
  <r>
    <x v="33"/>
    <n v="259"/>
  </r>
  <r>
    <x v="34"/>
    <n v="421"/>
  </r>
  <r>
    <x v="35"/>
    <n v="320"/>
  </r>
  <r>
    <x v="36"/>
    <n v="323"/>
  </r>
  <r>
    <x v="37"/>
    <n v="266"/>
  </r>
  <r>
    <x v="38"/>
    <n v="336"/>
  </r>
  <r>
    <x v="39"/>
    <n v="296"/>
  </r>
  <r>
    <x v="40"/>
    <n v="271"/>
  </r>
  <r>
    <x v="41"/>
    <n v="242"/>
  </r>
  <r>
    <x v="42"/>
    <n v="281"/>
  </r>
  <r>
    <x v="43"/>
    <n v="285"/>
  </r>
  <r>
    <x v="44"/>
    <n v="221"/>
  </r>
  <r>
    <x v="45"/>
    <n v="257"/>
  </r>
  <r>
    <x v="46"/>
    <n v="141"/>
  </r>
  <r>
    <x v="47"/>
    <n v="166"/>
  </r>
  <r>
    <x v="48"/>
    <n v="157"/>
  </r>
  <r>
    <x v="49"/>
    <n v="132"/>
  </r>
  <r>
    <x v="50"/>
    <n v="224"/>
  </r>
  <r>
    <x v="51"/>
    <n v="347"/>
  </r>
  <r>
    <x v="52"/>
    <n v="249"/>
  </r>
  <r>
    <x v="53"/>
    <n v="339"/>
  </r>
  <r>
    <x v="54"/>
    <n v="430"/>
  </r>
  <r>
    <x v="55"/>
    <n v="572"/>
  </r>
  <r>
    <x v="56"/>
    <n v="505"/>
  </r>
  <r>
    <x v="57"/>
    <n v="643"/>
  </r>
  <r>
    <x v="58"/>
    <n v="739"/>
  </r>
  <r>
    <x v="59"/>
    <n v="799"/>
  </r>
  <r>
    <x v="60"/>
    <n v="986"/>
  </r>
  <r>
    <x v="61"/>
    <n v="882"/>
  </r>
  <r>
    <x v="62"/>
    <n v="671"/>
  </r>
  <r>
    <x v="63"/>
    <n v="686"/>
  </r>
  <r>
    <x v="64"/>
    <n v="903"/>
  </r>
  <r>
    <x v="65"/>
    <n v="1210"/>
  </r>
  <r>
    <x v="66"/>
    <n v="1919"/>
  </r>
  <r>
    <x v="67"/>
    <n v="1242"/>
  </r>
  <r>
    <x v="68"/>
    <n v="616"/>
  </r>
  <r>
    <x v="69"/>
    <n v="727"/>
  </r>
  <r>
    <x v="70"/>
    <n v="1049"/>
  </r>
  <r>
    <x v="71"/>
    <n v="974"/>
  </r>
  <r>
    <x v="72"/>
    <n v="746"/>
  </r>
  <r>
    <x v="73"/>
    <n v="1076"/>
  </r>
  <r>
    <x v="74"/>
    <n v="1628"/>
  </r>
  <r>
    <x v="75"/>
    <n v="1321"/>
  </r>
  <r>
    <x v="76"/>
    <n v="775"/>
  </r>
  <r>
    <x v="77"/>
    <n v="718"/>
  </r>
  <r>
    <x v="78"/>
    <n v="743"/>
  </r>
  <r>
    <x v="79"/>
    <n v="653"/>
  </r>
  <r>
    <x v="80"/>
    <n v="632"/>
  </r>
  <r>
    <x v="81"/>
    <n v="794"/>
  </r>
  <r>
    <x v="82"/>
    <n v="681"/>
  </r>
  <r>
    <x v="83"/>
    <n v="453"/>
  </r>
  <r>
    <x v="84"/>
    <n v="417"/>
  </r>
  <r>
    <x v="85"/>
    <n v="382"/>
  </r>
  <r>
    <x v="86"/>
    <n v="319"/>
  </r>
  <r>
    <x v="87"/>
    <n v="353"/>
  </r>
  <r>
    <x v="88"/>
    <n v="294"/>
  </r>
  <r>
    <x v="89"/>
    <n v="320"/>
  </r>
  <r>
    <x v="90"/>
    <n v="339"/>
  </r>
  <r>
    <x v="91"/>
    <n v="479"/>
  </r>
  <r>
    <x v="92"/>
    <n v="347"/>
  </r>
  <r>
    <x v="93"/>
    <n v="402"/>
  </r>
  <r>
    <x v="94"/>
    <n v="265"/>
  </r>
  <r>
    <x v="95"/>
    <n v="355"/>
  </r>
  <r>
    <x v="96"/>
    <n v="322"/>
  </r>
  <r>
    <x v="97"/>
    <n v="265"/>
  </r>
  <r>
    <x v="98"/>
    <n v="222"/>
  </r>
  <r>
    <x v="99"/>
    <n v="272"/>
  </r>
  <r>
    <x v="100"/>
    <n v="285"/>
  </r>
  <r>
    <x v="101"/>
    <n v="338"/>
  </r>
  <r>
    <x v="102"/>
    <n v="306"/>
  </r>
  <r>
    <x v="103"/>
    <n v="232"/>
  </r>
  <r>
    <x v="104"/>
    <n v="201"/>
  </r>
  <r>
    <x v="105"/>
    <n v="285"/>
  </r>
  <r>
    <x v="106"/>
    <n v="201"/>
  </r>
  <r>
    <x v="107"/>
    <n v="205"/>
  </r>
  <r>
    <x v="108"/>
    <n v="185"/>
  </r>
  <r>
    <x v="109"/>
    <n v="236"/>
  </r>
  <r>
    <x v="110"/>
    <n v="158"/>
  </r>
  <r>
    <x v="111"/>
    <n v="239"/>
  </r>
  <r>
    <x v="112"/>
    <n v="155"/>
  </r>
  <r>
    <x v="113"/>
    <n v="198"/>
  </r>
  <r>
    <x v="114"/>
    <n v="139"/>
  </r>
  <r>
    <x v="115"/>
    <n v="426"/>
  </r>
  <r>
    <x v="116"/>
    <n v="555"/>
  </r>
  <r>
    <x v="117"/>
    <n v="270"/>
  </r>
  <r>
    <x v="118"/>
    <n v="267"/>
  </r>
  <r>
    <x v="119"/>
    <n v="317"/>
  </r>
  <r>
    <x v="120"/>
    <n v="247"/>
  </r>
  <r>
    <x v="121"/>
    <n v="237"/>
  </r>
  <r>
    <x v="122"/>
    <n v="298"/>
  </r>
  <r>
    <x v="123"/>
    <n v="231"/>
  </r>
  <r>
    <x v="124"/>
    <n v="326"/>
  </r>
  <r>
    <x v="125"/>
    <n v="180"/>
  </r>
  <r>
    <x v="126"/>
    <n v="207"/>
  </r>
  <r>
    <x v="127"/>
    <n v="243"/>
  </r>
  <r>
    <x v="128"/>
    <n v="378"/>
  </r>
  <r>
    <x v="129"/>
    <n v="307"/>
  </r>
  <r>
    <x v="130"/>
    <n v="261"/>
  </r>
  <r>
    <x v="131"/>
    <n v="245"/>
  </r>
  <r>
    <x v="132"/>
    <n v="169"/>
  </r>
  <r>
    <x v="133"/>
    <n v="257"/>
  </r>
  <r>
    <x v="134"/>
    <n v="318"/>
  </r>
  <r>
    <x v="135"/>
    <n v="252"/>
  </r>
  <r>
    <x v="136"/>
    <n v="212"/>
  </r>
  <r>
    <x v="137"/>
    <n v="128"/>
  </r>
  <r>
    <x v="138"/>
    <n v="183"/>
  </r>
  <r>
    <x v="139"/>
    <n v="161"/>
  </r>
  <r>
    <x v="140"/>
    <n v="191"/>
  </r>
  <r>
    <x v="141"/>
    <n v="163"/>
  </r>
  <r>
    <x v="142"/>
    <n v="156"/>
  </r>
  <r>
    <x v="143"/>
    <n v="149"/>
  </r>
  <r>
    <x v="144"/>
    <n v="209"/>
  </r>
  <r>
    <x v="145"/>
    <n v="131"/>
  </r>
  <r>
    <x v="146"/>
    <n v="123"/>
  </r>
  <r>
    <x v="147"/>
    <n v="139"/>
  </r>
  <r>
    <x v="148"/>
    <n v="287"/>
  </r>
  <r>
    <x v="149"/>
    <n v="219"/>
  </r>
  <r>
    <x v="150"/>
    <n v="195"/>
  </r>
  <r>
    <x v="151"/>
    <n v="287"/>
  </r>
  <r>
    <x v="152"/>
    <n v="553"/>
  </r>
  <r>
    <x v="153"/>
    <n v="254"/>
  </r>
  <r>
    <x v="154"/>
    <n v="191"/>
  </r>
  <r>
    <x v="155"/>
    <n v="249"/>
  </r>
  <r>
    <x v="156"/>
    <n v="212"/>
  </r>
  <r>
    <x v="157"/>
    <n v="222"/>
  </r>
  <r>
    <x v="158"/>
    <n v="193"/>
  </r>
  <r>
    <x v="159"/>
    <n v="164"/>
  </r>
  <r>
    <x v="160"/>
    <n v="173"/>
  </r>
  <r>
    <x v="161"/>
    <n v="202"/>
  </r>
  <r>
    <x v="162"/>
    <n v="209"/>
  </r>
  <r>
    <x v="163"/>
    <n v="222"/>
  </r>
  <r>
    <x v="164"/>
    <n v="213"/>
  </r>
  <r>
    <x v="165"/>
    <n v="271"/>
  </r>
  <r>
    <x v="166"/>
    <n v="270"/>
  </r>
  <r>
    <x v="167"/>
    <n v="173"/>
  </r>
  <r>
    <x v="168"/>
    <n v="230"/>
  </r>
  <r>
    <x v="169"/>
    <n v="217"/>
  </r>
  <r>
    <x v="170"/>
    <n v="531"/>
  </r>
  <r>
    <x v="171"/>
    <n v="301"/>
  </r>
  <r>
    <x v="172"/>
    <n v="184"/>
  </r>
  <r>
    <x v="173"/>
    <n v="168"/>
  </r>
  <r>
    <x v="174"/>
    <n v="176"/>
  </r>
  <r>
    <x v="175"/>
    <n v="323"/>
  </r>
  <r>
    <x v="176"/>
    <n v="519"/>
  </r>
  <r>
    <x v="177"/>
    <n v="442"/>
  </r>
  <r>
    <x v="178"/>
    <n v="318"/>
  </r>
  <r>
    <x v="179"/>
    <n v="330"/>
  </r>
  <r>
    <x v="180"/>
    <n v="223"/>
  </r>
  <r>
    <x v="181"/>
    <n v="206"/>
  </r>
  <r>
    <x v="182"/>
    <n v="779"/>
  </r>
  <r>
    <x v="183"/>
    <n v="968"/>
  </r>
  <r>
    <x v="184"/>
    <n v="944"/>
  </r>
  <r>
    <x v="185"/>
    <n v="616"/>
  </r>
  <r>
    <x v="186"/>
    <n v="548"/>
  </r>
  <r>
    <x v="187"/>
    <n v="1094"/>
  </r>
  <r>
    <x v="188"/>
    <n v="990"/>
  </r>
  <r>
    <x v="189"/>
    <n v="896"/>
  </r>
  <r>
    <x v="190"/>
    <n v="522"/>
  </r>
  <r>
    <x v="191"/>
    <n v="648"/>
  </r>
  <r>
    <x v="192"/>
    <n v="454"/>
  </r>
  <r>
    <x v="193"/>
    <n v="447"/>
  </r>
  <r>
    <x v="194"/>
    <n v="322"/>
  </r>
  <r>
    <x v="195"/>
    <n v="365"/>
  </r>
  <r>
    <x v="196"/>
    <n v="301"/>
  </r>
  <r>
    <x v="197"/>
    <n v="592"/>
  </r>
  <r>
    <x v="198"/>
    <n v="463"/>
  </r>
  <r>
    <x v="199"/>
    <n v="526"/>
  </r>
  <r>
    <x v="200"/>
    <n v="356"/>
  </r>
  <r>
    <x v="201"/>
    <n v="283"/>
  </r>
  <r>
    <x v="202"/>
    <n v="376"/>
  </r>
  <r>
    <x v="203"/>
    <n v="264"/>
  </r>
  <r>
    <x v="204"/>
    <n v="263"/>
  </r>
  <r>
    <x v="205"/>
    <n v="309"/>
  </r>
  <r>
    <x v="206"/>
    <n v="319"/>
  </r>
  <r>
    <x v="207"/>
    <n v="414"/>
  </r>
  <r>
    <x v="208"/>
    <n v="358"/>
  </r>
  <r>
    <x v="209"/>
    <n v="354"/>
  </r>
  <r>
    <x v="210"/>
    <n v="472"/>
  </r>
  <r>
    <x v="211"/>
    <n v="482"/>
  </r>
  <r>
    <x v="212"/>
    <n v="421"/>
  </r>
  <r>
    <x v="213"/>
    <n v="324"/>
  </r>
  <r>
    <x v="214"/>
    <n v="278"/>
  </r>
  <r>
    <x v="215"/>
    <n v="317"/>
  </r>
  <r>
    <x v="216"/>
    <n v="752"/>
  </r>
  <r>
    <x v="217"/>
    <n v="430"/>
  </r>
  <r>
    <x v="218"/>
    <n v="335"/>
  </r>
  <r>
    <x v="219"/>
    <n v="731"/>
  </r>
  <r>
    <x v="220"/>
    <n v="535"/>
  </r>
  <r>
    <x v="221"/>
    <n v="470"/>
  </r>
  <r>
    <x v="222"/>
    <n v="1191"/>
  </r>
  <r>
    <x v="223"/>
    <n v="1811"/>
  </r>
  <r>
    <x v="224"/>
    <n v="1861"/>
  </r>
  <r>
    <x v="225"/>
    <n v="1491"/>
  </r>
  <r>
    <x v="226"/>
    <n v="1931"/>
  </r>
  <r>
    <x v="227"/>
    <n v="1325"/>
  </r>
  <r>
    <x v="228"/>
    <n v="1378"/>
  </r>
  <r>
    <x v="229"/>
    <n v="2166"/>
  </r>
  <r>
    <x v="230"/>
    <n v="1358"/>
  </r>
  <r>
    <x v="231"/>
    <n v="1600"/>
  </r>
  <r>
    <x v="232"/>
    <n v="1279"/>
  </r>
  <r>
    <x v="233"/>
    <n v="597"/>
  </r>
  <r>
    <x v="234"/>
    <n v="630"/>
  </r>
  <r>
    <x v="235"/>
    <n v="487"/>
  </r>
  <r>
    <x v="236"/>
    <n v="509"/>
  </r>
  <r>
    <x v="237"/>
    <n v="449"/>
  </r>
  <r>
    <x v="238"/>
    <n v="354"/>
  </r>
  <r>
    <x v="239"/>
    <n v="601"/>
  </r>
  <r>
    <x v="240"/>
    <n v="451"/>
  </r>
  <r>
    <x v="241"/>
    <n v="314"/>
  </r>
  <r>
    <x v="242"/>
    <n v="276"/>
  </r>
  <r>
    <x v="243"/>
    <n v="197"/>
  </r>
  <r>
    <x v="244"/>
    <n v="442"/>
  </r>
  <r>
    <x v="245"/>
    <n v="409"/>
  </r>
  <r>
    <x v="246"/>
    <n v="563"/>
  </r>
  <r>
    <x v="247"/>
    <n v="470"/>
  </r>
  <r>
    <x v="248"/>
    <n v="285"/>
  </r>
  <r>
    <x v="249"/>
    <n v="832"/>
  </r>
  <r>
    <x v="250"/>
    <n v="417"/>
  </r>
  <r>
    <x v="251"/>
    <n v="373"/>
  </r>
  <r>
    <x v="252"/>
    <n v="240"/>
  </r>
  <r>
    <x v="253"/>
    <n v="392"/>
  </r>
  <r>
    <x v="254"/>
    <n v="764"/>
  </r>
  <r>
    <x v="255"/>
    <n v="664"/>
  </r>
  <r>
    <x v="256"/>
    <n v="448"/>
  </r>
  <r>
    <x v="257"/>
    <n v="369"/>
  </r>
  <r>
    <x v="258"/>
    <n v="346"/>
  </r>
  <r>
    <x v="259"/>
    <n v="449"/>
  </r>
  <r>
    <x v="260"/>
    <n v="405"/>
  </r>
  <r>
    <x v="261"/>
    <n v="711"/>
  </r>
  <r>
    <x v="262"/>
    <n v="501"/>
  </r>
  <r>
    <x v="263"/>
    <n v="472"/>
  </r>
  <r>
    <x v="264"/>
    <n v="643"/>
  </r>
  <r>
    <x v="265"/>
    <n v="654"/>
  </r>
  <r>
    <x v="266"/>
    <n v="914"/>
  </r>
  <r>
    <x v="267"/>
    <n v="1207"/>
  </r>
  <r>
    <x v="268"/>
    <n v="1013"/>
  </r>
  <r>
    <x v="269"/>
    <n v="1044"/>
  </r>
  <r>
    <x v="270"/>
    <n v="968"/>
  </r>
  <r>
    <x v="271"/>
    <n v="1201"/>
  </r>
  <r>
    <x v="272"/>
    <n v="1011"/>
  </r>
  <r>
    <x v="273"/>
    <n v="838"/>
  </r>
  <r>
    <x v="274"/>
    <n v="630"/>
  </r>
  <r>
    <x v="275"/>
    <n v="610"/>
  </r>
  <r>
    <x v="276"/>
    <n v="595"/>
  </r>
  <r>
    <x v="277"/>
    <n v="509"/>
  </r>
  <r>
    <x v="278"/>
    <n v="544"/>
  </r>
  <r>
    <x v="279"/>
    <n v="534"/>
  </r>
  <r>
    <x v="280"/>
    <n v="442"/>
  </r>
  <r>
    <x v="281"/>
    <n v="454"/>
  </r>
  <r>
    <x v="282"/>
    <n v="432"/>
  </r>
  <r>
    <x v="283"/>
    <n v="407"/>
  </r>
  <r>
    <x v="284"/>
    <n v="437"/>
  </r>
  <r>
    <x v="285"/>
    <n v="368"/>
  </r>
  <r>
    <x v="286"/>
    <n v="366"/>
  </r>
  <r>
    <x v="287"/>
    <n v="342"/>
  </r>
  <r>
    <x v="288"/>
    <n v="540"/>
  </r>
  <r>
    <x v="289"/>
    <n v="505"/>
  </r>
  <r>
    <x v="290"/>
    <n v="447"/>
  </r>
  <r>
    <x v="291"/>
    <n v="426"/>
  </r>
  <r>
    <x v="292"/>
    <n v="442"/>
  </r>
  <r>
    <x v="293"/>
    <n v="395"/>
  </r>
  <r>
    <x v="294"/>
    <n v="352"/>
  </r>
  <r>
    <x v="295"/>
    <n v="382"/>
  </r>
  <r>
    <x v="296"/>
    <n v="595"/>
  </r>
  <r>
    <x v="297"/>
    <n v="469"/>
  </r>
  <r>
    <x v="298"/>
    <n v="624"/>
  </r>
  <r>
    <x v="299"/>
    <n v="530"/>
  </r>
  <r>
    <x v="300"/>
    <n v="534"/>
  </r>
  <r>
    <x v="301"/>
    <n v="519"/>
  </r>
  <r>
    <x v="302"/>
    <n v="509"/>
  </r>
  <r>
    <x v="303"/>
    <n v="515"/>
  </r>
  <r>
    <x v="304"/>
    <n v="443"/>
  </r>
  <r>
    <x v="305"/>
    <n v="476"/>
  </r>
  <r>
    <x v="306"/>
    <n v="458"/>
  </r>
  <r>
    <x v="307"/>
    <n v="474"/>
  </r>
  <r>
    <x v="308"/>
    <n v="458"/>
  </r>
  <r>
    <x v="309"/>
    <n v="694"/>
  </r>
  <r>
    <x v="310"/>
    <n v="496"/>
  </r>
  <r>
    <x v="311"/>
    <n v="526"/>
  </r>
  <r>
    <x v="312"/>
    <n v="475"/>
  </r>
  <r>
    <x v="313"/>
    <n v="425"/>
  </r>
  <r>
    <x v="314"/>
    <n v="355"/>
  </r>
  <r>
    <x v="315"/>
    <n v="322"/>
  </r>
  <r>
    <x v="316"/>
    <n v="310"/>
  </r>
  <r>
    <x v="317"/>
    <n v="309"/>
  </r>
  <r>
    <x v="318"/>
    <n v="366"/>
  </r>
  <r>
    <x v="319"/>
    <n v="358"/>
  </r>
  <r>
    <x v="320"/>
    <n v="663"/>
  </r>
  <r>
    <x v="321"/>
    <n v="786"/>
  </r>
  <r>
    <x v="322"/>
    <n v="333"/>
  </r>
  <r>
    <x v="323"/>
    <n v="784"/>
  </r>
  <r>
    <x v="324"/>
    <n v="557"/>
  </r>
  <r>
    <x v="325"/>
    <n v="722"/>
  </r>
  <r>
    <x v="326"/>
    <n v="1002"/>
  </r>
  <r>
    <x v="327"/>
    <n v="1024"/>
  </r>
  <r>
    <x v="328"/>
    <n v="875"/>
  </r>
  <r>
    <x v="329"/>
    <n v="829"/>
  </r>
  <r>
    <x v="330"/>
    <n v="1069"/>
  </r>
  <r>
    <x v="331"/>
    <n v="1399"/>
  </r>
  <r>
    <x v="332"/>
    <n v="1482"/>
  </r>
  <r>
    <x v="333"/>
    <n v="1287"/>
  </r>
  <r>
    <x v="334"/>
    <n v="985"/>
  </r>
  <r>
    <x v="335"/>
    <n v="933"/>
  </r>
  <r>
    <x v="336"/>
    <n v="954"/>
  </r>
  <r>
    <x v="337"/>
    <n v="825"/>
  </r>
  <r>
    <x v="338"/>
    <n v="726"/>
  </r>
  <r>
    <x v="339"/>
    <n v="706"/>
  </r>
  <r>
    <x v="340"/>
    <n v="1074"/>
  </r>
  <r>
    <x v="341"/>
    <n v="1215"/>
  </r>
  <r>
    <x v="342"/>
    <n v="966"/>
  </r>
  <r>
    <x v="343"/>
    <n v="1290"/>
  </r>
  <r>
    <x v="344"/>
    <n v="1679"/>
  </r>
  <r>
    <x v="345"/>
    <n v="1852"/>
  </r>
  <r>
    <x v="346"/>
    <n v="1738"/>
  </r>
  <r>
    <x v="347"/>
    <n v="1624"/>
  </r>
  <r>
    <x v="348"/>
    <n v="1342"/>
  </r>
  <r>
    <x v="349"/>
    <n v="1233"/>
  </r>
  <r>
    <x v="350"/>
    <n v="1271"/>
  </r>
  <r>
    <x v="351"/>
    <n v="1874"/>
  </r>
  <r>
    <x v="352"/>
    <n v="2007"/>
  </r>
  <r>
    <x v="353"/>
    <n v="1842"/>
  </r>
  <r>
    <x v="354"/>
    <n v="1564"/>
  </r>
  <r>
    <x v="355"/>
    <n v="1467"/>
  </r>
  <r>
    <x v="356"/>
    <n v="1137"/>
  </r>
  <r>
    <x v="357"/>
    <n v="1115"/>
  </r>
  <r>
    <x v="358"/>
    <n v="1127"/>
  </r>
  <r>
    <x v="359"/>
    <n v="1261"/>
  </r>
  <r>
    <x v="360"/>
    <n v="972"/>
  </r>
  <r>
    <x v="361"/>
    <n v="885"/>
  </r>
  <r>
    <x v="362"/>
    <n v="816"/>
  </r>
  <r>
    <x v="363"/>
    <n v="875"/>
  </r>
  <r>
    <x v="364"/>
    <n v="720"/>
  </r>
  <r>
    <x v="365"/>
    <n v="658"/>
  </r>
  <r>
    <x v="366"/>
    <n v="624"/>
  </r>
  <r>
    <x v="367"/>
    <n v="634"/>
  </r>
  <r>
    <x v="368"/>
    <n v="588"/>
  </r>
  <r>
    <x v="369"/>
    <n v="538"/>
  </r>
  <r>
    <x v="370"/>
    <n v="474"/>
  </r>
  <r>
    <x v="371"/>
    <n v="564"/>
  </r>
  <r>
    <x v="372"/>
    <n v="842"/>
  </r>
  <r>
    <x v="373"/>
    <n v="519"/>
  </r>
  <r>
    <x v="374"/>
    <n v="601"/>
  </r>
  <r>
    <x v="375"/>
    <n v="436"/>
  </r>
  <r>
    <x v="376"/>
    <n v="597"/>
  </r>
  <r>
    <x v="377"/>
    <n v="609"/>
  </r>
  <r>
    <x v="378"/>
    <n v="928"/>
  </r>
  <r>
    <x v="379"/>
    <n v="577"/>
  </r>
  <r>
    <x v="380"/>
    <n v="855"/>
  </r>
  <r>
    <x v="381"/>
    <n v="558"/>
  </r>
  <r>
    <x v="382"/>
    <n v="628"/>
  </r>
  <r>
    <x v="383"/>
    <n v="436"/>
  </r>
  <r>
    <x v="384"/>
    <n v="533"/>
  </r>
  <r>
    <x v="385"/>
    <n v="503"/>
  </r>
  <r>
    <x v="386"/>
    <n v="738"/>
  </r>
  <r>
    <x v="387"/>
    <n v="441"/>
  </r>
  <r>
    <x v="388"/>
    <n v="492"/>
  </r>
  <r>
    <x v="389"/>
    <n v="469"/>
  </r>
  <r>
    <x v="390"/>
    <n v="433"/>
  </r>
  <r>
    <x v="391"/>
    <n v="426"/>
  </r>
  <r>
    <x v="392"/>
    <n v="435"/>
  </r>
  <r>
    <x v="393"/>
    <n v="399"/>
  </r>
  <r>
    <x v="394"/>
    <n v="378"/>
  </r>
  <r>
    <x v="395"/>
    <n v="497"/>
  </r>
  <r>
    <x v="396"/>
    <n v="356"/>
  </r>
  <r>
    <x v="397"/>
    <n v="272"/>
  </r>
  <r>
    <x v="398"/>
    <n v="370"/>
  </r>
  <r>
    <x v="399"/>
    <n v="464"/>
  </r>
  <r>
    <x v="400"/>
    <n v="339"/>
  </r>
  <r>
    <x v="401"/>
    <n v="338"/>
  </r>
  <r>
    <x v="402"/>
    <n v="446"/>
  </r>
  <r>
    <x v="403"/>
    <n v="446"/>
  </r>
  <r>
    <x v="404"/>
    <n v="318"/>
  </r>
  <r>
    <x v="405"/>
    <n v="313"/>
  </r>
  <r>
    <x v="406"/>
    <n v="283"/>
  </r>
  <r>
    <x v="407"/>
    <n v="317"/>
  </r>
  <r>
    <x v="408"/>
    <n v="354"/>
  </r>
  <r>
    <x v="409"/>
    <n v="462"/>
  </r>
  <r>
    <x v="410"/>
    <n v="375"/>
  </r>
  <r>
    <x v="411"/>
    <n v="258"/>
  </r>
  <r>
    <x v="412"/>
    <n v="444"/>
  </r>
  <r>
    <x v="413"/>
    <n v="627"/>
  </r>
  <r>
    <x v="414"/>
    <n v="465"/>
  </r>
  <r>
    <x v="415"/>
    <n v="406"/>
  </r>
  <r>
    <x v="416"/>
    <n v="1015"/>
  </r>
  <r>
    <x v="417"/>
    <n v="642"/>
  </r>
  <r>
    <x v="418"/>
    <n v="630"/>
  </r>
  <r>
    <x v="419"/>
    <n v="542"/>
  </r>
  <r>
    <x v="420"/>
    <n v="545"/>
  </r>
  <r>
    <x v="421"/>
    <n v="491"/>
  </r>
  <r>
    <x v="422"/>
    <n v="546"/>
  </r>
  <r>
    <x v="423"/>
    <n v="451"/>
  </r>
  <r>
    <x v="424"/>
    <n v="650"/>
  </r>
  <r>
    <x v="425"/>
    <n v="637"/>
  </r>
  <r>
    <x v="426"/>
    <n v="488"/>
  </r>
  <r>
    <x v="427"/>
    <n v="362"/>
  </r>
  <r>
    <x v="428"/>
    <n v="559"/>
  </r>
  <r>
    <x v="429"/>
    <n v="536"/>
  </r>
  <r>
    <x v="430"/>
    <n v="921"/>
  </r>
  <r>
    <x v="431"/>
    <n v="912"/>
  </r>
  <r>
    <x v="432"/>
    <n v="544"/>
  </r>
  <r>
    <x v="433"/>
    <n v="543"/>
  </r>
  <r>
    <x v="434"/>
    <n v="460"/>
  </r>
  <r>
    <x v="435"/>
    <n v="854"/>
  </r>
  <r>
    <x v="436"/>
    <n v="912"/>
  </r>
  <r>
    <x v="437"/>
    <n v="382"/>
  </r>
  <r>
    <x v="438"/>
    <n v="480"/>
  </r>
  <r>
    <x v="439"/>
    <n v="407"/>
  </r>
  <r>
    <x v="440"/>
    <n v="458"/>
  </r>
  <r>
    <x v="441"/>
    <n v="341"/>
  </r>
  <r>
    <x v="442"/>
    <n v="637"/>
  </r>
  <r>
    <x v="443"/>
    <n v="572"/>
  </r>
  <r>
    <x v="444"/>
    <n v="643"/>
  </r>
  <r>
    <x v="445"/>
    <n v="502"/>
  </r>
  <r>
    <x v="446"/>
    <n v="486"/>
  </r>
  <r>
    <x v="447"/>
    <n v="1587"/>
  </r>
  <r>
    <x v="448"/>
    <n v="661"/>
  </r>
  <r>
    <x v="449"/>
    <n v="570"/>
  </r>
  <r>
    <x v="450"/>
    <n v="534"/>
  </r>
  <r>
    <x v="451"/>
    <n v="532"/>
  </r>
  <r>
    <x v="452"/>
    <n v="565"/>
  </r>
  <r>
    <x v="453"/>
    <n v="1035"/>
  </r>
  <r>
    <x v="454"/>
    <n v="984"/>
  </r>
  <r>
    <x v="455"/>
    <n v="695"/>
  </r>
  <r>
    <x v="456"/>
    <n v="587"/>
  </r>
  <r>
    <x v="457"/>
    <n v="583"/>
  </r>
  <r>
    <x v="458"/>
    <n v="529"/>
  </r>
  <r>
    <x v="459"/>
    <n v="494"/>
  </r>
  <r>
    <x v="460"/>
    <n v="459"/>
  </r>
  <r>
    <x v="461"/>
    <n v="318"/>
  </r>
  <r>
    <x v="462"/>
    <n v="604"/>
  </r>
  <r>
    <x v="463"/>
    <n v="455"/>
  </r>
  <r>
    <x v="464"/>
    <n v="396"/>
  </r>
  <r>
    <x v="465"/>
    <n v="432"/>
  </r>
  <r>
    <x v="466"/>
    <n v="370"/>
  </r>
  <r>
    <x v="467"/>
    <n v="260"/>
  </r>
  <r>
    <x v="468"/>
    <n v="216"/>
  </r>
  <r>
    <x v="469"/>
    <n v="327"/>
  </r>
  <r>
    <x v="470"/>
    <n v="465"/>
  </r>
  <r>
    <x v="471"/>
    <n v="866"/>
  </r>
  <r>
    <x v="472"/>
    <n v="447"/>
  </r>
  <r>
    <x v="473"/>
    <n v="475"/>
  </r>
  <r>
    <x v="474"/>
    <n v="363"/>
  </r>
  <r>
    <x v="475"/>
    <n v="345"/>
  </r>
  <r>
    <x v="476"/>
    <n v="671"/>
  </r>
  <r>
    <x v="477"/>
    <n v="627"/>
  </r>
  <r>
    <x v="478"/>
    <n v="578"/>
  </r>
  <r>
    <x v="479"/>
    <n v="756"/>
  </r>
  <r>
    <x v="480"/>
    <n v="662"/>
  </r>
  <r>
    <x v="481"/>
    <n v="697"/>
  </r>
  <r>
    <x v="482"/>
    <n v="686"/>
  </r>
  <r>
    <x v="483"/>
    <n v="879"/>
  </r>
  <r>
    <x v="484"/>
    <n v="780"/>
  </r>
  <r>
    <x v="485"/>
    <n v="642"/>
  </r>
  <r>
    <x v="486"/>
    <n v="1007"/>
  </r>
  <r>
    <x v="487"/>
    <n v="1349"/>
  </r>
  <r>
    <x v="488"/>
    <n v="1884"/>
  </r>
  <r>
    <x v="489"/>
    <n v="1806"/>
  </r>
  <r>
    <x v="490"/>
    <n v="1815"/>
  </r>
  <r>
    <x v="491"/>
    <n v="2736"/>
  </r>
  <r>
    <x v="492"/>
    <n v="3521"/>
  </r>
  <r>
    <x v="493"/>
    <n v="6819"/>
  </r>
  <r>
    <x v="494"/>
    <n v="2498"/>
  </r>
  <r>
    <x v="495"/>
    <n v="1856"/>
  </r>
  <r>
    <x v="496"/>
    <n v="1891"/>
  </r>
  <r>
    <x v="497"/>
    <n v="1635"/>
  </r>
  <r>
    <x v="498"/>
    <n v="1514"/>
  </r>
  <r>
    <x v="499"/>
    <n v="1832"/>
  </r>
  <r>
    <x v="500"/>
    <n v="1522"/>
  </r>
  <r>
    <x v="501"/>
    <n v="1755"/>
  </r>
  <r>
    <x v="502"/>
    <n v="1412"/>
  </r>
  <r>
    <x v="503"/>
    <n v="1362"/>
  </r>
  <r>
    <x v="504"/>
    <n v="1370"/>
  </r>
  <r>
    <x v="505"/>
    <n v="1417"/>
  </r>
  <r>
    <x v="506"/>
    <n v="1513"/>
  </r>
  <r>
    <x v="507"/>
    <n v="1424"/>
  </r>
  <r>
    <x v="508"/>
    <n v="1282"/>
  </r>
  <r>
    <x v="509"/>
    <n v="2708"/>
  </r>
  <r>
    <x v="510"/>
    <n v="1904"/>
  </r>
  <r>
    <x v="511"/>
    <n v="1537"/>
  </r>
  <r>
    <x v="512"/>
    <n v="2002"/>
  </r>
  <r>
    <x v="513"/>
    <n v="2197"/>
  </r>
  <r>
    <x v="514"/>
    <n v="1487"/>
  </r>
  <r>
    <x v="515"/>
    <n v="1351"/>
  </r>
  <r>
    <x v="516"/>
    <n v="965"/>
  </r>
  <r>
    <x v="517"/>
    <n v="1063"/>
  </r>
  <r>
    <x v="518"/>
    <n v="875"/>
  </r>
  <r>
    <x v="519"/>
    <n v="1061"/>
  </r>
  <r>
    <x v="520"/>
    <n v="1077"/>
  </r>
  <r>
    <x v="521"/>
    <n v="895"/>
  </r>
  <r>
    <x v="522"/>
    <n v="797"/>
  </r>
  <r>
    <x v="523"/>
    <n v="718"/>
  </r>
  <r>
    <x v="524"/>
    <n v="794"/>
  </r>
  <r>
    <x v="525"/>
    <n v="619"/>
  </r>
  <r>
    <x v="526"/>
    <n v="910"/>
  </r>
  <r>
    <x v="527"/>
    <n v="835"/>
  </r>
  <r>
    <x v="528"/>
    <n v="662"/>
  </r>
  <r>
    <x v="529"/>
    <n v="749"/>
  </r>
  <r>
    <x v="530"/>
    <n v="1197"/>
  </r>
  <r>
    <x v="531"/>
    <n v="1156"/>
  </r>
  <r>
    <x v="532"/>
    <n v="1152"/>
  </r>
  <r>
    <x v="533"/>
    <n v="739"/>
  </r>
  <r>
    <x v="534"/>
    <n v="2123"/>
  </r>
  <r>
    <x v="535"/>
    <n v="979"/>
  </r>
  <r>
    <x v="536"/>
    <n v="1026"/>
  </r>
  <r>
    <x v="537"/>
    <n v="1369"/>
  </r>
  <r>
    <x v="538"/>
    <n v="1158"/>
  </r>
  <r>
    <x v="539"/>
    <n v="982"/>
  </r>
  <r>
    <x v="540"/>
    <n v="851"/>
  </r>
  <r>
    <x v="541"/>
    <n v="969"/>
  </r>
  <r>
    <x v="542"/>
    <n v="921"/>
  </r>
  <r>
    <x v="543"/>
    <n v="1131"/>
  </r>
  <r>
    <x v="544"/>
    <n v="900"/>
  </r>
  <r>
    <x v="545"/>
    <n v="757"/>
  </r>
  <r>
    <x v="546"/>
    <n v="785"/>
  </r>
  <r>
    <x v="547"/>
    <n v="715"/>
  </r>
  <r>
    <x v="548"/>
    <n v="688"/>
  </r>
  <r>
    <x v="549"/>
    <n v="781"/>
  </r>
  <r>
    <x v="550"/>
    <n v="863"/>
  </r>
  <r>
    <x v="551"/>
    <n v="999"/>
  </r>
  <r>
    <x v="552"/>
    <n v="1204"/>
  </r>
  <r>
    <x v="553"/>
    <n v="1286"/>
  </r>
  <r>
    <x v="554"/>
    <n v="1114"/>
  </r>
  <r>
    <x v="555"/>
    <n v="1248"/>
  </r>
  <r>
    <x v="556"/>
    <n v="1305"/>
  </r>
  <r>
    <x v="557"/>
    <n v="1335"/>
  </r>
  <r>
    <x v="558"/>
    <n v="1187"/>
  </r>
  <r>
    <x v="559"/>
    <n v="1474"/>
  </r>
  <r>
    <x v="560"/>
    <n v="1914"/>
  </r>
  <r>
    <x v="561"/>
    <n v="891"/>
  </r>
  <r>
    <x v="562"/>
    <n v="951"/>
  </r>
  <r>
    <x v="563"/>
    <n v="848"/>
  </r>
  <r>
    <x v="564"/>
    <n v="1023"/>
  </r>
  <r>
    <x v="565"/>
    <n v="598"/>
  </r>
  <r>
    <x v="566"/>
    <n v="546"/>
  </r>
  <r>
    <x v="567"/>
    <n v="604"/>
  </r>
  <r>
    <x v="568"/>
    <n v="512"/>
  </r>
  <r>
    <x v="569"/>
    <n v="730"/>
  </r>
  <r>
    <x v="570"/>
    <n v="606"/>
  </r>
  <r>
    <x v="571"/>
    <n v="645"/>
  </r>
  <r>
    <x v="572"/>
    <n v="600"/>
  </r>
  <r>
    <x v="573"/>
    <n v="567"/>
  </r>
  <r>
    <x v="574"/>
    <n v="509"/>
  </r>
  <r>
    <x v="575"/>
    <n v="641"/>
  </r>
  <r>
    <x v="576"/>
    <n v="525"/>
  </r>
  <r>
    <x v="577"/>
    <n v="534"/>
  </r>
  <r>
    <x v="578"/>
    <n v="442"/>
  </r>
  <r>
    <x v="579"/>
    <n v="366"/>
  </r>
  <r>
    <x v="580"/>
    <n v="330"/>
  </r>
  <r>
    <x v="581"/>
    <n v="469"/>
  </r>
  <r>
    <x v="582"/>
    <n v="327"/>
  </r>
  <r>
    <x v="583"/>
    <n v="460"/>
  </r>
  <r>
    <x v="584"/>
    <n v="799"/>
  </r>
  <r>
    <x v="585"/>
    <n v="1370"/>
  </r>
  <r>
    <x v="586"/>
    <n v="2084"/>
  </r>
  <r>
    <x v="587"/>
    <n v="857"/>
  </r>
  <r>
    <x v="588"/>
    <n v="797"/>
  </r>
  <r>
    <x v="589"/>
    <n v="664"/>
  </r>
  <r>
    <x v="590"/>
    <n v="993"/>
  </r>
  <r>
    <x v="591"/>
    <n v="660"/>
  </r>
  <r>
    <x v="592"/>
    <n v="648"/>
  </r>
  <r>
    <x v="593"/>
    <n v="546"/>
  </r>
  <r>
    <x v="594"/>
    <n v="497"/>
  </r>
  <r>
    <x v="595"/>
    <n v="703"/>
  </r>
  <r>
    <x v="596"/>
    <n v="583"/>
  </r>
  <r>
    <x v="597"/>
    <n v="617"/>
  </r>
  <r>
    <x v="598"/>
    <n v="340"/>
  </r>
  <r>
    <x v="599"/>
    <n v="644"/>
  </r>
  <r>
    <x v="600"/>
    <n v="382"/>
  </r>
  <r>
    <x v="601"/>
    <n v="312"/>
  </r>
  <r>
    <x v="602"/>
    <n v="498"/>
  </r>
  <r>
    <x v="603"/>
    <n v="412"/>
  </r>
  <r>
    <x v="604"/>
    <n v="422"/>
  </r>
  <r>
    <x v="605"/>
    <n v="402"/>
  </r>
  <r>
    <x v="606"/>
    <n v="329"/>
  </r>
  <r>
    <x v="607"/>
    <n v="302"/>
  </r>
  <r>
    <x v="608"/>
    <n v="397"/>
  </r>
  <r>
    <x v="609"/>
    <n v="365"/>
  </r>
  <r>
    <x v="610"/>
    <n v="318"/>
  </r>
  <r>
    <x v="611"/>
    <n v="320"/>
  </r>
  <r>
    <x v="612"/>
    <n v="324"/>
  </r>
  <r>
    <x v="613"/>
    <n v="346"/>
  </r>
  <r>
    <x v="614"/>
    <n v="327"/>
  </r>
  <r>
    <x v="615"/>
    <n v="482"/>
  </r>
  <r>
    <x v="616"/>
    <n v="327"/>
  </r>
  <r>
    <x v="617"/>
    <n v="536"/>
  </r>
  <r>
    <x v="618"/>
    <n v="354"/>
  </r>
  <r>
    <x v="619"/>
    <n v="317"/>
  </r>
  <r>
    <x v="620"/>
    <n v="264"/>
  </r>
  <r>
    <x v="621"/>
    <n v="455"/>
  </r>
  <r>
    <x v="622"/>
    <n v="608"/>
  </r>
  <r>
    <x v="623"/>
    <n v="424"/>
  </r>
  <r>
    <x v="624"/>
    <n v="398"/>
  </r>
  <r>
    <x v="625"/>
    <n v="370"/>
  </r>
  <r>
    <x v="626"/>
    <n v="328"/>
  </r>
  <r>
    <x v="627"/>
    <n v="302"/>
  </r>
  <r>
    <x v="628"/>
    <n v="326"/>
  </r>
  <r>
    <x v="629"/>
    <n v="474"/>
  </r>
  <r>
    <x v="630"/>
    <n v="494"/>
  </r>
  <r>
    <x v="631"/>
    <n v="521"/>
  </r>
  <r>
    <x v="632"/>
    <n v="337"/>
  </r>
  <r>
    <x v="633"/>
    <n v="653"/>
  </r>
  <r>
    <x v="634"/>
    <n v="547"/>
  </r>
  <r>
    <x v="635"/>
    <n v="463"/>
  </r>
  <r>
    <x v="636"/>
    <n v="437"/>
  </r>
  <r>
    <x v="637"/>
    <n v="448"/>
  </r>
  <r>
    <x v="638"/>
    <n v="641"/>
  </r>
  <r>
    <x v="639"/>
    <n v="693"/>
  </r>
  <r>
    <x v="640"/>
    <n v="657"/>
  </r>
  <r>
    <x v="641"/>
    <n v="675"/>
  </r>
  <r>
    <x v="642"/>
    <n v="508"/>
  </r>
  <r>
    <x v="643"/>
    <n v="429"/>
  </r>
  <r>
    <x v="644"/>
    <n v="417"/>
  </r>
  <r>
    <x v="645"/>
    <n v="368"/>
  </r>
  <r>
    <x v="646"/>
    <n v="445"/>
  </r>
  <r>
    <x v="647"/>
    <n v="388"/>
  </r>
  <r>
    <x v="648"/>
    <n v="588"/>
  </r>
  <r>
    <x v="649"/>
    <n v="306"/>
  </r>
  <r>
    <x v="650"/>
    <n v="337"/>
  </r>
  <r>
    <x v="651"/>
    <n v="285"/>
  </r>
  <r>
    <x v="652"/>
    <n v="315"/>
  </r>
  <r>
    <x v="653"/>
    <n v="435"/>
  </r>
  <r>
    <x v="654"/>
    <n v="488"/>
  </r>
  <r>
    <x v="655"/>
    <n v="789"/>
  </r>
  <r>
    <x v="656"/>
    <n v="4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1">
  <r>
    <x v="0"/>
    <x v="0"/>
    <n v="35414"/>
    <n v="1002"/>
    <n v="568"/>
    <n v="13845"/>
    <n v="0.36538461538461536"/>
  </r>
  <r>
    <x v="1"/>
    <x v="1"/>
    <n v="30583"/>
    <n v="1024"/>
    <n v="504"/>
    <n v="14413"/>
    <n v="-0.11267605633802817"/>
  </r>
  <r>
    <x v="2"/>
    <x v="2"/>
    <n v="32112"/>
    <n v="875"/>
    <n v="421"/>
    <n v="14917"/>
    <n v="-0.16468253968253968"/>
  </r>
  <r>
    <x v="3"/>
    <x v="3"/>
    <n v="30851"/>
    <n v="829"/>
    <n v="475"/>
    <n v="15338"/>
    <n v="0.12826603325415678"/>
  </r>
  <r>
    <x v="4"/>
    <x v="4"/>
    <n v="39611"/>
    <n v="1069"/>
    <n v="823"/>
    <n v="15813"/>
    <n v="0.73263157894736841"/>
  </r>
  <r>
    <x v="5"/>
    <x v="5"/>
    <n v="62370"/>
    <n v="1399"/>
    <n v="1418"/>
    <n v="16636"/>
    <n v="0.72296476306196844"/>
  </r>
  <r>
    <x v="6"/>
    <x v="6"/>
    <n v="66801"/>
    <n v="1482"/>
    <n v="1427"/>
    <n v="18054"/>
    <n v="6.3469675599435822E-3"/>
  </r>
  <r>
    <x v="7"/>
    <x v="0"/>
    <n v="51602"/>
    <n v="1287"/>
    <n v="1148"/>
    <n v="19481"/>
    <n v="-0.19551506657323056"/>
  </r>
  <r>
    <x v="8"/>
    <x v="1"/>
    <n v="39309"/>
    <n v="985"/>
    <n v="738"/>
    <n v="20629"/>
    <n v="-0.35714285714285715"/>
  </r>
  <r>
    <x v="9"/>
    <x v="2"/>
    <n v="39655"/>
    <n v="933"/>
    <n v="526"/>
    <n v="21367"/>
    <n v="-0.2872628726287263"/>
  </r>
  <r>
    <x v="10"/>
    <x v="3"/>
    <n v="38036"/>
    <n v="954"/>
    <n v="394"/>
    <n v="21893"/>
    <n v="-0.2509505703422053"/>
  </r>
  <r>
    <x v="11"/>
    <x v="4"/>
    <n v="32650"/>
    <n v="825"/>
    <n v="379"/>
    <n v="22287"/>
    <n v="-3.8071065989847719E-2"/>
  </r>
  <r>
    <x v="12"/>
    <x v="5"/>
    <n v="29979"/>
    <n v="726"/>
    <n v="394"/>
    <n v="22666"/>
    <n v="3.9577836411609502E-2"/>
  </r>
  <r>
    <x v="13"/>
    <x v="6"/>
    <n v="29539"/>
    <n v="706"/>
    <n v="425"/>
    <n v="23060"/>
    <n v="7.8680203045685279E-2"/>
  </r>
  <r>
    <x v="14"/>
    <x v="0"/>
    <n v="49355"/>
    <n v="1074"/>
    <n v="474"/>
    <n v="23485"/>
    <n v="0.11529411764705882"/>
  </r>
  <r>
    <x v="15"/>
    <x v="1"/>
    <n v="48435"/>
    <n v="1215"/>
    <n v="544"/>
    <n v="23959"/>
    <n v="0.14767932489451477"/>
  </r>
  <r>
    <x v="16"/>
    <x v="2"/>
    <n v="40130"/>
    <n v="966"/>
    <n v="640"/>
    <n v="24503"/>
    <n v="0.17647058823529413"/>
  </r>
  <r>
    <x v="17"/>
    <x v="3"/>
    <n v="49953"/>
    <n v="1290"/>
    <n v="699"/>
    <n v="25143"/>
    <n v="9.2187500000000006E-2"/>
  </r>
  <r>
    <x v="18"/>
    <x v="4"/>
    <n v="75025"/>
    <n v="1679"/>
    <n v="835"/>
    <n v="25842"/>
    <n v="0.19456366237482117"/>
  </r>
  <r>
    <x v="19"/>
    <x v="5"/>
    <n v="88250"/>
    <n v="1852"/>
    <n v="1069"/>
    <n v="26677"/>
    <n v="0.28023952095808385"/>
  </r>
  <r>
    <x v="20"/>
    <x v="6"/>
    <n v="83710"/>
    <n v="1738"/>
    <n v="1216"/>
    <n v="27746"/>
    <n v="0.13751169317118803"/>
  </r>
  <r>
    <x v="21"/>
    <x v="0"/>
    <n v="73061"/>
    <n v="1624"/>
    <n v="976"/>
    <n v="28962"/>
    <n v="-0.19736842105263158"/>
  </r>
  <r>
    <x v="22"/>
    <x v="1"/>
    <n v="79516"/>
    <n v="1342"/>
    <n v="998"/>
    <n v="29938"/>
    <n v="2.2540983606557378E-2"/>
  </r>
  <r>
    <x v="23"/>
    <x v="2"/>
    <n v="68559"/>
    <n v="1233"/>
    <n v="893"/>
    <n v="30936"/>
    <n v="-0.10521042084168336"/>
  </r>
  <r>
    <x v="24"/>
    <x v="3"/>
    <n v="81265"/>
    <n v="1271"/>
    <n v="964"/>
    <n v="31829"/>
    <n v="7.9507278835386344E-2"/>
  </r>
  <r>
    <x v="25"/>
    <x v="4"/>
    <n v="87274"/>
    <n v="1874"/>
    <n v="1037"/>
    <n v="32793"/>
    <n v="7.5726141078838169E-2"/>
  </r>
  <r>
    <x v="26"/>
    <x v="5"/>
    <n v="90302"/>
    <n v="2007"/>
    <n v="1181"/>
    <n v="33830"/>
    <n v="0.13886210221793635"/>
  </r>
  <r>
    <x v="27"/>
    <x v="6"/>
    <n v="89972"/>
    <n v="1842"/>
    <n v="1149"/>
    <n v="35011"/>
    <n v="-2.7095681625740897E-2"/>
  </r>
  <r>
    <x v="28"/>
    <x v="0"/>
    <n v="73967"/>
    <n v="1564"/>
    <n v="1018"/>
    <n v="36160"/>
    <n v="-0.11401218450826806"/>
  </r>
  <r>
    <x v="29"/>
    <x v="1"/>
    <n v="80209"/>
    <n v="1467"/>
    <n v="790"/>
    <n v="37178"/>
    <n v="-0.22396856581532418"/>
  </r>
  <r>
    <x v="30"/>
    <x v="2"/>
    <n v="53681"/>
    <n v="1137"/>
    <n v="676"/>
    <n v="37968"/>
    <n v="-0.14430379746835442"/>
  </r>
  <r>
    <x v="31"/>
    <x v="3"/>
    <n v="46612"/>
    <n v="1115"/>
    <n v="619"/>
    <n v="38644"/>
    <n v="-8.4319526627218935E-2"/>
  </r>
  <r>
    <x v="32"/>
    <x v="4"/>
    <n v="45428"/>
    <n v="1127"/>
    <n v="707"/>
    <n v="39263"/>
    <n v="0.1421647819063005"/>
  </r>
  <r>
    <x v="33"/>
    <x v="5"/>
    <n v="48226"/>
    <n v="1261"/>
    <n v="721"/>
    <n v="39970"/>
    <n v="1.9801980198019802E-2"/>
  </r>
  <r>
    <x v="34"/>
    <x v="6"/>
    <n v="42266"/>
    <n v="972"/>
    <n v="637"/>
    <n v="40691"/>
    <n v="-0.11650485436893204"/>
  </r>
  <r>
    <x v="35"/>
    <x v="0"/>
    <n v="34559"/>
    <n v="885"/>
    <n v="527"/>
    <n v="41328"/>
    <n v="-0.17268445839874411"/>
  </r>
  <r>
    <x v="36"/>
    <x v="1"/>
    <n v="31635"/>
    <n v="816"/>
    <n v="465"/>
    <n v="41855"/>
    <n v="-0.11764705882352941"/>
  </r>
  <r>
    <x v="37"/>
    <x v="2"/>
    <n v="31593"/>
    <n v="875"/>
    <n v="484"/>
    <n v="42320"/>
    <n v="4.0860215053763443E-2"/>
  </r>
  <r>
    <x v="38"/>
    <x v="3"/>
    <n v="25577"/>
    <n v="720"/>
    <n v="428"/>
    <n v="42804"/>
    <n v="-0.11570247933884298"/>
  </r>
  <r>
    <x v="39"/>
    <x v="4"/>
    <n v="22213"/>
    <n v="658"/>
    <n v="340"/>
    <n v="43232"/>
    <n v="-0.20560747663551401"/>
  </r>
  <r>
    <x v="40"/>
    <x v="5"/>
    <n v="22909"/>
    <n v="624"/>
    <n v="355"/>
    <n v="43572"/>
    <n v="4.4117647058823532E-2"/>
  </r>
  <r>
    <x v="41"/>
    <x v="6"/>
    <n v="19496"/>
    <n v="634"/>
    <n v="361"/>
    <n v="43927"/>
    <n v="1.6901408450704224E-2"/>
  </r>
  <r>
    <x v="42"/>
    <x v="0"/>
    <n v="20459"/>
    <n v="588"/>
    <n v="348"/>
    <n v="44288"/>
    <n v="-3.6011080332409975E-2"/>
  </r>
  <r>
    <x v="43"/>
    <x v="1"/>
    <n v="18941"/>
    <n v="538"/>
    <n v="303"/>
    <n v="44636"/>
    <n v="-0.12931034482758622"/>
  </r>
  <r>
    <x v="44"/>
    <x v="2"/>
    <n v="17122"/>
    <n v="474"/>
    <n v="327"/>
    <n v="44939"/>
    <n v="7.9207920792079209E-2"/>
  </r>
  <r>
    <x v="45"/>
    <x v="3"/>
    <n v="15259"/>
    <n v="564"/>
    <n v="264"/>
    <n v="45266"/>
    <n v="-0.19266055045871561"/>
  </r>
  <r>
    <x v="46"/>
    <x v="4"/>
    <n v="30096"/>
    <n v="842"/>
    <n v="276"/>
    <n v="45530"/>
    <n v="4.5454545454545456E-2"/>
  </r>
  <r>
    <x v="47"/>
    <x v="5"/>
    <n v="16417"/>
    <n v="519"/>
    <n v="153"/>
    <n v="45806"/>
    <n v="-0.44565217391304346"/>
  </r>
  <r>
    <x v="48"/>
    <x v="6"/>
    <n v="35283"/>
    <n v="601"/>
    <n v="171"/>
    <n v="45959"/>
    <n v="0.11764705882352941"/>
  </r>
  <r>
    <x v="49"/>
    <x v="0"/>
    <n v="14660"/>
    <n v="436"/>
    <n v="146"/>
    <n v="46130"/>
    <n v="-0.14619883040935672"/>
  </r>
  <r>
    <x v="50"/>
    <x v="1"/>
    <n v="23009"/>
    <n v="597"/>
    <n v="178"/>
    <n v="46276"/>
    <n v="0.21917808219178081"/>
  </r>
  <r>
    <x v="51"/>
    <x v="2"/>
    <n v="26388"/>
    <n v="609"/>
    <n v="173"/>
    <n v="46454"/>
    <n v="-2.8089887640449437E-2"/>
  </r>
  <r>
    <x v="52"/>
    <x v="3"/>
    <n v="41960"/>
    <n v="928"/>
    <n v="211"/>
    <n v="46627"/>
    <n v="0.21965317919075145"/>
  </r>
  <r>
    <x v="53"/>
    <x v="4"/>
    <n v="18761"/>
    <n v="577"/>
    <n v="210"/>
    <n v="46838"/>
    <n v="-4.7393364928909956E-3"/>
  </r>
  <r>
    <x v="54"/>
    <x v="5"/>
    <n v="47536"/>
    <n v="855"/>
    <n v="265"/>
    <n v="47048"/>
    <n v="0.26190476190476192"/>
  </r>
  <r>
    <x v="55"/>
    <x v="6"/>
    <n v="22538"/>
    <n v="558"/>
    <n v="178"/>
    <n v="47313"/>
    <n v="-0.32830188679245281"/>
  </r>
  <r>
    <x v="56"/>
    <x v="0"/>
    <n v="32494"/>
    <n v="628"/>
    <n v="177"/>
    <n v="47491"/>
    <n v="-5.6179775280898875E-3"/>
  </r>
  <r>
    <x v="57"/>
    <x v="1"/>
    <n v="16880"/>
    <n v="436"/>
    <n v="144"/>
    <n v="47668"/>
    <n v="-0.1864406779661017"/>
  </r>
  <r>
    <x v="58"/>
    <x v="2"/>
    <n v="27016"/>
    <n v="533"/>
    <n v="176"/>
    <n v="47812"/>
    <n v="0.22222222222222221"/>
  </r>
  <r>
    <x v="59"/>
    <x v="3"/>
    <n v="17937"/>
    <n v="503"/>
    <n v="187"/>
    <n v="47988"/>
    <n v="6.25E-2"/>
  </r>
  <r>
    <x v="60"/>
    <x v="4"/>
    <n v="36689"/>
    <n v="738"/>
    <n v="218"/>
    <n v="48175"/>
    <n v="0.16577540106951871"/>
  </r>
  <r>
    <x v="61"/>
    <x v="5"/>
    <n v="14542"/>
    <n v="441"/>
    <n v="174"/>
    <n v="48393"/>
    <n v="-0.20183486238532111"/>
  </r>
  <r>
    <x v="62"/>
    <x v="6"/>
    <n v="18567"/>
    <n v="492"/>
    <n v="165"/>
    <n v="48567"/>
    <n v="-5.1724137931034482E-2"/>
  </r>
  <r>
    <x v="63"/>
    <x v="0"/>
    <n v="14265"/>
    <n v="469"/>
    <n v="184"/>
    <n v="48732"/>
    <n v="0.11515151515151516"/>
  </r>
  <r>
    <x v="64"/>
    <x v="1"/>
    <n v="16450"/>
    <n v="433"/>
    <n v="155"/>
    <n v="48916"/>
    <n v="-0.15760869565217392"/>
  </r>
  <r>
    <x v="65"/>
    <x v="2"/>
    <n v="16016"/>
    <n v="426"/>
    <n v="170"/>
    <n v="49071"/>
    <n v="9.6774193548387094E-2"/>
  </r>
  <r>
    <x v="66"/>
    <x v="3"/>
    <n v="15320"/>
    <n v="435"/>
    <n v="162"/>
    <n v="49241"/>
    <n v="-4.7058823529411764E-2"/>
  </r>
  <r>
    <x v="67"/>
    <x v="4"/>
    <n v="13084"/>
    <n v="399"/>
    <n v="153"/>
    <n v="49403"/>
    <n v="-5.5555555555555552E-2"/>
  </r>
  <r>
    <x v="68"/>
    <x v="5"/>
    <n v="12947"/>
    <n v="378"/>
    <n v="152"/>
    <n v="49556"/>
    <n v="-6.5359477124183009E-3"/>
  </r>
  <r>
    <x v="69"/>
    <x v="6"/>
    <n v="24953"/>
    <n v="497"/>
    <n v="185"/>
    <n v="49708"/>
    <n v="0.21710526315789475"/>
  </r>
  <r>
    <x v="70"/>
    <x v="0"/>
    <n v="14073"/>
    <n v="356"/>
    <n v="148"/>
    <n v="49893"/>
    <n v="-0.2"/>
  </r>
  <r>
    <x v="71"/>
    <x v="1"/>
    <n v="5135"/>
    <n v="272"/>
    <n v="113"/>
    <n v="50041"/>
    <n v="-0.23648648648648649"/>
  </r>
  <r>
    <x v="72"/>
    <x v="2"/>
    <n v="10927"/>
    <n v="370"/>
    <n v="122"/>
    <n v="50154"/>
    <n v="7.9646017699115043E-2"/>
  </r>
  <r>
    <x v="73"/>
    <x v="3"/>
    <n v="13279"/>
    <n v="464"/>
    <n v="123"/>
    <n v="50276"/>
    <n v="8.1967213114754103E-3"/>
  </r>
  <r>
    <x v="74"/>
    <x v="4"/>
    <n v="7768"/>
    <n v="339"/>
    <n v="124"/>
    <n v="50399"/>
    <n v="8.130081300813009E-3"/>
  </r>
  <r>
    <x v="75"/>
    <x v="5"/>
    <n v="9803"/>
    <n v="338"/>
    <n v="114"/>
    <n v="50523"/>
    <n v="-8.0645161290322578E-2"/>
  </r>
  <r>
    <x v="76"/>
    <x v="6"/>
    <n v="14248"/>
    <n v="446"/>
    <n v="119"/>
    <n v="50637"/>
    <n v="4.3859649122807015E-2"/>
  </r>
  <r>
    <x v="77"/>
    <x v="0"/>
    <n v="11959"/>
    <n v="446"/>
    <n v="147"/>
    <n v="50756"/>
    <n v="0.23529411764705882"/>
  </r>
  <r>
    <x v="78"/>
    <x v="1"/>
    <n v="7123"/>
    <n v="318"/>
    <n v="130"/>
    <n v="50903"/>
    <n v="-0.11564625850340136"/>
  </r>
  <r>
    <x v="79"/>
    <x v="2"/>
    <n v="8088"/>
    <n v="313"/>
    <n v="103"/>
    <n v="51033"/>
    <n v="-0.2076923076923077"/>
  </r>
  <r>
    <x v="80"/>
    <x v="3"/>
    <n v="6175"/>
    <n v="283"/>
    <n v="113"/>
    <n v="51136"/>
    <n v="9.7087378640776698E-2"/>
  </r>
  <r>
    <x v="81"/>
    <x v="4"/>
    <n v="8274"/>
    <n v="317"/>
    <n v="123"/>
    <n v="51249"/>
    <n v="8.8495575221238937E-2"/>
  </r>
  <r>
    <x v="82"/>
    <x v="5"/>
    <n v="8569"/>
    <n v="354"/>
    <n v="136"/>
    <n v="51372"/>
    <n v="0.10569105691056911"/>
  </r>
  <r>
    <x v="83"/>
    <x v="6"/>
    <n v="14626"/>
    <n v="462"/>
    <n v="197"/>
    <n v="51508"/>
    <n v="0.4485294117647059"/>
  </r>
  <r>
    <x v="84"/>
    <x v="0"/>
    <n v="12427"/>
    <n v="375"/>
    <n v="167"/>
    <n v="51705"/>
    <n v="-0.15228426395939088"/>
  </r>
  <r>
    <x v="85"/>
    <x v="1"/>
    <n v="5799"/>
    <n v="258"/>
    <n v="118"/>
    <n v="51872"/>
    <n v="-0.29341317365269459"/>
  </r>
  <r>
    <x v="86"/>
    <x v="2"/>
    <n v="14537"/>
    <n v="444"/>
    <n v="143"/>
    <n v="51990"/>
    <n v="0.21186440677966101"/>
  </r>
  <r>
    <x v="87"/>
    <x v="3"/>
    <n v="13187"/>
    <n v="627"/>
    <n v="157"/>
    <n v="52133"/>
    <n v="9.7902097902097904E-2"/>
  </r>
  <r>
    <x v="88"/>
    <x v="4"/>
    <n v="12025"/>
    <n v="465"/>
    <n v="125"/>
    <n v="52290"/>
    <n v="-0.20382165605095542"/>
  </r>
  <r>
    <x v="89"/>
    <x v="5"/>
    <n v="9454"/>
    <n v="406"/>
    <n v="134"/>
    <n v="52415"/>
    <n v="7.1999999999999995E-2"/>
  </r>
  <r>
    <x v="90"/>
    <x v="6"/>
    <n v="45333"/>
    <n v="1015"/>
    <n v="148"/>
    <n v="52549"/>
    <n v="0.1044776119402985"/>
  </r>
  <r>
    <x v="91"/>
    <x v="0"/>
    <n v="25792"/>
    <n v="642"/>
    <n v="148"/>
    <n v="52697"/>
    <n v="0"/>
  </r>
  <r>
    <x v="92"/>
    <x v="1"/>
    <n v="30247"/>
    <n v="630"/>
    <n v="125"/>
    <n v="52845"/>
    <n v="-0.1554054054054054"/>
  </r>
  <r>
    <x v="93"/>
    <x v="2"/>
    <n v="21611"/>
    <n v="542"/>
    <n v="115"/>
    <n v="52970"/>
    <n v="-0.08"/>
  </r>
  <r>
    <x v="94"/>
    <x v="3"/>
    <n v="21416"/>
    <n v="545"/>
    <n v="113"/>
    <n v="53085"/>
    <n v="-1.7391304347826087E-2"/>
  </r>
  <r>
    <x v="95"/>
    <x v="4"/>
    <n v="18954"/>
    <n v="491"/>
    <n v="118"/>
    <n v="53198"/>
    <n v="4.4247787610619468E-2"/>
  </r>
  <r>
    <x v="96"/>
    <x v="5"/>
    <n v="19478"/>
    <n v="546"/>
    <n v="145"/>
    <n v="53316"/>
    <n v="0.2288135593220339"/>
  </r>
  <r>
    <x v="97"/>
    <x v="6"/>
    <n v="14656"/>
    <n v="451"/>
    <n v="136"/>
    <n v="53461"/>
    <n v="-6.2068965517241378E-2"/>
  </r>
  <r>
    <x v="98"/>
    <x v="0"/>
    <n v="17568"/>
    <n v="650"/>
    <n v="144"/>
    <n v="53597"/>
    <n v="5.8823529411764705E-2"/>
  </r>
  <r>
    <x v="99"/>
    <x v="1"/>
    <n v="31855"/>
    <n v="637"/>
    <n v="185"/>
    <n v="53741"/>
    <n v="0.28472222222222221"/>
  </r>
  <r>
    <x v="100"/>
    <x v="2"/>
    <n v="22575"/>
    <n v="488"/>
    <n v="158"/>
    <n v="53926"/>
    <n v="-0.14594594594594595"/>
  </r>
  <r>
    <x v="101"/>
    <x v="3"/>
    <n v="9970"/>
    <n v="362"/>
    <n v="134"/>
    <n v="54084"/>
    <n v="-0.15189873417721519"/>
  </r>
  <r>
    <x v="102"/>
    <x v="4"/>
    <n v="19647"/>
    <n v="559"/>
    <n v="151"/>
    <n v="54218"/>
    <n v="0.12686567164179105"/>
  </r>
  <r>
    <x v="103"/>
    <x v="5"/>
    <n v="11301"/>
    <n v="536"/>
    <n v="135"/>
    <n v="54369"/>
    <n v="-0.10596026490066225"/>
  </r>
  <r>
    <x v="104"/>
    <x v="6"/>
    <n v="39830"/>
    <n v="921"/>
    <n v="177"/>
    <n v="54504"/>
    <n v="0.31111111111111112"/>
  </r>
  <r>
    <x v="105"/>
    <x v="0"/>
    <n v="30813"/>
    <n v="912"/>
    <n v="193"/>
    <n v="54681"/>
    <n v="9.03954802259887E-2"/>
  </r>
  <r>
    <x v="106"/>
    <x v="1"/>
    <n v="24163"/>
    <n v="544"/>
    <n v="151"/>
    <n v="54874"/>
    <n v="-0.21761658031088082"/>
  </r>
  <r>
    <x v="107"/>
    <x v="2"/>
    <n v="21989"/>
    <n v="543"/>
    <n v="152"/>
    <n v="55025"/>
    <n v="6.6225165562913907E-3"/>
  </r>
  <r>
    <x v="108"/>
    <x v="3"/>
    <n v="11606"/>
    <n v="460"/>
    <n v="158"/>
    <n v="55177"/>
    <n v="3.9473684210526314E-2"/>
  </r>
  <r>
    <x v="109"/>
    <x v="4"/>
    <n v="24835"/>
    <n v="854"/>
    <n v="141"/>
    <n v="55335"/>
    <n v="-0.10759493670886076"/>
  </r>
  <r>
    <x v="110"/>
    <x v="5"/>
    <n v="29430"/>
    <n v="912"/>
    <n v="156"/>
    <n v="55476"/>
    <n v="0.10638297872340426"/>
  </r>
  <r>
    <x v="111"/>
    <x v="6"/>
    <n v="12958"/>
    <n v="382"/>
    <n v="104"/>
    <n v="55632"/>
    <n v="-0.33333333333333331"/>
  </r>
  <r>
    <x v="112"/>
    <x v="0"/>
    <n v="15583"/>
    <n v="480"/>
    <n v="99"/>
    <n v="55736"/>
    <n v="-4.807692307692308E-2"/>
  </r>
  <r>
    <x v="113"/>
    <x v="1"/>
    <n v="13152"/>
    <n v="407"/>
    <n v="115"/>
    <n v="55835"/>
    <n v="0.16161616161616163"/>
  </r>
  <r>
    <x v="114"/>
    <x v="2"/>
    <n v="13969"/>
    <n v="458"/>
    <n v="100"/>
    <n v="55950"/>
    <n v="-0.13043478260869565"/>
  </r>
  <r>
    <x v="115"/>
    <x v="3"/>
    <n v="8820"/>
    <n v="341"/>
    <n v="103"/>
    <n v="56050"/>
    <n v="0.03"/>
  </r>
  <r>
    <x v="116"/>
    <x v="4"/>
    <n v="19409"/>
    <n v="637"/>
    <n v="117"/>
    <n v="56153"/>
    <n v="0.13592233009708737"/>
  </r>
  <r>
    <x v="117"/>
    <x v="5"/>
    <n v="13453"/>
    <n v="572"/>
    <n v="139"/>
    <n v="56270"/>
    <n v="0.18803418803418803"/>
  </r>
  <r>
    <x v="118"/>
    <x v="6"/>
    <n v="15033"/>
    <n v="643"/>
    <n v="111"/>
    <n v="56409"/>
    <n v="-0.20143884892086331"/>
  </r>
  <r>
    <x v="119"/>
    <x v="0"/>
    <n v="11399"/>
    <n v="502"/>
    <n v="164"/>
    <n v="56520"/>
    <n v="0.47747747747747749"/>
  </r>
  <r>
    <x v="120"/>
    <x v="1"/>
    <n v="10892"/>
    <n v="486"/>
    <n v="173"/>
    <n v="56684"/>
    <n v="5.4878048780487805E-2"/>
  </r>
  <r>
    <x v="121"/>
    <x v="2"/>
    <n v="53287"/>
    <n v="1587"/>
    <n v="192"/>
    <n v="56857"/>
    <n v="0.10982658959537572"/>
  </r>
  <r>
    <x v="122"/>
    <x v="3"/>
    <n v="19234"/>
    <n v="661"/>
    <n v="136"/>
    <n v="57049"/>
    <n v="-0.29166666666666669"/>
  </r>
  <r>
    <x v="123"/>
    <x v="4"/>
    <n v="13231"/>
    <n v="570"/>
    <n v="139"/>
    <n v="57185"/>
    <n v="2.2058823529411766E-2"/>
  </r>
  <r>
    <x v="124"/>
    <x v="5"/>
    <n v="10090"/>
    <n v="534"/>
    <n v="128"/>
    <n v="57324"/>
    <n v="-7.9136690647482008E-2"/>
  </r>
  <r>
    <x v="125"/>
    <x v="6"/>
    <n v="17425"/>
    <n v="532"/>
    <n v="146"/>
    <n v="57452"/>
    <n v="0.140625"/>
  </r>
  <r>
    <x v="126"/>
    <x v="0"/>
    <n v="19269"/>
    <n v="565"/>
    <n v="128"/>
    <n v="57598"/>
    <n v="-0.12328767123287671"/>
  </r>
  <r>
    <x v="127"/>
    <x v="1"/>
    <n v="14805"/>
    <n v="1035"/>
    <n v="134"/>
    <n v="57726"/>
    <n v="4.6875E-2"/>
  </r>
  <r>
    <x v="128"/>
    <x v="2"/>
    <n v="19689"/>
    <n v="984"/>
    <n v="126"/>
    <n v="57860"/>
    <n v="-5.9701492537313432E-2"/>
  </r>
  <r>
    <x v="129"/>
    <x v="3"/>
    <n v="20627"/>
    <n v="695"/>
    <n v="160"/>
    <n v="57986"/>
    <n v="0.26984126984126983"/>
  </r>
  <r>
    <x v="130"/>
    <x v="4"/>
    <n v="10261"/>
    <n v="587"/>
    <n v="175"/>
    <n v="58146"/>
    <n v="9.375E-2"/>
  </r>
  <r>
    <x v="131"/>
    <x v="5"/>
    <n v="9437"/>
    <n v="583"/>
    <n v="156"/>
    <n v="58321"/>
    <n v="-0.10857142857142857"/>
  </r>
  <r>
    <x v="132"/>
    <x v="6"/>
    <n v="16290"/>
    <n v="529"/>
    <n v="119"/>
    <n v="58477"/>
    <n v="-0.23717948717948717"/>
  </r>
  <r>
    <x v="133"/>
    <x v="0"/>
    <n v="13132"/>
    <n v="494"/>
    <n v="116"/>
    <n v="58596"/>
    <n v="-2.5210084033613446E-2"/>
  </r>
  <r>
    <x v="134"/>
    <x v="1"/>
    <n v="7681"/>
    <n v="459"/>
    <n v="87"/>
    <n v="58712"/>
    <n v="-0.25"/>
  </r>
  <r>
    <x v="135"/>
    <x v="2"/>
    <n v="7970"/>
    <n v="318"/>
    <n v="97"/>
    <n v="58799"/>
    <n v="0.11494252873563218"/>
  </r>
  <r>
    <x v="136"/>
    <x v="3"/>
    <n v="11249"/>
    <n v="604"/>
    <n v="112"/>
    <n v="58896"/>
    <n v="0.15463917525773196"/>
  </r>
  <r>
    <x v="137"/>
    <x v="4"/>
    <n v="8920"/>
    <n v="455"/>
    <n v="93"/>
    <n v="59008"/>
    <n v="-0.16964285714285715"/>
  </r>
  <r>
    <x v="138"/>
    <x v="5"/>
    <n v="15262"/>
    <n v="396"/>
    <n v="88"/>
    <n v="59101"/>
    <n v="-5.3763440860215055E-2"/>
  </r>
  <r>
    <x v="139"/>
    <x v="6"/>
    <n v="16960"/>
    <n v="432"/>
    <n v="81"/>
    <n v="59189"/>
    <n v="-7.9545454545454544E-2"/>
  </r>
  <r>
    <x v="140"/>
    <x v="0"/>
    <n v="15615"/>
    <n v="370"/>
    <n v="61"/>
    <n v="59270"/>
    <n v="-0.24691358024691357"/>
  </r>
  <r>
    <x v="141"/>
    <x v="1"/>
    <n v="6747"/>
    <n v="260"/>
    <n v="81"/>
    <n v="59331"/>
    <n v="0.32786885245901637"/>
  </r>
  <r>
    <x v="142"/>
    <x v="2"/>
    <n v="8060"/>
    <n v="216"/>
    <n v="67"/>
    <n v="59412"/>
    <n v="-0.1728395061728395"/>
  </r>
  <r>
    <x v="143"/>
    <x v="3"/>
    <n v="8212"/>
    <n v="327"/>
    <n v="78"/>
    <n v="59479"/>
    <n v="0.16417910447761194"/>
  </r>
  <r>
    <x v="144"/>
    <x v="4"/>
    <n v="15545"/>
    <n v="465"/>
    <n v="87"/>
    <n v="59557"/>
    <n v="0.11538461538461539"/>
  </r>
  <r>
    <x v="145"/>
    <x v="5"/>
    <n v="31035"/>
    <n v="866"/>
    <n v="91"/>
    <n v="59644"/>
    <n v="4.5977011494252873E-2"/>
  </r>
  <r>
    <x v="146"/>
    <x v="6"/>
    <n v="32378"/>
    <n v="447"/>
    <n v="89"/>
    <n v="59735"/>
    <n v="-2.197802197802198E-2"/>
  </r>
  <r>
    <x v="147"/>
    <x v="0"/>
    <n v="31429"/>
    <n v="475"/>
    <n v="128"/>
    <n v="59824"/>
    <n v="0.43820224719101125"/>
  </r>
  <r>
    <x v="148"/>
    <x v="1"/>
    <n v="20506"/>
    <n v="363"/>
    <n v="89"/>
    <n v="59952"/>
    <n v="-0.3046875"/>
  </r>
  <r>
    <x v="149"/>
    <x v="2"/>
    <n v="13472"/>
    <n v="345"/>
    <n v="78"/>
    <n v="60041"/>
    <n v="-0.12359550561797752"/>
  </r>
  <r>
    <x v="150"/>
    <x v="3"/>
    <n v="27194"/>
    <n v="671"/>
    <n v="59"/>
    <n v="60119"/>
    <n v="-0.24358974358974358"/>
  </r>
  <r>
    <x v="151"/>
    <x v="4"/>
    <n v="34448"/>
    <n v="627"/>
    <n v="119"/>
    <n v="60178"/>
    <n v="1.0169491525423728"/>
  </r>
  <r>
    <x v="152"/>
    <x v="5"/>
    <n v="36602"/>
    <n v="578"/>
    <n v="88"/>
    <n v="60297"/>
    <n v="-0.26050420168067229"/>
  </r>
  <r>
    <x v="153"/>
    <x v="6"/>
    <n v="38631"/>
    <n v="756"/>
    <n v="96"/>
    <n v="60385"/>
    <n v="9.0909090909090912E-2"/>
  </r>
  <r>
    <x v="154"/>
    <x v="0"/>
    <n v="33286"/>
    <n v="662"/>
    <n v="115"/>
    <n v="60481"/>
    <n v="0.19791666666666666"/>
  </r>
  <r>
    <x v="155"/>
    <x v="1"/>
    <n v="30533"/>
    <n v="697"/>
    <n v="177"/>
    <n v="60596"/>
    <n v="0.53913043478260869"/>
  </r>
  <r>
    <x v="156"/>
    <x v="2"/>
    <n v="30105"/>
    <n v="686"/>
    <n v="191"/>
    <n v="60773"/>
    <n v="7.909604519774012E-2"/>
  </r>
  <r>
    <x v="157"/>
    <x v="3"/>
    <n v="52220"/>
    <n v="879"/>
    <n v="216"/>
    <n v="60964"/>
    <n v="0.13089005235602094"/>
  </r>
  <r>
    <x v="158"/>
    <x v="4"/>
    <n v="44324"/>
    <n v="780"/>
    <n v="183"/>
    <n v="61180"/>
    <n v="-0.15277777777777779"/>
  </r>
  <r>
    <x v="159"/>
    <x v="5"/>
    <n v="33778"/>
    <n v="642"/>
    <n v="198"/>
    <n v="61363"/>
    <n v="8.1967213114754092E-2"/>
  </r>
  <r>
    <x v="160"/>
    <x v="6"/>
    <n v="56328"/>
    <n v="1007"/>
    <n v="236"/>
    <n v="61561"/>
    <n v="0.19191919191919191"/>
  </r>
  <r>
    <x v="161"/>
    <x v="0"/>
    <n v="71004"/>
    <n v="1349"/>
    <n v="329"/>
    <n v="61797"/>
    <n v="0.3940677966101695"/>
  </r>
  <r>
    <x v="162"/>
    <x v="1"/>
    <n v="122326"/>
    <n v="1884"/>
    <n v="470"/>
    <n v="62126"/>
    <n v="0.42857142857142855"/>
  </r>
  <r>
    <x v="163"/>
    <x v="2"/>
    <n v="136843"/>
    <n v="1806"/>
    <n v="637"/>
    <n v="62596"/>
    <n v="0.35531914893617023"/>
  </r>
  <r>
    <x v="164"/>
    <x v="3"/>
    <n v="111135"/>
    <n v="1815"/>
    <n v="554"/>
    <n v="63233"/>
    <n v="-0.13029827315541601"/>
  </r>
  <r>
    <x v="165"/>
    <x v="4"/>
    <n v="113277"/>
    <n v="2736"/>
    <n v="741"/>
    <n v="63787"/>
    <n v="0.33754512635379064"/>
  </r>
  <r>
    <x v="166"/>
    <x v="5"/>
    <n v="145184"/>
    <n v="3521"/>
    <n v="1026"/>
    <n v="64528"/>
    <n v="0.38461538461538464"/>
  </r>
  <r>
    <x v="167"/>
    <x v="6"/>
    <n v="149297"/>
    <n v="6819"/>
    <n v="1006"/>
    <n v="65554"/>
    <n v="-1.9493177387914229E-2"/>
  </r>
  <r>
    <x v="168"/>
    <x v="0"/>
    <n v="111666"/>
    <n v="2498"/>
    <n v="714"/>
    <n v="66560"/>
    <n v="-0.29025844930417494"/>
  </r>
  <r>
    <x v="169"/>
    <x v="1"/>
    <n v="89277"/>
    <n v="1856"/>
    <n v="583"/>
    <n v="67274"/>
    <n v="-0.18347338935574228"/>
  </r>
  <r>
    <x v="170"/>
    <x v="2"/>
    <n v="88908"/>
    <n v="1891"/>
    <n v="574"/>
    <n v="67857"/>
    <n v="-1.5437392795883362E-2"/>
  </r>
  <r>
    <x v="171"/>
    <x v="3"/>
    <n v="77750"/>
    <n v="1635"/>
    <n v="425"/>
    <n v="68431"/>
    <n v="-0.25958188153310102"/>
  </r>
  <r>
    <x v="172"/>
    <x v="4"/>
    <n v="61852"/>
    <n v="1514"/>
    <n v="417"/>
    <n v="68856"/>
    <n v="-1.8823529411764704E-2"/>
  </r>
  <r>
    <x v="173"/>
    <x v="5"/>
    <n v="86286"/>
    <n v="1832"/>
    <n v="431"/>
    <n v="69273"/>
    <n v="3.3573141486810551E-2"/>
  </r>
  <r>
    <x v="174"/>
    <x v="6"/>
    <n v="72052"/>
    <n v="1522"/>
    <n v="381"/>
    <n v="69704"/>
    <n v="-0.11600928074245939"/>
  </r>
  <r>
    <x v="175"/>
    <x v="0"/>
    <n v="65697"/>
    <n v="1755"/>
    <n v="330"/>
    <n v="70085"/>
    <n v="-0.13385826771653545"/>
  </r>
  <r>
    <x v="176"/>
    <x v="1"/>
    <n v="55178"/>
    <n v="1412"/>
    <n v="258"/>
    <n v="70415"/>
    <n v="-0.21818181818181817"/>
  </r>
  <r>
    <x v="177"/>
    <x v="2"/>
    <n v="57814"/>
    <n v="1362"/>
    <n v="258"/>
    <n v="70673"/>
    <n v="0"/>
  </r>
  <r>
    <x v="178"/>
    <x v="3"/>
    <n v="57986"/>
    <n v="1370"/>
    <n v="309"/>
    <n v="70931"/>
    <n v="0.19767441860465115"/>
  </r>
  <r>
    <x v="179"/>
    <x v="4"/>
    <n v="61982"/>
    <n v="1417"/>
    <n v="417"/>
    <n v="71240"/>
    <n v="0.34951456310679613"/>
  </r>
  <r>
    <x v="180"/>
    <x v="5"/>
    <n v="65789"/>
    <n v="1513"/>
    <n v="489"/>
    <n v="71657"/>
    <n v="0.17266187050359713"/>
  </r>
  <r>
    <x v="181"/>
    <x v="6"/>
    <n v="62652"/>
    <n v="1424"/>
    <n v="427"/>
    <n v="72146"/>
    <n v="-0.12678936605316973"/>
  </r>
  <r>
    <x v="182"/>
    <x v="0"/>
    <n v="55588"/>
    <n v="1282"/>
    <n v="353"/>
    <n v="72573"/>
    <n v="-0.17330210772833723"/>
  </r>
  <r>
    <x v="183"/>
    <x v="1"/>
    <n v="76732"/>
    <n v="2708"/>
    <n v="410"/>
    <n v="72926"/>
    <n v="0.16147308781869688"/>
  </r>
  <r>
    <x v="184"/>
    <x v="2"/>
    <n v="68820"/>
    <n v="1904"/>
    <n v="481"/>
    <n v="73336"/>
    <n v="0.17317073170731706"/>
  </r>
  <r>
    <x v="185"/>
    <x v="3"/>
    <n v="47200"/>
    <n v="1537"/>
    <n v="389"/>
    <n v="73817"/>
    <n v="-0.19126819126819128"/>
  </r>
  <r>
    <x v="186"/>
    <x v="4"/>
    <n v="67243"/>
    <n v="2002"/>
    <n v="452"/>
    <n v="74206"/>
    <n v="0.16195372750642673"/>
  </r>
  <r>
    <x v="187"/>
    <x v="5"/>
    <n v="85915"/>
    <n v="2197"/>
    <n v="602"/>
    <n v="74658"/>
    <n v="0.33185840707964603"/>
  </r>
  <r>
    <x v="188"/>
    <x v="6"/>
    <n v="64532"/>
    <n v="1487"/>
    <n v="390"/>
    <n v="75260"/>
    <n v="-0.35215946843853818"/>
  </r>
  <r>
    <x v="189"/>
    <x v="0"/>
    <n v="50737"/>
    <n v="1351"/>
    <n v="423"/>
    <n v="75650"/>
    <n v="8.461538461538462E-2"/>
  </r>
  <r>
    <x v="190"/>
    <x v="1"/>
    <n v="39000"/>
    <n v="965"/>
    <n v="335"/>
    <n v="76073"/>
    <n v="-0.20803782505910165"/>
  </r>
  <r>
    <x v="191"/>
    <x v="2"/>
    <n v="34812"/>
    <n v="1063"/>
    <n v="233"/>
    <n v="76408"/>
    <n v="-0.30447761194029849"/>
  </r>
  <r>
    <x v="192"/>
    <x v="3"/>
    <n v="30806"/>
    <n v="875"/>
    <n v="265"/>
    <n v="76641"/>
    <n v="0.13733905579399142"/>
  </r>
  <r>
    <x v="193"/>
    <x v="4"/>
    <n v="45574"/>
    <n v="1061"/>
    <n v="310"/>
    <n v="76906"/>
    <n v="0.16981132075471697"/>
  </r>
  <r>
    <x v="194"/>
    <x v="5"/>
    <n v="43369"/>
    <n v="1077"/>
    <n v="244"/>
    <n v="77216"/>
    <n v="-0.2129032258064516"/>
  </r>
  <r>
    <x v="195"/>
    <x v="6"/>
    <n v="33570"/>
    <n v="895"/>
    <n v="258"/>
    <n v="77460"/>
    <n v="5.737704918032787E-2"/>
  </r>
  <r>
    <x v="196"/>
    <x v="0"/>
    <n v="25482"/>
    <n v="797"/>
    <n v="273"/>
    <n v="77718"/>
    <n v="5.8139534883720929E-2"/>
  </r>
  <r>
    <x v="197"/>
    <x v="1"/>
    <n v="21212"/>
    <n v="718"/>
    <n v="274"/>
    <n v="77991"/>
    <n v="3.663003663003663E-3"/>
  </r>
  <r>
    <x v="198"/>
    <x v="2"/>
    <n v="20688"/>
    <n v="794"/>
    <n v="255"/>
    <n v="78265"/>
    <n v="-6.9343065693430656E-2"/>
  </r>
  <r>
    <x v="199"/>
    <x v="3"/>
    <n v="17429"/>
    <n v="619"/>
    <n v="217"/>
    <n v="78520"/>
    <n v="-0.14901960784313725"/>
  </r>
  <r>
    <x v="200"/>
    <x v="4"/>
    <n v="29480"/>
    <n v="910"/>
    <n v="264"/>
    <n v="78737"/>
    <n v="0.21658986175115208"/>
  </r>
  <r>
    <x v="201"/>
    <x v="5"/>
    <n v="25027"/>
    <n v="835"/>
    <n v="258"/>
    <n v="79001"/>
    <n v="-2.2727272727272728E-2"/>
  </r>
  <r>
    <x v="202"/>
    <x v="6"/>
    <n v="24432"/>
    <n v="662"/>
    <n v="186"/>
    <n v="79259"/>
    <n v="-0.27906976744186046"/>
  </r>
  <r>
    <x v="203"/>
    <x v="0"/>
    <n v="29089"/>
    <n v="749"/>
    <n v="244"/>
    <n v="79445"/>
    <n v="0.31182795698924731"/>
  </r>
  <r>
    <x v="204"/>
    <x v="1"/>
    <n v="54387"/>
    <n v="1197"/>
    <n v="257"/>
    <n v="79689"/>
    <n v="5.3278688524590161E-2"/>
  </r>
  <r>
    <x v="205"/>
    <x v="2"/>
    <n v="36281"/>
    <n v="1156"/>
    <n v="240"/>
    <n v="79946"/>
    <n v="-6.6147859922178989E-2"/>
  </r>
  <r>
    <x v="206"/>
    <x v="3"/>
    <n v="40275"/>
    <n v="1152"/>
    <n v="291"/>
    <n v="80186"/>
    <n v="0.21249999999999999"/>
  </r>
  <r>
    <x v="207"/>
    <x v="4"/>
    <n v="28641"/>
    <n v="739"/>
    <n v="190"/>
    <n v="80477"/>
    <n v="-0.34707903780068727"/>
  </r>
  <r>
    <x v="208"/>
    <x v="5"/>
    <n v="51944"/>
    <n v="2123"/>
    <n v="310"/>
    <n v="80667"/>
    <n v="0.63157894736842102"/>
  </r>
  <r>
    <x v="209"/>
    <x v="6"/>
    <n v="38020"/>
    <n v="979"/>
    <n v="332"/>
    <n v="80977"/>
    <n v="7.0967741935483872E-2"/>
  </r>
  <r>
    <x v="210"/>
    <x v="0"/>
    <n v="32260"/>
    <n v="1026"/>
    <n v="289"/>
    <n v="81309"/>
    <n v="-0.12951807228915663"/>
  </r>
  <r>
    <x v="211"/>
    <x v="1"/>
    <n v="51256"/>
    <n v="1369"/>
    <n v="418"/>
    <n v="81598"/>
    <n v="0.44636678200692043"/>
  </r>
  <r>
    <x v="212"/>
    <x v="2"/>
    <n v="42683"/>
    <n v="1158"/>
    <n v="418"/>
    <n v="82016"/>
    <n v="0"/>
  </r>
  <r>
    <x v="213"/>
    <x v="3"/>
    <n v="33826"/>
    <n v="982"/>
    <n v="393"/>
    <n v="82434"/>
    <n v="-5.9808612440191387E-2"/>
  </r>
  <r>
    <x v="214"/>
    <x v="4"/>
    <n v="29306"/>
    <n v="851"/>
    <n v="292"/>
    <n v="82827"/>
    <n v="-0.25699745547073793"/>
  </r>
  <r>
    <x v="215"/>
    <x v="5"/>
    <n v="30808"/>
    <n v="969"/>
    <n v="373"/>
    <n v="83119"/>
    <n v="0.2773972602739726"/>
  </r>
  <r>
    <x v="216"/>
    <x v="6"/>
    <n v="31820"/>
    <n v="921"/>
    <n v="383"/>
    <n v="83492"/>
    <n v="2.6809651474530832E-2"/>
  </r>
  <r>
    <x v="217"/>
    <x v="0"/>
    <n v="40212"/>
    <n v="1131"/>
    <n v="282"/>
    <n v="83875"/>
    <n v="-0.26370757180156656"/>
  </r>
  <r>
    <x v="218"/>
    <x v="1"/>
    <n v="30461"/>
    <n v="900"/>
    <n v="287"/>
    <n v="84157"/>
    <n v="1.7730496453900711E-2"/>
  </r>
  <r>
    <x v="219"/>
    <x v="2"/>
    <n v="26904"/>
    <n v="757"/>
    <n v="257"/>
    <n v="84444"/>
    <n v="-0.10452961672473868"/>
  </r>
  <r>
    <x v="220"/>
    <x v="3"/>
    <n v="20941"/>
    <n v="785"/>
    <n v="268"/>
    <n v="84701"/>
    <n v="4.2801556420233464E-2"/>
  </r>
  <r>
    <x v="221"/>
    <x v="4"/>
    <n v="19903"/>
    <n v="715"/>
    <n v="263"/>
    <n v="84969"/>
    <n v="-1.8656716417910446E-2"/>
  </r>
  <r>
    <x v="222"/>
    <x v="5"/>
    <n v="17637"/>
    <n v="688"/>
    <n v="272"/>
    <n v="85232"/>
    <n v="3.4220532319391636E-2"/>
  </r>
  <r>
    <x v="223"/>
    <x v="6"/>
    <n v="22851"/>
    <n v="781"/>
    <n v="258"/>
    <n v="85504"/>
    <n v="-5.1470588235294115E-2"/>
  </r>
  <r>
    <x v="224"/>
    <x v="0"/>
    <n v="32651"/>
    <n v="863"/>
    <n v="236"/>
    <n v="85762"/>
    <n v="-8.5271317829457363E-2"/>
  </r>
  <r>
    <x v="225"/>
    <x v="1"/>
    <n v="42303"/>
    <n v="999"/>
    <n v="248"/>
    <n v="85998"/>
    <n v="5.0847457627118647E-2"/>
  </r>
  <r>
    <x v="226"/>
    <x v="2"/>
    <n v="56211"/>
    <n v="1204"/>
    <n v="406"/>
    <n v="86246"/>
    <n v="0.63709677419354838"/>
  </r>
  <r>
    <x v="227"/>
    <x v="3"/>
    <n v="63221"/>
    <n v="1286"/>
    <n v="500"/>
    <n v="86652"/>
    <n v="0.23152709359605911"/>
  </r>
  <r>
    <x v="228"/>
    <x v="4"/>
    <n v="56787"/>
    <n v="1114"/>
    <n v="451"/>
    <n v="87152"/>
    <n v="-9.8000000000000004E-2"/>
  </r>
  <r>
    <x v="229"/>
    <x v="5"/>
    <n v="55747"/>
    <n v="1248"/>
    <n v="480"/>
    <n v="87603"/>
    <n v="6.4301552106430154E-2"/>
  </r>
  <r>
    <x v="230"/>
    <x v="6"/>
    <n v="63188"/>
    <n v="1305"/>
    <n v="484"/>
    <n v="88083"/>
    <n v="8.3333333333333332E-3"/>
  </r>
  <r>
    <x v="231"/>
    <x v="0"/>
    <n v="63648"/>
    <n v="1335"/>
    <n v="507"/>
    <n v="88567"/>
    <n v="4.7520661157024795E-2"/>
  </r>
  <r>
    <x v="232"/>
    <x v="1"/>
    <n v="46059"/>
    <n v="1187"/>
    <n v="446"/>
    <n v="89074"/>
    <n v="-0.1203155818540434"/>
  </r>
  <r>
    <x v="233"/>
    <x v="2"/>
    <n v="43595"/>
    <n v="1474"/>
    <n v="380"/>
    <n v="89520"/>
    <n v="-0.14798206278026907"/>
  </r>
  <r>
    <x v="234"/>
    <x v="3"/>
    <n v="42336"/>
    <n v="1914"/>
    <n v="407"/>
    <n v="89900"/>
    <n v="7.1052631578947367E-2"/>
  </r>
  <r>
    <x v="235"/>
    <x v="4"/>
    <n v="35546"/>
    <n v="891"/>
    <n v="353"/>
    <n v="90307"/>
    <n v="-0.13267813267813267"/>
  </r>
  <r>
    <x v="236"/>
    <x v="5"/>
    <n v="40656"/>
    <n v="951"/>
    <n v="370"/>
    <n v="90660"/>
    <n v="4.8158640226628892E-2"/>
  </r>
  <r>
    <x v="237"/>
    <x v="6"/>
    <n v="32341"/>
    <n v="848"/>
    <n v="321"/>
    <n v="91030"/>
    <n v="-0.13243243243243244"/>
  </r>
  <r>
    <x v="238"/>
    <x v="0"/>
    <n v="36382"/>
    <n v="1023"/>
    <n v="316"/>
    <n v="91351"/>
    <n v="-1.5576323987538941E-2"/>
  </r>
  <r>
    <x v="239"/>
    <x v="1"/>
    <n v="18998"/>
    <n v="598"/>
    <n v="240"/>
    <n v="91667"/>
    <n v="-0.24050632911392406"/>
  </r>
  <r>
    <x v="240"/>
    <x v="2"/>
    <n v="17594"/>
    <n v="546"/>
    <n v="236"/>
    <n v="91907"/>
    <n v="-1.6666666666666666E-2"/>
  </r>
  <r>
    <x v="241"/>
    <x v="3"/>
    <n v="25899"/>
    <n v="604"/>
    <n v="207"/>
    <n v="92143"/>
    <n v="-0.1228813559322034"/>
  </r>
  <r>
    <x v="242"/>
    <x v="4"/>
    <n v="17090"/>
    <n v="512"/>
    <n v="173"/>
    <n v="92350"/>
    <n v="-0.16425120772946861"/>
  </r>
  <r>
    <x v="243"/>
    <x v="5"/>
    <n v="32754"/>
    <n v="730"/>
    <n v="195"/>
    <n v="92523"/>
    <n v="0.12716763005780346"/>
  </r>
  <r>
    <x v="244"/>
    <x v="6"/>
    <n v="22673"/>
    <n v="606"/>
    <n v="183"/>
    <n v="92718"/>
    <n v="-6.1538461538461542E-2"/>
  </r>
  <r>
    <x v="245"/>
    <x v="0"/>
    <n v="26812"/>
    <n v="645"/>
    <n v="207"/>
    <n v="92901"/>
    <n v="0.13114754098360656"/>
  </r>
  <r>
    <x v="246"/>
    <x v="1"/>
    <n v="24858"/>
    <n v="600"/>
    <n v="185"/>
    <n v="93108"/>
    <n v="-0.10628019323671498"/>
  </r>
  <r>
    <x v="247"/>
    <x v="2"/>
    <n v="22806"/>
    <n v="567"/>
    <n v="149"/>
    <n v="93293"/>
    <n v="-0.19459459459459461"/>
  </r>
  <r>
    <x v="248"/>
    <x v="3"/>
    <n v="15137"/>
    <n v="509"/>
    <n v="144"/>
    <n v="93442"/>
    <n v="-3.3557046979865772E-2"/>
  </r>
  <r>
    <x v="249"/>
    <x v="4"/>
    <n v="30244"/>
    <n v="641"/>
    <n v="197"/>
    <n v="93586"/>
    <n v="0.36805555555555558"/>
  </r>
  <r>
    <x v="250"/>
    <x v="5"/>
    <n v="21086"/>
    <n v="525"/>
    <n v="154"/>
    <n v="93783"/>
    <n v="-0.21827411167512689"/>
  </r>
  <r>
    <x v="251"/>
    <x v="6"/>
    <n v="16546"/>
    <n v="534"/>
    <n v="161"/>
    <n v="93937"/>
    <n v="4.5454545454545456E-2"/>
  </r>
  <r>
    <x v="252"/>
    <x v="0"/>
    <n v="13998"/>
    <n v="442"/>
    <n v="179"/>
    <n v="94098"/>
    <n v="0.11180124223602485"/>
  </r>
  <r>
    <x v="253"/>
    <x v="1"/>
    <n v="10048"/>
    <n v="366"/>
    <n v="146"/>
    <n v="94277"/>
    <n v="-0.18435754189944134"/>
  </r>
  <r>
    <x v="254"/>
    <x v="2"/>
    <n v="9056"/>
    <n v="330"/>
    <n v="115"/>
    <n v="94423"/>
    <n v="-0.21232876712328766"/>
  </r>
  <r>
    <x v="255"/>
    <x v="3"/>
    <n v="24522"/>
    <n v="469"/>
    <n v="133"/>
    <n v="94538"/>
    <n v="0.15652173913043479"/>
  </r>
  <r>
    <x v="256"/>
    <x v="4"/>
    <n v="12135"/>
    <n v="327"/>
    <n v="109"/>
    <n v="94671"/>
    <n v="-0.18045112781954886"/>
  </r>
  <r>
    <x v="257"/>
    <x v="5"/>
    <n v="12081"/>
    <n v="460"/>
    <n v="129"/>
    <n v="94780"/>
    <n v="0.1834862385321101"/>
  </r>
  <r>
    <x v="258"/>
    <x v="6"/>
    <n v="29039"/>
    <n v="799"/>
    <n v="141"/>
    <n v="94909"/>
    <n v="9.3023255813953487E-2"/>
  </r>
  <r>
    <x v="259"/>
    <x v="0"/>
    <n v="33961"/>
    <n v="1370"/>
    <n v="505"/>
    <n v="95050"/>
    <n v="2.5815602836879434"/>
  </r>
  <r>
    <x v="260"/>
    <x v="1"/>
    <n v="67344"/>
    <n v="2084"/>
    <n v="906"/>
    <n v="95555"/>
    <n v="0.7940594059405941"/>
  </r>
  <r>
    <x v="261"/>
    <x v="2"/>
    <n v="29297"/>
    <n v="857"/>
    <n v="248"/>
    <n v="96461"/>
    <n v="-0.72626931567328923"/>
  </r>
  <r>
    <x v="262"/>
    <x v="3"/>
    <n v="37633"/>
    <n v="797"/>
    <n v="260"/>
    <n v="96709"/>
    <n v="4.8387096774193547E-2"/>
  </r>
  <r>
    <x v="263"/>
    <x v="4"/>
    <n v="29320"/>
    <n v="664"/>
    <n v="234"/>
    <n v="96969"/>
    <n v="-0.1"/>
  </r>
  <r>
    <x v="264"/>
    <x v="5"/>
    <n v="40166"/>
    <n v="993"/>
    <n v="335"/>
    <n v="97203"/>
    <n v="0.43162393162393164"/>
  </r>
  <r>
    <x v="265"/>
    <x v="6"/>
    <n v="23411"/>
    <n v="660"/>
    <n v="242"/>
    <n v="97538"/>
    <n v="-0.27761194029850744"/>
  </r>
  <r>
    <x v="266"/>
    <x v="0"/>
    <n v="26870"/>
    <n v="648"/>
    <n v="164"/>
    <n v="97780"/>
    <n v="-0.32231404958677684"/>
  </r>
  <r>
    <x v="267"/>
    <x v="1"/>
    <n v="21009"/>
    <n v="546"/>
    <n v="201"/>
    <n v="97944"/>
    <n v="0.22560975609756098"/>
  </r>
  <r>
    <x v="268"/>
    <x v="2"/>
    <n v="20279"/>
    <n v="497"/>
    <n v="181"/>
    <n v="98145"/>
    <n v="-9.950248756218906E-2"/>
  </r>
  <r>
    <x v="269"/>
    <x v="3"/>
    <n v="30034"/>
    <n v="703"/>
    <n v="148"/>
    <n v="98326"/>
    <n v="-0.18232044198895028"/>
  </r>
  <r>
    <x v="270"/>
    <x v="4"/>
    <n v="24183"/>
    <n v="583"/>
    <n v="135"/>
    <n v="98474"/>
    <n v="-8.7837837837837843E-2"/>
  </r>
  <r>
    <x v="271"/>
    <x v="5"/>
    <n v="23679"/>
    <n v="617"/>
    <n v="114"/>
    <n v="98609"/>
    <n v="-0.15555555555555556"/>
  </r>
  <r>
    <x v="272"/>
    <x v="6"/>
    <n v="10308"/>
    <n v="340"/>
    <n v="98"/>
    <n v="98723"/>
    <n v="-0.14035087719298245"/>
  </r>
  <r>
    <x v="273"/>
    <x v="0"/>
    <n v="39899"/>
    <n v="644"/>
    <n v="110"/>
    <n v="98821"/>
    <n v="0.12244897959183673"/>
  </r>
  <r>
    <x v="274"/>
    <x v="1"/>
    <n v="18694"/>
    <n v="382"/>
    <n v="103"/>
    <n v="98931"/>
    <n v="-6.363636363636363E-2"/>
  </r>
  <r>
    <x v="275"/>
    <x v="2"/>
    <n v="10932"/>
    <n v="312"/>
    <n v="107"/>
    <n v="99034"/>
    <n v="3.8834951456310676E-2"/>
  </r>
  <r>
    <x v="276"/>
    <x v="3"/>
    <n v="13218"/>
    <n v="498"/>
    <n v="159"/>
    <n v="99141"/>
    <n v="0.48598130841121495"/>
  </r>
  <r>
    <x v="277"/>
    <x v="4"/>
    <n v="11405"/>
    <n v="412"/>
    <n v="123"/>
    <n v="99300"/>
    <n v="-0.22641509433962265"/>
  </r>
  <r>
    <x v="278"/>
    <x v="5"/>
    <n v="13906"/>
    <n v="422"/>
    <n v="143"/>
    <n v="99423"/>
    <n v="0.16260162601626016"/>
  </r>
  <r>
    <x v="279"/>
    <x v="6"/>
    <n v="11514"/>
    <n v="402"/>
    <n v="124"/>
    <n v="99566"/>
    <n v="-0.13286713286713286"/>
  </r>
  <r>
    <x v="280"/>
    <x v="0"/>
    <n v="9858"/>
    <n v="329"/>
    <n v="123"/>
    <n v="99690"/>
    <n v="-8.0645161290322578E-3"/>
  </r>
  <r>
    <x v="281"/>
    <x v="1"/>
    <n v="12009"/>
    <n v="302"/>
    <n v="131"/>
    <n v="99813"/>
    <n v="6.5040650406504072E-2"/>
  </r>
  <r>
    <x v="282"/>
    <x v="2"/>
    <n v="8473"/>
    <n v="397"/>
    <n v="117"/>
    <n v="99944"/>
    <n v="-0.10687022900763359"/>
  </r>
  <r>
    <x v="283"/>
    <x v="3"/>
    <n v="12521"/>
    <n v="365"/>
    <n v="115"/>
    <n v="100061"/>
    <n v="-1.7094017094017096E-2"/>
  </r>
  <r>
    <x v="284"/>
    <x v="4"/>
    <n v="10587"/>
    <n v="318"/>
    <n v="107"/>
    <n v="100176"/>
    <n v="-6.9565217391304349E-2"/>
  </r>
  <r>
    <x v="285"/>
    <x v="5"/>
    <n v="13253"/>
    <n v="320"/>
    <n v="121"/>
    <n v="100283"/>
    <n v="0.13084112149532709"/>
  </r>
  <r>
    <x v="286"/>
    <x v="6"/>
    <n v="5623"/>
    <n v="324"/>
    <n v="139"/>
    <n v="100404"/>
    <n v="0.1487603305785124"/>
  </r>
  <r>
    <x v="287"/>
    <x v="0"/>
    <n v="10955"/>
    <n v="346"/>
    <n v="99"/>
    <n v="100543"/>
    <n v="-0.28776978417266186"/>
  </r>
  <r>
    <x v="288"/>
    <x v="1"/>
    <n v="8647"/>
    <n v="327"/>
    <n v="124"/>
    <n v="100642"/>
    <n v="0.25252525252525254"/>
  </r>
  <r>
    <x v="289"/>
    <x v="2"/>
    <n v="24127"/>
    <n v="482"/>
    <n v="128"/>
    <n v="100766"/>
    <n v="3.2258064516129031E-2"/>
  </r>
  <r>
    <x v="290"/>
    <x v="3"/>
    <n v="14249"/>
    <n v="327"/>
    <n v="119"/>
    <n v="100894"/>
    <n v="-7.03125E-2"/>
  </r>
  <r>
    <x v="291"/>
    <x v="4"/>
    <n v="18856"/>
    <n v="536"/>
    <n v="110"/>
    <n v="101013"/>
    <n v="-7.5630252100840331E-2"/>
  </r>
  <r>
    <x v="292"/>
    <x v="5"/>
    <n v="12454"/>
    <n v="354"/>
    <n v="132"/>
    <n v="101123"/>
    <n v="0.2"/>
  </r>
  <r>
    <x v="293"/>
    <x v="6"/>
    <n v="12272"/>
    <n v="317"/>
    <n v="118"/>
    <n v="101255"/>
    <n v="-0.10606060606060606"/>
  </r>
  <r>
    <x v="294"/>
    <x v="0"/>
    <n v="7631"/>
    <n v="264"/>
    <n v="95"/>
    <n v="101373"/>
    <n v="-0.19491525423728814"/>
  </r>
  <r>
    <x v="295"/>
    <x v="1"/>
    <n v="13894"/>
    <n v="455"/>
    <n v="85"/>
    <n v="101468"/>
    <n v="-0.10526315789473684"/>
  </r>
  <r>
    <x v="296"/>
    <x v="2"/>
    <n v="16117"/>
    <n v="608"/>
    <n v="104"/>
    <n v="101553"/>
    <n v="0.22352941176470589"/>
  </r>
  <r>
    <x v="297"/>
    <x v="3"/>
    <n v="9389"/>
    <n v="424"/>
    <n v="102"/>
    <n v="101657"/>
    <n v="-1.9230769230769232E-2"/>
  </r>
  <r>
    <x v="298"/>
    <x v="4"/>
    <n v="8876"/>
    <n v="398"/>
    <n v="115"/>
    <n v="101759"/>
    <n v="0.12745098039215685"/>
  </r>
  <r>
    <x v="299"/>
    <x v="5"/>
    <n v="15398"/>
    <n v="370"/>
    <n v="101"/>
    <n v="101874"/>
    <n v="-0.12173913043478261"/>
  </r>
  <r>
    <x v="300"/>
    <x v="6"/>
    <n v="11442"/>
    <n v="328"/>
    <n v="105"/>
    <n v="101975"/>
    <n v="3.9603960396039604E-2"/>
  </r>
  <r>
    <x v="301"/>
    <x v="0"/>
    <n v="8577"/>
    <n v="302"/>
    <n v="124"/>
    <n v="102080"/>
    <n v="0.18095238095238095"/>
  </r>
  <r>
    <x v="302"/>
    <x v="1"/>
    <n v="11137"/>
    <n v="326"/>
    <n v="99"/>
    <n v="102204"/>
    <n v="-0.20161290322580644"/>
  </r>
  <r>
    <x v="303"/>
    <x v="2"/>
    <n v="36920"/>
    <n v="474"/>
    <n v="96"/>
    <n v="102303"/>
    <n v="-3.0303030303030304E-2"/>
  </r>
  <r>
    <x v="304"/>
    <x v="3"/>
    <n v="22259"/>
    <n v="494"/>
    <n v="102"/>
    <n v="102399"/>
    <n v="6.25E-2"/>
  </r>
  <r>
    <x v="305"/>
    <x v="4"/>
    <n v="20191"/>
    <n v="521"/>
    <n v="120"/>
    <n v="102501"/>
    <n v="0.17647058823529413"/>
  </r>
  <r>
    <x v="306"/>
    <x v="5"/>
    <n v="14103"/>
    <n v="337"/>
    <n v="114"/>
    <n v="102621"/>
    <n v="-0.05"/>
  </r>
  <r>
    <x v="307"/>
    <x v="6"/>
    <n v="28613"/>
    <n v="653"/>
    <n v="103"/>
    <n v="102735"/>
    <n v="-9.6491228070175433E-2"/>
  </r>
  <r>
    <x v="308"/>
    <x v="0"/>
    <n v="24945"/>
    <n v="547"/>
    <n v="155"/>
    <n v="102838"/>
    <n v="0.50485436893203883"/>
  </r>
  <r>
    <x v="309"/>
    <x v="1"/>
    <n v="22726"/>
    <n v="463"/>
    <n v="160"/>
    <n v="102993"/>
    <n v="3.2258064516129031E-2"/>
  </r>
  <r>
    <x v="310"/>
    <x v="2"/>
    <n v="13564"/>
    <n v="437"/>
    <n v="170"/>
    <n v="103153"/>
    <n v="6.25E-2"/>
  </r>
  <r>
    <x v="311"/>
    <x v="3"/>
    <n v="15087"/>
    <n v="448"/>
    <n v="149"/>
    <n v="103323"/>
    <n v="-0.12352941176470589"/>
  </r>
  <r>
    <x v="312"/>
    <x v="4"/>
    <n v="30832"/>
    <n v="641"/>
    <n v="195"/>
    <n v="103472"/>
    <n v="0.3087248322147651"/>
  </r>
  <r>
    <x v="313"/>
    <x v="5"/>
    <n v="28063"/>
    <n v="693"/>
    <n v="244"/>
    <n v="103667"/>
    <n v="0.25128205128205128"/>
  </r>
  <r>
    <x v="314"/>
    <x v="6"/>
    <n v="25559"/>
    <n v="657"/>
    <n v="233"/>
    <n v="103911"/>
    <n v="-4.5081967213114756E-2"/>
  </r>
  <r>
    <x v="315"/>
    <x v="0"/>
    <n v="23405"/>
    <n v="675"/>
    <n v="264"/>
    <n v="104144"/>
    <n v="0.13304721030042918"/>
  </r>
  <r>
    <x v="316"/>
    <x v="1"/>
    <n v="21080"/>
    <n v="508"/>
    <n v="148"/>
    <n v="104408"/>
    <n v="-0.43939393939393939"/>
  </r>
  <r>
    <x v="317"/>
    <x v="2"/>
    <n v="15354"/>
    <n v="429"/>
    <n v="141"/>
    <n v="104556"/>
    <n v="-4.72972972972973E-2"/>
  </r>
  <r>
    <x v="318"/>
    <x v="3"/>
    <n v="14221"/>
    <n v="417"/>
    <n v="101"/>
    <n v="104697"/>
    <n v="-0.28368794326241137"/>
  </r>
  <r>
    <x v="319"/>
    <x v="4"/>
    <n v="12806"/>
    <n v="368"/>
    <n v="112"/>
    <n v="104798"/>
    <n v="0.10891089108910891"/>
  </r>
  <r>
    <x v="320"/>
    <x v="5"/>
    <n v="16433"/>
    <n v="445"/>
    <n v="134"/>
    <n v="104910"/>
    <n v="0.19642857142857142"/>
  </r>
  <r>
    <x v="321"/>
    <x v="6"/>
    <n v="13642"/>
    <n v="388"/>
    <n v="127"/>
    <n v="105044"/>
    <n v="-5.2238805970149252E-2"/>
  </r>
  <r>
    <x v="322"/>
    <x v="0"/>
    <n v="23721"/>
    <n v="588"/>
    <n v="125"/>
    <n v="105171"/>
    <n v="-1.5748031496062992E-2"/>
  </r>
  <r>
    <x v="323"/>
    <x v="1"/>
    <n v="16616"/>
    <n v="306"/>
    <n v="125"/>
    <n v="105296"/>
    <n v="0"/>
  </r>
  <r>
    <x v="324"/>
    <x v="2"/>
    <n v="17400"/>
    <n v="337"/>
    <n v="129"/>
    <n v="105421"/>
    <n v="3.2000000000000001E-2"/>
  </r>
  <r>
    <x v="325"/>
    <x v="3"/>
    <n v="13543"/>
    <n v="285"/>
    <n v="94"/>
    <n v="105550"/>
    <n v="-0.27131782945736432"/>
  </r>
  <r>
    <x v="326"/>
    <x v="4"/>
    <n v="19379"/>
    <n v="315"/>
    <n v="98"/>
    <n v="105644"/>
    <n v="4.2553191489361701E-2"/>
  </r>
  <r>
    <x v="327"/>
    <x v="5"/>
    <n v="24288"/>
    <n v="435"/>
    <n v="145"/>
    <n v="105742"/>
    <n v="0.47959183673469385"/>
  </r>
  <r>
    <x v="328"/>
    <x v="6"/>
    <n v="18571"/>
    <n v="488"/>
    <n v="144"/>
    <n v="105887"/>
    <n v="-6.8965517241379309E-3"/>
  </r>
  <r>
    <x v="329"/>
    <x v="0"/>
    <n v="35736"/>
    <n v="789"/>
    <n v="0"/>
    <n v="106031"/>
    <n v="-1"/>
  </r>
  <r>
    <x v="330"/>
    <x v="1"/>
    <n v="18118"/>
    <n v="400"/>
    <n v="0"/>
    <n v="106031"/>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s v="Virtual internships may not be the traditional route, but they’re a flexible and convenient way to gain experience in the industry. #virtualinternship #internlife _x000a__x000a_Also, these are becoming an increasingly popular option for those looking to gain real-world experience in their chosen field._x000a__x000a_This is not a sponsored post. But theforage.com is a great place to get virtual internship. _x000a__x000a_📣IMPORTANT📣_x000a_Remember to mention about this internship under certificate section of your resume (if you do it from theforage.com)_x000a__x000a_#datascience #bigdata #machinelearning #artificialintelligence #datascientist_x000a_#deeplearning #datamining #datanalytics #dataviz #python _x000a__x000a_Follow @dataanalystduo"/>
    <n v="55"/>
    <x v="0"/>
    <n v="389084"/>
    <s v="300000+"/>
    <n v="359466"/>
    <n v="11781"/>
    <n v="3830"/>
    <s v="3000+"/>
    <n v="220631"/>
    <n v="10376"/>
    <n v="76"/>
    <n v="24463"/>
    <n v="0.56705235887366223"/>
    <n v="0.12990380175037416"/>
    <x v="0"/>
  </r>
  <r>
    <s v="Budget friendly version: Best online data science courses?_x000a__x000a_One our favourite platform Udemy._x000a__x000a_Udemy is an online learning platform that offers a wide range of courses on a variety of topics, including data science. Udemy courses are usually created and taught by individual instructors, who can be experts in their field or just enthusiastic about sharing their knowledge. Many of the courses on Udemy are self-paced, meaning that students can complete the course at their own pace, and some courses offer additional resources such as exercises, projects, and forums for discussion._x000a__x000a_But you need to make sure you complete the courses if you buy it.. Otherwise, you are just wasting money_x000a__x000a_Courses recommended:_x000a__x000a_·  SQL for Data Science by Imtiaz Ahmad._x000a_·  Zero to Hero in Python by Jose Portilla_x000a_·  Python for Data Science &amp; ML by Jose Portilla_x000a_·  Statistics for Data Science by 365 careers._x000a_·  Microsoft Power BI Desktop for Business Intelligence By Maven Analytics_x000a_·  Microsoft Excel - Excel from Beginner to Advanced_x000a__x000a_#datascience #datascientist #dataanalyst #dataanalytics #bigdata #course #education #udemy #productivity #upskilling #learning"/>
    <n v="42"/>
    <x v="0"/>
    <n v="304733"/>
    <s v="300000+"/>
    <n v="266752"/>
    <n v="8460"/>
    <n v="1853"/>
    <s v="3000+"/>
    <n v="111966"/>
    <n v="6835"/>
    <n v="50"/>
    <n v="20551"/>
    <n v="0.36742328530221541"/>
    <n v="0.13456693857965452"/>
    <x v="0"/>
  </r>
  <r>
    <s v="#freeeducation Comment below the name of your favourite data YouTuber._x000a__x000a_YouTube is a fantastic platform that has so much of valuable resources. Also, It is one of the most affordable place to learn Data Science._x000a__x000a_Knowing where to study is crucial, and we have trusted these YouTubers’ work over few years now and we truly love these YouTubers._x000a_._x000a_._x000a_._x000a_Follow @dataanalystduo _x000a_._x000a_._x000a_._x000a_#data #dataanalytics #datascience #reels #trending #youtube"/>
    <n v="76"/>
    <x v="0"/>
    <n v="236463"/>
    <s v="200001-300000"/>
    <n v="204028"/>
    <n v="6060"/>
    <n v="1636"/>
    <s v="3000+"/>
    <n v="89286"/>
    <n v="5503"/>
    <n v="42"/>
    <n v="15466"/>
    <n v="0.37758972862562007"/>
    <n v="0.13268276903170154"/>
    <x v="0"/>
  </r>
  <r>
    <s v="Three websites to host your project portfolio:_x000a__x000a_1️⃣ NovyPro - NovyPro is a community of highly skilled Power BI designers who come together to share and showcase their Data Stories. This platform empowers Power BI enthusiasts to demonstrate their creativity and expertise, while fostering a collaborative and supportive environment for learning and growth._x000a__x000a_2️⃣ MavenShowcase - Maven Showcase provides a comprehensive platform for data professionals to build their project portfolios, showcase their work, and connect with like-minded peers and potential employers from all corners of the world. This website enables data professionals to create a strong online presence and gain recognition for their skills and expertise in the data industry._x000a__x000a_3️⃣ datascienceportfol.io - It is a revolutionary platform that offers data scientists, analysts, and data engineers the opportunity to create a stunning personal portfolio website, showcasing their projects and expertise in a unique way. With access to thousands of portfolios from data professionals worldwide, datascienceportfol.io serves as a source of inspiration and collaboration for those seeking to enhance their skills and build a strong online presence._x000a__x000a_Follow @dataanalystduo for more such content. _x000a__x000a_#datascience #dataanalytics #dataanalyst #statistics #trending #projects #portfolio #dataanalystduo #onestopstatistics"/>
    <n v="9"/>
    <x v="0"/>
    <n v="295607"/>
    <s v="200001-300000"/>
    <n v="278204"/>
    <n v="5235"/>
    <n v="2607"/>
    <s v="3000+"/>
    <n v="149861"/>
    <n v="9396"/>
    <n v="50"/>
    <n v="16630"/>
    <n v="0.50696025466244032"/>
    <n v="0.11254690802432747"/>
    <x v="1"/>
  </r>
  <r>
    <s v="@dataanalystduo | SQL resources to practice Interview Questions and Projects. _x000a__x000a_#datascience #dataanalyst #dataanalytics #dataanalystduo #statistics #onestopstatistics #onestopanalytics #sql #sqlserver #projects"/>
    <n v="8"/>
    <x v="0"/>
    <n v="308394"/>
    <s v="300000+"/>
    <n v="299382"/>
    <n v="4796"/>
    <n v="1867"/>
    <s v="3000+"/>
    <n v="151939"/>
    <n v="7751"/>
    <n v="18"/>
    <n v="15384"/>
    <n v="0.49267819737089569"/>
    <n v="9.3355645964019213E-2"/>
    <x v="1"/>
  </r>
  <r>
    <s v="Data Analyst vs Business Analyst 👨🏽‍💻_x000a_._x000a_._x000a_._x000a__x000a_Follow @dataanalystduo _x000a_._x000a_._x000a_#data #dataanalytics #datascience #reels #trendingreels"/>
    <n v="45"/>
    <x v="0"/>
    <n v="246432"/>
    <s v="200001-300000"/>
    <n v="223091"/>
    <n v="4385"/>
    <n v="3253"/>
    <s v="3000+"/>
    <n v="120820"/>
    <n v="9495"/>
    <n v="126"/>
    <n v="12928"/>
    <n v="0.49027723672250356"/>
    <n v="0.12073100214710589"/>
    <x v="0"/>
  </r>
  <r>
    <s v="@dataanalystduo x @datatodestiny | Types of Join questions 🔐_x000a__x000a_I have taken many SQL interviews and here are some sample questions for you to master Joins._x000a__x000a_1) Given 2 tables of sizes 4x5 and 3x5 (all the cell values are “1”), what will be the output size when you perform an inner join?_x000a__x000a_2) Given 2 tables, table A with 13 records &amp; Table B with 10 records. Both tables are unique. Write the no of records that would be fetched when you perform various joins (inner, left, right, full outer)_x000a__x000a_#sqljoins #projectportfolio #dataanalytics #datanalysis #datascience #ai #statistics #dataanalyst #sql #interview"/>
    <n v="22"/>
    <x v="0"/>
    <n v="258864"/>
    <s v="200001-300000"/>
    <n v="236596"/>
    <n v="4252"/>
    <n v="1087"/>
    <s v="3000+"/>
    <n v="258615"/>
    <n v="7979"/>
    <n v="32"/>
    <n v="12359"/>
    <n v="0.9990381049508622"/>
    <n v="0.10406769345212936"/>
    <x v="1"/>
  </r>
  <r>
    <s v="🌟🎓📈 Back in 2016, I proudly earned my Bachelor of Science degree in Statistics with an impressive 89% score. With the same enthusiasm, I started my Masters in Statistics journey. Fast forward to April 2018, I failed in Semester 4, leaving me disheartened and uncertain about my future. My job search was met with rejection after rejection. While my friends celebrated their lucrative jobs, I found myself struggling to make ends meet._x000a__x000a_💔😔 The pressure was mounting, and I could see the sadness in my parents’ eyes, who had always supported me despite our financial hardships. Their unwavering love became my driving force, urging me to keep pushing forward. I completed my Masters in the meantime. For three long months, I faced the daily battle of stress and depression. I tirelessly searched for opportunities, hoping for that one chance to turn my luck around. Finally, a ray of hope appeared when I received an interview invitation from a company in Mumbai._x000a__x000a_💼📚 I poured my heart and soul into preparing for the interview, which included solving a complex case study. But as the days turned into weeks without any response, doubt and disappointment crept in. The fear of losing yet another opportunity grew stronger, threatening to overshadow my spirits._x000a__x000a_📞 Just when I was on the verge of giving up, the phone call I had been waiting for finally came. I remember sitting in an auto-rickshaw, heart pounding, when the HR representative delivered the news—I had been selected for the role! Overwhelmed with joy, I couldn’t contain my excitement. I celebrated with the auto-rickshaw driver, who had unknowingly become a part of this incredible journey._x000a__x000a_💖😭 When I finally shared the news with my family, their tears of joy mirrored the magnitude of this accomplishment. It was a pivotal moment that would forever change our lives._x000a__x000a_Though I have not achieved enough to provide people employment, I try my best to educate and motivate people through our Instagram page @dataanalystduo . Let’s inspire each other to reach new heights! 🌍🌱_x000a__x000a_#datascience #dataanalyst #motivation"/>
    <n v="5"/>
    <x v="0"/>
    <n v="215716"/>
    <s v="200001-300000"/>
    <n v="198619"/>
    <n v="3197"/>
    <n v="885"/>
    <s v="0-1000"/>
    <n v="106437"/>
    <n v="5463"/>
    <n v="67"/>
    <n v="7795"/>
    <n v="0.49341263513137645"/>
    <n v="8.3184388200524623E-2"/>
    <x v="1"/>
  </r>
  <r>
    <s v="1️⃣Not getting calls: The relentless search for a job became a daunting challenge especially when you lack experience. The additional hurdle of requiring relevant experience intensified the struggle, making each unanswered call more painful._x000a__x000a_2️⃣I was not shameless on LinkedIn: The fear of judgment and concern about what others might think held me back from reaching out or showcasing my skills on LinkedIn. I underestimated the power of this professional platform and missed out on valuable opportunities to connect, network, and demonstrate my capabilities. The importance of professional referrals in the job search became apparent as I struggled to make meaningful connections. It became clear that the power of connections can often open doors that remain firmly closed otherwise._x000a__x000a_3️⃣Lack of mentorship: Throughout my job search journey, I realized the absence of a guiding mentor by my side. I longed for someone experienced who could provide valuable insights, offer advice, and help me navigate the complexities of the job market._x000a__x000a_4️⃣Not being interview ready: While my focus was primarily on the job hunt itself, I neglected to allocate equal time and energy to interview preparation. When a promising opportunity finally came, I found myself unprepared and failed miserably._x000a__x000a_5️⃣Not having a project portfolio: I had poured my heart and soul into one significant project, but it failed to adequately showcase the all of my skills and abilities. I realized the importance of a comprehensive project portfolio that demonstrates the full range of my capabilities, which I regretted not having at my disposal during the job search._x000a__x000a_6️⃣Not being ready for aptitude: Additionally, I failed to adequately prepare for aptitude tests, underestimating their significance in the job application process._x000a__x000a_My advice is to avoid my mistakes and stay strong incase you face the same struggle as I did._x000a__x000a_Follow @dataanalystduo_x000a__x000a_#datascience #dataanalyst #dataanalytics #dataanalystduo #statistics #onestopstatistics #onestopanalytics #statistics"/>
    <n v="7"/>
    <x v="0"/>
    <n v="235457"/>
    <s v="200001-300000"/>
    <n v="222616"/>
    <n v="2738"/>
    <n v="785"/>
    <s v="0-1000"/>
    <n v="118763"/>
    <n v="4572"/>
    <n v="34"/>
    <n v="9130"/>
    <n v="0.5043935835417932"/>
    <n v="7.400186868868365E-2"/>
    <x v="1"/>
  </r>
  <r>
    <s v="SQL interview question:-_x000a__x000a_What is the SQL query order of execution? _x000a__x000a_Write your answers in the comments. _x000a__x000a_Follow @dataanalystduo_x000a__x000a_#datascience #dataanalyst #datascientist #statistics #dataanalystduo #onestopstatistics #sql"/>
    <n v="31"/>
    <x v="0"/>
    <n v="285104"/>
    <s v="200001-300000"/>
    <n v="265712"/>
    <n v="2623"/>
    <n v="2154"/>
    <s v="3000+"/>
    <n v="163429"/>
    <n v="8383"/>
    <n v="210"/>
    <n v="10673"/>
    <n v="0.573225910544924"/>
    <n v="8.2378665622930086E-2"/>
    <x v="0"/>
  </r>
  <r>
    <s v="This is the harsh reality of a Data Analyst job._x000a__x000a_1️⃣ Dealing with extremely messy data_x000a_2️⃣ Much of your work will be discarded. _x000a_3️⃣ The majority of the time, you will either spend time on cleaning the data or doing feature engineering_x000a_4️⃣ Constant upskilling yourself._x000a_._x000a_._x000a_._x000a_Follow @dataanalystduo_x000a_._x000a_._x000a_._x000a_#data #dataanalytics #datascience #reels #trending #datavisualisation #job #reality"/>
    <n v="83"/>
    <x v="0"/>
    <n v="191103"/>
    <s v="100001-200000"/>
    <n v="182457"/>
    <n v="2315"/>
    <n v="1763"/>
    <s v="3000+"/>
    <n v="95260"/>
    <n v="7220"/>
    <n v="109"/>
    <n v="5456"/>
    <n v="0.49847464456340296"/>
    <n v="8.2759225461341582E-2"/>
    <x v="0"/>
  </r>
  <r>
    <s v="@dataanalystduo x @datatodestiny | Data Analyst Resume template_x000a__x000a_👉🏼Details_x000a_👉🏼Summary (if you have &lt;2 years of exp)_x000a_👉🏼Work Experience/Internships _x000a_👉🏼Projects_x000a_👉🏼Skills_x000a_👉🏼Certifications _x000a_👉🏼Education _x000a_👉🏼Extracurricular _x000a__x000a_#projects #projectportfolio #dataanalytics #datanalysis #datascience #ai #statistics #dataanalyst #resume #resumetemplate"/>
    <n v="0"/>
    <x v="1"/>
    <n v="109308"/>
    <s v="100001-200000"/>
    <n v="85641"/>
    <n v="2023"/>
    <n v="106"/>
    <s v="0-1000"/>
    <n v="0"/>
    <n v="2905"/>
    <n v="25"/>
    <n v="7992"/>
    <n v="0"/>
    <n v="0.15115423687252602"/>
    <x v="1"/>
  </r>
  <r>
    <s v="@dataanalystduo x @datatodestiny | Unlock the secrets of Joins 🔐_x000a__x000a_I have taken many SQL interviews and here are some tips for you to master Joins._x000a__x000a_See Joins are the most common type of SQL interview questions._x000a__x000a_Joins are used to combine data from multiple tables, and mastering them can be the key to landing your dream job._x000a__x000a_The key to cracking any join-related question is to visualize the output of the join. _x000a_You need to focus more on these two areas:_x000a_1️⃣ Special caution must be taken when dealing with NULL values_x000a_2️⃣ You also need to be careful with the duplicated values in the join._x000a__x000a_#projects #projectportfolio #dataanalytics #datanalysis #datascience #ai #statistics #dataanalyst #sql #interview  #interviewtips"/>
    <n v="28"/>
    <x v="0"/>
    <n v="174471"/>
    <s v="100001-200000"/>
    <n v="161768"/>
    <n v="1878"/>
    <n v="2497"/>
    <s v="3000+"/>
    <n v="171834"/>
    <n v="5840"/>
    <n v="27"/>
    <n v="7252"/>
    <n v="0.98488574032360676"/>
    <n v="9.270683942436081E-2"/>
    <x v="1"/>
  </r>
  <r>
    <s v="This is a how Data Analyst, Business Analyst, Data Scientists and Data Engineer work together in a team,_x000a__x000a_✅ Data analysts focus on analyzing data to provide insights for the business. _x000a_✅ Business Analyst aligns data insights with business goals. _x000a_✅ Data Scientist uses machine learning and statistical models to uncover hidden insights. _x000a_✅ Data Engineer ensures that data is properly stored and organized for easy access._x000a_._x000a_._x000a_._x000a_Follow @dataanalystduo_x000a_._x000a_._x000a_._x000a_#datascience #dataanalyst #dataanalytics #roadmap #ml #ai"/>
    <n v="89"/>
    <x v="0"/>
    <n v="104609"/>
    <s v="100001-200000"/>
    <n v="78071"/>
    <n v="1845"/>
    <n v="367"/>
    <s v="0-1000"/>
    <n v="44822"/>
    <n v="4805"/>
    <n v="101"/>
    <n v="3665"/>
    <n v="0.42847173761339846"/>
    <n v="0.13341701784273291"/>
    <x v="0"/>
  </r>
  <r>
    <s v="This is how you can use Chatgpt with Jupyter notebook 😃👍🏼_x000a__x000a_Follow @dataanalystduo_x000a__x000a_#datascience #dataanalyst #dataanalytics #dataanalystduo #statistics #onestopstatistics #onestopanalytics #chatgpt"/>
    <n v="53"/>
    <x v="0"/>
    <n v="86409"/>
    <s v="0-100000"/>
    <n v="78343"/>
    <n v="1632"/>
    <n v="188"/>
    <s v="0-1000"/>
    <n v="36980"/>
    <n v="3086"/>
    <n v="46"/>
    <n v="4111"/>
    <n v="0.42796467960513374"/>
    <n v="0.11328389262601636"/>
    <x v="0"/>
  </r>
  <r>
    <s v="You can learn Data Analytics in less than ₹5000. _x000a__x000a_Just follow the step by step process you will end up with a good project portfolio! _x000a__x000a_Follow @dataanalystduo_x000a__x000a_#datascience #dataanalyst #dataanalytics #roadmap #ml #ai #statistics #python #sql"/>
    <n v="0"/>
    <x v="1"/>
    <n v="99797"/>
    <s v="0-100000"/>
    <n v="65624"/>
    <n v="1467"/>
    <n v="84"/>
    <s v="0-1000"/>
    <n v="0"/>
    <n v="4655"/>
    <n v="126"/>
    <n v="8826"/>
    <n v="0"/>
    <n v="0.22970254784834818"/>
    <x v="1"/>
  </r>
  <r>
    <s v="*Not sponsored* just genuine recommendation._x000a_This Udemy course offers a unique opportunity to learn business analysis while simultaneously working on a amazing project for your portfolio.. _x000a__x000a_Do check it out : Link is in the bio!_x000a__x000a_Follow @dataanalystduo _x000a__x000a_#sql #learning #database #bussinessanalyst #data #datascience #ai #dataanalytics #dataanlaytics"/>
    <n v="8"/>
    <x v="0"/>
    <n v="152370"/>
    <s v="100001-200000"/>
    <n v="147586"/>
    <n v="1338"/>
    <n v="1070"/>
    <s v="3000+"/>
    <n v="74170"/>
    <n v="4812"/>
    <n v="26"/>
    <n v="7049"/>
    <n v="0.48677561199711228"/>
    <n v="8.9608770479584779E-2"/>
    <x v="1"/>
  </r>
  <r>
    <s v="Interview question for Analyst position:_x000a__x000a_7, 6, 100, 21, 7, 16_x000a_What is the mean of the range, median, and mode of the given data?_x000a__x000a_Comments your answer below 👇🏼 _x000a__x000a_#data #datasciences #statistics #statisticalanalyst #dataanalystduo #explorepage #reels #reelitfeelit"/>
    <n v="8"/>
    <x v="0"/>
    <n v="246585"/>
    <s v="200001-300000"/>
    <n v="232461"/>
    <n v="1150"/>
    <n v="1712"/>
    <s v="3000+"/>
    <n v="131241"/>
    <n v="5148"/>
    <n v="258"/>
    <n v="4141"/>
    <n v="0.53223432082243449"/>
    <n v="4.6016321017288919E-2"/>
    <x v="1"/>
  </r>
  <r>
    <s v="This is how data analysis is used to take business decisions. _x000a_._x000a_._x000a_._x000a_Follow @dataanalystduo_x000a_._x000a_._x000a_._x000a_#data #dataanalytics #datascience #reels #trending #datavisualisation #businessanalyst #businessanalytics"/>
    <n v="63"/>
    <x v="0"/>
    <n v="136912"/>
    <s v="100001-200000"/>
    <n v="120145"/>
    <n v="1020"/>
    <n v="1730"/>
    <s v="3000+"/>
    <n v="55118"/>
    <n v="5607"/>
    <n v="39"/>
    <n v="3834"/>
    <n v="0.40257975926142342"/>
    <n v="8.7394398435224105E-2"/>
    <x v="0"/>
  </r>
  <r>
    <s v="Use @datalemur to start your interview preparations. _x000a_._x000a_._x000a_._x000a_Follow @dataanalystduo_x000a_._x000a_._x000a_._x000a_#data #dataanalytics #datascience #reels #trending #datavisualization #sql #interview #interviewtips"/>
    <n v="67"/>
    <x v="0"/>
    <n v="74359"/>
    <s v="0-100000"/>
    <n v="66755"/>
    <n v="1016"/>
    <n v="317"/>
    <s v="0-1000"/>
    <n v="29897"/>
    <n v="2535"/>
    <n v="21"/>
    <n v="4602"/>
    <n v="0.40206296480587422"/>
    <n v="0.1224477567223429"/>
    <x v="0"/>
  </r>
  <r>
    <s v="READ CAPTION 👇🏼_x000a__x000a_You must understand that data analytics is a broad field that uses a wide range of skills and technologies. To become a proficient data analyst, you will need to learn a variety of tools and techniques, including statistical concepts, machine learning, data visualization, and programming._x000a_☑️ To start, it’s a good idea to build a strong foundation in basic statistical concepts._x000a__x000a_☑️ Next, you’ll have to learn tools and technologies that are commonly used in data analytics. Some popular ones include _x000a_1️⃣ SQL for Data extraction, Data Cleaning and Data Manipulation_x000a_2️⃣ Python for Data Analysis or Data Modelling_x000a_3️⃣ Tableau or Power BI for Data Visualization_x000a_4️⃣ Excel could do all of these things but with smaller datasets_x000a__x000a_☑️ Another important aspect is the understanding of the business perspective of data, for this, you’ll have to read and explore various use cases. _x000a__x000a_☑️ Additionally, in 2023, there will be a focus on big data and the cloud. You must be familiar with technologies like_x000a_✅ Hadoop_x000a_✅ Spark_x000a_✅ AWS/Azure/GCP_x000a__x000a_☑️ Finally, you should focus on building a strong portfolio to showcase your skills to potential employers._x000a_._x000a_._x000a_._x000a_Follow @dataanalystduo_x000a_._x000a_._x000a_._x000a_#datascience #dataanalyst #dataanalytics #roadmap #ml #ai"/>
    <n v="83"/>
    <x v="0"/>
    <n v="74418"/>
    <s v="0-100000"/>
    <n v="63242"/>
    <n v="966"/>
    <n v="386"/>
    <s v="0-1000"/>
    <n v="36102"/>
    <n v="4005"/>
    <n v="102"/>
    <n v="3942"/>
    <n v="0.4851245666371039"/>
    <n v="0.14254767401410456"/>
    <x v="0"/>
  </r>
  <r>
    <s v="Four Myths about starting in Data Science ✅_x000a_._x000a_._x000a_._x000a__x000a_Follow @dataanalystduo _x000a_._x000a_._x000a_#data #dataanalytics #datascience #reels #trendingreels"/>
    <n v="46"/>
    <x v="0"/>
    <n v="86819"/>
    <s v="0-100000"/>
    <n v="78856"/>
    <n v="954"/>
    <n v="646"/>
    <s v="0-1000"/>
    <n v="34044"/>
    <n v="3439"/>
    <n v="28"/>
    <n v="3068"/>
    <n v="0.39212614750227487"/>
    <n v="9.4970579283757739E-2"/>
    <x v="0"/>
  </r>
  <r>
    <s v="Link in bio for 1:1 resume review. Book Now._x000a_._x000a_._x000a_._x000a__x000a_Follow @dataanalystduo _x000a_._x000a_._x000a_#data #dataanalytics #datascience #reels #trending #statistics #dataanalyst #datascientists #resume #resumetips"/>
    <n v="55"/>
    <x v="0"/>
    <n v="63899"/>
    <s v="0-100000"/>
    <n v="57500"/>
    <n v="757"/>
    <n v="97"/>
    <s v="0-1000"/>
    <n v="23294"/>
    <n v="2093"/>
    <n v="17"/>
    <n v="2602"/>
    <n v="0.36454404607270852"/>
    <n v="9.511304347826087E-2"/>
    <x v="0"/>
  </r>
  <r>
    <s v="Guys, Check the link in bio for Project. _x000a__x000a_Building machine learning workflows in Python from scratch is an ideal intermediate-level project in data science. It deepens understanding of concepts, algorithms, and help you learn on how to preprocess data, handle missing values, perform feature selection, and deal with different types of data (numeric, categorical, text, etc.). Furthermore, successfully completing this project enhances a portfolio, demonstrating proficiency in Python, data manipulation, and machine learning frameworks. Embarking on this project empowers data science enthusiasts to expand their knowledge and showcase their abilities._x000a_#datascience #projectideas #portfolio #data #dataanalytics #datascientist #dataanalystduo"/>
    <n v="8"/>
    <x v="0"/>
    <n v="106159"/>
    <s v="100001-200000"/>
    <n v="103176"/>
    <n v="755"/>
    <n v="550"/>
    <s v="0-1000"/>
    <n v="54003"/>
    <n v="2932"/>
    <n v="948"/>
    <n v="3220"/>
    <n v="0.50869921532795148"/>
    <n v="7.6132046212297438E-2"/>
    <x v="1"/>
  </r>
  <r>
    <s v="Data Analyst roadmap ‼️_x000a_🔺Statistics _x000a_🔺SQL_x000a_🔺Excel_x000a_🔺Power BI/ Tableau_x000a_🔺Python _x000a_._x000a_._x000a_._x000a_Follow @dataanalystduo_x000a_._x000a_._x000a_._x000a_#datascience #dataanalyst #dataanalytics #roadmap #ml #ai"/>
    <n v="0"/>
    <x v="1"/>
    <n v="88355"/>
    <s v="0-100000"/>
    <n v="63648"/>
    <n v="750"/>
    <n v="37"/>
    <s v="0-1000"/>
    <n v="0"/>
    <n v="3770"/>
    <n v="134"/>
    <n v="5222"/>
    <n v="0"/>
    <n v="0.1551659125188537"/>
    <x v="1"/>
  </r>
  <r>
    <s v="What is Data Analytics❓_x000a__x000a_Follow @dataanalystduo _x000a_._x000a_._x000a_#data #dataanalytics #datascience #reels #trendingreels"/>
    <n v="39"/>
    <x v="0"/>
    <n v="75594"/>
    <s v="0-100000"/>
    <n v="67063"/>
    <n v="745"/>
    <n v="514"/>
    <s v="0-1000"/>
    <n v="29253"/>
    <n v="2779"/>
    <n v="38"/>
    <n v="2074"/>
    <n v="0.38697515675847288"/>
    <n v="8.4040379941249271E-2"/>
    <x v="0"/>
  </r>
  <r>
    <s v="Today I learned about Recursive CTEs. Which interview topics are you preparing for? _x000a__x000a_Follow @datatodestiny &amp; @dataanalystduo _x000a__x000a_#datascience #dataanalyst #dataanalytics #dataanalystduo #statistics #sql #sqlinterview #trending #database"/>
    <n v="55"/>
    <x v="0"/>
    <n v="78792"/>
    <s v="0-100000"/>
    <n v="71678"/>
    <n v="712"/>
    <n v="886"/>
    <s v="0-1000"/>
    <n v="76369"/>
    <n v="2817"/>
    <n v="58"/>
    <n v="2440"/>
    <n v="0.96924814702000206"/>
    <n v="8.4084377354278858E-2"/>
    <x v="0"/>
  </r>
  <r>
    <s v="Listen! _x000a__x000a_Roadmap to become a Data Analyst is going to be same, no matter who you ask😅_x000a__x000a_Stop asking, just pick one tool and start learning 💪🏻_x000a__x000a_Follow @dataanalystduo _x000a__x000a_#dataanalyst #datascience #datascientist #businessanalyst #dataanalytics #onestopanalytics #onestopstatistics #dataanalystduo #ai #ml #data #sql #statistics #python #aws #powerbi #tableau #excel"/>
    <n v="0"/>
    <x v="2"/>
    <n v="114270"/>
    <s v="100001-200000"/>
    <n v="101814"/>
    <n v="688"/>
    <n v="420"/>
    <s v="0-1000"/>
    <n v="0"/>
    <n v="3348"/>
    <n v="47"/>
    <n v="4562"/>
    <n v="0"/>
    <n v="8.4909737364213173E-2"/>
    <x v="1"/>
  </r>
  <r>
    <s v="Here are some potential captions for data science project ideas:_x000a_1 - Think of a research study, prepare a questionnaire, conduct a survey, and collect data_x000a_2 - Analyse your bank statements_x000a_3 - EDA on census data_x000a_Keep in mind that the caption should accurately reflect the focus of your project, and should be specific enough to give readers a sense of what you will be working on._x000a_._x000a_._x000a_._x000a_Follow @dataanalystduo _x000a_._x000a_._x000a_._x000a_#data #dataanalytics #datascience #reels #trending #datavisualisation #project #datascienceproject #ideas #projectideas"/>
    <n v="54"/>
    <x v="0"/>
    <n v="50652"/>
    <s v="0-100000"/>
    <n v="43035"/>
    <n v="684"/>
    <n v="139"/>
    <s v="0-1000"/>
    <n v="20164"/>
    <n v="1720"/>
    <n v="20"/>
    <n v="2738"/>
    <n v="0.39808892047698019"/>
    <n v="0.11994887881956547"/>
    <x v="0"/>
  </r>
  <r>
    <s v="Three ChatGPT prompts which you should know as a Data Analyst aspirant:_x000a__x000a_Prompt: I want you to act as a data science tutor. Explain {concept} to a five-year-old with practical example. _x000a__x000a_Prompt: I want you to be a {SQL/Python/R} programmer, here is a piece of {SQL/Python/R} code containing {problem} — {insert code snippet} — I am getting the following error {insert error}. What is the reason for the bug? Help me solve it._x000a__x000a_Prompt: I want you to act as a data science mentor. What are the best courses and resources for learning {tool name}?_x000a__x000a_Follow @dataanalystduo_x000a__x000a_#datascience #dataanalyst #datascientist #statistics #dataanalystduo #onestopstatistics #chatgpt"/>
    <n v="23"/>
    <x v="0"/>
    <n v="62193"/>
    <s v="0-100000"/>
    <n v="51412"/>
    <n v="676"/>
    <n v="112"/>
    <s v="0-1000"/>
    <n v="30262"/>
    <n v="1953"/>
    <n v="8"/>
    <n v="3550"/>
    <n v="0.48658209123213225"/>
    <n v="0.12034155450089473"/>
    <x v="1"/>
  </r>
  <r>
    <s v="@dataanalystduo | Best resources to study Power BI 📊_x000a__x000a_#datascience #dataanalyst #dataanalytics #dataanalystduo #statistics #onestopstatistics #onestopanalytics #powerbi #datavisualization #dataviz"/>
    <n v="8"/>
    <x v="0"/>
    <n v="65986"/>
    <s v="0-100000"/>
    <n v="58931"/>
    <n v="634"/>
    <n v="225"/>
    <s v="0-1000"/>
    <n v="28193"/>
    <n v="2092"/>
    <n v="30"/>
    <n v="2890"/>
    <n v="0.42725729700239445"/>
    <n v="9.5806960682832468E-2"/>
    <x v="1"/>
  </r>
  <r>
    <s v="Python is the go-to language for data analysts looking to harness the power of big data. With its extensive libraries and intuitive syntax, Python makes it easy to clean, analyze, and visualize data, giving you the insights you need to make informed decisions. _x000a_._x000a_._x000a_Follow @dataanalystduo _x000a_._x000a_._x000a_._x000a_#data #dataanalytics #datascience #reels #trending #python # ai #dataanalyst"/>
    <n v="57"/>
    <x v="0"/>
    <n v="62319"/>
    <s v="0-100000"/>
    <n v="52756"/>
    <n v="595"/>
    <n v="380"/>
    <s v="0-1000"/>
    <n v="25305"/>
    <n v="2086"/>
    <n v="42"/>
    <n v="2471"/>
    <n v="0.40605593799643769"/>
    <n v="9.8453256501630143E-2"/>
    <x v="0"/>
  </r>
  <r>
    <s v="📣📊 The Power of Domain Knowledge in Data Science! 🌐💡_x000a__x000a_Hey there, fellow data enthusiasts! Today, I want to share with you the incredible significance of domain knowledge in the fascinating world of data science. 🚀✨_x000a__x000a_As a data analytics expert with four years of experience in the media measurement domain, I’ve come to realize that possessing a deep understanding of the industry you’re working in is like having a superpower in the data realm. Let me tell you why! 💪🔍_x000a__x000a_1️⃣ Context is Everything: Domain knowledge allows us to grasp the context and nuances behind the data we analyze. It helps us uncover the underlying intricacies specific to our field, enabling us to interpret the data accurately and draw meaningful insights. Without context, numbers are just digits lacking real-world significance._x000a__x000a_2️⃣ Better Data Collection: Being well-versed in the domain enables us to ask the right questions and identify the most relevant data sources. We know where to look, what to measure, and how to structure our data collection process effectively. This targeted approach leads to more accurate and comprehensive datasets._x000a__x000a_3️⃣ Problem Solving Made Easier: When faced with complex challenges, domain knowledge acts as our guiding compass. It empowers us to navigate through data puzzles with confidence and creativity. By understanding the intricacies of our domain, we can identify patterns, spot anomalies, and develop tailored solutions that truly address the industry’s needs._x000a__x000a_4️⃣ Communicating Insights: Our ability to communicate data-driven insights effectively is amplified when we possess domain knowledge. We can convey our findings in a language that resonates with decision-makers, breaking down complex analyses into actionable recommendations that drive positive change._x000a__x000a_So, my friends, if you’re diving into the vast ocean of data science, remember the immense value of domain knowledge. Embrace your industry’s intricacies, absorb its unique challenges, and let it fuel your data-driven journey. 🌊🔬_x000a__x000a_Follow @dataanalystduo _x000a__x000a_#DataScience #DomainKnowledge #Analytics #DataDriven #DataSuperpowers #Innovation #Insights"/>
    <n v="5"/>
    <x v="0"/>
    <n v="70127"/>
    <s v="0-100000"/>
    <n v="66797"/>
    <n v="571"/>
    <n v="172"/>
    <s v="0-1000"/>
    <n v="34899"/>
    <n v="2065"/>
    <n v="34"/>
    <n v="2002"/>
    <n v="0.49765425585010054"/>
    <n v="6.9943260924891837E-2"/>
    <x v="1"/>
  </r>
  <r>
    <s v="✅ Checklist to do your first project: _x000a__x000a_- Identify the problem statement _x000a_- Write primary &amp; secondary objectives _x000a_- Collect data (Questionnaire or Web Scraping)_x000a_- Data Cleaning _x000a_- Data Analysis _x000a_- Building models &amp; interpreting results_x000a_- Presentation or Documentation _x000a_._x000a_._x000a_._x000a_Follow @dataanalystduo _x000a_._x000a_._x000a_#data #dataanalytics #datascience #reels #trendingreels"/>
    <n v="42"/>
    <x v="0"/>
    <n v="59832"/>
    <s v="0-100000"/>
    <n v="54148"/>
    <n v="517"/>
    <n v="432"/>
    <s v="0-1000"/>
    <n v="24647"/>
    <n v="1939"/>
    <n v="17"/>
    <n v="2235"/>
    <n v="0.4119367562508357"/>
    <n v="8.6946886311590449E-2"/>
    <x v="0"/>
  </r>
  <r>
    <s v="Today I will share with you which tools I use as 𝐒𝐭𝐚𝐭𝐢𝐬𝐭𝐢𝐜𝐚𝐥 𝐀𝐧𝐚𝐥𝐲𝐬𝐭._x000a__x000a_✅ 𝐒𝐐𝐋 - Whenever a task is assigned to me, I use SQL in𝐞𝐱𝐭𝐫𝐚𝐜𝐭𝐢𝐧𝐠 &amp; 𝐚𝐧𝐚𝐥𝐲𝐳𝐢𝐧𝐠 𝐭𝐡𝐞 𝐝𝐚𝐭𝐚. This takes about 50% of my time ⌛._x000a__x000a_✅ 𝐄𝐱𝐜𝐞𝐥 - When I am required to 𝐬𝐡𝐚𝐫𝐞 𝐝𝐚𝐭𝐚 with stakeholders or managers, I use Excel. This takes about 20% of my time ⌛ in 𝐟𝐨𝐫𝐦𝐚𝐭𝐭𝐢𝐧𝐠 𝐚𝐧𝐝 𝐜𝐫𝐞𝐚𝐭𝐢𝐧𝐠 𝐩𝐢𝐯𝐨𝐭 𝐜𝐡𝐚𝐫𝐭𝐬 𝐨𝐫 𝐭𝐚𝐛𝐥𝐞𝐬._x000a__x000a_✅ 𝐏𝐲𝐭𝐡𝐨𝐧- I use python for 𝐝𝐚𝐭𝐚 𝐚𝐧𝐚𝐥𝐲𝐬𝐢𝐬 𝐚𝐧𝐝 𝐭𝐨 𝐚𝐮𝐭𝐨𝐦𝐚𝐭𝐞 𝐦𝐲 𝐝𝐚𝐲-𝐭𝐨-𝐝𝐚𝐲 𝐭𝐚𝐬𝐤. It takes up about 20% of my time ⌛._x000a__x000a_There are also other tools that I use like,_x000a_☑ 𝐎𝐧𝐞 𝐍𝐨𝐭𝐞 for note-taking_x000a_☑ 𝐉𝐢𝐫𝐚 for project management_x000a_☑ 𝐂𝐨𝐧𝐟𝐥𝐮𝐞𝐧𝐜𝐞 for documenting the project. _x000a_These combined take up the remaining 10% of my time ⌛._x000a__x000a_Which tool do you use? Comment below._x000a__x000a_Follow @dataanalystduo _x000a__x000a_#datascience #dataanalytics #datascientist #dataanalyst #statistics #dataanalystduo #onestopstatistics #trending"/>
    <n v="7"/>
    <x v="0"/>
    <n v="58896"/>
    <s v="0-100000"/>
    <n v="54622"/>
    <n v="495"/>
    <n v="146"/>
    <s v="0-1000"/>
    <n v="26162"/>
    <n v="2169"/>
    <n v="20"/>
    <n v="2221"/>
    <n v="0.44420673729964683"/>
    <n v="8.9798982095126503E-2"/>
    <x v="1"/>
  </r>
  <r>
    <s v="You should add the following in the extracurricular section of your resume_x000a__x000a_1️⃣ Organize events related to the field_x000a_2️⃣ Document your learnings _x000a_3️⃣ Participate in hackathons or challenges_x000a_._x000a_._x000a_._x000a_Follow @dataanalystduo_x000a_._x000a_._x000a_._x000a_#data #dataanalytics #datascience #reels #trending #resume #extracurricular #tips #hackathons"/>
    <n v="50"/>
    <x v="0"/>
    <n v="58345"/>
    <s v="0-100000"/>
    <n v="50029"/>
    <n v="480"/>
    <n v="118"/>
    <s v="0-1000"/>
    <n v="24708"/>
    <n v="2145"/>
    <n v="10"/>
    <n v="1980"/>
    <n v="0.42348101808209787"/>
    <n v="9.2246497031721608E-2"/>
    <x v="0"/>
  </r>
  <r>
    <s v="Let me know, how many you got correct? _x000a__x000a_SQL should be your #1 priority when you start learning data analytics. _x000a__x000a_Follow @dataanalystduo_x000a__x000a_#datascience #dataanalyst #dataanalytics #roadmap #ml #ai #statistics #sql"/>
    <n v="0"/>
    <x v="1"/>
    <n v="67237"/>
    <s v="0-100000"/>
    <n v="50960"/>
    <n v="463"/>
    <n v="63"/>
    <s v="0-1000"/>
    <n v="0"/>
    <n v="2554"/>
    <n v="38"/>
    <n v="3778"/>
    <n v="0"/>
    <n v="0.13408555729984301"/>
    <x v="1"/>
  </r>
  <r>
    <s v="Say hello to ‘Vera’ by board infinity!_x000a__x000a_Vera is an AI-powered tool designed to boost your interview performance significantly._x000a__x000a_And best part about it is that it creates a personalized mock interview based on your LinkedIn profile and other data points such as your academics, work experience, etc making the interview question very relevant questions for your profile._x000a__x000a_Once the interview question pops up on your screen, you simply have to put in your response and Vera will rate your response and provide you with feedback to enhance your answers._x000a__x000a_Board Infinity is giving you free credits worth two interviews if you sign up now. Check the link in the bio._x000a__x000a_Follow @dataanalystduo_x000a__x000a_#datascience #dataanalyst #dataanalytics #dataanalystduo #statistics #onestopstatistics #onestopanalytics #statistics #interviewpreparation #vera #ai"/>
    <n v="49"/>
    <x v="0"/>
    <n v="31921"/>
    <s v="0-100000"/>
    <n v="29106"/>
    <n v="461"/>
    <n v="15"/>
    <s v="0-1000"/>
    <n v="30811"/>
    <n v="1286"/>
    <n v="6"/>
    <n v="1352"/>
    <n v="0.96522665330033519"/>
    <n v="0.10667903525046382"/>
    <x v="0"/>
  </r>
  <r>
    <s v="SQL should be the first language to learn when it comes to data analytics. _x000a__x000a_✅ The first reason SQL is so important is that it is the primary language used to interact with relational databases. _x000a__x000a_✅ SQL allows you to retrieve, delete, update, and insert data from a relational database, which is critical to any data analytics task. _x000a__x000a_✅ It enables you to extract specific data you need and filter it based on certain criteria, which is the foundation of any data analytics task._x000a__x000a_✅ Another reason SQL is so important is that it is a widely used language in the industry._x000a__x000a_✅ SQL is a simple to learn._x000a_It’s easy to understand and use, and the learning curve is not steep._x000a_._x000a_._x000a_._x000a_Follow @dataanalystduo_x000a_._x000a_._x000a_._x000a_#datascience #dataanalyst #dataanalytics #ai #ml #sql"/>
    <n v="66"/>
    <x v="0"/>
    <n v="48944"/>
    <s v="0-100000"/>
    <n v="40707"/>
    <n v="429"/>
    <n v="108"/>
    <s v="0-1000"/>
    <n v="23074"/>
    <n v="3195"/>
    <n v="56"/>
    <n v="1698"/>
    <n v="0.47143674403399805"/>
    <n v="0.13211486967843369"/>
    <x v="0"/>
  </r>
  <r>
    <s v="“Head First Data Analysis: A Must-Read for Freshers Starting Their Careers in Data Analytics”_x000a__x000a_This is an outstanding book for freshers entering the field of data analytics. It offers a refreshing and interactive approach to learning, making it ideal for beginners. The book covers essential topics like data visualization, exploratory data analysis, and statistical methods, providing a solid foundation. _x000a__x000a_Overall, “Head First Data Analysis” is a must-read that equips freshers with the knowledge and skills needed to thrive in their data analytics careers. Highly recommended!_x000a__x000a_Follow @dataanalystduo_x000a__x000a_#datascience #dataanalyst #datascientist #statistics #dataanalystduo #onestopstatistics #book #headfirst #dataanalysis"/>
    <n v="6"/>
    <x v="0"/>
    <n v="44978"/>
    <s v="0-100000"/>
    <n v="36897"/>
    <n v="408"/>
    <n v="63"/>
    <s v="0-1000"/>
    <n v="20908"/>
    <n v="1439"/>
    <n v="23"/>
    <n v="2183"/>
    <n v="0.46484948196896259"/>
    <n v="0.10984632896983494"/>
    <x v="1"/>
  </r>
  <r>
    <s v="If you found this useful, let us know in the comments. _x000a__x000a_If you're looking to advance your career, but feeling unsure about which direction to take, 𝒍𝒆𝒕'𝒔 𝒕𝒂𝒍𝒌. _x000a__x000a_You can check the link in the bio to book a 1:1 call._x000a__x000a_Follow @dataanalystduo for more content on Statistics &amp; Data Analytics._x000a__x000a_#datascience #dataanalytics #ml #resume"/>
    <n v="0"/>
    <x v="1"/>
    <n v="57839"/>
    <s v="0-100000"/>
    <n v="42652"/>
    <n v="397"/>
    <n v="25"/>
    <s v="0-1000"/>
    <n v="0"/>
    <n v="1819"/>
    <n v="39"/>
    <n v="3374"/>
    <n v="0"/>
    <n v="0.13197505392478664"/>
    <x v="1"/>
  </r>
  <r>
    <s v="📊 Embracing the Crucial Role of Statistics in the Realm of Data Science 📈_x000a__x000a_Statistics serves as the bedrock of data science, providing the essential tools and techniques that empower analysts to extract meaning and make informed decisions from vast amounts of data. In this ever-evolving digital landscape, where information abounds, the significance of statistics in data science cannot be overstated._x000a__x000a_1️⃣ Making Sense of Data:_x000a__x000a_Data, without proper context and understanding, is akin to an enigma waiting to be deciphered. Statistics serves as the key to unlock this puzzle, allowing data scientists to transform raw data into valuable insights._x000a__x000a_2️⃣ Quantifying Uncertainty:_x000a__x000a_In the realm of data science, uncertainty is an ever-present companion. Statistics provides the necessary tools to quantify and manage this uncertainty, enabling data scientists to make robust predictions and draw reliable conclusions._x000a__x000a_3️⃣ Predictive Modeling:_x000a__x000a_One of the cornerstones of data science is the ability to make accurate predictions. Statistics equips data scientists with the necessary tools to build predictive models, enabling them to forecast future outcomes based on historical data. Techniques such as regression analysis, time series analysis, and machine learning algorithms leverage statistical principles to create models that can make reliable predictions. These models can be applied in a variety of fields, from finance and marketing to healthcare and logistics, allowing businesses and organizations to make data-driven decisions and optimize their operations._x000a__x000a_Join us on our 2-day statistics for data analysis workshop where we will teach you to unlock the power of statistics in solving a real world problem. 😄 _x000a__x000a_Check the link in bio or comment ‘link’. The price of workshop is ₹499. You can use code ‘DUO10’ for 10% discount._x000a__x000a_Follow @dataanalystduo_x000a__x000a_#statistics #datascience #dataanalytics #onestopstatistics #ai #ml"/>
    <n v="7"/>
    <x v="0"/>
    <n v="32666"/>
    <s v="0-100000"/>
    <n v="30921"/>
    <n v="335"/>
    <n v="100"/>
    <s v="0-1000"/>
    <n v="15988"/>
    <n v="872"/>
    <n v="6"/>
    <n v="921"/>
    <n v="0.48943855997061164"/>
    <n v="6.9014585556741379E-2"/>
    <x v="1"/>
  </r>
  <r>
    <s v="Follow @dataanalystduo x @datatodestiny _x000a__x000a_Linkedin Reach-out templates - Job referral_x000a__x000a_🟡Junior Level🟡_x000a_➡️ “Hi [Name], I’m pursuing a career in Data Science and noticed an entry-level role at [Company]. Your expertise is inspiring! Could you kindly refer me?_x000a__x000a_🟡Mid-Senior Level🟡_x000a_➡️ “Hello [Name], I’m eager to kickstart my Data Analytics journey. Saw an entry-level position at [Company]. Your guidance would be invaluable! Can I ask for your referral?_x000a__x000a_🟡Executive Level🟡_x000a_➡️ “Dear [Name], I aspire to grow in your Data Leadership. There’s an entry-level opportunity at [Company]. Your support would mean a lot. Could you refer me, please?_x000a__x000a_LinkedIn Reach-out templates - Networking_x000a__x000a_🟡Junior Level 🟡_x000a_➡️ “Hi [Name], Impressed by your work in Data Science! Aspiring DS analyst here seeking guidance. Any tips for someone starting their journey?_x000a__x000a_🟡Mid-Senior Level🟡_x000a_➡️ “Hello [Name], Your expertise in Data Analytics is inspiring! I’m a data analyst looking to expand my skills. Would love to connect and learn from your experiences._x000a__x000a_🟡Executive Level🟡_x000a_➡️ “Respected [Name], Admire your leadership in Data Science! As an executive in the analytics field, your insights are invaluable. Grateful for any insights you can share with me!_x000a__x000a_#linkedin #networking #referral #jobs #datascience #ai #dataanal ystduo #statistics"/>
    <n v="14"/>
    <x v="0"/>
    <n v="31735"/>
    <s v="0-100000"/>
    <n v="28745"/>
    <n v="305"/>
    <n v="33"/>
    <s v="0-1000"/>
    <n v="28797"/>
    <n v="933"/>
    <n v="14"/>
    <n v="1237"/>
    <n v="0.90742082873798646"/>
    <n v="8.6588971995129591E-2"/>
    <x v="1"/>
  </r>
  <r>
    <s v="Comment ‘Statistics’ for details regarding statistics workshop 📊_x000a__x000a_Follow @dataanalystduo _x000a__x000a_#datascience #dataanalyst #dataanalytics #dataanalystduo #statistics #onestopstatistics #onestopanalytics #statistics"/>
    <n v="90"/>
    <x v="0"/>
    <n v="44986"/>
    <s v="0-100000"/>
    <n v="37018"/>
    <n v="285"/>
    <n v="114"/>
    <s v="0-1000"/>
    <n v="18953"/>
    <n v="2406"/>
    <n v="95"/>
    <n v="1465"/>
    <n v="0.4213088516427333"/>
    <n v="0.11483602571721865"/>
    <x v="0"/>
  </r>
  <r>
    <s v="Excel, PowerPoint, Word and OneNote are the most underrated tools from Microsoft Office suite._x000a_._x000a_._x000a_._x000a_Follow @dataanalystduo_x000a_._x000a_._x000a_._x000a_#datascience #dataanalyst #dataanalytics #python #sql #powerbi #excel #powerpoint #onenote #word"/>
    <n v="65"/>
    <x v="0"/>
    <n v="43219"/>
    <s v="0-100000"/>
    <n v="36587"/>
    <n v="284"/>
    <n v="38"/>
    <s v="0-1000"/>
    <n v="19977"/>
    <n v="2074"/>
    <n v="11"/>
    <n v="1128"/>
    <n v="0.46222726115828688"/>
    <n v="9.5580397408915732E-2"/>
    <x v="0"/>
  </r>
  <r>
    <s v="Check link in bio for more details on ‘PyGWalker’_x000a__x000a_Follow @dataanalystduo _x000a__x000a_#datascience #dataanalyst #dataanalytics #dataanalystduo #statistics #onestopstatistics #onestopanalytics #python #tableau #datavisualization #jupyternotebook"/>
    <n v="8"/>
    <x v="0"/>
    <n v="48599"/>
    <s v="0-100000"/>
    <n v="42482"/>
    <n v="283"/>
    <n v="98"/>
    <s v="0-1000"/>
    <n v="24426"/>
    <n v="1495"/>
    <n v="6"/>
    <n v="1556"/>
    <n v="0.50260293421675339"/>
    <n v="7.862153382609105E-2"/>
    <x v="1"/>
  </r>
  <r>
    <s v="Coding Blocks - CAREER BOOTCAMP_x000a__x000a_PAY AFTER PLACEMENT PROGRAM:-_x000a_✅ 100% Placement Guarantee _x000a_✅ Zero upfront fees_x000a_✅ Landing you to Minimum 5 LPA job if not then no fees charged_x000a__x000a_For more details, check link in bio. _x000a_._x000a_._x000a_._x000a_Follow @dataanalystduo _x000a_._x000a_._x000a_#data #dataanalytics #datascience #reels #trending"/>
    <n v="45"/>
    <x v="0"/>
    <n v="24512"/>
    <s v="0-100000"/>
    <n v="21258"/>
    <n v="273"/>
    <n v="45"/>
    <s v="0-1000"/>
    <n v="10576"/>
    <n v="720"/>
    <n v="7"/>
    <n v="998"/>
    <n v="0.43146214099216712"/>
    <n v="9.3988145639288742E-2"/>
    <x v="0"/>
  </r>
  <r>
    <s v="Data Visualisation - Part 1 - Categorical Data _x000a_- Frequency Table_x000a_- Bar Chart_x000a_- Pie Chart_x000a_- Pareto Chart_x000a_._x000a_._x000a_._x000a__x000a_Follow @dataanalystduo _x000a_._x000a_._x000a_#data #dataanalytics #datascience #reels #trending #datavisualization"/>
    <n v="67"/>
    <x v="0"/>
    <n v="60244"/>
    <s v="0-100000"/>
    <n v="51654"/>
    <n v="264"/>
    <n v="475"/>
    <s v="0-1000"/>
    <n v="22917"/>
    <n v="1712"/>
    <n v="4"/>
    <n v="1569"/>
    <n v="0.38040302768740458"/>
    <n v="6.8707166918341264E-2"/>
    <x v="0"/>
  </r>
  <r>
    <s v="Here are some potential captions for data science project ideas:_x000a_1 - Think of a research study, prepare a questionnaire, conduct a survey, and collect data_x000a_2 - Analyse your bank statements_x000a_3 - EDA on census data_x000a_Keep in mind that the caption should accurately reflect the focus of your project, and should be specific enough to give readers a sense of what you will be working on._x000a_._x000a_._x000a_._x000a_Follow @dataanalystduo _x000a_._x000a_._x000a_._x000a_#data #dataanalytics #datascience #reels #trending #datavisualisation #project #datascienceproject #ideas #projectideas"/>
    <n v="54"/>
    <x v="0"/>
    <n v="31258"/>
    <s v="0-100000"/>
    <n v="27065"/>
    <n v="255"/>
    <n v="34"/>
    <s v="0-1000"/>
    <n v="12254"/>
    <n v="1445"/>
    <n v="14"/>
    <n v="1686"/>
    <n v="0.39202764092392345"/>
    <n v="0.12562349898392758"/>
    <x v="0"/>
  </r>
  <r>
    <s v="Linkedin Reach out templates - Job referral_x000a__x000a_🟡Junior Level🟡_x000a_➡️ “Hi [Name], I’m pursuing a career in Data Science and noticed an entry-level role at [Company]. Your expertise is inspiring! Could you kindly refer me?_x000a__x000a_🟡Mid-Senior Level🟡_x000a_➡️ “Hello [Name], I’m eager to kickstart my Data Analytics journey. Saw an entry-level position at [Company]. Your guidance would be invaluable! Can I ask for your referral?_x000a__x000a_🟡Executive Level🟡_x000a_➡️ “Dear [Name], I aspire to grow in your Data Leadership. There’s an entry-level opportunity at [Company]. Your support would mean a lot. Could you refer me, please?_x000a__x000a_#linkedin #referral #jobs #datascience #ai #dataanalytics #dataanalystduo #statistics #linkedintips"/>
    <n v="7"/>
    <x v="0"/>
    <n v="41113"/>
    <s v="0-100000"/>
    <n v="35064"/>
    <n v="252"/>
    <n v="1"/>
    <s v="0-1000"/>
    <n v="39907"/>
    <n v="1216"/>
    <n v="9"/>
    <n v="1580"/>
    <n v="0.97066621263347364"/>
    <n v="8.7183436002737855E-2"/>
    <x v="1"/>
  </r>
  <r>
    <s v="Udemy! Udemy! Udemy!_x000a__x000a_Follow @dataanalystduo_x000a__x000a_#datascience #dataanalyst #dataanalytics #roadmap #ml #ai #statistics #udemy"/>
    <n v="0"/>
    <x v="1"/>
    <n v="36106"/>
    <s v="0-100000"/>
    <n v="26088"/>
    <n v="249"/>
    <n v="9"/>
    <s v="0-1000"/>
    <n v="0"/>
    <n v="1075"/>
    <n v="26"/>
    <n v="1662"/>
    <n v="0"/>
    <n v="0.11545538178472861"/>
    <x v="1"/>
  </r>
  <r>
    <s v="Here are the Key Highlights that we’ve discussed:_x000a_🌟 Not enough research: _x000a_Before you attend the interview, it’s crucial to thoroughly research the company. Ask yourself questions like “What do they do?”, “What products do they make?”, and “Which ones are the best?”._x000a__x000a_🌟 STAR methodology: _x000a_During the interview, use the STAR methodology (Situation, Task, Action, Result) to answer questions. Explain the situation, describe the task at hand, talk about the actions you took, and highlight the positive result. This structured approach will showcase your problem-solving skills._x000a__x000a_🌟 All talk no show: Proof of work: _x000a_Don’t just rely on words; show proof of your work. Keep your project portfolio ready. This tangible evidence will demonstrate your capabilities and ensure you’re not all talk and no show._x000a__x000a_🌟 Be Flexible: _x000a_Flexibility matters! Hiring managers highly value candidates who are open to using new tools, working from different locations, or collaborating with diverse teams. Avoid being too rigid and showcase your willingness to adapt._x000a__x000a_🌟 Conversational style: _x000a_Make your interview more conversational by asking the interviewer about their experience working in the team and the tools they use. This valuable technique helps create a more engaging and natural interview environment, where you can connect with the interviewer on a deeper level._x000a_._x000a_Remember these points when going out for an interview apart from your technical expertise._x000a_._x000a_Follow @citizendatascientist and @dataanalystduo for more Data science and Analytics tips and resources._x000a_._x000a_._x000a_#CitizenDataScientist #DataAnalystDuo #alphaa.ai #superAI #DataAnalystJob #InterviewTips #CompanyResearch #LinkedInNetworking #STARMethodology #ProofOfWork #PowerBI #TableauDashboard #FlexibilityMatters #OpenToNewTools #ConversationalInterview #valuabletechniques"/>
    <n v="47"/>
    <x v="0"/>
    <n v="45330"/>
    <s v="0-100000"/>
    <n v="38358"/>
    <n v="235"/>
    <n v="25"/>
    <s v="0-1000"/>
    <n v="17298"/>
    <n v="1552"/>
    <n v="3"/>
    <n v="1196"/>
    <n v="0.38160158835208469"/>
    <n v="7.7845560248188117E-2"/>
    <x v="0"/>
  </r>
  <r>
    <s v="@datatodestiny x @dataanalystduo | Top value-adding certificates for your resume. _x000a__x000a_☑️ Microsoft Power BI Data Analyst: This certification is offered by Microsoft and focuses on Power BI, a powerful data visualization and business intelligence tool. It validates your skills in using Power BI to analyze and visualize data, create interactive reports, and make data-driven decisions._x000a__x000a_☑️ AWS Certified Data Analytics Specialty: Amazon Web Services (AWS) offers the AWS Certified Data Analytics Specialty certification. It demonstrates your expertise in using AWS services to design, build, secure, and maintain analytics solutions._x000a__x000a_☑️ Tableau Desktop Specialist/Tableau Certified Data Analyst:_x000a__x000a_☑️ Tableau offers certifications for individuals who want to demonstrate their proficiency in using Tableau, a popular data visualization tool. _x000a__x000a_☑️ Google Data Analytics Professional/Google Advanced Data Analytics Professional Certificate: These certifications are offered by Google in partnership with Coursera. They cover a range of data analysis topics, including data cleaning, data visualization, and statistical analysis. _x000a__x000a_These certifications can be valuable for data analysts as they provide recognition of your expertise in specific tools and platforms commonly used in the field of data analytics. _x000a__x000a_#datascience #dataanalytics #tableau #powerbi #python #dataanalyst #datascientist #statistics #trendingreels"/>
    <n v="7"/>
    <x v="0"/>
    <n v="23458"/>
    <s v="0-100000"/>
    <n v="20069"/>
    <n v="217"/>
    <n v="1"/>
    <s v="0-1000"/>
    <n v="22609"/>
    <n v="747"/>
    <n v="6"/>
    <n v="886"/>
    <n v="0.9638076562366783"/>
    <n v="9.2480940754397334E-2"/>
    <x v="1"/>
  </r>
  <r>
    <s v="@dataanalystduo | What are analytical skills and why are they important? _x000a__x000a_#datascience #dataanalyst #dataanalytics #dataanalystduo #statistics #onestopstatistics #onestopanalytics #sql #python #tableau"/>
    <n v="63"/>
    <x v="0"/>
    <n v="37084"/>
    <s v="0-100000"/>
    <n v="32903"/>
    <n v="215"/>
    <n v="118"/>
    <s v="0-1000"/>
    <n v="13587"/>
    <n v="1665"/>
    <n v="28"/>
    <n v="554"/>
    <n v="0.36638442454967102"/>
    <n v="7.4826003707868585E-2"/>
    <x v="0"/>
  </r>
  <r>
    <s v="Are you feeling exhausted, disheartened, and on the verge of giving up on your data science dreams? Don’t throw in the towel just yet! _x000a_Unleash the power of networking to propel your job search forward. _x000a__x000a_Here are a few tips to guide you:_x000a__x000a_🔗 The Networking Edge:_x000a_In today’s competitive job market, networking is the key to unlock opportunities. Expand your professional network by reaching out to HR, hiring managers, or referrals who can guide you or provide valuable insights._x000a__x000a_📝 Crafting LinkedIn Cold Messages:_x000a_Personalize your messages by expressing genuine interest in the company or the individual’s work. Share your passion for data science, highlight relevant skills, and explain how you can add value._x000a__x000a_💡 Proactive Engagement:_x000a_Engage with data science communities, join relevant LinkedIn groups, and participate in industry events. Share your knowledge, contribute to discussions, and build relationships. Networking is a two-way street, so offer your support and assistance to others as well._x000a__x000a_🗓️ The Power of Informational Interviews:_x000a_Request informational interviews with professionals in your desired field. Be prepared with thoughtful questions, listen attentively, and showcase your enthusiasm. These conversations can provide valuable insights and potentially lead to job referrals._x000a__x000a_🌟 Motivation for the Journey:_x000a_Remember, setbacks are temporary. Stay motivated by envisioning the exciting projects and opportunities that await you in the data science realm. Embrace continuous learning, sharpen your skills, and stay resilient in the face of rejection._x000a__x000a_🚀 Unleash Your Network, Land Your Dream Job:_x000a_By leveraging the power of networking, you can break the cycle and secure your first data science job. Embrace the connections waiting to be made, personalize your outreach, and engage proactively. Your dream job is within reach—don’t let it slip away!_x000a__x000a_Follow @dataanalystduo_x000a__x000a_#networkingpower #jobsearchtips #nevergiveup #unleashyournetwork #datascience #linkedin #networking #dataanalytics #statistics #dataanalystduo"/>
    <n v="7"/>
    <x v="0"/>
    <n v="61558"/>
    <s v="0-100000"/>
    <n v="56347"/>
    <n v="215"/>
    <n v="106"/>
    <s v="0-1000"/>
    <n v="37280"/>
    <n v="1439"/>
    <n v="15"/>
    <n v="919"/>
    <n v="0.60560771954904313"/>
    <n v="4.5929685697552666E-2"/>
    <x v="1"/>
  </r>
  <r>
    <s v="“Actions Speak Louder than Words: Build a Strong Data Analytics Portfolio and Let Your Skills Shine!”_x000a__x000a_If you’re looking to break into the data analytics field, building a strong project portfolio is key. _x000a__x000a_Employers want to see your skills and expertise in action, and what better way to showcase them than through data analysis projects?_x000a__x000a_One of the best beginner-friendly projects to start with is Exploratory Data Analysis (EDA). _x000a_✅EDA is a critical step in the data analysis process, where you gain a deeper understanding of the data and prepare it for further analysis or modelling._x000a_✅EDA involves a range of exciting activities, including data cleaning, preprocessing, visualization, statistical analysis, and data transformation and feature engineering. _x000a_✅By doing an EDA project, you’ll not only improve your data analytics skills but also your problem-solving abilities and data visualization techniques._x000a_✅EDA is a crucial step regardless of which advanced level project you decide to pursue. Every project requires EDA before modelling, making it an essential skill for any data analyst._x000a_🔴🔴🔴_x000a_To create an EDA project using a real-life dataset, you can join our 2️⃣-day statistics workshop._x000a_So, what are you waiting for? Build your project portfolio and take your first step towards a successful data analytics career today!_x000a_🔴🔴🔴_x000a__x000a_Check link in bio to register for the workshop. _x000a__x000a_Follow @dataanalystduo_x000a__x000a_#datascience #dataanalyst #dataanalytics #roadmap #ml #ai #statistics #resume #consultation #workshop"/>
    <n v="36"/>
    <x v="0"/>
    <n v="43984"/>
    <s v="0-100000"/>
    <n v="38828"/>
    <n v="212"/>
    <n v="41"/>
    <s v="0-1000"/>
    <n v="20836"/>
    <n v="1528"/>
    <n v="31"/>
    <n v="1338"/>
    <n v="0.47371771553292108"/>
    <n v="8.0071082723807557E-2"/>
    <x v="0"/>
  </r>
  <r>
    <s v="ChatGPT is a large language model, which uses algorithms to analyze a massive corpus of text, often scraped from the internet, to respond to user requests in language that can sound surprisingly human._x000a__x000a_ChatGPT has been developed by OpenAI, which is a research institute and company that focuses on developing artificial intelligence technology in a responsible and safe way. _x000a_._x000a_._x000a_._x000a__x000a_Follow @dataanalystduo _x000a_._x000a_._x000a_#data #dataanalytics #datascience #reels #trendingreels #chatgpt #openai #ai"/>
    <n v="42"/>
    <x v="0"/>
    <n v="24877"/>
    <s v="0-100000"/>
    <n v="22810"/>
    <n v="211"/>
    <n v="19"/>
    <s v="0-1000"/>
    <n v="11387"/>
    <n v="1025"/>
    <n v="21"/>
    <n v="883"/>
    <n v="0.4577320416448929"/>
    <n v="9.3818500657606316E-2"/>
    <x v="0"/>
  </r>
  <r>
    <s v="We have always said if you’re new to the field and don’t have a relevant education or you’re just looking to upskill, _x000a_then Google Data Analytics Professional Certificate program on Coursera along with a good project portfolio is the perfect way to kickstart your career._x000a__x000a_☑️ Beginner-level and requires no prior experience_x000a_☑️ Taught by Google and comes with a Certificate upon completion + access to Google’s hiring consortium of 150+ employers_x000a_☑️ Teaches job-ready skills for an entry-level data analyst role in ~6 months_x000a_☑️ 75% of Google certificate grads report career improvement, and the median salary for entry-level data analysts is ~$74k in the US_x000a_☑️ Program is completely self-paced and fully online_x000a_☑️ Rated 4.8 out of 5 stars_x000a__x000a_Follow @dataanalystduo_x000a_#coursera #datascience #dataanalyst #dataanalytics"/>
    <n v="60"/>
    <x v="0"/>
    <n v="32229"/>
    <s v="0-100000"/>
    <n v="21307"/>
    <n v="209"/>
    <n v="21"/>
    <s v="0-1000"/>
    <n v="12603"/>
    <n v="1194"/>
    <n v="29"/>
    <n v="1040"/>
    <n v="0.39104533184399143"/>
    <n v="0.11601820997794152"/>
    <x v="0"/>
  </r>
  <r>
    <s v="Tools I use as a Statistical Analyst 🛠️_x000a_._x000a_._x000a_._x000a__x000a_Follow @dataanalystduo _x000a_._x000a_._x000a_._x000a_#data #dataanalytics #datascience #reels #trending"/>
    <n v="52"/>
    <x v="0"/>
    <n v="43838"/>
    <s v="0-100000"/>
    <n v="37928"/>
    <n v="206"/>
    <n v="281"/>
    <s v="0-1000"/>
    <n v="15172"/>
    <n v="1666"/>
    <n v="20"/>
    <n v="1531"/>
    <n v="0.3460924312240522"/>
    <n v="9.0249947268508754E-2"/>
    <x v="0"/>
  </r>
  <r>
    <s v="Just because two things are correlated, it doesn’t necessarily mean that one causes the other._x000a__x000a_We can’t jump to conclusions and say that one causes the other._x000a__x000a_It’s important to understand the difference between correlation and causation. _x000a__x000a_We need to look for evidence and test our assumptions before making conclusions._x000a__x000a_You need to be skeptical and not jump to conclusions without further research. _x000a__x000a_Follow @dataanalystduo for more such content. _x000a__x000a_#datascience #dataanalytics #dataanalyst #statistics #trending #dataanalystduo #onestopstatistics"/>
    <n v="63"/>
    <x v="0"/>
    <n v="62991"/>
    <s v="0-100000"/>
    <n v="51470"/>
    <n v="201"/>
    <n v="85"/>
    <s v="0-1000"/>
    <n v="32814"/>
    <n v="2996"/>
    <n v="83"/>
    <n v="501"/>
    <n v="0.52093156165166454"/>
    <n v="7.3460268117349917E-2"/>
    <x v="0"/>
  </r>
  <r>
    <s v="‼️Stay Tuned for Statistics workshop‼️_x000a__x000a_Follow @dataanalystduo_x000a__x000a_#datascience #dataanalyst #dataanalytics #roadmap #ml #ai #statistics #python #statistics"/>
    <n v="61"/>
    <x v="0"/>
    <n v="36274"/>
    <s v="0-100000"/>
    <n v="27927"/>
    <n v="201"/>
    <n v="41"/>
    <s v="0-1000"/>
    <n v="14028"/>
    <n v="1989"/>
    <n v="40"/>
    <n v="836"/>
    <n v="0.38672327286761871"/>
    <n v="0.10978622838113654"/>
    <x v="0"/>
  </r>
  <r>
    <s v="Statistics is the Science of_x000a_✅ Collecting _x000a_✅ Analysing _x000a_✅ Interpreting _x000a_✅ Presenting data_x000a_._x000a_._x000a_._x000a__x000a_Follow @dataanalystduo _x000a_._x000a_._x000a_#data #dataanalytics #datascience #reels #trending #statistics #dataanalyst #datascientists"/>
    <n v="61"/>
    <x v="0"/>
    <n v="32944"/>
    <s v="0-100000"/>
    <n v="25794"/>
    <n v="196"/>
    <n v="42"/>
    <s v="0-1000"/>
    <n v="13424"/>
    <n v="1617"/>
    <n v="45"/>
    <n v="693"/>
    <n v="0.40747935891209325"/>
    <n v="9.8898968752423044E-2"/>
    <x v="0"/>
  </r>
  <r>
    <s v="Guys, check link in bio for course._x000a__x000a_I built a basic course on SQL for data analytics. It’s complete beginner friendly. _x000a__x000a_Comment below if you want the link to the course. _x000a__x000a_Follow @dataanalystduo _x000a__x000a_#sql #dataanalytics #dataanalysis #datascience #ai #dataanalyst #dataanalystduo #onestopanalytics"/>
    <n v="0"/>
    <x v="1"/>
    <n v="73673"/>
    <s v="0-100000"/>
    <n v="53788"/>
    <n v="187"/>
    <n v="14"/>
    <s v="0-1000"/>
    <n v="0"/>
    <n v="2346"/>
    <n v="1126"/>
    <n v="1970"/>
    <n v="0"/>
    <n v="0.10465159515133488"/>
    <x v="1"/>
  </r>
  <r>
    <s v="Comment ‘Resource’ to learn more about Materialized View 🤝🏼_x000a__x000a_@datatodestiny X @dataanalystduo _x000a__x000a_#datascience #dataanalyst #dataanalytics #dataanalystduo #statistics #onestopstatistics #onestopanalytics #sql"/>
    <n v="51"/>
    <x v="0"/>
    <n v="33700"/>
    <s v="0-100000"/>
    <n v="31115"/>
    <n v="184"/>
    <n v="17"/>
    <s v="0-1000"/>
    <n v="32074"/>
    <n v="1502"/>
    <n v="91"/>
    <n v="878"/>
    <n v="0.9517507418397626"/>
    <n v="8.532861963683111E-2"/>
    <x v="0"/>
  </r>
  <r>
    <s v="Right course/institute for learning Data Science is difficult to find. We understand that there are tons of option in the market but these tips will definitely help you narrow down. _x000a__x000a_All the best. Happy Learning !_x000a_#education #datascience #dataanalytics #dataanalyst #dataenthusiast #datascientist #job #career #certificate #course #institute #college #university"/>
    <n v="60"/>
    <x v="0"/>
    <n v="25279"/>
    <s v="0-100000"/>
    <n v="21347"/>
    <n v="177"/>
    <n v="40"/>
    <s v="0-1000"/>
    <n v="9912"/>
    <n v="1029"/>
    <n v="15"/>
    <n v="685"/>
    <n v="0.39210411804264411"/>
    <n v="8.9286550803391582E-2"/>
    <x v="0"/>
  </r>
  <r>
    <s v="Python for data visualisation 📊_x000a_1 - Matplotlib_x000a_2 - Seaborn_x000a_3 - Plotly_x000a_4 - Bokeh_x000a__x000a_Follow @dataanalystduo_x000a__x000a_#datascience #dataanalyst #dataanalytics #dataanalystduo #statistics #onestopstatistics #onestopanalytics #python #pythonprogramming #matplotlibpyplot #seaborn"/>
    <n v="0"/>
    <x v="1"/>
    <n v="39497"/>
    <s v="0-100000"/>
    <n v="29614"/>
    <n v="171"/>
    <n v="100"/>
    <s v="0-1000"/>
    <n v="0"/>
    <n v="1280"/>
    <n v="19"/>
    <n v="1929"/>
    <n v="0"/>
    <n v="0.1147767947592355"/>
    <x v="1"/>
  </r>
  <r>
    <s v="@dataanalystduo x @datatodestiny | Diverse Projects, Diverse Skills 🎯_x000a__x000a_It is important to have a diverse set of projects which showcase your diverse skills. _x000a__x000a_You could have projects focused on data cleaning and preprocessing, exploratory data analysis, building dashboards, or simply data extraction._x000a__x000a_This variety proves that you possess a comprehensive skill set required to handle different stages of the data analysis pipeline._x000a__x000a_Diversifying your projects highlights your versatility as an analyst and captures the attention of potential employers._x000a__x000a_#projects #projectportfolio #dataanalytics #datanalysis #datascience #ai #statistics #dataanalyst #skills"/>
    <n v="28"/>
    <x v="0"/>
    <n v="25040"/>
    <s v="0-100000"/>
    <n v="20539"/>
    <n v="171"/>
    <n v="29"/>
    <s v="0-1000"/>
    <n v="8574"/>
    <n v="1190"/>
    <n v="10"/>
    <n v="822"/>
    <n v="0.34241214057507985"/>
    <n v="0.10677248162033205"/>
    <x v="1"/>
  </r>
  <r>
    <s v="@preplaced.in solution to all your interview related problems._x000a__x000a_Check out their Instagram handle @preplaced.in _x000a_or visit www.preplaced.in._x000a__x000a_#softwareengineer #Preplaced #UnlockYourPotential #mentorhaitohmumkinhai"/>
    <n v="67"/>
    <x v="0"/>
    <n v="37495"/>
    <s v="0-100000"/>
    <n v="31810"/>
    <n v="171"/>
    <n v="20"/>
    <s v="0-1000"/>
    <n v="12931"/>
    <n v="845"/>
    <n v="10"/>
    <n v="569"/>
    <n v="0.3448726496866249"/>
    <n v="5.0141464948129516E-2"/>
    <x v="0"/>
  </r>
  <r>
    <s v="This is how a retail giant uses data science 🤩_x000a__x000a_Which domain next⁉️_x000a_._x000a_._x000a_._x000a_Follow @dataanalystduo_x000a_._x000a_._x000a_._x000a_#datascience #dataanalyst #dataanalytics #ai #ml"/>
    <n v="77"/>
    <x v="0"/>
    <n v="39776"/>
    <s v="0-100000"/>
    <n v="32481"/>
    <n v="170"/>
    <n v="22"/>
    <s v="0-1000"/>
    <n v="16163"/>
    <n v="1869"/>
    <n v="22"/>
    <n v="804"/>
    <n v="0.40635056315366047"/>
    <n v="8.8205412394938579E-2"/>
    <x v="0"/>
  </r>
  <r>
    <s v="@dataanalystduo | Best resources to learn Python. Both the courses are from Jose Portilla. _x000a__x000a_@udemy _x000a__x000a_#datascience #dataanalyst #dataanalytics #dataanalystduo #statistics #onestopstatistics #onestopanalytics #python #udemy #resources"/>
    <n v="9"/>
    <x v="0"/>
    <n v="27261"/>
    <s v="0-100000"/>
    <n v="22175"/>
    <n v="164"/>
    <n v="23"/>
    <s v="0-1000"/>
    <n v="10937"/>
    <n v="949"/>
    <n v="5"/>
    <n v="859"/>
    <n v="0.40119584754777887"/>
    <n v="8.9154453213077786E-2"/>
    <x v="1"/>
  </r>
  <r>
    <s v="Three important data analytics tools to learn in 2023._x000a__x000a_1️⃣ SQL allows you to extract, sort, and filter data, as well as update and delete records._x000a__x000a_2️⃣ Python has a vast ecosystem of libraries and frameworks that make it easy to work with data, perform complex calculations, and build machine learning models._x000a__x000a_3️⃣ Power BI allows you to connect to a wide variety of data sources, clean and transform your data, and create compelling visualizations that help you communicate your insights effectively._x000a_._x000a_._x000a_._x000a_Follow @dataanalystduo _x000a_._x000a_._x000a_._x000a_#datascience #dataanalyst #dataanalytics #python #sql #powerbi"/>
    <n v="62"/>
    <x v="0"/>
    <n v="29888"/>
    <s v="0-100000"/>
    <n v="26524"/>
    <n v="161"/>
    <n v="30"/>
    <s v="0-1000"/>
    <n v="12895"/>
    <n v="1710"/>
    <n v="54"/>
    <n v="835"/>
    <n v="0.43144405781584583"/>
    <n v="0.10405670336299201"/>
    <x v="0"/>
  </r>
  <r>
    <s v="Comment below if you’re interested in Statistics with Python workshop! _x000a__x000a_We will send you the link. _x000a__x000a_Over 500+ folks have already taken this course and given a rating of 4.9/5. _x000a__x000a_#datascience #dataanalytics #statistics #workshop #trending"/>
    <n v="28"/>
    <x v="0"/>
    <n v="37991"/>
    <s v="0-100000"/>
    <n v="34714"/>
    <n v="156"/>
    <n v="10"/>
    <s v="0-1000"/>
    <n v="35122"/>
    <n v="1579"/>
    <n v="289"/>
    <n v="905"/>
    <n v="0.92448211418493853"/>
    <n v="8.4375180042634099E-2"/>
    <x v="1"/>
  </r>
  <r>
    <s v="Found a way to get your dream job at MAANG companies!_x000a_@preplaced.in has 300+ mentors who are from top tech companies like Microsoft, Google, Atlassian and more, and have already helped many job seekers achieve success!_x000a_Start by booking a free trial with a mentor of your choice - https://visit.preplaced.in/4tz_x000a__x000a_#datascience #dataanalyst #dataanalytics #dataanalystduo #statistics #onestopstatistics #onestopanalytics #mentorship #preplaced #interviewpreparation #faang #google #interview"/>
    <n v="84"/>
    <x v="0"/>
    <n v="22606"/>
    <s v="0-100000"/>
    <n v="18282"/>
    <n v="149"/>
    <n v="41"/>
    <s v="0-1000"/>
    <n v="9285"/>
    <n v="804"/>
    <n v="9"/>
    <n v="496"/>
    <n v="0.41073166415995754"/>
    <n v="7.9750574335411883E-2"/>
    <x v="0"/>
  </r>
  <r>
    <s v="*READ CAPTION*_x000a__x000a_In statistical analysis, correlation is a measure of the strength and direction of the relationship between two variables. It is a statistical technique that is used to determine whether there is a relationship between two or more variables. A correlation can be positive, negative, or zero._x000a__x000a_Correlation does not necessarily imply causation, which means that just because two variables are correlated does not mean that one is causing the other. It is important to consider all factors that may be contributing to the relationship between the variables when interpreting the results of a correlation analysis._x000a__x000a_“Did you know that there’s a strong correlation between exercise and mental health? So next time you’re feeling down, try going for a walk or hitting the gym!”_x000a_._x000a_._x000a_._x000a__x000a_Follow @dataanalystduo _x000a_._x000a_._x000a_#data #dataanalytics #datascience #reels #trendingreels #statistics #nuggetsofstatistics"/>
    <n v="44"/>
    <x v="0"/>
    <n v="29250"/>
    <s v="0-100000"/>
    <n v="24338"/>
    <n v="146"/>
    <n v="113"/>
    <s v="0-1000"/>
    <n v="13562"/>
    <n v="1267"/>
    <n v="25"/>
    <n v="682"/>
    <n v="0.46365811965811965"/>
    <n v="8.7106582299285071E-2"/>
    <x v="0"/>
  </r>
  <r>
    <s v="Pro tip for Data Enthusiasts #2 - Build Projects_x000a_._x000a_._x000a_._x000a__x000a_Follow @dataanalystduo _x000a_._x000a_._x000a_#data #dataanalytics #datascience #reels #trendingreels #statistics"/>
    <n v="46"/>
    <x v="0"/>
    <n v="30114"/>
    <s v="0-100000"/>
    <n v="24820"/>
    <n v="143"/>
    <n v="83"/>
    <s v="0-1000"/>
    <n v="11890"/>
    <n v="1408"/>
    <n v="22"/>
    <n v="864"/>
    <n v="0.3948329680547254"/>
    <n v="9.8186946011281223E-2"/>
    <x v="0"/>
  </r>
  <r>
    <s v="Data science is changing the way we think about football. It can be used to analyze a team and players’ performances. _x000a__x000a_Tracking metrics like passing accuracy, running speed, distance covered, team tactics, formations, and player movements can help coaches and managers can make better team selection, training, and tactical decisions._x000a__x000a_Data science is also used in scouting and the transfer market._x000a_._x000a_._x000a_._x000a_Follow @dataanalystduo_x000a_._x000a_._x000a_._x000a_#datascience #dataanalyst #dataanalytics #roadmap #ml #ai"/>
    <n v="85"/>
    <x v="0"/>
    <n v="35373"/>
    <s v="0-100000"/>
    <n v="27008"/>
    <n v="135"/>
    <n v="24"/>
    <s v="0-1000"/>
    <n v="13811"/>
    <n v="1666"/>
    <n v="34"/>
    <n v="419"/>
    <n v="0.39043903542249736"/>
    <n v="8.3456753554502369E-2"/>
    <x v="0"/>
  </r>
  <r>
    <s v="The most frequently asked SQL concepts during the interview.. If you want to learn Data Analytics with us just comment below ‘learn’ or dm us ☺️_x000a__x000a_#data #sql #learn #upskilling #learning #educating #dataanalytics #datasciences #datastorytelling"/>
    <n v="8"/>
    <x v="0"/>
    <n v="17614"/>
    <s v="0-100000"/>
    <n v="15394"/>
    <n v="135"/>
    <n v="2"/>
    <s v="0-1000"/>
    <n v="15683"/>
    <n v="609"/>
    <n v="7"/>
    <n v="901"/>
    <n v="0.89037129556034977"/>
    <n v="0.10731453813173963"/>
    <x v="1"/>
  </r>
  <r>
    <s v="I’m loving python these days😬_x000a__x000a_Follow @dataanalystduo_x000a__x000a_#datascience #dataanalyst #dataanalytics #roadmap #ml #ai #statistics #python"/>
    <n v="57"/>
    <x v="0"/>
    <n v="26244"/>
    <s v="0-100000"/>
    <n v="21115"/>
    <n v="134"/>
    <n v="34"/>
    <s v="0-1000"/>
    <n v="10555"/>
    <n v="1044"/>
    <n v="18"/>
    <n v="550"/>
    <n v="0.40218716659045878"/>
    <n v="8.2690030783802979E-2"/>
    <x v="0"/>
  </r>
  <r>
    <s v="&quot;Unlocking the Power of SQL 💪💻✨_x000a__x000a_SQL, the language of data management and stream processing, is a programming gem used by various database systems like MySql, SQL Server, PostgreSQL, and more. 🗂️💡_x000a__x000a_Discovering the Magic of SQL Commands:_x000a_🔹 DDL (Data Definition Language): Creating and modifying database structures with commands like CREATE, DROP, ALTER, TRUNCATE, and RENAME. Let's dive in! 🏗️🔧_x000a__x000a_🔹 DML (Data Manipulation Language): Inserting, deleting, and updating data in a database. It's all about retrieval and manipulation. Get ready for INSERT, UPDATE, and DELETE! 🔄📝_x000a__x000a_🔹 DQL (Data Query Language): Fetching data from a relational database. SELECT, the star of the show, allows you to retrieve attributes based on conditions. 📊💡_x000a__x000a_🔹 DCL (Data Control Language): Accessing stored data, granting or revoking user access. Remember, no rollbacks here! 🔒🚫_x000a__x000a_🔹 TCL (Transaction Control Language): Managing changes made by DML statements, adding that extra layer of control. Let's COMMIT and ROLLBACK! 🔄✅_x000a__x000a_Get ready to unleash the power of SQL and conquer your data challenges! 💪🔥 _x000a__x000a_Follow @dataanalystduo _x000a__x000a_#sqlmastery #datamanagement #coding #sql #mysql #postgresql #datascience #dataanalyst #dataanalytics"/>
    <n v="0"/>
    <x v="2"/>
    <n v="36438"/>
    <s v="0-100000"/>
    <n v="33150"/>
    <n v="133"/>
    <n v="54"/>
    <s v="0-1000"/>
    <n v="0"/>
    <n v="1313"/>
    <n v="7"/>
    <n v="1368"/>
    <n v="0"/>
    <n v="8.5098039215686275E-2"/>
    <x v="1"/>
  </r>
  <r>
    <s v="How to choose an appropriate table or chart type❓_x000a__x000a_Firstly, determine whether your data is categorical or numerical._x000a__x000a_✅If your data is categorical: Determine whether you have one or two variables to present._x000a__x000a_1. If one variable, use a summary table and/or bar chart, pie chart, or Pareto diagram. _x000a_2. If two variables, use a two-way cross-classification table._x000a__x000a_✅If your data is numerical:_x000a_Determine whether you have one or two variables to present._x000a__x000a_1. If one variable, use a frequency and percentage distribution, or histogram._x000a_2. If two variables, determine whether the time order of the data is important._x000a_ -If yes, use a time-series plot._x000a_ -If no, use a scatter plot._x000a__x000a_Follow @dataanalystduo_x000a__x000a_#datascience #dataanalyst #dataanalytics #dataanalystduo #statistics #onestopstatistics #onestopanalytics #datavisualization"/>
    <n v="28"/>
    <x v="0"/>
    <n v="32992"/>
    <s v="0-100000"/>
    <n v="26802"/>
    <n v="127"/>
    <n v="44"/>
    <s v="0-1000"/>
    <n v="13890"/>
    <n v="1178"/>
    <n v="12"/>
    <n v="878"/>
    <n v="0.42101115421920465"/>
    <n v="8.1896873367659134E-2"/>
    <x v="1"/>
  </r>
  <r>
    <s v="Comment your answers below 👇🏼 _x000a__x000a_@dataanalystduo x @datatodestiny | Statistics Interview Questions - Part 1_x000a__x000a_In a normal distribution, what percentage of data falls within one standard deviation from the mean?_x000a_a) 34%_x000a_b) 50%_x000a_c) 68%_x000a_d) 95%_x000a__x000a_Which statistical test is appropriate for comparing the means of three or more groups?_x000a_a) T-test_x000a_b) Chi-squared test_x000a_c) ANOVA_x000a_d) Regression analysis_x000a__x000a_A company tracks the time it takes for its employees to complete a particular task. Which distribution is suitable for this scenario? _x000a_a) Poisson_x000a_b) Normal _x000a_c) Binomial _x000a_d) Exponential_x000a__x000a_#datascience #dataanalyst #dataanalytics #dataanalystduo #onestopstatistics #onestopanalytics #statistics #interview #ai"/>
    <n v="10"/>
    <x v="0"/>
    <n v="33294"/>
    <s v="0-100000"/>
    <n v="26820"/>
    <n v="125"/>
    <n v="4"/>
    <s v="0-1000"/>
    <n v="31051"/>
    <n v="1194"/>
    <n v="41"/>
    <n v="901"/>
    <n v="0.93263050399471381"/>
    <n v="8.4302759134973898E-2"/>
    <x v="1"/>
  </r>
  <r>
    <s v="@dataanalystduo | Best resource to learn SQL 📸_x000a__x000a_#datascience #dataanalytics #sql #sqlprogramming #dataanalyst"/>
    <n v="8"/>
    <x v="0"/>
    <n v="28170"/>
    <s v="0-100000"/>
    <n v="22972"/>
    <n v="123"/>
    <n v="22"/>
    <s v="0-1000"/>
    <n v="11428"/>
    <n v="1126"/>
    <n v="23"/>
    <n v="982"/>
    <n v="0.40567980120695774"/>
    <n v="9.8119449764931227E-2"/>
    <x v="1"/>
  </r>
  <r>
    <s v="It’s easy to fall into the trap of doing projects that seem impressive at first glance but could actually hurt your chances of landing your dream job. 🙁_x000a__x000a_Here are some projects that hurt you more than they help you:_x000a__x000a_1️⃣Survival classification on the Titanic dataset. While this dataset is often used as an introductory project in data science, it’s been overdone to the point where it’s no longer impressive to potential employers. Everyone has done this project, and it doesn’t showcase your unique skills or creativity._x000a__x000a_2️⃣Hand-written digit classification on the MNIST dataset. This dataset is another popular choice for beginner data scientists, but it’s become so common that it no longer stands out. It’s important to choose datasets that showcase your ability to tackle more complex problems._x000a__x000a_3️⃣Flower species classification using the iris dataset. Like the Titanic and MNIST datasets, the iris dataset has been used so often that it’s lost its value as a showcase of your skills. It’s important to choose datasets that are unique and challenging._x000a__x000a_So, what should you do instead? 🤔_x000a__x000a_Look for datasets that are more niche or unique, and demonstrate your ability to tackle more complex problems. _x000a__x000a_Use your personal projects to showcase your creativity, problem-solving skills, and ability to communicate your results effectively. _x000a__x000a_And remember, it’s not just about doing a project - it’s about demonstrating your value as a data scientist and showcasing your ability to solve real-world problems._x000a__x000a_Follow @dataanalystduo_x000a__x000a_#datascience #dataanalyst #dataanalytics #projects #dataanalystduo #onestopstatistics #trending #explore"/>
    <n v="35"/>
    <x v="0"/>
    <n v="41525"/>
    <s v="0-100000"/>
    <n v="34632"/>
    <n v="121"/>
    <n v="51"/>
    <s v="0-1000"/>
    <n v="19371"/>
    <n v="1381"/>
    <n v="16"/>
    <n v="805"/>
    <n v="0.46649006622516559"/>
    <n v="6.7076692076692077E-2"/>
    <x v="0"/>
  </r>
  <r>
    <s v="I had the pleasure of diving into the 'Data Wrangling with SQL' book authored by my friends Raghav and Shivangi, this book takes you on an exciting adventure into the realm of data manipulation, providing a comprehensive toolkit for working with data._x000a__x000a_From the very start, the book exudes a sense of purpose. As someone deeply rooted in the world of data analytics, I understand the significance of SQL in extracting meaning from vast data oceans. 'Data Wrangling with SQL' not only underscores the importance of SQL in modern analytics but also emboldens readers to harness its power._x000a__x000a_The two weeks I spent engrossed in the book were nothing short of enlightening. Each chapter, infused with practical examples, felt like a guided tour through the intricacies of SQL. Both Raghav and Shivangi have done a commendable job of demystifying complex concepts and translating them into relatable scenarios. It's not just about learning SQL; it's about understanding how to wield it to turn raw data into insights._x000a__x000a_I wholeheartedly recommend 'Data Wrangling with SQL' to anyone eager to take command of their data. Whether you're a data analyst, a budding data scientist, or anyone looking to uncover the potential within data, this book will empower you. _x000a__x000a_Cheers to Raghav and Shivangi aka @get_data_hired for a job well done!_x000a__x000a_#dataanalytics #sql #datascience"/>
    <n v="0"/>
    <x v="2"/>
    <n v="52939"/>
    <s v="0-100000"/>
    <n v="48745"/>
    <n v="116"/>
    <n v="7"/>
    <s v="0-1000"/>
    <n v="0"/>
    <n v="2943"/>
    <n v="17"/>
    <n v="1203"/>
    <n v="0"/>
    <n v="8.7783362396143191E-2"/>
    <x v="1"/>
  </r>
  <r>
    <s v="What doubts you have about Data Analytics?_x000a__x000a_#datascience #dataanalyst #dataanalytics #dataanalystduo #statistics #onestopstatistics #onestopanalytics #sql #trending"/>
    <n v="38"/>
    <x v="0"/>
    <n v="19559"/>
    <s v="0-100000"/>
    <n v="17381"/>
    <n v="112"/>
    <n v="5"/>
    <s v="0-1000"/>
    <n v="18762"/>
    <n v="991"/>
    <n v="13"/>
    <n v="672"/>
    <n v="0.95925149547522881"/>
    <n v="0.10287095103849031"/>
    <x v="0"/>
  </r>
  <r>
    <s v="✅ Checklist to do your first project: _x000a_- Identify the problem statement _x000a_- Write primary &amp; secondary objectives _x000a_- Collect data (Questionnaire or Web Scraping)_x000a_- Data Cleaning _x000a_- Data Analysis _x000a_- Building models &amp; interpreting results_x000a_- Presentation or Documentation _x000a_._x000a_._x000a_._x000a_Follow @dataanalystduo _x000a_._x000a_._x000a_#data #dataanalytics #datascience #reels #trending"/>
    <n v="42"/>
    <x v="0"/>
    <n v="21236"/>
    <s v="0-100000"/>
    <n v="18660"/>
    <n v="96"/>
    <n v="36"/>
    <s v="0-1000"/>
    <n v="9342"/>
    <n v="993"/>
    <n v="10"/>
    <n v="591"/>
    <n v="0.43991335468073084"/>
    <n v="9.0568060021436234E-2"/>
    <x v="0"/>
  </r>
  <r>
    <s v="This is why it is important to learn AWS for data analyst._x000a__x000a_Follow @dataanalystduo _x000a__x000a_#datascience #dataanalyst #dataanalytics #dataanalystduo #statistics #onestopstatistics #onestopanalytics #statistics #aws"/>
    <n v="0"/>
    <x v="1"/>
    <n v="31451"/>
    <s v="0-100000"/>
    <n v="23155"/>
    <n v="95"/>
    <n v="8"/>
    <s v="0-1000"/>
    <n v="0"/>
    <n v="919"/>
    <n v="23"/>
    <n v="780"/>
    <n v="0"/>
    <n v="7.8471172532930247E-2"/>
    <x v="1"/>
  </r>
  <r>
    <s v="These five words are important to understand statistics ‼️_x000a_🔺Population _x000a_🔺Sample_x000a_🔺Parameter_x000a_🔺Statistic_x000a_🔺Variable _x000a_._x000a_._x000a_._x000a_Follow @dataanalystduo_x000a_._x000a_._x000a_._x000a_#datascience #dataanalyst #dataanalytics #roadmap #ml #ai #statistics"/>
    <n v="0"/>
    <x v="1"/>
    <n v="40967"/>
    <s v="0-100000"/>
    <n v="31095"/>
    <n v="92"/>
    <n v="21"/>
    <s v="0-1000"/>
    <n v="0"/>
    <n v="1728"/>
    <n v="52"/>
    <n v="1011"/>
    <n v="0"/>
    <n v="9.2715870718765081E-2"/>
    <x v="1"/>
  </r>
  <r>
    <s v="My first real-world machine learning project 🎥🎬🍿_x000a_._x000a_._x000a_._x000a__x000a_Follow @dataanalystduo _x000a_._x000a_._x000a_#data #dataanalytics #datascience #reels #trendingreels #dataanalystduo"/>
    <n v="49"/>
    <x v="0"/>
    <n v="22953"/>
    <s v="0-100000"/>
    <n v="20114"/>
    <n v="90"/>
    <n v="64"/>
    <s v="0-1000"/>
    <n v="7736"/>
    <n v="856"/>
    <n v="29"/>
    <n v="519"/>
    <n v="0.33703655295604062"/>
    <n v="7.4276623247489307E-2"/>
    <x v="0"/>
  </r>
  <r>
    <s v="1. When do we use Linear Regression? What is Linear regression. Explain it in Layman terms_x000a__x000a_2. What are the assumptions of Linear regression?_x000a__x000a_3. What is difference between R square and Adjusted R square?_x000a__x000a_4. What if Data is not normally distributed ?_x000a__x000a_5. How is best fit line selected in Linear regression?_x000a__x000a_6. Hypothesis testing in context of Linear regression_x000a__x000a_Feel free to comment below any other questions that were asked to you in an interview._x000a__x000a_#data #dataanalytics #dataduo #regression #statistics #sql #analytics #job #career"/>
    <n v="7"/>
    <x v="0"/>
    <n v="21033"/>
    <s v="0-100000"/>
    <n v="19239"/>
    <n v="90"/>
    <n v="11"/>
    <s v="0-1000"/>
    <n v="20177"/>
    <n v="471"/>
    <n v="3"/>
    <n v="539"/>
    <n v="0.9593020491608425"/>
    <n v="5.7331462134206562E-2"/>
    <x v="1"/>
  </r>
  <r>
    <s v="@dataanalystduo x @datatodestiny | Clear Project Documentation📄_x000a__x000a_Clear project documentation is an important aspect of building an impressive data analytics portfolio._x000a_It serves as a means of effective communication between you and the audience._x000a__x000a_Provide clear and concise documentation for each project, outlining the problem statement, data sources, methodologies used, and results obtained._x000a__x000a_You can add relevant visuals, such as charts or graphs, to enhance the understanding of your findings. _x000a__x000a_Additionally, include code snippets to illustrate your process, making it easier for technical audiences to follow your work._x000a__x000a_#projects #projectportfolio #dataanalytics #datanalysis #datascience #ai #statistics #dataanalyst #datatodestiny #documentation #trending #trendingreels"/>
    <n v="29"/>
    <x v="0"/>
    <n v="20637"/>
    <s v="0-100000"/>
    <n v="17007"/>
    <n v="88"/>
    <n v="16"/>
    <s v="0-1000"/>
    <n v="8462"/>
    <n v="843"/>
    <n v="5"/>
    <n v="454"/>
    <n v="0.41004021902408294"/>
    <n v="8.1731051919797737E-2"/>
    <x v="1"/>
  </r>
  <r>
    <s v="@zomato the popular food delivery 🍕 and restaurant🍴discovery platform use data science to drive its business operations and gain a competitive edge._x000a__x000a_➖ One of the key ways they use data science is to optimize their delivery routes.🚚_x000a__x000a_➖ They also use data science to analyze customer reviews 👍🏼👎🏼 and ratings to provide more accurate recommendations. _x000a__x000a_From delivery routes to customer engagement, Zomato leverages data science to improve every aspect of its business._x000a__x000a_If you found this useful, follow @dataanalystduo _x000a__x000a_#datascience #dataanalyst #dataanalytics #ai #ml"/>
    <n v="67"/>
    <x v="0"/>
    <n v="33510"/>
    <s v="0-100000"/>
    <n v="20932"/>
    <n v="87"/>
    <n v="56"/>
    <s v="0-1000"/>
    <n v="10657"/>
    <n v="894"/>
    <n v="18"/>
    <n v="196"/>
    <n v="0.31802447030737091"/>
    <n v="5.7089623542900821E-2"/>
    <x v="0"/>
  </r>
  <r>
    <s v="Join the Batch 3 - Statistics for Data Analysis workshop. _x000a__x000a_Check Link in the bio or DM us. _x000a__x000a_Follow @dataanalystduo_x000a__x000a_#datascience #dataanalyst #dataanalytics #dataanalystduo #statistics #onestopstatistics #onestopanalytics #statistics"/>
    <n v="0"/>
    <x v="1"/>
    <n v="29721"/>
    <s v="0-100000"/>
    <n v="21971"/>
    <n v="84"/>
    <n v="10"/>
    <s v="0-1000"/>
    <n v="0"/>
    <n v="634"/>
    <n v="18"/>
    <n v="305"/>
    <n v="0"/>
    <n v="4.7380638113877382E-2"/>
    <x v="1"/>
  </r>
  <r>
    <s v="I’m not asking you to be an influencer but built your personal brand 🔝_x000a__x000a_Follow @dataanalystduo_x000a__x000a_#datascience #dataanalyst #dataanalytics #roadmap #ml #ai #statistics #personalbranding"/>
    <n v="0"/>
    <x v="1"/>
    <n v="23680"/>
    <s v="0-100000"/>
    <n v="16986"/>
    <n v="84"/>
    <n v="6"/>
    <s v="0-1000"/>
    <n v="0"/>
    <n v="790"/>
    <n v="16"/>
    <n v="838"/>
    <n v="0"/>
    <n v="0.10173083716001413"/>
    <x v="1"/>
  </r>
  <r>
    <s v="Which one have you worked on or planning to learn? Comment below 👇🏼_x000a__x000a_#python #ml #machinelearning"/>
    <n v="7"/>
    <x v="0"/>
    <n v="24443"/>
    <s v="0-100000"/>
    <n v="22074"/>
    <n v="83"/>
    <n v="16"/>
    <s v="0-1000"/>
    <n v="11121"/>
    <n v="820"/>
    <n v="10"/>
    <n v="588"/>
    <n v="0.45497688499774985"/>
    <n v="6.7998550330705801E-2"/>
    <x v="1"/>
  </r>
  <r>
    <s v="Best example of sampling in real world is to calculate a TRP of the show._x000a__x000a_Sampling - one of the widely used techniques for research work. Quality of sampling will directly determine the accuracy of the research as well as it’s results._x000a_._x000a_._x000a_._x000a_Follow @dataanalystduo_x000a_._x000a_._x000a_._x000a_#datascience #dataanalyst #dataanalytics #roadmap #ml #ai #statistics"/>
    <n v="90"/>
    <x v="0"/>
    <n v="24751"/>
    <s v="0-100000"/>
    <n v="16960"/>
    <n v="81"/>
    <n v="6"/>
    <s v="0-1000"/>
    <n v="9374"/>
    <n v="782"/>
    <n v="14"/>
    <n v="213"/>
    <n v="0.37873217243747725"/>
    <n v="6.4268867924528308E-2"/>
    <x v="0"/>
  </r>
  <r>
    <s v="Handling missing values is a critical step in data analysis to ensure accurate and reliable results. There are four commonly used methods to treat missing values in a dataset:_x000a_1. Replace missing values with the mean, median, or mode of the available data. This method provides a simple and quick solution._x000a_2. Drop the data points with missing values, but caution must be exercised to ensure that the missingness is random._x000a_3. Utilize domain expertise and subjective judgment to impute missing values based on contextual knowledge._x000a_4. Programmatically deduce missing values using statistical techniques or machine learning algorithms. This method goes beyond simple replacements or data removal and uses statistical techniques or machine learning algorithms to make educated guesses about the missing values. 🧠💻Each method has its advantages and considerations, and the choice depends on the specific dataset and analysis requirements. Handling missing values is crucial for reliable insights. 💡🔍 #DataAnalysis #MissingValues #DataQuality #StatisticalMethods"/>
    <n v="8"/>
    <x v="0"/>
    <n v="35231"/>
    <s v="0-100000"/>
    <n v="31142"/>
    <n v="74"/>
    <n v="22"/>
    <s v="0-1000"/>
    <n v="16704"/>
    <n v="1190"/>
    <n v="20"/>
    <n v="744"/>
    <n v="0.47412789872555422"/>
    <n v="6.5121058377753518E-2"/>
    <x v="1"/>
  </r>
  <r>
    <s v="Why statistics is important?_x000a__x000a_Follow @dataanalystduo x @datatodestiny_x000a__x000a_#datascience #dataanalyst #dataanalytics #dataanalystduo #statistics #onestopstatistics #onestopanalytics #sql #python #coding #trendingreels"/>
    <n v="20"/>
    <x v="0"/>
    <n v="10339"/>
    <s v="0-100000"/>
    <n v="8784"/>
    <n v="73"/>
    <n v="3"/>
    <s v="0-1000"/>
    <n v="9334"/>
    <n v="423"/>
    <n v="2"/>
    <n v="165"/>
    <n v="0.90279524131927658"/>
    <n v="7.5478142076502733E-2"/>
    <x v="1"/>
  </r>
  <r>
    <s v="Outliers in Data and why they are important ._x000a_._x000a_._x000a_Follow @dataanalystduo_x000a_._x000a_._x000a_._x000a_#datascience #dataanalyst #dataanalytics #statistics #outliers"/>
    <n v="64"/>
    <x v="0"/>
    <n v="27829"/>
    <s v="0-100000"/>
    <n v="20776"/>
    <n v="68"/>
    <n v="43"/>
    <s v="0-1000"/>
    <n v="9910"/>
    <n v="1125"/>
    <n v="35"/>
    <n v="388"/>
    <n v="0.35610334543102518"/>
    <n v="7.7782056218713896E-2"/>
    <x v="0"/>
  </r>
  <r>
    <s v="Data Science is at the heart of @netflix_in _x000a__x000a_Here’s are different ways Netflix uses data science._x000a_☑️ Personalised recommendations _x000a_☑️ Content Development _x000a_☑️ Customized marketing_x000a_._x000a_._x000a_._x000a_Follow @dataanalystduo_x000a_._x000a_._x000a_._x000a_#datascience #dataanalyst #dataanalytics #roadmap #ml #ai"/>
    <n v="88"/>
    <x v="0"/>
    <n v="24140"/>
    <s v="0-100000"/>
    <n v="18761"/>
    <n v="65"/>
    <n v="9"/>
    <s v="0-1000"/>
    <n v="10425"/>
    <n v="1062"/>
    <n v="2"/>
    <n v="257"/>
    <n v="0.43185584092792045"/>
    <n v="7.387665902670433E-2"/>
    <x v="0"/>
  </r>
  <r>
    <s v="Finding a project objective can be tricky. Hope this tip helped.. 🫶🏼 All the best _x000a__x000a_#data #tip #trick #portfolio #job #project #sql #python #ai"/>
    <n v="83"/>
    <x v="0"/>
    <n v="13486"/>
    <s v="0-100000"/>
    <n v="11510"/>
    <n v="63"/>
    <n v="2"/>
    <s v="0-1000"/>
    <n v="12378"/>
    <n v="655"/>
    <n v="17"/>
    <n v="282"/>
    <n v="0.91784072371348069"/>
    <n v="8.8357949609035619E-2"/>
    <x v="0"/>
  </r>
  <r>
    <s v="*Embark Pro Scholarship Test | 5 guaranteed interviews | Salaries upto 18 LPA* _x000a_ _x000a_-Get a job at companies like CRED, Lenskart, Swiggy &amp; 100 others_x000a_-In Business roles with salary upto 18 LPA_x000a_-Get 100% Scholarship by qualifying the Scholarship Test _x000a_ _x000a_Apply fast (Open for limited time) - https://go.upraised.co/nyLTHnoW"/>
    <n v="55"/>
    <x v="0"/>
    <n v="16440"/>
    <s v="0-100000"/>
    <n v="12392"/>
    <n v="61"/>
    <n v="6"/>
    <s v="0-1000"/>
    <n v="5769"/>
    <n v="285"/>
    <n v="0"/>
    <n v="126"/>
    <n v="0.35091240875912411"/>
    <n v="3.8089089735313109E-2"/>
    <x v="0"/>
  </r>
  <r>
    <s v="Insights vs Observations._x000a_._x000a_._x000a_._x000a_Follow @dataanalystduo_x000a_._x000a_._x000a_._x000a_#datascience #dataanalyst #dataanalytics"/>
    <n v="29"/>
    <x v="0"/>
    <n v="31456"/>
    <s v="0-100000"/>
    <n v="24963"/>
    <n v="60"/>
    <n v="17"/>
    <s v="0-1000"/>
    <n v="12287"/>
    <n v="882"/>
    <n v="18"/>
    <n v="532"/>
    <n v="0.3906091047812818"/>
    <n v="5.9768457316828907E-2"/>
    <x v="1"/>
  </r>
  <r>
    <s v="@dataanalystduo x @datatodestiny | Your resume is your gateway to showcasing your expertise and accomplishments. _x000a__x000a_👉🏼Mastering the XYZ Formula: Quantify your impact and demonstrate the value you brought to each role. Embrace the X, representing your achievements, Y for how you measured them, and Z for the strategies you employed to achieve them._x000a__x000a_👉🏼Projects: In the realm of data analytics, hands-on projects are your golden ticket to success. Aspiring data analyst, take note! Work on projects that highlight your proficiency in SQL, Basic Statistics, Excel, Tableau/PowerBi, and Python. From inception to completion, each project will dazzle recruiters with your problem-solving prowess._x000a__x000a_👉🏼Education and Skills: Your academic journey and coursework are vital components of your resume. Present your highest education at start. The skills section will serve as your palette to showcase all your technical expertise. Align it strategically with the skills mentioned in job descriptions to captivate hiring managers._x000a__x000a_👉🏼Certifications: Display them strategically, with a concise explanation of what you learned; along with explanations your certifications will be your validation badge._x000a__x000a_👉🏼Beyond Data Science: In today’s competitive job market, your extracurricular activities matter. Hackathons, events you participated in, or organized, and captivating blog contributions will set you apart. _x000a__x000a_Learn how to weave these elements into your resume and showcase your diverse interests and contributions._x000a__x000a_#datascience #dataanalyst #dataanalytics #dataanalystduo #statistics #resume #resumetips #ai"/>
    <n v="9"/>
    <x v="0"/>
    <n v="15979"/>
    <s v="0-100000"/>
    <n v="14230"/>
    <n v="60"/>
    <n v="8"/>
    <s v="0-1000"/>
    <n v="15287"/>
    <n v="530"/>
    <n v="113"/>
    <n v="506"/>
    <n v="0.95669315977220104"/>
    <n v="8.4961349262122274E-2"/>
    <x v="1"/>
  </r>
  <r>
    <s v="@dataanalystduo x @datatodestiny | The power of Domain Specific projects 💪🏻_x000a__x000a_When it comes to choosing projects for your portfolio, one effective strategy is to focus on domain-specific projects._x000a__x000a_This means tailoring your data analytics projects to address real-world challenges within a particular industry or domain, such as finance, sports, logistics, healthcare, or any other field of interest._x000a__x000a_By selecting projects that align with a specific domain, you demonstrate not only your technical proficiency but also your understanding of the industry’s unique challenges and requirements._x000a__x000a_This will not only make the process enjoyable but also reflects your passion for the subject matter._x000a__x000a_#projects #projectportfolio #dataanalytics #datanalysis #datascience #ai #statistics #dataanalyst #trending #trendingreels"/>
    <n v="29"/>
    <x v="0"/>
    <n v="17144"/>
    <s v="0-100000"/>
    <n v="13686"/>
    <n v="59"/>
    <n v="2"/>
    <s v="0-1000"/>
    <n v="6254"/>
    <n v="689"/>
    <n v="11"/>
    <n v="313"/>
    <n v="0.36479234717685488"/>
    <n v="7.8328218617565393E-2"/>
    <x v="1"/>
  </r>
  <r>
    <s v="Why documentation is crucial for your success as a Data Analyst. _x000a__x000a_1️⃣ DOCUMENTATION SAVES TIME AND EFFORT_x000a_As a data analyst, you know how much time and effort goes into analyzing and interpreting data. Proper documentation allows you to quickly retrieve and reference your work, so you don’t have to start from scratch every time._x000a__x000a_2️⃣ DOCUMENTATION ENSURES ACCURACY_x000a_One of the biggest risks for data analysts is providing inaccurate data. Documentation helps you ensure the accuracy of your work by providing a clear and transparent record of your process. It allows you to retrace your steps, track changes, and identify errors or inconsistencies._x000a__x000a_3️⃣ DOCUMENTATION SHOWS PROFESSIONALISM_x000a_Documentation is a sign of professionalism and attention to detail. It shows that you take your work seriously and are committed to producing high-quality results._x000a__x000a_🔴🔴🔴_x000a_Uploading the projects to github without proper documentation is not going to help you. _x000a__x000a_🔸What are some challenges you face when it comes to documenting your work as a data analyst? _x000a__x000a_🔸Share your experiences and tips in the comments below, and let’s help each other overcome these challenges!_x000a__x000a_Follow @dataanalystduo_x000a__x000a_#datascience #dataanalyst #dataanalytics #dataanalystduo #statistics #onestopstatistics #onestopanalytics"/>
    <n v="62"/>
    <x v="0"/>
    <n v="22012"/>
    <s v="0-100000"/>
    <n v="17297"/>
    <n v="57"/>
    <n v="17"/>
    <s v="0-1000"/>
    <n v="8549"/>
    <n v="988"/>
    <n v="17"/>
    <n v="289"/>
    <n v="0.38837906596401961"/>
    <n v="7.8106029947389716E-2"/>
    <x v="0"/>
  </r>
  <r>
    <s v="What else should I teach ? Comment below_x000a__x000a_@dataanalystduo x @datatodestiny _x000a__x000a_#data #dataanalyst #ai #datascience #job #learn #study #educate #datavisualization #graph #learning #learndatascience"/>
    <n v="76"/>
    <x v="0"/>
    <n v="14522"/>
    <s v="0-100000"/>
    <n v="11596"/>
    <n v="56"/>
    <n v="10"/>
    <s v="0-1000"/>
    <n v="14032"/>
    <n v="689"/>
    <n v="5"/>
    <n v="190"/>
    <n v="0.96625809117201489"/>
    <n v="8.1062435322525009E-2"/>
    <x v="0"/>
  </r>
  <r>
    <s v="🔸 Customer churn is one of the most important metrics for a growing business to evaluate. _x000a__x000a_🔸 While it’s not the happiest measure, it’s a number that can give your company the hard truth about its customer retention._x000a__x000a_🔸 It is the percentage of customers that stopped using your company’s product or service during a certain time frame._x000a__x000a_🔸 It’s important because it costs more to acquire new customers than it does to retain existing customers._x000a__x000a_If you found this useful, follow @dataanalystduo_x000a__x000a_#datascience #dataanalyst #dataanalytics #ai #ml"/>
    <n v="82"/>
    <x v="0"/>
    <n v="18829"/>
    <s v="0-100000"/>
    <n v="14481"/>
    <n v="55"/>
    <n v="12"/>
    <s v="0-1000"/>
    <n v="6312"/>
    <n v="658"/>
    <n v="25"/>
    <n v="210"/>
    <n v="0.33522757448616497"/>
    <n v="6.54650921897659E-2"/>
    <x v="0"/>
  </r>
  <r>
    <s v="Let us know about your thoughts 😌_x000a__x000a_Follow @dataanalystduo_x000a__x000a_#datascience #dataanalyst #datascientist #statistics #dataanalystduo #onestopstatistics"/>
    <n v="27"/>
    <x v="0"/>
    <n v="20187"/>
    <s v="0-100000"/>
    <n v="15443"/>
    <n v="55"/>
    <n v="6"/>
    <s v="0-1000"/>
    <n v="6584"/>
    <n v="588"/>
    <n v="17"/>
    <n v="51"/>
    <n v="0.3261504928914648"/>
    <n v="4.6040277148222494E-2"/>
    <x v="1"/>
  </r>
  <r>
    <s v="Observation writing is a skill and every Data Analyst must possess it.. In our 2 Day Statistics workshop we will show you how to write observation using real life data ❤️ Link in Bio to know more.._x000a__x000a_Follow @dataanalystduo _x000a__x000a_#datasciences #statistics #dataanalytics #learn #education #reels #artificialintelligence #dataanalysis #datastorytelling #data #datascientist"/>
    <n v="97"/>
    <x v="0"/>
    <n v="26337"/>
    <s v="0-100000"/>
    <n v="20085"/>
    <n v="54"/>
    <n v="15"/>
    <s v="0-1000"/>
    <n v="10853"/>
    <n v="1130"/>
    <n v="6"/>
    <n v="369"/>
    <n v="0.41208186201921254"/>
    <n v="7.7620114513318392E-2"/>
    <x v="0"/>
  </r>
  <r>
    <s v="Four Top Tips for creating compelling project portfolio as a Data Analyst. _x000a__x000a_1️⃣ Choose your best work_x000a_2️⃣ Include variety of projects_x000a_3️⃣ Provide context and background _x000a_4️⃣ Keep it concise and visually appealing _x000a__x000a_Follow @dataanalystduo for more such content_x000a__x000a_#datascience #dataanalyst #datascientist #statistics #project #portfolio #dataanalystduo #onestopstatistics"/>
    <n v="0"/>
    <x v="1"/>
    <n v="22801"/>
    <s v="0-100000"/>
    <n v="17566"/>
    <n v="53"/>
    <n v="6"/>
    <s v="0-1000"/>
    <n v="0"/>
    <n v="721"/>
    <n v="23"/>
    <n v="789"/>
    <n v="0"/>
    <n v="9.0288056472731415E-2"/>
    <x v="1"/>
  </r>
  <r>
    <s v="How to find a good project idea❓_x000a__x000a_Follow @dataanalystduo _x000a_._x000a_._x000a_#data #dataanalytics #datascience #reels #trendingreels"/>
    <n v="46"/>
    <x v="0"/>
    <n v="18340"/>
    <s v="0-100000"/>
    <n v="14582"/>
    <n v="52"/>
    <n v="33"/>
    <s v="0-1000"/>
    <n v="6634"/>
    <n v="658"/>
    <n v="0"/>
    <n v="357"/>
    <n v="0.36172300981461286"/>
    <n v="7.3172404334110541E-2"/>
    <x v="0"/>
  </r>
  <r>
    <s v="End to End Machine Learning steps 🥶_x000a__x000a_Follow @dataanalystduo _x000a__x000a_#datascience #dataanalyst #dataanalytics #dataanalystduo #statistics #onestopstatistics #onestopanalytics #statistics #machinelearning #ml"/>
    <n v="0"/>
    <x v="1"/>
    <n v="21674"/>
    <s v="0-100000"/>
    <n v="16534"/>
    <n v="49"/>
    <n v="3"/>
    <s v="0-1000"/>
    <n v="0"/>
    <n v="588"/>
    <n v="2"/>
    <n v="683"/>
    <n v="0"/>
    <n v="7.995645336881578E-2"/>
    <x v="1"/>
  </r>
  <r>
    <s v="Picture this - you have a bag filled with 4 red and 6 blue balls. You have a chance to draw two balls at random without replacement. What are the chances that both balls are red?_x000a__x000a_Put your answers in the comments. _x000a__x000a_Follow @dataanalystduo_x000a__x000a_#datascience #dataanalyst #dataanalytics #dataanalystduo #statistics #onestopstatistics #onestopanalytics #probability"/>
    <n v="15"/>
    <x v="0"/>
    <n v="39119"/>
    <s v="0-100000"/>
    <n v="35462"/>
    <n v="43"/>
    <n v="34"/>
    <s v="0-1000"/>
    <n v="14456"/>
    <n v="639"/>
    <n v="60"/>
    <n v="119"/>
    <n v="0.36953909864771595"/>
    <n v="2.4279510461902881E-2"/>
    <x v="1"/>
  </r>
  <r>
    <s v="@dataanalystduo x @datatodestiny | Quality Over Quantity _x000a__x000a_Rather than aiming for many projects, prioritize quality and depth in your portfolio. _x000a__x000a_Select a handful of projects that you are truly proud of and invest time in making them exceptional. _x000a__x000a_Concentrate on building a portfolio that showcases your best work, attention to detail, and commitment to delivering impactful insights._x000a__x000a_Your top projects will create a lasting impression on potential employers or clients. _x000a__x000a_#projects #projectportfolio #dataanalytics #datanalysis #datascience #ai #statistics #dataanalyst"/>
    <n v="22"/>
    <x v="0"/>
    <n v="17293"/>
    <s v="0-100000"/>
    <n v="13773"/>
    <n v="43"/>
    <n v="4"/>
    <s v="0-1000"/>
    <n v="6444"/>
    <n v="605"/>
    <n v="4"/>
    <n v="193"/>
    <n v="0.37263632683744868"/>
    <n v="6.1351920424018005E-2"/>
    <x v="1"/>
  </r>
  <r>
    <s v="How to find a job through Linkedin 🔵_x000a__x000a_Follow @dataanalystduo_x000a__x000a_#datascience #dataanalyst #dataanalytics #statistics #linkedin #linkedintips #job #jobseekers #datascientist"/>
    <n v="0"/>
    <x v="1"/>
    <n v="20970"/>
    <s v="0-100000"/>
    <n v="15223"/>
    <n v="42"/>
    <n v="3"/>
    <s v="0-1000"/>
    <n v="0"/>
    <n v="558"/>
    <n v="9"/>
    <n v="684"/>
    <n v="0"/>
    <n v="8.4937265979110554E-2"/>
    <x v="1"/>
  </r>
  <r>
    <s v="Attention ❗️ Attention ❗️ Attention ❗️_x000a__x000a_In this comprehensive workshop, we will cover all the basics you need to know to become a statistical wizard in the world of data science. _x000a__x000a_Whether you're a beginner or an experienced practitioner, our goal is to help you master the fundamental concepts and techniques that are critical for success in this field._x000a__x000a_We'll touch base on points like _x000a__x000a_✅ Why it is important to learn Statistics?_x000a_✅ Why is it important to know the type of data you are dealing with?_x000a_✅ Why creating charts are important?_x000a_✅ How to summarise data using descriptive statistics_x000a_✅ Different types of sampling_x000a_✅ Correlation analysis_x000a__x000a_In the end, we will solve two projects in Python, both with practical applications in mind._x000a__x000a_Enroll today and take the first step towards becoming a statistical master in the world of data science!_x000a__x000a_Date of workshop: 15th &amp; 16th April, 2023 from 10:00 am IST to 1:00 pm IST. _x000a__x000a_*NO PRIOR CODING EXPERIENCE IS REQUIRED._x000a__x000a_#datascience #dataanalytics #statistics #dataanalysis #python #workshop"/>
    <n v="0"/>
    <x v="2"/>
    <n v="35057"/>
    <s v="0-100000"/>
    <n v="31629"/>
    <n v="41"/>
    <n v="7"/>
    <s v="0-1000"/>
    <n v="0"/>
    <n v="591"/>
    <n v="88"/>
    <n v="210"/>
    <n v="0"/>
    <n v="2.9403395617945555E-2"/>
    <x v="1"/>
  </r>
  <r>
    <s v="The Empirical Rule can be useful in a variety of real-life situations where data is collected and analyzed. Here’s how I have used it at my work as a Data Analyst_x000a__x000a_Identifying outliers: The Empirical Rule can also be used to identify outliers, or data points that are significantly different from the rest of the data set. If you know that a data set is normally distributed and you find a data point that falls outside of the range described by the Empirical Rule, it may be an outlier._x000a_._x000a_._x000a_._x000a__x000a_Follow @dataanalystduo _x000a_._x000a_._x000a_#data #dataanalytics #datascience #reels #trendingreels #statistics #ai #reel"/>
    <n v="67"/>
    <x v="0"/>
    <n v="17149"/>
    <s v="0-100000"/>
    <n v="13895"/>
    <n v="39"/>
    <n v="16"/>
    <s v="0-1000"/>
    <n v="6912"/>
    <n v="711"/>
    <n v="15"/>
    <n v="243"/>
    <n v="0.40305557175345502"/>
    <n v="7.2544080604534003E-2"/>
    <x v="0"/>
  </r>
  <r>
    <s v="How to choose the right institution to learn Data Science? _x000a__x000a_Follow @dataanalystduo_x000a__x000a_#datascience #dataanalyst #dataanalytics #roadmap #ml #ai #statistics #institute"/>
    <n v="0"/>
    <x v="1"/>
    <n v="18471"/>
    <s v="0-100000"/>
    <n v="13778"/>
    <n v="39"/>
    <n v="2"/>
    <s v="0-1000"/>
    <n v="0"/>
    <n v="702"/>
    <n v="25"/>
    <n v="297"/>
    <n v="0"/>
    <n v="7.7151981419654528E-2"/>
    <x v="1"/>
  </r>
  <r>
    <s v="Let’s explore this disconnect and discuss strategies to bridge the gap and thrive in your data science career. 💼💪_x000a__x000a_📉 Theory vs. Practical Application: Academic programs focus on imparting theoretical knowledge and fundamental concepts in data science. While this theoretical understanding is crucial, it often falls short when it comes to practical applications._x000a__x000a_🌐 Evolving Industry Landscape: The field of data science is constantly evolving, with new tools, techniques, and technologies emerging at a rapid pace. However, academic curricula can take time to adapt to these changes._x000a__x000a_🔍 Collaboration and Communication: Data science projects in academia are often conducted individually or within small groups, focusing primarily on technical aspects. In contrast, the industry places significant emphasis on collaboration, teamwork, and effective communication. Freshers transitioning from academia to industry need to enhance their interpersonal and communication skills to thrive in a collaborative work environment._x000a__x000a_📝 Strategies to Bridge the Gap:_x000a_1️⃣ Seek Practical Experience: Supplement your academic knowledge with hands-on experience. Look for internships, research projects, or freelancing opportunities that allow you to work on real-world data problems._x000a__x000a_2️⃣ Continuous Learning: Stay updated with the latest industry trends, tools, and techniques. Engage in self-learning through online courses, workshops, and tutorials._x000a__x000a_3️⃣ Industry-Relevant Projects: Develop projects that mirror real-world scenarios. Focus on practical problem-solving and demonstrate your ability to derive insights from data._x000a__x000a_4️⃣ Communication and Collaboration Skills: Hone your communication and collaboration skills by actively participating in group projects, presenting your work to peers, and seeking feedback._x000a__x000a_5️⃣ Professional Networking: Networking can provide valuable insights, mentorship opportunities, and access to job openings that may not be publicly advertised._x000a__x000a_💡 Embrace the learning journey, be adaptable, and seize every opportunity to grow. Success awaits! 🌟🚀_x000a__x000a_Follow @dataanalystduo_x000a__x000a_#statistics #datascience #dataanalytics #dataanalyst #datascientist #dataanalystduo"/>
    <n v="22"/>
    <x v="0"/>
    <n v="18857"/>
    <s v="0-100000"/>
    <n v="14860"/>
    <n v="37"/>
    <n v="20"/>
    <s v="0-1000"/>
    <n v="7908"/>
    <n v="454"/>
    <n v="9"/>
    <n v="247"/>
    <n v="0.41936681338494991"/>
    <n v="5.0269179004037684E-2"/>
    <x v="1"/>
  </r>
  <r>
    <s v="Follow @dataanalystduo _x000a__x000a_Follow @dataanalystduo _x000a__x000a_#datascience #dataanalyst #dataanalytics #dataanalystduo #statistics #onestopstatistics #onestopanalytics #trending #netflix"/>
    <n v="88"/>
    <x v="0"/>
    <n v="20910"/>
    <s v="0-100000"/>
    <n v="18742"/>
    <n v="37"/>
    <n v="11"/>
    <s v="0-1000"/>
    <n v="9589"/>
    <n v="949"/>
    <n v="3"/>
    <n v="135"/>
    <n v="0.45858440937350547"/>
    <n v="5.9972254828726923E-2"/>
    <x v="0"/>
  </r>
  <r>
    <s v="Just sharing my thoughts! _x000a__x000a_Follow @dataanalystduo_x000a__x000a_#datascience #dataanalyst #dataanalytics #roadmap #ml #ai #statistics"/>
    <n v="0"/>
    <x v="1"/>
    <n v="25195"/>
    <s v="0-100000"/>
    <n v="19785"/>
    <n v="37"/>
    <n v="4"/>
    <s v="0-1000"/>
    <n v="0"/>
    <n v="1027"/>
    <n v="15"/>
    <n v="227"/>
    <n v="0"/>
    <n v="6.6009603234773825E-2"/>
    <x v="1"/>
  </r>
  <r>
    <s v="Box plots are my favourite type of plots but it has some disadvantages.. Comment below if you know of any disadvantages!_x000a__x000a_#data #ai #datavisualization #boxplot #dataanalytics #datastorytelling"/>
    <n v="73"/>
    <x v="0"/>
    <n v="15816"/>
    <s v="0-100000"/>
    <n v="12695"/>
    <n v="37"/>
    <n v="2"/>
    <s v="0-1000"/>
    <n v="14847"/>
    <n v="776"/>
    <n v="26"/>
    <n v="169"/>
    <n v="0.93873292867981795"/>
    <n v="7.9401339109885782E-2"/>
    <x v="0"/>
  </r>
  <r>
    <s v="Ye bhi kar lo.. _x000a__x000a_#reel #funny #datascience #meme #dataanalytics"/>
    <n v="7"/>
    <x v="0"/>
    <n v="15897"/>
    <s v="0-100000"/>
    <n v="13580"/>
    <n v="36"/>
    <n v="3"/>
    <s v="0-1000"/>
    <n v="14485"/>
    <n v="612"/>
    <n v="16"/>
    <n v="51"/>
    <n v="0.91117820972510533"/>
    <n v="5.2650957290132548E-2"/>
    <x v="1"/>
  </r>
  <r>
    <s v="Throughout my journey, I have worked with industry leaders such as Comscore and Magic9 Media, leveraging the power of data to provide invaluable insights and propel client growth. I have also immersed myself in the fintech realm, contributing six months of invaluable expertise to the product analytics team at Angel One. 😄_x000a__x000a_Today, I took some time to rate every role in my career. I personally loved my data analyst role because I was able to work on machine learning problems. 😁_x000a__x000a_BTW,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_x000a__x000a_Follow @dataanalystduo _x000a__x000a_#datascience #dataanalyst #dataanalytics #dataanalystduo #statistics #onestopstatistics #onestopanalytics #statistics #trending"/>
    <n v="0"/>
    <x v="2"/>
    <n v="26530"/>
    <s v="0-100000"/>
    <n v="24195"/>
    <n v="33"/>
    <n v="14"/>
    <s v="0-1000"/>
    <n v="0"/>
    <n v="667"/>
    <n v="12"/>
    <n v="343"/>
    <n v="0"/>
    <n v="4.3604050423641245E-2"/>
    <x v="1"/>
  </r>
  <r>
    <s v="If you want to learn how descriptive statistics can be used to solve the real world problem then join our 2-day Statistics for data analysis workshop. _x000a__x000a_300+ folks have already completed the workshop. This will be the last batch of the level 1. We are soon going to start level 2. _x000a__x000a_Overall ratings - 4.8/5_x000a__x000a_Check the link in the bio to register. _x000a__x000a_Follow @dataanalystduo _x000a__x000a_#datascience #dataanalyst #dataanalytics #dataanalystduo #statistics #onestopstatistics #onestopanalytics #trending #workshop #datascienceworkshop #biostatistics"/>
    <n v="0"/>
    <x v="2"/>
    <n v="13977"/>
    <s v="0-100000"/>
    <n v="12588"/>
    <n v="31"/>
    <n v="9"/>
    <s v="0-1000"/>
    <n v="0"/>
    <n v="446"/>
    <n v="6"/>
    <n v="325"/>
    <n v="0"/>
    <n v="6.4188115665713377E-2"/>
    <x v="1"/>
  </r>
  <r>
    <s v="Sampling - one of the widely used techniques for research work. Quality of sampling will directly determine the accuracy of the research as well as it’s results._x000a_._x000a_._x000a_._x000a_Follow @dataanalystduo_x000a_._x000a_._x000a_._x000a_#datascience #dataanalyst #dataanalytics #roadmap #ml #ai #statistics"/>
    <n v="0"/>
    <x v="1"/>
    <n v="22375"/>
    <s v="0-100000"/>
    <n v="16381"/>
    <n v="31"/>
    <n v="4"/>
    <s v="0-1000"/>
    <n v="0"/>
    <n v="677"/>
    <n v="12"/>
    <n v="451"/>
    <n v="0"/>
    <n v="7.1485257310298519E-2"/>
    <x v="1"/>
  </r>
  <r>
    <s v="I hope you’ll found it helpful? Do follow @datatodestiny &amp; @dataanalystduo _x000a__x000a_#stats #statistics #data #dataanalytics #ai #ml #datascience #datatodestiny #love #math #education #learning #reel #informationalreel"/>
    <n v="73"/>
    <x v="0"/>
    <n v="11510"/>
    <s v="0-100000"/>
    <n v="8673"/>
    <n v="30"/>
    <n v="3"/>
    <s v="0-1000"/>
    <n v="12382"/>
    <n v="447"/>
    <n v="20"/>
    <n v="107"/>
    <n v="1.0757602085143354"/>
    <n v="6.9641415888389249E-2"/>
    <x v="0"/>
  </r>
  <r>
    <s v="@dataanalystduo x @datatodestiny | LinkedIn Reach-out templates - Networking_x000a__x000a_🟡Junior Level 🟡_x000a_➡️ “Hi [Name], Impressed by your work in Data Science! Aspiring DS analyst here seeking guidance. Any tips for someone starting their journey?_x000a__x000a_🟡Mid-Senior Level🟡_x000a_➡️ “Hello [Name], Your expertise in Data Analytics is inspiring! I’m a data analyst looking to expand my skills. Would love to connect and learn from your experiences._x000a__x000a_🟡Executive Level🟡_x000a_➡️ “Respected [Name], Admire your leadership in Data Science! As an executive in the analytics field, your insights are invaluable. Grateful for any insights you can share with me!_x000a__x000a_#linkedin #networking #referral #jobs #datascience #ai #dataanalystduo #statistics"/>
    <n v="6"/>
    <x v="0"/>
    <n v="15304"/>
    <s v="0-100000"/>
    <n v="12137"/>
    <n v="29"/>
    <n v="2"/>
    <s v="0-1000"/>
    <n v="14793"/>
    <n v="312"/>
    <n v="5"/>
    <n v="190"/>
    <n v="0.96661003659174072"/>
    <n v="4.4162478371920576E-2"/>
    <x v="1"/>
  </r>
  <r>
    <s v="@dataanalystduo | SQL Case Statements_x000a__x000a_#datascience #dataanalyst #dataanalytics #dataanalystduo #statistics #onestopstatistics #onestopanalytics #sql #casestatements #nuggetsofsql"/>
    <n v="0"/>
    <x v="2"/>
    <n v="21299"/>
    <s v="0-100000"/>
    <n v="20076"/>
    <n v="27"/>
    <n v="3"/>
    <s v="0-1000"/>
    <n v="0"/>
    <n v="649"/>
    <n v="32"/>
    <n v="263"/>
    <n v="0"/>
    <n v="4.8366208408049415E-2"/>
    <x v="1"/>
  </r>
  <r>
    <s v="I created questionnaire for my first Data Science Project &amp; went into my university campus and collected over 800 samples responses . It was fun and rewarding 🫶🏼☺️ Hope you learned something new !_x000a__x000a_Follow @dataanalystduo X @datatodestiny _x000a__x000a_#data #datascience #data #datascience #funlearning #learning #education #information #sql"/>
    <n v="29"/>
    <x v="0"/>
    <n v="12690"/>
    <s v="0-100000"/>
    <n v="9768"/>
    <n v="27"/>
    <n v="0"/>
    <s v="0-1000"/>
    <n v="11570"/>
    <n v="450"/>
    <n v="14"/>
    <n v="171"/>
    <n v="0.91174152876280534"/>
    <n v="6.7772317772317778E-2"/>
    <x v="1"/>
  </r>
  <r>
    <s v="Why data is considered as valuable resource?_x000a_._x000a_._x000a_._x000a__x000a_Follow @dataanalystduo _x000a_._x000a_._x000a_#data #dataanalytics #datascience #reels #trendingreels"/>
    <n v="36"/>
    <x v="0"/>
    <n v="11883"/>
    <s v="0-100000"/>
    <n v="10646"/>
    <n v="26"/>
    <n v="13"/>
    <s v="0-1000"/>
    <n v="4620"/>
    <n v="453"/>
    <n v="3"/>
    <n v="144"/>
    <n v="0.38879070941681393"/>
    <n v="5.8801427766297203E-2"/>
    <x v="0"/>
  </r>
  <r>
    <s v="📌 Supercharge Your Data Analytics Skills with Statistics &amp; Python_x000a__x000a_300+ folks have already completed the workshop. This will be the last batch of the level 1. We are soon going to start level 2. _x000a__x000a_Our approach to teaching statistics will be structured in a way that ensures students are comfortable with both Python and statistical concepts before delving into a project using real-world data._x000a__x000a_☑ Day 0 - As soon as you join, you will get access to a Python crash course_x000a_☑ Day 1 - Understanding fundamental statistical concepts, with real-life examples _x000a_☑ Day 2 - Dedicated to building two projects in Python on a real-world dataset_x000a__x000a_Syllabus:_x000a_✅ Python for Data Analysis - Data type, variable assignment, list, strings, tuple, dictionary, sets, operators, conditional statements, numpy &amp; pandas_x000a_✅ Why it is important to learn Statistics? -  Definition, importance &amp; application_x000a_✅ Why is it important to know the type of data you are dealing with? -  categorical, numerical, ordinal, nominal, continuous, discrete, ratio &amp; interval_x000a_✅ Why creating charts are important? - Different types of charts and when to use which chart_x000a_✅ How to summarise data using descriptive statistics - Mean, median, mode, variance, standard deviation, boxplot_x000a_✅ Different types of sampling - Probability and Non-probability sampling_x000a_✅ We will solve two projects in Python, both with practical applications in mind -  Domain: Sports &amp; Social media_x000a_✅ Insights writing and documentation_x000a__x000a_Bonuses🤑_x000a_1️⃣ - Python crash course_x000a_2️⃣ - Statistics ebook_x000a_3️⃣ - Resume template_x000a__x000a_Overall ratings - 4.8/5_x000a__x000a_Check the link in the bio to register. _x000a__x000a_Follow @dataanalystduo _x000a__x000a_#datascience #dataanalyst #dataanalytics #dataanalystduo #statistics #onestopstatistics #onestopanalytics #statistics #trending #workshop"/>
    <n v="0"/>
    <x v="1"/>
    <n v="22564"/>
    <s v="0-100000"/>
    <n v="15558"/>
    <n v="26"/>
    <n v="6"/>
    <s v="0-1000"/>
    <n v="0"/>
    <n v="313"/>
    <n v="23"/>
    <n v="120"/>
    <n v="0"/>
    <n v="3.0980845867078031E-2"/>
    <x v="1"/>
  </r>
  <r>
    <s v="Join the Batch 3 - Statistics for Data Analysis workshop. _x000a__x000a_Check Link in the bio or DM us. _x000a__x000a_Follow @dataanalystduo_x000a__x000a_#datascience #dataanalyst #dataanalytics #dataanalystduo #statistics #onestopstatistics #onestopanalytics #statistics"/>
    <n v="0"/>
    <x v="1"/>
    <n v="18706"/>
    <s v="0-100000"/>
    <n v="14140"/>
    <n v="25"/>
    <n v="6"/>
    <s v="0-1000"/>
    <n v="0"/>
    <n v="476"/>
    <n v="11"/>
    <n v="335"/>
    <n v="0"/>
    <n v="5.9900990099009899E-2"/>
    <x v="1"/>
  </r>
  <r>
    <s v="Statistics workshop soon. Follow for more updates._x000a__x000a_Sachin or Virat? Who is the best batsman in test cricket⁉️ _x000a__x000a_Follow @dataanalystduo_x000a__x000a_#datascience #dataanalyst #dataanalytics #roadmap #ml #ai #statistics"/>
    <n v="46"/>
    <x v="0"/>
    <n v="19758"/>
    <s v="0-100000"/>
    <n v="15378"/>
    <n v="23"/>
    <n v="12"/>
    <s v="0-1000"/>
    <n v="6949"/>
    <n v="649"/>
    <n v="14"/>
    <n v="185"/>
    <n v="0.35170563822249218"/>
    <n v="5.6639354922616722E-2"/>
    <x v="0"/>
  </r>
  <r>
    <s v="If you’re feeling directionless after finishing school, you don’t need to worry anymore. Fateh Education can help you study abroad and pursue your aspirations. _x000a__x000a_With their guidance, you’ll be able to discover the ideal undergraduate programs at prestigious universities, obtain admissions and visas, and receive pre- and post-arrival assistance to ensure a successful journey towards your ambitions._x000a__x000a_Don’t hesitate any longer, take the first step towards your dreams and register today. Fateh Education’s team of experts is excited to learn about your goals and assist you in achieving great success. _x000a__x000a_REGISTER FROM THE LINK IN THE BIO!_x000a__x000a_ #registernow #neverstoplearning #opportunityofalifetime #UGProgramme #UnderGraduate #fateheducation #studyabroad #ukandirelandadmissions #ukuniversities #irelandeducation #reel #instagram #trending #fyp #explore #InternationalEducation #Scholarships #Careercounselling #internationaleducation"/>
    <n v="38"/>
    <x v="0"/>
    <n v="20558"/>
    <s v="0-100000"/>
    <n v="16716"/>
    <n v="23"/>
    <n v="5"/>
    <s v="0-1000"/>
    <n v="8412"/>
    <n v="365"/>
    <n v="0"/>
    <n v="72"/>
    <n v="0.40918377274053896"/>
    <n v="2.7518545106484806E-2"/>
    <x v="0"/>
  </r>
  <r>
    <s v="Guess the distribution for both scenarios 😄_x000a__x000a_You can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_x000a__x000a_Follow @dataanalystduo _x000a__x000a_#datascience #dataanalyst #dataanalytics #dataanalystduo #statistics #onestopstatistics #onestopanalytics #statistics #trending"/>
    <n v="0"/>
    <x v="2"/>
    <n v="14478"/>
    <s v="0-100000"/>
    <n v="13062"/>
    <n v="23"/>
    <n v="3"/>
    <s v="0-1000"/>
    <n v="0"/>
    <n v="186"/>
    <n v="27"/>
    <n v="72"/>
    <n v="0"/>
    <n v="2.3579849946409433E-2"/>
    <x v="1"/>
  </r>
  <r>
    <s v="I’m also a normal human being and I make mistakes too. _x000a__x000a_Follow @dataanalystduo_x000a__x000a_#datascience #dataanalyst #dataanalytics #roadmap #ml #ai"/>
    <n v="22"/>
    <x v="0"/>
    <n v="19990"/>
    <s v="0-100000"/>
    <n v="17851"/>
    <n v="21"/>
    <n v="6"/>
    <s v="0-1000"/>
    <n v="10318"/>
    <n v="936"/>
    <n v="18"/>
    <n v="109"/>
    <n v="0.51615807903951971"/>
    <n v="6.0724889361940509E-2"/>
    <x v="1"/>
  </r>
  <r>
    <s v="1:1 slots for May are open for consultation and mentorship. Check the link in bio._x000a__x000a_Follow @dataanalystduo _x000a__x000a_#datascience #dataanalytics #datascientist #dataanalyst #consulting #consultation #oneonone"/>
    <n v="0"/>
    <x v="1"/>
    <n v="16499"/>
    <s v="0-100000"/>
    <n v="11983"/>
    <n v="20"/>
    <n v="5"/>
    <s v="0-1000"/>
    <n v="0"/>
    <n v="320"/>
    <n v="1"/>
    <n v="153"/>
    <n v="0"/>
    <n v="4.1225068847534005E-2"/>
    <x v="1"/>
  </r>
  <r>
    <s v="Few of my favourite things to do 🙌🏽😃 Follow @dataanalystduo #explore #explorepage #reels #reelsinstagram #studymotivation #productivity"/>
    <n v="12"/>
    <x v="0"/>
    <n v="26489"/>
    <s v="0-100000"/>
    <n v="19790"/>
    <n v="19"/>
    <n v="6"/>
    <s v="0-1000"/>
    <n v="10680"/>
    <n v="1034"/>
    <n v="18"/>
    <n v="178"/>
    <n v="0.4031862282456869"/>
    <n v="6.3112683173319861E-2"/>
    <x v="1"/>
  </r>
  <r>
    <s v="Share your stress moments during the interview in the comments below 👇🏼 _x000a__x000a_#interview #job #jobsearch #jobs #analytics #datadcience #sql #python #casestudy #nervous #stress #joy #jobopportunity #jobseekers"/>
    <n v="45"/>
    <x v="0"/>
    <n v="15213"/>
    <s v="0-100000"/>
    <n v="13619"/>
    <n v="19"/>
    <n v="3"/>
    <s v="0-1000"/>
    <n v="14132"/>
    <n v="723"/>
    <n v="23"/>
    <n v="141"/>
    <n v="0.92894235193584429"/>
    <n v="6.6524708128350096E-2"/>
    <x v="0"/>
  </r>
  <r>
    <s v="Can Descriptive Statistics be misleading? 🤔 - Part 1_x000a__x000a_Let’s find out today. _x000a_._x000a_._x000a_._x000a__x000a_Follow @dataanalystduo _x000a_._x000a_._x000a_#data #dataanalytics #datascience #reels #trending #statistics #dataanalystduo"/>
    <n v="46"/>
    <x v="0"/>
    <n v="17541"/>
    <s v="0-100000"/>
    <n v="13075"/>
    <n v="17"/>
    <n v="4"/>
    <s v="0-1000"/>
    <n v="5815"/>
    <n v="492"/>
    <n v="17"/>
    <n v="142"/>
    <n v="0.33150903597286357"/>
    <n v="5.1089866156787761E-2"/>
    <x v="0"/>
  </r>
  <r>
    <s v="Outliers - Before You Eliminate, Contemplate 📊✨_x000a__x000a_Outliers in your data can be like hidden gems, offering valuable insights into your dataset. While the initial instinct might be to remove them, consider this: Outliers can often be the keys to understanding exceptional events, uncovering hidden patterns, or even spotting errors in your data collection process. So, before you hit delete, pause and explore the story these data points are telling you. Sometimes, what seems like noise at first can be the signal you’ve been searching for. 🕵️‍♂️🔍💡 _x000a__x000a_#DataAnalysis #Outliers #DataInsights #data #datascience #datasciencejobs #stats #statistics #datascienceprojects #datascientist"/>
    <n v="44"/>
    <x v="0"/>
    <n v="14284"/>
    <s v="0-100000"/>
    <n v="10779"/>
    <n v="17"/>
    <n v="0"/>
    <s v="0-1000"/>
    <n v="12688"/>
    <n v="450"/>
    <n v="11"/>
    <n v="38"/>
    <n v="0.88826659199103897"/>
    <n v="4.7870860005566382E-2"/>
    <x v="0"/>
  </r>
  <r>
    <s v="Sampling is a statistical technique used to select a representative subset, or sample, from a larger population for the purpose of making inferences or drawing conclusions about the entire population. _x000a__x000a_One of the popular methods for selecting a sample is systematic random sampling, where each element of a population is selected at equal intervals. BARC, the Indian audience measurement giant, uses sampling to measure TV/OOH ratings and audience preferences in India. _x000a__x000a_BARC currently employs two sample frames to support its panels. The first sample frame is a frame of households supporting the TV Panel and the second sample frame is a frame of eateries supporting the OOH panel. This allows BARC India collect data and to provide this reliable and accurate data to the stakeholder, which would include broadcasters, advertisers, and media agencies which finally will help them make informed decisions about advertising campaigns, and media planning. #india #media #datascience #data #dataanalytics #sampling #statistics #example"/>
    <n v="5"/>
    <x v="0"/>
    <n v="30883"/>
    <s v="0-100000"/>
    <n v="23853"/>
    <n v="16"/>
    <n v="24"/>
    <s v="0-1000"/>
    <n v="13763"/>
    <n v="460"/>
    <n v="2"/>
    <n v="148"/>
    <n v="0.44564971019654825"/>
    <n v="2.6244078313000459E-2"/>
    <x v="1"/>
  </r>
  <r>
    <s v="Exciting news! 📣📣 _x000a__x000a_We just concluded Batch 2 of our Statistics for Data Analysis workshop and it was a huge success! We are thrilled to share that we received a 4.7/5 rating on the overall workshop and an impressive 4.8/5 on the projects 😍._x000a__x000a_But what truly makes us proud is the positive feedback we received from the participants 🥹. _x000a__x000a_We are beyond grateful for the positive response and we want to thank all our students for their enthusiasm and dedication. If you’re interested in taking part in one of our future workshops or courses, please follow us for more updates on upcoming programs. Let’s continue learning and growing together! 😁_x000a__x000a_Registration for Cohort 3 has started. It will be held on 20-21 May at 6 PM IST to 9 PM IST_x000a__x000a_PS: Sharing a few of the feedback. 😋_x000a__x000a_“The workshop was very informative for me  learned some new statistical concepts like pareto,_x000a_This workshop helped to develop analytical thinking towards a problem statement . Thankyou for this workshop!!” ~ Mrunmayee Santosh Pawar_x000a__x000a_“All the topics were covered in depth and made relatable with examples.Step by step explanation of projects along with immediate doubt solving helped a lot in improving the overall understanding.” ~ Saurabh Singh_x000a__x000a_“Never expected the workshop would be this interesting and interactive. Lots of learning and got a idea of how to approach a problem . Guys, I should say the teaching method is amazing!! The pace , the  way of explaining theory with examples. It was great. And looking forward for next part of workshop. Kudos to you guys :)” ~ Sreelakshmi KP_x000a__x000a_Follow @dataanalystduo for more programs. _x000a__x000a_#datascience #dataanalytics #dataanalyst #statistics #trending #projects #portfolio #dataanalystduo #onestopstatistics"/>
    <n v="25"/>
    <x v="0"/>
    <n v="36231"/>
    <s v="0-100000"/>
    <n v="35140"/>
    <n v="15"/>
    <n v="14"/>
    <s v="0-1000"/>
    <n v="17521"/>
    <n v="790"/>
    <n v="23"/>
    <n v="66"/>
    <n v="0.48359139963015096"/>
    <n v="2.5441092771770063E-2"/>
    <x v="1"/>
  </r>
  <r>
    <s v="#Collaboration_x000a__x000a_Unleashing my inner Data Analyst and Cracking the Code to a healthy lifestyle 💪🏼_x000a__x000a_A couple of weeks ago, I started this incredible journey of improving my health. I started using a 9-inch plate with more greens, proteins, and balanced portions. _x000a__x000a_In this week’s, “Roz Ka Healthy Step”, I’m focusing on budgeting my oil intake. This will not only improve my digestion but will also make me feel lighter after meals. Making sure I am alert, while crunching numbers and creating impact. 🤑_x000a__x000a_Join me on this journey and take your Saffola Lifestyle Score now._x000a__x000a_To help you get started on this journey, Saffola is giving you a Tata 1MG full body check-up @449 only &amp; a diet consultation at 50% off with NHS after the lifestyle score. Let’s ride to a healthier life!_x000a__x000a_#SaffolaTOI40Under40 #rozkahealthystep"/>
    <n v="58"/>
    <x v="0"/>
    <n v="16253"/>
    <s v="0-100000"/>
    <n v="12738"/>
    <n v="14"/>
    <n v="9"/>
    <s v="0-1000"/>
    <n v="15531"/>
    <n v="531"/>
    <n v="9"/>
    <n v="96"/>
    <n v="0.95557743185873378"/>
    <n v="5.1028418904066571E-2"/>
    <x v="0"/>
  </r>
  <r>
    <s v="Common causes of outliers in a dataset. _x000a__x000a_Follow @dataanalystduo_x000a__x000a_#datascience #dataanalyst #dataanalytics #dataanalystduo #statistics #onestopstatistics #onestopanalytics #python #outliers"/>
    <n v="0"/>
    <x v="2"/>
    <n v="13220"/>
    <s v="0-100000"/>
    <n v="11416"/>
    <n v="14"/>
    <n v="3"/>
    <s v="0-1000"/>
    <n v="0"/>
    <n v="264"/>
    <n v="1"/>
    <n v="160"/>
    <n v="0"/>
    <n v="3.8454800280308336E-2"/>
    <x v="1"/>
  </r>
  <r>
    <s v="Hey Guys, I just realized we never actually introduced ourselves 😆 _x000a__x000a_This post is dedicated to us 😄_x000a__x000a_Data Analyst Duo is founded by Aditi &amp; ​Kalpesh. We did our M.Sc. in Statistics at the University of ​Mumbai. Almost a decade of being a statistics ​enthusiast, we encountered many friends and relatives ​from diverse educational backgrounds, including ​management, biotechnology, etc., who had difficulties ​understanding statistics. We sensed a desire to fill this ​gap and assist them along with many others. Given the ​global reach, social media has to offer, we felt ​Instagram was the way to go. And so the tale of the ​data analyst duo started._x000a__x000a_Our Instagram account gives us a platform to share our ​love for teaching statistics with the rest of the world. ​We also help people transition their careers into data ​analytics._x000a__x000a_Aditi has completed her M.Sc. in Statistics from the ​University of Mumbai and a PGDBM- in Marketing Management from NMIMS. Aditi has experience of more than two years in ​market research working in diverse ​domains like FMCG, media, and ​automotive. She is currently working as a project lead in a leading market research firm. _x000a__x000a_I (Kalpesh) have completed my M.Sc. in Statistics from the ​University of Mumbai and have an experience of more than four years in data ​science. I have worked with a leading ​audience measurement firm in design, ​quality control, and analytics for digital, ​OTT, and television platforms. Currently, I work as a Statistical Analyst. _x000a__x000a_If you're looking to advance your career, but feeling unsure about which direction to take, 𝒍𝒆𝒕'𝒔 𝒕𝒂𝒍𝒌. You can check out the link in the bio to book a 1:1 call. _x000a__x000a_If you made it till the end, you are the real one😁_x000a__x000a_#explorepage #viral #datascience #ai #ml #dataanalytics #statistics"/>
    <n v="0"/>
    <x v="2"/>
    <n v="23204"/>
    <s v="0-100000"/>
    <n v="21176"/>
    <n v="13"/>
    <n v="5"/>
    <s v="0-1000"/>
    <n v="0"/>
    <n v="1569"/>
    <n v="33"/>
    <n v="47"/>
    <n v="0"/>
    <n v="7.8485077446165466E-2"/>
    <x v="1"/>
  </r>
  <r>
    <s v="R or Python ?_x000a__x000a_Follow @dataanalystduo x @datatodestiny _x000a__x000a_#r #python #rprogramming #datascience #dataanalytics #trending"/>
    <n v="19"/>
    <x v="0"/>
    <n v="5962"/>
    <s v="0-100000"/>
    <n v="5573"/>
    <n v="13"/>
    <n v="0"/>
    <s v="0-1000"/>
    <n v="6129"/>
    <n v="314"/>
    <n v="1"/>
    <n v="62"/>
    <n v="1.0280107346528011"/>
    <n v="6.998026197739099E-2"/>
    <x v="1"/>
  </r>
  <r>
    <s v="Join Statistics for Data Analysis workshop Batch 4. Link in bio. _x000a_Date: 17-18th June_x000a_Time: 6-9 PM IST_x000a__x000a_Follow @dataanalystduo _x000a__x000a_#datascience #dataanalyst #dataanalytics #dataanalystduo #statistics #onestopstatistics #onestopanalytics #statistics"/>
    <n v="0"/>
    <x v="2"/>
    <n v="19294"/>
    <s v="0-100000"/>
    <n v="17107"/>
    <n v="12"/>
    <n v="3"/>
    <s v="0-1000"/>
    <n v="0"/>
    <n v="551"/>
    <n v="6"/>
    <n v="159"/>
    <n v="0"/>
    <n v="4.2555678961828491E-2"/>
    <x v="1"/>
  </r>
  <r>
    <s v="PS: Nothing is sponsored 😛_x000a__x000a_Follow @dataanalystduo x @datatodestiny _x000a__x000a_#datascience #dataanalytics #dataanalyst #setup #pcsetup"/>
    <n v="56"/>
    <x v="0"/>
    <n v="18740"/>
    <s v="0-100000"/>
    <n v="15097"/>
    <n v="11"/>
    <n v="1"/>
    <s v="0-1000"/>
    <n v="16933"/>
    <n v="674"/>
    <n v="22"/>
    <n v="68"/>
    <n v="0.90357524012806834"/>
    <n v="5.1334702258726897E-2"/>
    <x v="0"/>
  </r>
  <r>
    <s v="Want to make your statistical findings engaging for everyone? 🤔_x000a__x000a_📈 Check out this post for some tips on statistical communication 🌟 _x000a__x000a_Don't miss out - check the link in our bio to book a 1:1 consultation call today! 💻🤝 _x000a__x000a_Follow @dataanalystduo_x000a__x000a_#datascience #dataanalyst #dataanalytics #roadmap #ml #ai #statistics #resume #consultation"/>
    <n v="0"/>
    <x v="1"/>
    <n v="15428"/>
    <s v="0-100000"/>
    <n v="11726"/>
    <n v="11"/>
    <n v="1"/>
    <s v="0-1000"/>
    <n v="0"/>
    <n v="433"/>
    <n v="4"/>
    <n v="176"/>
    <n v="0"/>
    <n v="5.3215077605321508E-2"/>
    <x v="1"/>
  </r>
  <r>
    <s v="Hey fam! 👋_x000a__x000a_I wanted to share an incredible experience I’ve had recently. As many of you know, I’ve been passionate about creating content and engaging with my audience. However, something extraordinary happened when I decided to step into the role of a teacher and started teaching statistics. I have taught statistics to 400+ students over past two months.📚_x000a__x000a_Teaching has had a profound impact on my personal and professional growth, and I strongly believe that everyone should try it at least once. _x000a__x000a_Here are a few reasons why teaching can be incredibly beneficial:_x000a__x000a_1️⃣ Solidify Your Knowledge: Teaching a subject requires a deep understanding of the topic at hand. By sharing your knowledge, you are challenged to clarify concepts, reinforce your understanding, and bridge any knowledge gaps._x000a__x000a_2️⃣ Boost Confidence: There’s something truly empowering about guiding others and witnessing their growth. As a teacher, you become a source of inspiration and support for your students. This experience not only helps build their confidence but also elevates your own._x000a__x000a_3️⃣ Learn from Others: Teaching is a two-way street. While you share your knowledge, you also gain valuable insights from your students. Each student brings unique perspectives, experiences, and questions that can broaden your understanding and challenge your assumptions. Engaging with your students creates a dynamic learning environment that benefits both parties involved._x000a__x000a_In my case, teaching statistics has not only impacted the lives of my students, but it has also accelerated my growth as a content creator. The experience has pushed me out of my comfort zone, increased my self-assurance, and expanded my expertise. 📈_x000a__x000a_Follow @dataanalystduo_x000a__x000a_#teaching #personalbranding #personalgrowth #knowledgesharing #confidence #statistics #datascience #dataanalytics"/>
    <n v="24"/>
    <x v="0"/>
    <n v="19091"/>
    <s v="0-100000"/>
    <n v="17544"/>
    <n v="10"/>
    <n v="21"/>
    <s v="0-1000"/>
    <n v="10573"/>
    <n v="760"/>
    <n v="7"/>
    <n v="221"/>
    <n v="0.55382117228013195"/>
    <n v="5.6885544915640678E-2"/>
    <x v="1"/>
  </r>
  <r>
    <s v="Check out the course offered by PW skills  coupon code to get 2000 discounts. _x000a__x000a_Common Features in Job Assurance Batches - _x000a__x000a_1. Job Assurance: Job assurance upto 9 months post course completion_x000a__x000a_2. Doubt Support: 12 hours daily 1 to 1 doubt support_x000a__x000a_3. PW Lab Access: This is a virtual lab, with free access to numerous premium softwares. No need to but costly system or softwares for real-life project during the course._x000a__x000a_4. Job Ready Activities: Resume Building Sessions - Mock Interviews_x000a__x000a_5. Expert Connect: Get mentored by experts from Google, Microsoft, LinkedIn, PayPal etc._x000a__x000a_Disclaimer:The coupon  code is only applicable on PW app_x000a__x000a_#pwskills #webdevelopment #java #frontend #backend #trending"/>
    <n v="56"/>
    <x v="0"/>
    <n v="8085"/>
    <s v="0-100000"/>
    <n v="7133"/>
    <n v="10"/>
    <n v="4"/>
    <s v="0-1000"/>
    <n v="8120"/>
    <n v="255"/>
    <n v="4"/>
    <n v="43"/>
    <n v="1.0043290043290043"/>
    <n v="4.3740361699144817E-2"/>
    <x v="0"/>
  </r>
  <r>
    <s v="Join the discord community!_x000a__x000a_By joining our Discord server, you'll have the opportunity to:_x000a_- [x] Engage in enriching conversations: Discuss topics you're passionate about with fellow members who share your interests._x000a__x000a_- [x] Access valuable resources: Benefit from a vast array of resources shared by community members, including helpful articles, tutorials, and exclusive content._x000a__x000a_- [x] Participate in exciting events: Take part in interactive events, such as workshops, expert sessions, and Q&amp;A sessions with us. _x000a__x000a_- [x] Network and collaborate: Connect with individuals from different backgrounds and industries. Forge new connections, exchange ideas, and potentially collaborate on projects with talented individuals._x000a__x000a_Follow @dataanalystduo _x000a__x000a_#datascience #dataanalytics #data #discord #community #dataanalyst #datascientist #ai #ml"/>
    <n v="0"/>
    <x v="1"/>
    <n v="15085"/>
    <s v="0-100000"/>
    <n v="11326"/>
    <n v="10"/>
    <n v="0"/>
    <s v="0-1000"/>
    <n v="0"/>
    <n v="313"/>
    <n v="9"/>
    <n v="65"/>
    <n v="0"/>
    <n v="3.5052092530460884E-2"/>
    <x v="1"/>
  </r>
  <r>
    <s v="Statistics workshop soon. Follow for more updates. ‼️_x000a__x000a_Who is the best batsman according to you ⁉️😬_x000a__x000a_Follow @dataanalystduo_x000a__x000a_#datascience #dataanalyst #dataanalytics #roadmap #ml #ai #statistics"/>
    <n v="51"/>
    <x v="0"/>
    <n v="17735"/>
    <s v="0-100000"/>
    <n v="14038"/>
    <n v="9"/>
    <n v="6"/>
    <s v="0-1000"/>
    <n v="5607"/>
    <n v="437"/>
    <n v="10"/>
    <n v="65"/>
    <n v="0.31615449675782353"/>
    <n v="3.7113548938595239E-2"/>
    <x v="0"/>
  </r>
  <r>
    <s v="Can Descriptive Statistics be misleading? 🤔 - Part 2_x000a__x000a_What do you think? Comment below!_x000a_._x000a_._x000a_._x000a__x000a_Follow @dataanalystduo _x000a_._x000a_._x000a_#data #dataanalytics #datascience #reels #trending"/>
    <n v="51"/>
    <x v="0"/>
    <n v="14610"/>
    <s v="0-100000"/>
    <n v="11252"/>
    <n v="9"/>
    <n v="6"/>
    <s v="0-1000"/>
    <n v="3964"/>
    <n v="319"/>
    <n v="7"/>
    <n v="61"/>
    <n v="0.27132101300479122"/>
    <n v="3.5193743334518308E-2"/>
    <x v="0"/>
  </r>
  <r>
    <s v="Sound on 🔉 If you have any doubts about breaking into Data you can comment below 👇🏼 _x000a_#datascience #job #firstjob #data #datascience #career #hardwork #sql #python #stats #hardworking"/>
    <n v="10"/>
    <x v="0"/>
    <n v="23876"/>
    <s v="0-100000"/>
    <n v="19536"/>
    <n v="7"/>
    <n v="4"/>
    <s v="0-1000"/>
    <n v="22829"/>
    <n v="938"/>
    <n v="25"/>
    <n v="60"/>
    <n v="0.95614843357346291"/>
    <n v="5.2723177723177722E-2"/>
    <x v="1"/>
  </r>
  <r>
    <s v="From Data to Digits 💰! Step by Step 📈_x000a__x000a_I used to sit at this small, rusty table, dreaming of a bigger computer desk. It was a simple desire, but one that represented my ambition and determination to create an aesthetic working environment that would inspire me to reach new heights._x000a__x000a_Follow @dataanalystduo _x000a__x000a_#datascience #dataanalyst #dataanalytics #dataanalystduo #statistics #onestopstatistics #onestopanalytics #statistics"/>
    <n v="0"/>
    <x v="2"/>
    <n v="32891"/>
    <s v="0-100000"/>
    <n v="30407"/>
    <n v="6"/>
    <n v="3"/>
    <s v="0-1000"/>
    <n v="0"/>
    <n v="1556"/>
    <n v="25"/>
    <n v="56"/>
    <n v="0"/>
    <n v="5.4033610681750915E-2"/>
    <x v="1"/>
  </r>
  <r>
    <s v="Follow @dataanalystduo _x000a__x000a_#datascience #dataanalytics #trending #trendingreels"/>
    <n v="11"/>
    <x v="0"/>
    <n v="16407"/>
    <s v="0-100000"/>
    <n v="12616"/>
    <n v="6"/>
    <n v="2"/>
    <s v="0-1000"/>
    <n v="6151"/>
    <n v="301"/>
    <n v="7"/>
    <n v="36"/>
    <n v="0.37490095690863656"/>
    <n v="2.7742549143944199E-2"/>
    <x v="1"/>
  </r>
  <r>
    <s v="Read Caption 👇🏼_x000a__x000a_1. Choose your best work - Select projects that demonstrate your expertise in a particular area or showcase your ability to solve complex problems. Choose projects that are relevant to the job you’re applying for and highlight your strengths as a data analyst._x000a__x000a_2. Include a variety of projects - While it’s important to choose your best work, it’s also essential to include a variety of projects in your portfolio. This demonstrates your ability to work on a range of projects and tackle a variety of problems. Include projects that showcase your skills in data cleaning, data visualization, statistical analysis, and machine learning._x000a__x000a_3. Provide context and background - Explain the problem you were trying to solve, the data you used, and the analysis methods you employed. This helps potential employers understand your thought process and approach to problem-solving._x000a__x000a_4. Concise and visually appealing - Finally, it’s essential to keep your portfolio concise and visually appealing. Use clear and concise language, and include charts and graphs to showcase your results. Keep in mind that potential employers will likely be reviewing many portfolios, so you want to make sure yours stands out._x000a__x000a_Follow @dataanalystduo x @datatodestiny_x000a__x000a_#datascience #dataanalyst #dataanalytics #dataanalystduo #statistics #onestopstatistics #onestopanalytics #sql #python #coding #trending #project"/>
    <n v="0"/>
    <x v="2"/>
    <n v="8518"/>
    <s v="0-100000"/>
    <n v="7025"/>
    <n v="6"/>
    <n v="0"/>
    <s v="0-1000"/>
    <n v="0"/>
    <n v="135"/>
    <n v="3"/>
    <n v="48"/>
    <n v="0"/>
    <n v="2.7330960854092527E-2"/>
    <x v="1"/>
  </r>
  <r>
    <s v="With every ounce of Saffola, I’ve embarked on a journey of self-care and health. These Roz Ke Healthy Steps have paved the way for a happier, more fulfilling life. I’m no longer handing over my joys to others because I’m unfit. Saffola has been my partner in longevity, ensuring that I savor all of life’s offerings to the fullest._x000a_#SaffolaWorldHeartDay #WorldHeartDay_x000a_#SaffolaTOI40under40 _x000a_#rRozKahHealthySstep"/>
    <n v="53"/>
    <x v="0"/>
    <n v="8991"/>
    <s v="0-100000"/>
    <n v="7013"/>
    <n v="5"/>
    <n v="3"/>
    <s v="0-1000"/>
    <n v="8497"/>
    <n v="183"/>
    <n v="1"/>
    <n v="9"/>
    <n v="0.94505616727838948"/>
    <n v="2.8233281049479537E-2"/>
    <x v="0"/>
  </r>
  <r>
    <s v="Super excited for this #Collaboration with Saffola💪🏻_x000a__x000a_Join me in the Saffola ToI 40Under40 initiative with 39 other young achievers on our 8 week health journey! Check your Saffola Lifestyle Score and take your Roz Ka Healthy Steps today._x000a__x000a_To help you get started, Saffola is giving you a Tata 1MG full body check-up @449 only &amp; a diet consultation at 50% off after the lifestyle score._x000a__x000a_#SaffolaTOI40Under40 #SaffolaRozKaHealthyStep #Collaboration #Ad"/>
    <n v="70"/>
    <x v="0"/>
    <n v="9277"/>
    <s v="0-100000"/>
    <n v="7816"/>
    <n v="4"/>
    <n v="15"/>
    <s v="0-1000"/>
    <n v="13449"/>
    <n v="340"/>
    <n v="3"/>
    <n v="16"/>
    <n v="1.4497143473105529"/>
    <n v="4.6443193449334695E-2"/>
    <x v="0"/>
  </r>
  <r>
    <s v="Blessing your feed with your favourite data couple 💕_x000a__x000a_Follow @dataanalystduo _x000a__x000a_#dataanalystduo #datascience #dataanalytics #trending #explorepage✨"/>
    <n v="0"/>
    <x v="1"/>
    <n v="28203"/>
    <s v="0-100000"/>
    <n v="21589"/>
    <n v="4"/>
    <n v="8"/>
    <s v="0-1000"/>
    <n v="0"/>
    <n v="2441"/>
    <n v="16"/>
    <n v="16"/>
    <n v="0"/>
    <n v="0.11473435545879847"/>
    <x v="1"/>
  </r>
  <r>
    <s v="As a Data Analyst, your role revolves around transforming raw data into actionable insights. In this data-driven era, mastering the art of pivot tables is not just a valuable skill; it's a necessity. Let's dive into why you should prioritize learning pivot tables:_x000a__x000a_1️⃣ Data Summarization: Pivot tables excel at summarizing complex data. With a few clicks, you can aggregate and organize data, making it easier to spot trends, patterns, and outliers._x000a__x000a_2️⃣ Data Exploration: They're excellent for exploring data. You can instantly group, filter, and sort data to investigate different aspects, helping you gain a deeper understanding of your dataset._x000a__x000a_3️⃣ Visual Representation: Pivot tables can be combined with charts and graphs, enhancing data visualization. Visual representations are essential for conveying insights to stakeholders effectively._x000a__x000a_As a Data Analyst, your insights guide decision-making processes. Pivot tables provide the foundation for data-driven decisions by offering clear, concise, and organized information._x000a__x000a_So, roll up your sleeves, dive into Excel, and unlock the immense potential of pivot tables on your quest to become a data analyst._x000a__x000a_Follow @dataanalystduo @datatodestiny _x000a__x000a_#datascience #dataanalyst #dataanalytics #dataanalystduo #statistics #onestopstatistics #onestopanalytics #excel"/>
    <n v="0"/>
    <x v="2"/>
    <n v="7883"/>
    <s v="0-100000"/>
    <n v="6999"/>
    <n v="4"/>
    <n v="1"/>
    <s v="0-1000"/>
    <n v="0"/>
    <n v="165"/>
    <n v="1"/>
    <n v="31"/>
    <n v="0"/>
    <n v="2.87183883411916E-2"/>
    <x v="1"/>
  </r>
  <r>
    <s v="As I reflect on these 100 days, I see how moving out has transformed me. It has been a journey of self-discovery, growth, and embracing the independence that comes with it._x000a__x000a_🔸 Moving out taught me the true meaning of responsibility. From paying bills to managing household chores, and grocery shopping to fixing household issues, I've grown into a responsible adult._x000a_🔸 Living on my own has its perks, but I can't deny the moments when I miss my family. Distance has made me cherish our time together even more._x000a_🔸 Managing finances has been a significant part of my journey. Budgeting, saving, and making wise financial decisions have become crucial skills these days._x000a_🔸 Now, I and Aditi get more time to spend and get to know each other. This has helped our relationship to grow stronger. _x000a__x000a_I'm grateful for the support and encouragement I've received along the way. Your presence has made this transition smoother, and I look forward to sharing more experiences with you._x000a__x000a_Follow @dataanalystduo_x000a__x000a_#personalgrowth #datascience #dataanalytics #trending #amazing #branding #ai #statistics"/>
    <n v="0"/>
    <x v="2"/>
    <n v="19056"/>
    <s v="0-100000"/>
    <n v="17498"/>
    <n v="3"/>
    <n v="2"/>
    <s v="0-1000"/>
    <n v="0"/>
    <n v="424"/>
    <n v="12"/>
    <n v="62"/>
    <n v="0"/>
    <n v="2.8631843639273059E-2"/>
    <x v="1"/>
  </r>
  <r>
    <s v="#Collaboration_x000a_Cracking the code to healthier lifestyle 💪🏻_x000a__x000a_Last week, our goal was to budget our oil intake. So in this week's &quot;Roz Ka Healthy Step,&quot; we are focusing on reducing our sodium intake by cutting down on breads and biscuits since they come with hidden salts. This will help us in reducing bloating and face puffiness. _x000a__x000a_I’m replacing these biscuits and breads with the creamy saffola oats and honey. 😀_x000a__x000a_It’s perfect mix of healthy and tasty breakfast. 💪🏻_x000a__x000a_Join me in this journey and take your Saffola Lifestyle Score now_x000a_To help you get started on this journey, Saffola is giving you a Tata 1MG full body check-up @449 only &amp; a diet consultation at 50% off with NHS after the lifestyle score._x000a__x000a_#SaffolaTOI40Under40 #RozKaHealthyStep"/>
    <n v="0"/>
    <x v="1"/>
    <n v="14518"/>
    <s v="0-100000"/>
    <n v="11140"/>
    <n v="2"/>
    <n v="1"/>
    <s v="0-1000"/>
    <n v="0"/>
    <n v="415"/>
    <n v="12"/>
    <n v="7"/>
    <n v="0"/>
    <n v="3.9138240574506281E-2"/>
    <x v="1"/>
  </r>
  <r>
    <s v="With lots of love! _x000a__x000a_From teaching young kids to starting an Instagram page, I'm finally back to teaching 💕_x000a__x000a_Conducting workshops for statistics is a dream come true, and I'm grateful to be able to pursue my passion. ❤️_x000a__x000a_Though there is always room for improvement, I'm enjoying every bit of this journey. 💪🏼_x000a__x000a_To all those who had to give up their passion due to work commitments, never give up hope. 😬_x000a__x000a_It's never too late to chase your dreams and make them a reality.🫶🏽_x000a__x000a_Follow @dataanalystduo _x000a__x000a_#datascience #dataanalytics #dataanalyst #datascientist #teacher #tutor #onestopstatistics #dataanalystduo"/>
    <n v="0"/>
    <x v="2"/>
    <n v="18497"/>
    <s v="0-100000"/>
    <n v="17301"/>
    <n v="1"/>
    <n v="4"/>
    <s v="0-1000"/>
    <n v="0"/>
    <n v="437"/>
    <n v="12"/>
    <n v="8"/>
    <n v="0"/>
    <n v="2.6472458239408126E-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9D5685-1652-4E70-80D3-A099AAF2226A}"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21:B35" firstHeaderRow="1" firstDataRow="1" firstDataCol="1"/>
  <pivotFields count="10">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dataField="1" showAll="0"/>
    <pivotField showAll="0"/>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9"/>
    <field x="7"/>
  </rowFields>
  <rowItems count="14">
    <i>
      <x v="1"/>
    </i>
    <i r="1">
      <x v="12"/>
    </i>
    <i>
      <x v="2"/>
    </i>
    <i r="1">
      <x v="1"/>
    </i>
    <i r="1">
      <x v="2"/>
    </i>
    <i r="1">
      <x v="3"/>
    </i>
    <i r="1">
      <x v="4"/>
    </i>
    <i r="1">
      <x v="5"/>
    </i>
    <i r="1">
      <x v="6"/>
    </i>
    <i r="1">
      <x v="7"/>
    </i>
    <i r="1">
      <x v="8"/>
    </i>
    <i r="1">
      <x v="9"/>
    </i>
    <i r="1">
      <x v="10"/>
    </i>
    <i t="grand">
      <x/>
    </i>
  </rowItems>
  <colItems count="1">
    <i/>
  </colItems>
  <dataFields count="1">
    <dataField name="Sum of Instagram followers visit" fld="3" baseField="0" baseItem="0"/>
  </dataFields>
  <chartFormats count="3">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9689E5-E52D-45E6-A84E-67DA7D8E4871}"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1:B62" firstHeaderRow="0" firstDataRow="1" firstDataCol="0"/>
  <pivotFields count="10">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showAll="0"/>
    <pivotField showAll="0"/>
    <pivotField dataField="1" showAll="0"/>
    <pivotField dataField="1" numFmtId="9"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x="1"/>
        <item sd="0" x="2"/>
        <item sd="0" x="3"/>
        <item x="4"/>
        <item sd="0" x="5"/>
      </items>
    </pivotField>
    <pivotField showAll="0" defaultSubtotal="0">
      <items count="4">
        <item sd="0" x="0"/>
        <item x="1"/>
        <item x="2"/>
        <item sd="0" x="3"/>
      </items>
    </pivotField>
  </pivotFields>
  <rowItems count="1">
    <i/>
  </rowItems>
  <colFields count="1">
    <field x="-2"/>
  </colFields>
  <colItems count="2">
    <i>
      <x/>
    </i>
    <i i="1">
      <x v="1"/>
    </i>
  </colItems>
  <dataFields count="2">
    <dataField name="Max of Total Followers" fld="5" subtotal="max" baseField="0" baseItem="1" numFmtId="165"/>
    <dataField name="Average of Growth Rate" fld="6" subtotal="average" baseField="0" baseItem="0" numFmtId="9"/>
  </dataFields>
  <formats count="2">
    <format dxfId="24">
      <pivotArea outline="0" collapsedLevelsAreSubtotals="1" fieldPosition="0"/>
    </format>
    <format dxfId="2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780714D-F795-4563-BE9C-43C74DBD6CDC}"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2:B56" firstHeaderRow="1" firstDataRow="1" firstDataCol="1"/>
  <pivotFields count="10">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showAll="0"/>
    <pivotField dataField="1" showAll="0"/>
    <pivotField showAll="0"/>
    <pivotField numFmtId="9"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x="1"/>
        <item sd="0" x="2"/>
        <item sd="0" x="3"/>
        <item x="4"/>
        <item sd="0" x="5"/>
      </items>
    </pivotField>
    <pivotField axis="axisRow" showAll="0" defaultSubtotal="0">
      <items count="4">
        <item sd="0" x="0"/>
        <item x="1"/>
        <item x="2"/>
        <item sd="0" x="3"/>
      </items>
    </pivotField>
  </pivotFields>
  <rowFields count="2">
    <field x="9"/>
    <field x="7"/>
  </rowFields>
  <rowItems count="14">
    <i>
      <x v="1"/>
    </i>
    <i r="1">
      <x v="12"/>
    </i>
    <i>
      <x v="2"/>
    </i>
    <i r="1">
      <x v="1"/>
    </i>
    <i r="1">
      <x v="2"/>
    </i>
    <i r="1">
      <x v="3"/>
    </i>
    <i r="1">
      <x v="4"/>
    </i>
    <i r="1">
      <x v="5"/>
    </i>
    <i r="1">
      <x v="6"/>
    </i>
    <i r="1">
      <x v="7"/>
    </i>
    <i r="1">
      <x v="8"/>
    </i>
    <i r="1">
      <x v="9"/>
    </i>
    <i r="1">
      <x v="10"/>
    </i>
    <i t="grand">
      <x/>
    </i>
  </rowItems>
  <colItems count="1">
    <i/>
  </colItems>
  <dataFields count="1">
    <dataField name="Sum of New Instagram followers" fld="4"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F75180E-9949-4DDE-9893-E3854E1A3019}"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B35" firstHeaderRow="1" firstDataRow="1" firstDataCol="1"/>
  <pivotFields count="10">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dataField="1" showAll="0"/>
    <pivotField showAll="0"/>
    <pivotField showAll="0"/>
    <pivotField numFmtId="9"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x="1"/>
        <item sd="0" x="2"/>
        <item sd="0" x="3"/>
        <item x="4"/>
        <item sd="0" x="5"/>
      </items>
    </pivotField>
    <pivotField axis="axisRow" showAll="0" defaultSubtotal="0">
      <items count="4">
        <item sd="0" x="0"/>
        <item x="1"/>
        <item x="2"/>
        <item sd="0" x="3"/>
      </items>
    </pivotField>
  </pivotFields>
  <rowFields count="2">
    <field x="9"/>
    <field x="7"/>
  </rowFields>
  <rowItems count="14">
    <i>
      <x v="1"/>
    </i>
    <i r="1">
      <x v="12"/>
    </i>
    <i>
      <x v="2"/>
    </i>
    <i r="1">
      <x v="1"/>
    </i>
    <i r="1">
      <x v="2"/>
    </i>
    <i r="1">
      <x v="3"/>
    </i>
    <i r="1">
      <x v="4"/>
    </i>
    <i r="1">
      <x v="5"/>
    </i>
    <i r="1">
      <x v="6"/>
    </i>
    <i r="1">
      <x v="7"/>
    </i>
    <i r="1">
      <x v="8"/>
    </i>
    <i r="1">
      <x v="9"/>
    </i>
    <i r="1">
      <x v="10"/>
    </i>
    <i t="grand">
      <x/>
    </i>
  </rowItems>
  <colItems count="1">
    <i/>
  </colItems>
  <dataFields count="1">
    <dataField name="Sum of Instagram followers visit" fld="3"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D2897EE-DBBD-434B-BBCE-68372BAEFA8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7" firstHeaderRow="1" firstDataRow="1" firstDataCol="1"/>
  <pivotFields count="10">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dataField="1" showAll="0"/>
    <pivotField showAll="0"/>
    <pivotField showAll="0"/>
    <pivotField showAll="0"/>
    <pivotField numFmtId="9"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x="1"/>
        <item sd="0" x="2"/>
        <item sd="0" x="3"/>
        <item x="4"/>
        <item sd="0" x="5"/>
      </items>
    </pivotField>
    <pivotField axis="axisRow" showAll="0" defaultSubtotal="0">
      <items count="4">
        <item sd="0" x="0"/>
        <item x="1"/>
        <item x="2"/>
        <item sd="0" x="3"/>
      </items>
    </pivotField>
  </pivotFields>
  <rowFields count="2">
    <field x="9"/>
    <field x="7"/>
  </rowFields>
  <rowItems count="14">
    <i>
      <x v="1"/>
    </i>
    <i r="1">
      <x v="12"/>
    </i>
    <i>
      <x v="2"/>
    </i>
    <i r="1">
      <x v="1"/>
    </i>
    <i r="1">
      <x v="2"/>
    </i>
    <i r="1">
      <x v="3"/>
    </i>
    <i r="1">
      <x v="4"/>
    </i>
    <i r="1">
      <x v="5"/>
    </i>
    <i r="1">
      <x v="6"/>
    </i>
    <i r="1">
      <x v="7"/>
    </i>
    <i r="1">
      <x v="8"/>
    </i>
    <i r="1">
      <x v="9"/>
    </i>
    <i r="1">
      <x v="10"/>
    </i>
    <i t="grand">
      <x/>
    </i>
  </rowItems>
  <colItems count="1">
    <i/>
  </colItems>
  <dataFields count="1">
    <dataField name="Sum of Instagram reach" fld="2"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5C66C6F-C0F8-4CF8-B21F-54C5DA617D2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75:L283" firstHeaderRow="0" firstDataRow="1" firstDataCol="1"/>
  <pivotFields count="10">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axis="axisRow" showAll="0">
      <items count="8">
        <item x="4"/>
        <item x="5"/>
        <item x="6"/>
        <item x="0"/>
        <item x="1"/>
        <item x="2"/>
        <item x="3"/>
        <item t="default"/>
      </items>
    </pivotField>
    <pivotField showAll="0"/>
    <pivotField showAll="0"/>
    <pivotField dataField="1"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8">
    <i>
      <x/>
    </i>
    <i>
      <x v="1"/>
    </i>
    <i>
      <x v="2"/>
    </i>
    <i>
      <x v="3"/>
    </i>
    <i>
      <x v="4"/>
    </i>
    <i>
      <x v="5"/>
    </i>
    <i>
      <x v="6"/>
    </i>
    <i t="grand">
      <x/>
    </i>
  </rowItems>
  <colFields count="1">
    <field x="-2"/>
  </colFields>
  <colItems count="2">
    <i>
      <x/>
    </i>
    <i i="1">
      <x v="1"/>
    </i>
  </colItems>
  <dataFields count="2">
    <dataField name="Average of New Instagram followers" fld="4" subtotal="average" baseField="1" baseItem="0"/>
    <dataField name="Average of Growth Rate" fld="6" subtotal="average" baseField="1" baseItem="1"/>
  </dataFields>
  <formats count="2">
    <format dxfId="21">
      <pivotArea outline="0" collapsedLevelsAreSubtotals="1" fieldPosition="0"/>
    </format>
    <format dxfId="20">
      <pivotArea collapsedLevelsAreSubtotals="1" fieldPosition="0">
        <references count="2">
          <reference field="4294967294" count="1" selected="0">
            <x v="1"/>
          </reference>
          <reference field="1" count="0"/>
        </references>
      </pivotArea>
    </format>
  </formats>
  <conditionalFormats count="1">
    <conditionalFormat priority="1">
      <pivotAreas count="1">
        <pivotArea type="data" collapsedLevelsAreSubtotals="1" fieldPosition="0">
          <references count="2">
            <reference field="4294967294" count="1" selected="0">
              <x v="0"/>
            </reference>
            <reference field="1"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9EDD3F5-C81D-497B-AF8C-4D77E5051D93}"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I4" firstHeaderRow="0" firstDataRow="1" firstDataCol="0"/>
  <pivotFields count="16">
    <pivotField dataField="1" showAll="0"/>
    <pivotField showAll="0"/>
    <pivotField showAll="0">
      <items count="4">
        <item x="1"/>
        <item x="2"/>
        <item x="0"/>
        <item t="default"/>
      </items>
    </pivotField>
    <pivotField dataField="1" numFmtId="165" showAll="0"/>
    <pivotField showAll="0"/>
    <pivotField dataField="1" showAll="0"/>
    <pivotField dataField="1" showAll="0"/>
    <pivotField showAll="0"/>
    <pivotField showAll="0"/>
    <pivotField showAll="0"/>
    <pivotField dataField="1" showAll="0"/>
    <pivotField dataField="1" showAll="0"/>
    <pivotField dataField="1" showAll="0"/>
    <pivotField dataField="1" numFmtId="9" showAll="0"/>
    <pivotField dataField="1" numFmtId="9" showAll="0"/>
    <pivotField showAll="0">
      <items count="3">
        <item x="1"/>
        <item x="0"/>
        <item t="default"/>
      </items>
    </pivotField>
  </pivotFields>
  <rowItems count="1">
    <i/>
  </rowItems>
  <colFields count="1">
    <field x="-2"/>
  </colFields>
  <colItems count="9">
    <i>
      <x/>
    </i>
    <i i="1">
      <x v="1"/>
    </i>
    <i i="2">
      <x v="2"/>
    </i>
    <i i="3">
      <x v="3"/>
    </i>
    <i i="4">
      <x v="4"/>
    </i>
    <i i="5">
      <x v="5"/>
    </i>
    <i i="6">
      <x v="6"/>
    </i>
    <i i="7">
      <x v="7"/>
    </i>
    <i i="8">
      <x v="8"/>
    </i>
  </colItems>
  <dataFields count="9">
    <dataField name="Count of Description" fld="0" subtotal="count" baseField="0" baseItem="0"/>
    <dataField name="Average of Retention Rate" fld="13" subtotal="average" baseField="0" baseItem="1" numFmtId="9"/>
    <dataField name="Average of Engagement Rate" fld="14" subtotal="average" baseField="0" baseItem="1" numFmtId="9"/>
    <dataField name="Average of Impressions" fld="3" subtotal="average" baseField="0" baseItem="1" numFmtId="165"/>
    <dataField name="Average of Reach" fld="5" subtotal="average" baseField="0" baseItem="1" numFmtId="165"/>
    <dataField name="Average of Likes" fld="10" subtotal="average" baseField="0" baseItem="1" numFmtId="165"/>
    <dataField name="Average of Comments" fld="11" subtotal="average" baseField="0" baseItem="1" numFmtId="165"/>
    <dataField name="Average of Shares" fld="6" subtotal="average" baseField="0" baseItem="1" numFmtId="165"/>
    <dataField name="Average of Saves" fld="12" subtotal="average" baseField="0" baseItem="1" numFmtId="165"/>
  </dataFields>
  <formats count="2">
    <format dxfId="19">
      <pivotArea outline="0" collapsedLevelsAreSubtotals="1" fieldPosition="0">
        <references count="1">
          <reference field="4294967294" count="2" selected="0">
            <x v="1"/>
            <x v="2"/>
          </reference>
        </references>
      </pivotArea>
    </format>
    <format dxfId="18">
      <pivotArea outline="0" collapsedLevelsAreSubtotals="1" fieldPosition="0">
        <references count="1">
          <reference field="4294967294" count="6" selected="0">
            <x v="3"/>
            <x v="4"/>
            <x v="5"/>
            <x v="6"/>
            <x v="7"/>
            <x v="8"/>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4"/>
          </reference>
        </references>
      </pivotArea>
    </chartFormat>
    <chartFormat chart="0" format="3" series="1">
      <pivotArea type="data" outline="0" fieldPosition="0">
        <references count="1">
          <reference field="4294967294" count="1" selected="0">
            <x v="7"/>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6"/>
          </reference>
        </references>
      </pivotArea>
    </chartFormat>
    <chartFormat chart="0" format="6" series="1">
      <pivotArea type="data" outline="0" fieldPosition="0">
        <references count="1">
          <reference field="4294967294" count="1" selected="0">
            <x v="8"/>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54B711-CA3A-4F36-827D-6F6DC4CBAB25}"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7" firstHeaderRow="1" firstDataRow="1" firstDataCol="1"/>
  <pivotFields count="10">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dataField="1" showAll="0"/>
    <pivotField showAll="0"/>
    <pivotField showAll="0"/>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9"/>
    <field x="7"/>
  </rowFields>
  <rowItems count="14">
    <i>
      <x v="1"/>
    </i>
    <i r="1">
      <x v="12"/>
    </i>
    <i>
      <x v="2"/>
    </i>
    <i r="1">
      <x v="1"/>
    </i>
    <i r="1">
      <x v="2"/>
    </i>
    <i r="1">
      <x v="3"/>
    </i>
    <i r="1">
      <x v="4"/>
    </i>
    <i r="1">
      <x v="5"/>
    </i>
    <i r="1">
      <x v="6"/>
    </i>
    <i r="1">
      <x v="7"/>
    </i>
    <i r="1">
      <x v="8"/>
    </i>
    <i r="1">
      <x v="9"/>
    </i>
    <i r="1">
      <x v="10"/>
    </i>
    <i t="grand">
      <x/>
    </i>
  </rowItems>
  <colItems count="1">
    <i/>
  </colItems>
  <dataFields count="1">
    <dataField name="Sum of Instagram reach" fld="2"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A1964F-F709-498B-9B5E-C0D789C367CE}"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9:B60" firstHeaderRow="0" firstDataRow="1" firstDataCol="0"/>
  <pivotFields count="10">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showAll="0"/>
    <pivotField showAll="0"/>
    <pivotField dataField="1" showAll="0"/>
    <pivotField dataField="1"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Items count="1">
    <i/>
  </rowItems>
  <colFields count="1">
    <field x="-2"/>
  </colFields>
  <colItems count="2">
    <i>
      <x/>
    </i>
    <i i="1">
      <x v="1"/>
    </i>
  </colItems>
  <dataFields count="2">
    <dataField name="Max of Total Followers" fld="5" subtotal="max" baseField="0" baseItem="0"/>
    <dataField name="Average of Growth Rate" fld="6" subtotal="average" baseField="0" baseItem="1" numFmtId="9"/>
  </dataFields>
  <formats count="2">
    <format dxfId="29">
      <pivotArea outline="0" collapsedLevelsAreSubtotals="1" fieldPosition="0"/>
    </format>
    <format dxfId="28">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430FCD-6713-4D36-BFD6-BFDB31F94598}"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5:C56" firstHeaderRow="0" firstDataRow="1" firstDataCol="0"/>
  <pivotFields count="10">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dataField="1" showAll="0"/>
    <pivotField dataField="1" showAll="0"/>
    <pivotField dataField="1" showAll="0"/>
    <pivotField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Items count="1">
    <i/>
  </rowItems>
  <colFields count="1">
    <field x="-2"/>
  </colFields>
  <colItems count="3">
    <i>
      <x/>
    </i>
    <i i="1">
      <x v="1"/>
    </i>
    <i i="2">
      <x v="2"/>
    </i>
  </colItems>
  <dataFields count="3">
    <dataField name="Sum of Instagram reach" fld="2" baseField="0" baseItem="0"/>
    <dataField name="Sum of Instagram followers visit" fld="3" baseField="0" baseItem="0"/>
    <dataField name="Sum of New Instagram followers" fld="4" baseField="0" baseItem="0"/>
  </dataFields>
  <formats count="1">
    <format dxfId="30">
      <pivotArea outline="0" collapsedLevelsAreSubtotals="1" fieldPosition="0"/>
    </format>
  </formats>
  <chartFormats count="1">
    <chartFormat chart="6" format="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515C4C-61F8-4686-A7F0-40C2075E1A9F}"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8:B52" firstHeaderRow="1" firstDataRow="1" firstDataCol="1"/>
  <pivotFields count="10">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pivotField showAll="0"/>
    <pivotField dataField="1" showAll="0"/>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9"/>
    <field x="7"/>
  </rowFields>
  <rowItems count="14">
    <i>
      <x v="1"/>
    </i>
    <i r="1">
      <x v="12"/>
    </i>
    <i>
      <x v="2"/>
    </i>
    <i r="1">
      <x v="1"/>
    </i>
    <i r="1">
      <x v="2"/>
    </i>
    <i r="1">
      <x v="3"/>
    </i>
    <i r="1">
      <x v="4"/>
    </i>
    <i r="1">
      <x v="5"/>
    </i>
    <i r="1">
      <x v="6"/>
    </i>
    <i r="1">
      <x v="7"/>
    </i>
    <i r="1">
      <x v="8"/>
    </i>
    <i r="1">
      <x v="9"/>
    </i>
    <i r="1">
      <x v="10"/>
    </i>
    <i t="grand">
      <x/>
    </i>
  </rowItems>
  <colItems count="1">
    <i/>
  </colItems>
  <dataFields count="1">
    <dataField name="Sum of New Instagram followers" fld="4"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215EFF-0E3B-4B7E-81FE-87DB88A7D1BB}"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I4" firstHeaderRow="0" firstDataRow="1" firstDataCol="0"/>
  <pivotFields count="16">
    <pivotField showAll="0"/>
    <pivotField showAll="0"/>
    <pivotField dataField="1" showAll="0">
      <items count="4">
        <item x="1"/>
        <item x="2"/>
        <item x="0"/>
        <item t="default"/>
      </items>
    </pivotField>
    <pivotField dataField="1" numFmtId="165" showAll="0"/>
    <pivotField showAll="0"/>
    <pivotField dataField="1" showAll="0"/>
    <pivotField dataField="1" showAll="0"/>
    <pivotField showAll="0"/>
    <pivotField showAll="0"/>
    <pivotField showAll="0"/>
    <pivotField dataField="1" showAll="0"/>
    <pivotField dataField="1" showAll="0"/>
    <pivotField dataField="1" showAll="0"/>
    <pivotField dataField="1" numFmtId="9" showAll="0"/>
    <pivotField dataField="1" numFmtId="9" showAll="0"/>
    <pivotField showAll="0"/>
  </pivotFields>
  <rowItems count="1">
    <i/>
  </rowItems>
  <colFields count="1">
    <field x="-2"/>
  </colFields>
  <colItems count="9">
    <i>
      <x/>
    </i>
    <i i="1">
      <x v="1"/>
    </i>
    <i i="2">
      <x v="2"/>
    </i>
    <i i="3">
      <x v="3"/>
    </i>
    <i i="4">
      <x v="4"/>
    </i>
    <i i="5">
      <x v="5"/>
    </i>
    <i i="6">
      <x v="6"/>
    </i>
    <i i="7">
      <x v="7"/>
    </i>
    <i i="8">
      <x v="8"/>
    </i>
  </colItems>
  <dataFields count="9">
    <dataField name="Count of Post type" fld="2" subtotal="count" baseField="0" baseItem="0"/>
    <dataField name="Average of Impressions" fld="3" subtotal="average" baseField="0" baseItem="1"/>
    <dataField name="Average of Reach" fld="5" subtotal="average" baseField="0" baseItem="1"/>
    <dataField name="Average of Retention Rate" fld="13" subtotal="average" baseField="0" baseItem="1" numFmtId="9"/>
    <dataField name="Average of Engagement Rate" fld="14" subtotal="average" baseField="0" baseItem="3" numFmtId="9"/>
    <dataField name="Average of Likes" fld="10" subtotal="average" baseField="0" baseItem="1"/>
    <dataField name="Average of Comments" fld="11" subtotal="average" baseField="0" baseItem="1"/>
    <dataField name="Average of Shares" fld="6" subtotal="average" baseField="0" baseItem="1"/>
    <dataField name="Average of Saves" fld="12" subtotal="average" baseField="0" baseItem="1"/>
  </dataFields>
  <formats count="3">
    <format dxfId="27">
      <pivotArea outline="0" collapsedLevelsAreSubtotals="1" fieldPosition="0"/>
    </format>
    <format dxfId="26">
      <pivotArea outline="0" collapsedLevelsAreSubtotals="1" fieldPosition="0">
        <references count="1">
          <reference field="4294967294" count="1" selected="0">
            <x v="3"/>
          </reference>
        </references>
      </pivotArea>
    </format>
    <format dxfId="25">
      <pivotArea outline="0" collapsedLevelsAreSubtotals="1" fieldPosition="0">
        <references count="1">
          <reference field="4294967294" count="1" selected="0">
            <x v="4"/>
          </reference>
        </references>
      </pivotArea>
    </format>
  </formats>
  <chartFormats count="9">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 chart="0" format="8" series="1">
      <pivotArea type="data" outline="0" fieldPosition="0">
        <references count="1">
          <reference field="4294967294" count="1" selected="0">
            <x v="7"/>
          </reference>
        </references>
      </pivotArea>
    </chartFormat>
    <chartFormat chart="0" format="9"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4C9D99-5DCF-4B78-979D-868D4D0786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4:H38" firstHeaderRow="1" firstDataRow="2" firstDataCol="1"/>
  <pivotFields count="5">
    <pivotField numFmtId="14" showAll="0">
      <items count="6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x="1"/>
        <item x="2"/>
        <item sd="0" x="3"/>
        <item t="default"/>
      </items>
    </pivotField>
  </pivotFields>
  <rowFields count="1">
    <field x="2"/>
  </rowFields>
  <rowItems count="13">
    <i>
      <x v="1"/>
    </i>
    <i>
      <x v="2"/>
    </i>
    <i>
      <x v="3"/>
    </i>
    <i>
      <x v="4"/>
    </i>
    <i>
      <x v="5"/>
    </i>
    <i>
      <x v="6"/>
    </i>
    <i>
      <x v="7"/>
    </i>
    <i>
      <x v="8"/>
    </i>
    <i>
      <x v="9"/>
    </i>
    <i>
      <x v="10"/>
    </i>
    <i>
      <x v="11"/>
    </i>
    <i>
      <x v="12"/>
    </i>
    <i t="grand">
      <x/>
    </i>
  </rowItems>
  <colFields count="1">
    <field x="4"/>
  </colFields>
  <colItems count="3">
    <i>
      <x v="1"/>
    </i>
    <i>
      <x v="2"/>
    </i>
    <i t="grand">
      <x/>
    </i>
  </colItems>
  <dataFields count="1">
    <dataField name="Sum of Instagram reach" fld="1"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3"/>
          </reference>
        </references>
      </pivotArea>
    </chartFormat>
    <chartFormat chart="0" format="3" series="1">
      <pivotArea type="data" outline="0" fieldPosition="0">
        <references count="2">
          <reference field="4294967294" count="1" selected="0">
            <x v="0"/>
          </reference>
          <reference field="2" count="1" selected="0">
            <x v="4"/>
          </reference>
        </references>
      </pivotArea>
    </chartFormat>
    <chartFormat chart="0" format="4" series="1">
      <pivotArea type="data" outline="0" fieldPosition="0">
        <references count="2">
          <reference field="4294967294" count="1" selected="0">
            <x v="0"/>
          </reference>
          <reference field="2" count="1" selected="0">
            <x v="5"/>
          </reference>
        </references>
      </pivotArea>
    </chartFormat>
    <chartFormat chart="0" format="5" series="1">
      <pivotArea type="data" outline="0" fieldPosition="0">
        <references count="2">
          <reference field="4294967294" count="1" selected="0">
            <x v="0"/>
          </reference>
          <reference field="2" count="1" selected="0">
            <x v="6"/>
          </reference>
        </references>
      </pivotArea>
    </chartFormat>
    <chartFormat chart="0" format="6" series="1">
      <pivotArea type="data" outline="0" fieldPosition="0">
        <references count="2">
          <reference field="4294967294" count="1" selected="0">
            <x v="0"/>
          </reference>
          <reference field="2" count="1" selected="0">
            <x v="7"/>
          </reference>
        </references>
      </pivotArea>
    </chartFormat>
    <chartFormat chart="0" format="7" series="1">
      <pivotArea type="data" outline="0" fieldPosition="0">
        <references count="2">
          <reference field="4294967294" count="1" selected="0">
            <x v="0"/>
          </reference>
          <reference field="2" count="1" selected="0">
            <x v="8"/>
          </reference>
        </references>
      </pivotArea>
    </chartFormat>
    <chartFormat chart="0" format="8" series="1">
      <pivotArea type="data" outline="0" fieldPosition="0">
        <references count="2">
          <reference field="4294967294" count="1" selected="0">
            <x v="0"/>
          </reference>
          <reference field="2" count="1" selected="0">
            <x v="9"/>
          </reference>
        </references>
      </pivotArea>
    </chartFormat>
    <chartFormat chart="0" format="9" series="1">
      <pivotArea type="data" outline="0" fieldPosition="0">
        <references count="2">
          <reference field="4294967294" count="1" selected="0">
            <x v="0"/>
          </reference>
          <reference field="2" count="1" selected="0">
            <x v="10"/>
          </reference>
        </references>
      </pivotArea>
    </chartFormat>
    <chartFormat chart="0" format="10" series="1">
      <pivotArea type="data" outline="0" fieldPosition="0">
        <references count="2">
          <reference field="4294967294" count="1" selected="0">
            <x v="0"/>
          </reference>
          <reference field="2" count="1" selected="0">
            <x v="11"/>
          </reference>
        </references>
      </pivotArea>
    </chartFormat>
    <chartFormat chart="0" format="11" series="1">
      <pivotArea type="data" outline="0" fieldPosition="0">
        <references count="2">
          <reference field="4294967294" count="1" selected="0">
            <x v="0"/>
          </reference>
          <reference field="2" count="1" selected="0">
            <x v="12"/>
          </reference>
        </references>
      </pivotArea>
    </chartFormat>
    <chartFormat chart="0" format="12" series="1">
      <pivotArea type="data" outline="0" fieldPosition="0">
        <references count="2">
          <reference field="4294967294" count="1" selected="0">
            <x v="0"/>
          </reference>
          <reference field="4" count="1" selected="0">
            <x v="2"/>
          </reference>
        </references>
      </pivotArea>
    </chartFormat>
    <chartFormat chart="0" format="13"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A5F20B-58A3-42DA-B586-D7803E2CFFB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2:H16" firstHeaderRow="1" firstDataRow="2" firstDataCol="1"/>
  <pivotFields count="5">
    <pivotField numFmtId="14" showAll="0">
      <items count="6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x="1"/>
        <item x="2"/>
        <item sd="0" x="3"/>
        <item t="default"/>
      </items>
    </pivotField>
  </pivotFields>
  <rowFields count="1">
    <field x="2"/>
  </rowFields>
  <rowItems count="13">
    <i>
      <x v="1"/>
    </i>
    <i>
      <x v="2"/>
    </i>
    <i>
      <x v="3"/>
    </i>
    <i>
      <x v="4"/>
    </i>
    <i>
      <x v="5"/>
    </i>
    <i>
      <x v="6"/>
    </i>
    <i>
      <x v="7"/>
    </i>
    <i>
      <x v="8"/>
    </i>
    <i>
      <x v="9"/>
    </i>
    <i>
      <x v="10"/>
    </i>
    <i>
      <x v="11"/>
    </i>
    <i>
      <x v="12"/>
    </i>
    <i t="grand">
      <x/>
    </i>
  </rowItems>
  <colFields count="1">
    <field x="4"/>
  </colFields>
  <colItems count="3">
    <i>
      <x v="1"/>
    </i>
    <i>
      <x v="2"/>
    </i>
    <i t="grand">
      <x/>
    </i>
  </colItems>
  <dataFields count="1">
    <dataField name="Sum of Instagram followers visit" fld="1"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2"/>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C15E0D-70A2-40DC-860C-5E4713A163E0}"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5:C66" firstHeaderRow="0" firstDataRow="1" firstDataCol="0"/>
  <pivotFields count="10">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dataField="1" showAll="0"/>
    <pivotField dataField="1" showAll="0"/>
    <pivotField dataField="1" showAll="0"/>
    <pivotField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x="1"/>
        <item sd="0" x="2"/>
        <item sd="0" x="3"/>
        <item x="4"/>
        <item sd="0" x="5"/>
      </items>
    </pivotField>
    <pivotField showAll="0" defaultSubtotal="0">
      <items count="4">
        <item sd="0" x="0"/>
        <item x="1"/>
        <item x="2"/>
        <item sd="0" x="3"/>
      </items>
    </pivotField>
  </pivotFields>
  <rowItems count="1">
    <i/>
  </rowItems>
  <colFields count="1">
    <field x="-2"/>
  </colFields>
  <colItems count="3">
    <i>
      <x/>
    </i>
    <i i="1">
      <x v="1"/>
    </i>
    <i i="2">
      <x v="2"/>
    </i>
  </colItems>
  <dataFields count="3">
    <dataField name="Sum of Instagram reach" fld="2" baseField="0" baseItem="0"/>
    <dataField name="Sum of Instagram followers visit" fld="3" baseField="0" baseItem="0"/>
    <dataField name="Sum of New Instagram followers" fld="4" baseField="0" baseItem="0"/>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type" xr10:uid="{A48CA26B-27BE-4341-8312-A4FB35E4B306}" sourceName="Post type">
  <pivotTables>
    <pivotTable tabId="20" name="PivotTable5"/>
  </pivotTables>
  <data>
    <tabular pivotCacheId="625352157">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type1" xr10:uid="{3DCA9D56-7180-41C1-A592-D47352F2ED95}" sourceName="Post type">
  <pivotTables>
    <pivotTable tabId="25" name="PivotTable6"/>
  </pivotTables>
  <data>
    <tabular pivotCacheId="62535215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_Bins" xr10:uid="{F197BE65-C92A-4C95-BF99-409A3EDC4C40}" sourceName="Duration Bins">
  <pivotTables>
    <pivotTable tabId="25" name="PivotTable6"/>
  </pivotTables>
  <data>
    <tabular pivotCacheId="6253521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 type 1" xr10:uid="{575F62A7-4D75-4BEF-A729-2CDB39CABCF4}" cache="Slicer_Post_type" caption="Post type"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 type" xr10:uid="{2FD668EF-632C-48F9-AF14-7A36567F11F8}" cache="Slicer_Post_type" caption="Post typ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 type 3" xr10:uid="{A118AED1-9A74-4CCF-B4F3-1527E1F464D8}" cache="Slicer_Post_type1" caption="Post type" style="SlicerStyleDark2" rowHeight="241300"/>
  <slicer name="Duration Bins 1" xr10:uid="{4FF1DDF4-82C5-4D3A-8F62-B407B76945BA}" cache="Slicer_Duration_Bins" caption="Duration Bins"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 type 2" xr10:uid="{4EFAC72E-A6F0-4849-B9CE-D59D06B9D5F8}" cache="Slicer_Post_type1" caption="Post type" rowHeight="241300"/>
  <slicer name="Duration Bins" xr10:uid="{0D22AA85-0FD2-4ED5-9B35-24C9A1F482F8}" cache="Slicer_Duration_Bins" caption="Duration Bin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0.xml"/><Relationship Id="rId1" Type="http://schemas.openxmlformats.org/officeDocument/2006/relationships/pivotTable" Target="../pivotTables/pivotTable1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E61FE-B56C-4CF6-80FA-A73AD8019111}">
  <dimension ref="A1"/>
  <sheetViews>
    <sheetView showGridLines="0" workbookViewId="0">
      <selection activeCell="G27" sqref="G27"/>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C6F37-ABA6-433C-887A-F190C8DA1E1B}">
  <sheetPr filterMode="1"/>
  <dimension ref="A1:O658"/>
  <sheetViews>
    <sheetView workbookViewId="0"/>
  </sheetViews>
  <sheetFormatPr defaultRowHeight="14.4" x14ac:dyDescent="0.3"/>
  <cols>
    <col min="1" max="1" width="10.44140625" bestFit="1" customWidth="1"/>
    <col min="2" max="2" width="14.5546875" bestFit="1" customWidth="1"/>
    <col min="3" max="3" width="21.44140625" bestFit="1" customWidth="1"/>
    <col min="4" max="4" width="21.88671875" bestFit="1" customWidth="1"/>
    <col min="5" max="5" width="10" bestFit="1" customWidth="1"/>
    <col min="6" max="6" width="13.5546875" bestFit="1" customWidth="1"/>
    <col min="7" max="7" width="8.44140625" bestFit="1" customWidth="1"/>
    <col min="8" max="8" width="10.88671875" bestFit="1" customWidth="1"/>
    <col min="9" max="9" width="6" bestFit="1" customWidth="1"/>
    <col min="10" max="10" width="6.6640625" bestFit="1" customWidth="1"/>
    <col min="11" max="11" width="7.109375" bestFit="1" customWidth="1"/>
    <col min="12" max="12" width="8" bestFit="1" customWidth="1"/>
    <col min="13" max="13" width="5" bestFit="1" customWidth="1"/>
    <col min="14" max="14" width="9.6640625" bestFit="1" customWidth="1"/>
    <col min="15" max="15" width="5.6640625" bestFit="1" customWidth="1"/>
  </cols>
  <sheetData>
    <row r="1" spans="1:15" ht="15" x14ac:dyDescent="0.3">
      <c r="A1" s="7" t="s">
        <v>0</v>
      </c>
      <c r="B1" s="7" t="s">
        <v>1</v>
      </c>
      <c r="C1" s="7" t="s">
        <v>323</v>
      </c>
      <c r="D1" s="7" t="s">
        <v>2</v>
      </c>
      <c r="E1" s="18" t="s">
        <v>7</v>
      </c>
      <c r="F1" s="18" t="s">
        <v>8</v>
      </c>
      <c r="G1" s="18" t="s">
        <v>10</v>
      </c>
      <c r="H1" s="18" t="s">
        <v>12</v>
      </c>
      <c r="I1" s="18" t="s">
        <v>13</v>
      </c>
      <c r="J1" s="18" t="s">
        <v>14</v>
      </c>
      <c r="K1" s="18" t="s">
        <v>15</v>
      </c>
      <c r="L1" s="18" t="s">
        <v>16</v>
      </c>
      <c r="M1" s="18" t="s">
        <v>17</v>
      </c>
      <c r="N1" s="18" t="s">
        <v>18</v>
      </c>
      <c r="O1" s="9" t="s">
        <v>19</v>
      </c>
    </row>
    <row r="2" spans="1:15" hidden="1" x14ac:dyDescent="0.3">
      <c r="A2" s="12">
        <v>44570</v>
      </c>
      <c r="B2" s="7">
        <v>4112</v>
      </c>
      <c r="C2">
        <f>VLOOKUP(A2,profile_visits!$A$1:$B$658,2,FALSE)</f>
        <v>309</v>
      </c>
      <c r="D2">
        <f>IFERROR(VLOOKUP(A2,new_followers!$A$2:$B$341,2,FALSE),0)</f>
        <v>0</v>
      </c>
      <c r="E2">
        <f>IFERROR(INDEX(content!$E$1:$E$174,MATCH(newdata!A2,content!$G$1:$G$174,0)),)</f>
        <v>0</v>
      </c>
      <c r="F2">
        <f>IFERROR(INDEX(content!$F$1:$F$174,MATCH(newdata!A2,content!$G$1:$G$174,0)),0)</f>
        <v>0</v>
      </c>
      <c r="G2">
        <f>IFERROR(VLOOKUP($A2,content!$G$1:$T$174,3,0),0)</f>
        <v>0</v>
      </c>
      <c r="H2">
        <f>IFERROR(VLOOKUP($A2,content!$G$1:$T$174,6,0),0)</f>
        <v>0</v>
      </c>
      <c r="I2">
        <f>IFERROR(VLOOKUP($A2,content!$G$1:$T$174,7,0),0)</f>
        <v>0</v>
      </c>
      <c r="J2">
        <f>IFERROR(VLOOKUP($A2,content!$G$1:$T$174,8,0),0)</f>
        <v>0</v>
      </c>
      <c r="K2">
        <f>IFERROR(VLOOKUP($A2,content!$G$1:$T$174,9,0),0)</f>
        <v>0</v>
      </c>
      <c r="L2">
        <f>IFERROR(VLOOKUP($A2,content!$G$1:$T$174,10,0),0)</f>
        <v>0</v>
      </c>
      <c r="M2">
        <f>IFERROR(VLOOKUP($A2,content!$G$1:$T$174,11,0),0)</f>
        <v>0</v>
      </c>
      <c r="N2">
        <f>IFERROR(VLOOKUP($A2,content!$G$1:$T$174,12,0),0)</f>
        <v>0</v>
      </c>
      <c r="O2">
        <f>IFERROR(VLOOKUP($A2,content!$G$1:$T$174,13,0),0)</f>
        <v>0</v>
      </c>
    </row>
    <row r="3" spans="1:15" hidden="1" x14ac:dyDescent="0.3">
      <c r="A3" s="12">
        <v>44571</v>
      </c>
      <c r="B3" s="7">
        <v>20987</v>
      </c>
      <c r="C3">
        <f>VLOOKUP(A3,profile_visits!$A$1:$B$658,2,FALSE)</f>
        <v>325</v>
      </c>
      <c r="D3">
        <f>IFERROR(VLOOKUP(A3,new_followers!$A$2:$B$341,2,FALSE),0)</f>
        <v>0</v>
      </c>
      <c r="E3">
        <f>IFERROR(INDEX(content!$E$1:$E$174,MATCH(newdata!A3,content!$G$1:$G$174,0)),)</f>
        <v>0</v>
      </c>
      <c r="F3">
        <f>IFERROR(INDEX(content!$F$1:$F$174,MATCH(newdata!A3,content!$G$1:$G$174,0)),0)</f>
        <v>0</v>
      </c>
      <c r="G3">
        <f>IFERROR(VLOOKUP($A3,content!$G$1:$T$174,3,0),0)</f>
        <v>0</v>
      </c>
      <c r="H3">
        <f>IFERROR(VLOOKUP($A3,content!$G$1:$T$174,6,0),0)</f>
        <v>0</v>
      </c>
      <c r="I3">
        <f>IFERROR(VLOOKUP($A3,content!$G$1:$T$174,7,0),0)</f>
        <v>0</v>
      </c>
      <c r="J3">
        <f>IFERROR(VLOOKUP($A3,content!$G$1:$T$174,8,0),0)</f>
        <v>0</v>
      </c>
      <c r="K3">
        <f>IFERROR(VLOOKUP($A3,content!$G$1:$T$174,9,0),0)</f>
        <v>0</v>
      </c>
      <c r="L3">
        <f>IFERROR(VLOOKUP($A3,content!$G$1:$T$174,10,0),0)</f>
        <v>0</v>
      </c>
      <c r="M3">
        <f>IFERROR(VLOOKUP($A3,content!$G$1:$T$174,11,0),0)</f>
        <v>0</v>
      </c>
      <c r="N3">
        <f>IFERROR(VLOOKUP($A3,content!$G$1:$T$174,12,0),0)</f>
        <v>0</v>
      </c>
      <c r="O3">
        <f>IFERROR(VLOOKUP($A3,content!$G$1:$T$174,13,0),0)</f>
        <v>0</v>
      </c>
    </row>
    <row r="4" spans="1:15" hidden="1" x14ac:dyDescent="0.3">
      <c r="A4" s="12">
        <v>44572</v>
      </c>
      <c r="B4" s="7">
        <v>28003</v>
      </c>
      <c r="C4">
        <f>VLOOKUP(A4,profile_visits!$A$1:$B$658,2,FALSE)</f>
        <v>396</v>
      </c>
      <c r="D4">
        <f>IFERROR(VLOOKUP(A4,new_followers!$A$2:$B$341,2,FALSE),0)</f>
        <v>0</v>
      </c>
      <c r="E4">
        <f>IFERROR(INDEX(content!$E$1:$E$174,MATCH(newdata!A4,content!$G$1:$G$174,0)),)</f>
        <v>0</v>
      </c>
      <c r="F4">
        <f>IFERROR(INDEX(content!$F$1:$F$174,MATCH(newdata!A4,content!$G$1:$G$174,0)),0)</f>
        <v>0</v>
      </c>
      <c r="G4">
        <f>IFERROR(VLOOKUP($A4,content!$G$1:$T$174,3,0),0)</f>
        <v>0</v>
      </c>
      <c r="H4">
        <f>IFERROR(VLOOKUP($A4,content!$G$1:$T$174,6,0),0)</f>
        <v>0</v>
      </c>
      <c r="I4">
        <f>IFERROR(VLOOKUP($A4,content!$G$1:$T$174,7,0),0)</f>
        <v>0</v>
      </c>
      <c r="J4">
        <f>IFERROR(VLOOKUP($A4,content!$G$1:$T$174,8,0),0)</f>
        <v>0</v>
      </c>
      <c r="K4">
        <f>IFERROR(VLOOKUP($A4,content!$G$1:$T$174,9,0),0)</f>
        <v>0</v>
      </c>
      <c r="L4">
        <f>IFERROR(VLOOKUP($A4,content!$G$1:$T$174,10,0),0)</f>
        <v>0</v>
      </c>
      <c r="M4">
        <f>IFERROR(VLOOKUP($A4,content!$G$1:$T$174,11,0),0)</f>
        <v>0</v>
      </c>
      <c r="N4">
        <f>IFERROR(VLOOKUP($A4,content!$G$1:$T$174,12,0),0)</f>
        <v>0</v>
      </c>
      <c r="O4">
        <f>IFERROR(VLOOKUP($A4,content!$G$1:$T$174,13,0),0)</f>
        <v>0</v>
      </c>
    </row>
    <row r="5" spans="1:15" hidden="1" x14ac:dyDescent="0.3">
      <c r="A5" s="12">
        <v>44573</v>
      </c>
      <c r="B5" s="7">
        <v>16547</v>
      </c>
      <c r="C5">
        <f>VLOOKUP(A5,profile_visits!$A$1:$B$658,2,FALSE)</f>
        <v>326</v>
      </c>
      <c r="D5">
        <f>IFERROR(VLOOKUP(A5,new_followers!$A$2:$B$341,2,FALSE),0)</f>
        <v>0</v>
      </c>
      <c r="E5">
        <f>IFERROR(INDEX(content!$E$1:$E$174,MATCH(newdata!A5,content!$G$1:$G$174,0)),)</f>
        <v>0</v>
      </c>
      <c r="F5">
        <f>IFERROR(INDEX(content!$F$1:$F$174,MATCH(newdata!A5,content!$G$1:$G$174,0)),0)</f>
        <v>0</v>
      </c>
      <c r="G5">
        <f>IFERROR(VLOOKUP($A5,content!$G$1:$T$174,3,0),0)</f>
        <v>0</v>
      </c>
      <c r="H5">
        <f>IFERROR(VLOOKUP($A5,content!$G$1:$T$174,6,0),0)</f>
        <v>0</v>
      </c>
      <c r="I5">
        <f>IFERROR(VLOOKUP($A5,content!$G$1:$T$174,7,0),0)</f>
        <v>0</v>
      </c>
      <c r="J5">
        <f>IFERROR(VLOOKUP($A5,content!$G$1:$T$174,8,0),0)</f>
        <v>0</v>
      </c>
      <c r="K5">
        <f>IFERROR(VLOOKUP($A5,content!$G$1:$T$174,9,0),0)</f>
        <v>0</v>
      </c>
      <c r="L5">
        <f>IFERROR(VLOOKUP($A5,content!$G$1:$T$174,10,0),0)</f>
        <v>0</v>
      </c>
      <c r="M5">
        <f>IFERROR(VLOOKUP($A5,content!$G$1:$T$174,11,0),0)</f>
        <v>0</v>
      </c>
      <c r="N5">
        <f>IFERROR(VLOOKUP($A5,content!$G$1:$T$174,12,0),0)</f>
        <v>0</v>
      </c>
      <c r="O5">
        <f>IFERROR(VLOOKUP($A5,content!$G$1:$T$174,13,0),0)</f>
        <v>0</v>
      </c>
    </row>
    <row r="6" spans="1:15" hidden="1" x14ac:dyDescent="0.3">
      <c r="A6" s="12">
        <v>44574</v>
      </c>
      <c r="B6" s="7">
        <v>19299</v>
      </c>
      <c r="C6">
        <f>VLOOKUP(A6,profile_visits!$A$1:$B$658,2,FALSE)</f>
        <v>431</v>
      </c>
      <c r="D6">
        <f>IFERROR(VLOOKUP(A6,new_followers!$A$2:$B$341,2,FALSE),0)</f>
        <v>0</v>
      </c>
      <c r="E6">
        <f>IFERROR(INDEX(content!$E$1:$E$174,MATCH(newdata!A6,content!$G$1:$G$174,0)),)</f>
        <v>0</v>
      </c>
      <c r="F6">
        <f>IFERROR(INDEX(content!$F$1:$F$174,MATCH(newdata!A6,content!$G$1:$G$174,0)),0)</f>
        <v>0</v>
      </c>
      <c r="G6">
        <f>IFERROR(VLOOKUP($A6,content!$G$1:$T$174,3,0),0)</f>
        <v>0</v>
      </c>
      <c r="H6">
        <f>IFERROR(VLOOKUP($A6,content!$G$1:$T$174,6,0),0)</f>
        <v>0</v>
      </c>
      <c r="I6">
        <f>IFERROR(VLOOKUP($A6,content!$G$1:$T$174,7,0),0)</f>
        <v>0</v>
      </c>
      <c r="J6">
        <f>IFERROR(VLOOKUP($A6,content!$G$1:$T$174,8,0),0)</f>
        <v>0</v>
      </c>
      <c r="K6">
        <f>IFERROR(VLOOKUP($A6,content!$G$1:$T$174,9,0),0)</f>
        <v>0</v>
      </c>
      <c r="L6">
        <f>IFERROR(VLOOKUP($A6,content!$G$1:$T$174,10,0),0)</f>
        <v>0</v>
      </c>
      <c r="M6">
        <f>IFERROR(VLOOKUP($A6,content!$G$1:$T$174,11,0),0)</f>
        <v>0</v>
      </c>
      <c r="N6">
        <f>IFERROR(VLOOKUP($A6,content!$G$1:$T$174,12,0),0)</f>
        <v>0</v>
      </c>
      <c r="O6">
        <f>IFERROR(VLOOKUP($A6,content!$G$1:$T$174,13,0),0)</f>
        <v>0</v>
      </c>
    </row>
    <row r="7" spans="1:15" hidden="1" x14ac:dyDescent="0.3">
      <c r="A7" s="12">
        <v>44575</v>
      </c>
      <c r="B7" s="7">
        <v>24416</v>
      </c>
      <c r="C7">
        <f>VLOOKUP(A7,profile_visits!$A$1:$B$658,2,FALSE)</f>
        <v>415</v>
      </c>
      <c r="D7">
        <f>IFERROR(VLOOKUP(A7,new_followers!$A$2:$B$341,2,FALSE),0)</f>
        <v>0</v>
      </c>
      <c r="E7">
        <f>IFERROR(INDEX(content!$E$1:$E$174,MATCH(newdata!A7,content!$G$1:$G$174,0)),)</f>
        <v>0</v>
      </c>
      <c r="F7">
        <f>IFERROR(INDEX(content!$F$1:$F$174,MATCH(newdata!A7,content!$G$1:$G$174,0)),0)</f>
        <v>0</v>
      </c>
      <c r="G7">
        <f>IFERROR(VLOOKUP($A7,content!$G$1:$T$174,3,0),0)</f>
        <v>0</v>
      </c>
      <c r="H7">
        <f>IFERROR(VLOOKUP($A7,content!$G$1:$T$174,6,0),0)</f>
        <v>0</v>
      </c>
      <c r="I7">
        <f>IFERROR(VLOOKUP($A7,content!$G$1:$T$174,7,0),0)</f>
        <v>0</v>
      </c>
      <c r="J7">
        <f>IFERROR(VLOOKUP($A7,content!$G$1:$T$174,8,0),0)</f>
        <v>0</v>
      </c>
      <c r="K7">
        <f>IFERROR(VLOOKUP($A7,content!$G$1:$T$174,9,0),0)</f>
        <v>0</v>
      </c>
      <c r="L7">
        <f>IFERROR(VLOOKUP($A7,content!$G$1:$T$174,10,0),0)</f>
        <v>0</v>
      </c>
      <c r="M7">
        <f>IFERROR(VLOOKUP($A7,content!$G$1:$T$174,11,0),0)</f>
        <v>0</v>
      </c>
      <c r="N7">
        <f>IFERROR(VLOOKUP($A7,content!$G$1:$T$174,12,0),0)</f>
        <v>0</v>
      </c>
      <c r="O7">
        <f>IFERROR(VLOOKUP($A7,content!$G$1:$T$174,13,0),0)</f>
        <v>0</v>
      </c>
    </row>
    <row r="8" spans="1:15" hidden="1" x14ac:dyDescent="0.3">
      <c r="A8" s="12">
        <v>44576</v>
      </c>
      <c r="B8" s="7">
        <v>33086</v>
      </c>
      <c r="C8">
        <f>VLOOKUP(A8,profile_visits!$A$1:$B$658,2,FALSE)</f>
        <v>579</v>
      </c>
      <c r="D8">
        <f>IFERROR(VLOOKUP(A8,new_followers!$A$2:$B$341,2,FALSE),0)</f>
        <v>0</v>
      </c>
      <c r="E8">
        <f>IFERROR(INDEX(content!$E$1:$E$174,MATCH(newdata!A8,content!$G$1:$G$174,0)),)</f>
        <v>0</v>
      </c>
      <c r="F8">
        <f>IFERROR(INDEX(content!$F$1:$F$174,MATCH(newdata!A8,content!$G$1:$G$174,0)),0)</f>
        <v>0</v>
      </c>
      <c r="G8">
        <f>IFERROR(VLOOKUP($A8,content!$G$1:$T$174,3,0),0)</f>
        <v>0</v>
      </c>
      <c r="H8">
        <f>IFERROR(VLOOKUP($A8,content!$G$1:$T$174,6,0),0)</f>
        <v>0</v>
      </c>
      <c r="I8">
        <f>IFERROR(VLOOKUP($A8,content!$G$1:$T$174,7,0),0)</f>
        <v>0</v>
      </c>
      <c r="J8">
        <f>IFERROR(VLOOKUP($A8,content!$G$1:$T$174,8,0),0)</f>
        <v>0</v>
      </c>
      <c r="K8">
        <f>IFERROR(VLOOKUP($A8,content!$G$1:$T$174,9,0),0)</f>
        <v>0</v>
      </c>
      <c r="L8">
        <f>IFERROR(VLOOKUP($A8,content!$G$1:$T$174,10,0),0)</f>
        <v>0</v>
      </c>
      <c r="M8">
        <f>IFERROR(VLOOKUP($A8,content!$G$1:$T$174,11,0),0)</f>
        <v>0</v>
      </c>
      <c r="N8">
        <f>IFERROR(VLOOKUP($A8,content!$G$1:$T$174,12,0),0)</f>
        <v>0</v>
      </c>
      <c r="O8">
        <f>IFERROR(VLOOKUP($A8,content!$G$1:$T$174,13,0),0)</f>
        <v>0</v>
      </c>
    </row>
    <row r="9" spans="1:15" hidden="1" x14ac:dyDescent="0.3">
      <c r="A9" s="12">
        <v>44577</v>
      </c>
      <c r="B9" s="7">
        <v>17874</v>
      </c>
      <c r="C9">
        <f>VLOOKUP(A9,profile_visits!$A$1:$B$658,2,FALSE)</f>
        <v>505</v>
      </c>
      <c r="D9">
        <f>IFERROR(VLOOKUP(A9,new_followers!$A$2:$B$341,2,FALSE),0)</f>
        <v>0</v>
      </c>
      <c r="E9">
        <f>IFERROR(INDEX(content!$E$1:$E$174,MATCH(newdata!A9,content!$G$1:$G$174,0)),)</f>
        <v>0</v>
      </c>
      <c r="F9">
        <f>IFERROR(INDEX(content!$F$1:$F$174,MATCH(newdata!A9,content!$G$1:$G$174,0)),0)</f>
        <v>0</v>
      </c>
      <c r="G9">
        <f>IFERROR(VLOOKUP($A9,content!$G$1:$T$174,3,0),0)</f>
        <v>0</v>
      </c>
      <c r="H9">
        <f>IFERROR(VLOOKUP($A9,content!$G$1:$T$174,6,0),0)</f>
        <v>0</v>
      </c>
      <c r="I9">
        <f>IFERROR(VLOOKUP($A9,content!$G$1:$T$174,7,0),0)</f>
        <v>0</v>
      </c>
      <c r="J9">
        <f>IFERROR(VLOOKUP($A9,content!$G$1:$T$174,8,0),0)</f>
        <v>0</v>
      </c>
      <c r="K9">
        <f>IFERROR(VLOOKUP($A9,content!$G$1:$T$174,9,0),0)</f>
        <v>0</v>
      </c>
      <c r="L9">
        <f>IFERROR(VLOOKUP($A9,content!$G$1:$T$174,10,0),0)</f>
        <v>0</v>
      </c>
      <c r="M9">
        <f>IFERROR(VLOOKUP($A9,content!$G$1:$T$174,11,0),0)</f>
        <v>0</v>
      </c>
      <c r="N9">
        <f>IFERROR(VLOOKUP($A9,content!$G$1:$T$174,12,0),0)</f>
        <v>0</v>
      </c>
      <c r="O9">
        <f>IFERROR(VLOOKUP($A9,content!$G$1:$T$174,13,0),0)</f>
        <v>0</v>
      </c>
    </row>
    <row r="10" spans="1:15" hidden="1" x14ac:dyDescent="0.3">
      <c r="A10" s="12">
        <v>44578</v>
      </c>
      <c r="B10" s="7">
        <v>18673</v>
      </c>
      <c r="C10">
        <f>VLOOKUP(A10,profile_visits!$A$1:$B$658,2,FALSE)</f>
        <v>536</v>
      </c>
      <c r="D10">
        <f>IFERROR(VLOOKUP(A10,new_followers!$A$2:$B$341,2,FALSE),0)</f>
        <v>0</v>
      </c>
      <c r="E10">
        <f>IFERROR(INDEX(content!$E$1:$E$174,MATCH(newdata!A10,content!$G$1:$G$174,0)),)</f>
        <v>0</v>
      </c>
      <c r="F10">
        <f>IFERROR(INDEX(content!$F$1:$F$174,MATCH(newdata!A10,content!$G$1:$G$174,0)),0)</f>
        <v>0</v>
      </c>
      <c r="G10">
        <f>IFERROR(VLOOKUP($A10,content!$G$1:$T$174,3,0),0)</f>
        <v>0</v>
      </c>
      <c r="H10">
        <f>IFERROR(VLOOKUP($A10,content!$G$1:$T$174,6,0),0)</f>
        <v>0</v>
      </c>
      <c r="I10">
        <f>IFERROR(VLOOKUP($A10,content!$G$1:$T$174,7,0),0)</f>
        <v>0</v>
      </c>
      <c r="J10">
        <f>IFERROR(VLOOKUP($A10,content!$G$1:$T$174,8,0),0)</f>
        <v>0</v>
      </c>
      <c r="K10">
        <f>IFERROR(VLOOKUP($A10,content!$G$1:$T$174,9,0),0)</f>
        <v>0</v>
      </c>
      <c r="L10">
        <f>IFERROR(VLOOKUP($A10,content!$G$1:$T$174,10,0),0)</f>
        <v>0</v>
      </c>
      <c r="M10">
        <f>IFERROR(VLOOKUP($A10,content!$G$1:$T$174,11,0),0)</f>
        <v>0</v>
      </c>
      <c r="N10">
        <f>IFERROR(VLOOKUP($A10,content!$G$1:$T$174,12,0),0)</f>
        <v>0</v>
      </c>
      <c r="O10">
        <f>IFERROR(VLOOKUP($A10,content!$G$1:$T$174,13,0),0)</f>
        <v>0</v>
      </c>
    </row>
    <row r="11" spans="1:15" hidden="1" x14ac:dyDescent="0.3">
      <c r="A11" s="12">
        <v>44579</v>
      </c>
      <c r="B11" s="7">
        <v>16161</v>
      </c>
      <c r="C11">
        <f>VLOOKUP(A11,profile_visits!$A$1:$B$658,2,FALSE)</f>
        <v>529</v>
      </c>
      <c r="D11">
        <f>IFERROR(VLOOKUP(A11,new_followers!$A$2:$B$341,2,FALSE),0)</f>
        <v>0</v>
      </c>
      <c r="E11">
        <f>IFERROR(INDEX(content!$E$1:$E$174,MATCH(newdata!A11,content!$G$1:$G$174,0)),)</f>
        <v>0</v>
      </c>
      <c r="F11">
        <f>IFERROR(INDEX(content!$F$1:$F$174,MATCH(newdata!A11,content!$G$1:$G$174,0)),0)</f>
        <v>0</v>
      </c>
      <c r="G11">
        <f>IFERROR(VLOOKUP($A11,content!$G$1:$T$174,3,0),0)</f>
        <v>0</v>
      </c>
      <c r="H11">
        <f>IFERROR(VLOOKUP($A11,content!$G$1:$T$174,6,0),0)</f>
        <v>0</v>
      </c>
      <c r="I11">
        <f>IFERROR(VLOOKUP($A11,content!$G$1:$T$174,7,0),0)</f>
        <v>0</v>
      </c>
      <c r="J11">
        <f>IFERROR(VLOOKUP($A11,content!$G$1:$T$174,8,0),0)</f>
        <v>0</v>
      </c>
      <c r="K11">
        <f>IFERROR(VLOOKUP($A11,content!$G$1:$T$174,9,0),0)</f>
        <v>0</v>
      </c>
      <c r="L11">
        <f>IFERROR(VLOOKUP($A11,content!$G$1:$T$174,10,0),0)</f>
        <v>0</v>
      </c>
      <c r="M11">
        <f>IFERROR(VLOOKUP($A11,content!$G$1:$T$174,11,0),0)</f>
        <v>0</v>
      </c>
      <c r="N11">
        <f>IFERROR(VLOOKUP($A11,content!$G$1:$T$174,12,0),0)</f>
        <v>0</v>
      </c>
      <c r="O11">
        <f>IFERROR(VLOOKUP($A11,content!$G$1:$T$174,13,0),0)</f>
        <v>0</v>
      </c>
    </row>
    <row r="12" spans="1:15" hidden="1" x14ac:dyDescent="0.3">
      <c r="A12" s="12">
        <v>44580</v>
      </c>
      <c r="B12" s="7">
        <v>14928</v>
      </c>
      <c r="C12">
        <f>VLOOKUP(A12,profile_visits!$A$1:$B$658,2,FALSE)</f>
        <v>497</v>
      </c>
      <c r="D12">
        <f>IFERROR(VLOOKUP(A12,new_followers!$A$2:$B$341,2,FALSE),0)</f>
        <v>0</v>
      </c>
      <c r="E12">
        <f>IFERROR(INDEX(content!$E$1:$E$174,MATCH(newdata!A12,content!$G$1:$G$174,0)),)</f>
        <v>0</v>
      </c>
      <c r="F12">
        <f>IFERROR(INDEX(content!$F$1:$F$174,MATCH(newdata!A12,content!$G$1:$G$174,0)),0)</f>
        <v>0</v>
      </c>
      <c r="G12">
        <f>IFERROR(VLOOKUP($A12,content!$G$1:$T$174,3,0),0)</f>
        <v>0</v>
      </c>
      <c r="H12">
        <f>IFERROR(VLOOKUP($A12,content!$G$1:$T$174,6,0),0)</f>
        <v>0</v>
      </c>
      <c r="I12">
        <f>IFERROR(VLOOKUP($A12,content!$G$1:$T$174,7,0),0)</f>
        <v>0</v>
      </c>
      <c r="J12">
        <f>IFERROR(VLOOKUP($A12,content!$G$1:$T$174,8,0),0)</f>
        <v>0</v>
      </c>
      <c r="K12">
        <f>IFERROR(VLOOKUP($A12,content!$G$1:$T$174,9,0),0)</f>
        <v>0</v>
      </c>
      <c r="L12">
        <f>IFERROR(VLOOKUP($A12,content!$G$1:$T$174,10,0),0)</f>
        <v>0</v>
      </c>
      <c r="M12">
        <f>IFERROR(VLOOKUP($A12,content!$G$1:$T$174,11,0),0)</f>
        <v>0</v>
      </c>
      <c r="N12">
        <f>IFERROR(VLOOKUP($A12,content!$G$1:$T$174,12,0),0)</f>
        <v>0</v>
      </c>
      <c r="O12">
        <f>IFERROR(VLOOKUP($A12,content!$G$1:$T$174,13,0),0)</f>
        <v>0</v>
      </c>
    </row>
    <row r="13" spans="1:15" hidden="1" x14ac:dyDescent="0.3">
      <c r="A13" s="12">
        <v>44581</v>
      </c>
      <c r="B13" s="7">
        <v>20146</v>
      </c>
      <c r="C13">
        <f>VLOOKUP(A13,profile_visits!$A$1:$B$658,2,FALSE)</f>
        <v>575</v>
      </c>
      <c r="D13">
        <f>IFERROR(VLOOKUP(A13,new_followers!$A$2:$B$341,2,FALSE),0)</f>
        <v>0</v>
      </c>
      <c r="E13">
        <f>IFERROR(INDEX(content!$E$1:$E$174,MATCH(newdata!A13,content!$G$1:$G$174,0)),)</f>
        <v>0</v>
      </c>
      <c r="F13">
        <f>IFERROR(INDEX(content!$F$1:$F$174,MATCH(newdata!A13,content!$G$1:$G$174,0)),0)</f>
        <v>0</v>
      </c>
      <c r="G13">
        <f>IFERROR(VLOOKUP($A13,content!$G$1:$T$174,3,0),0)</f>
        <v>0</v>
      </c>
      <c r="H13">
        <f>IFERROR(VLOOKUP($A13,content!$G$1:$T$174,6,0),0)</f>
        <v>0</v>
      </c>
      <c r="I13">
        <f>IFERROR(VLOOKUP($A13,content!$G$1:$T$174,7,0),0)</f>
        <v>0</v>
      </c>
      <c r="J13">
        <f>IFERROR(VLOOKUP($A13,content!$G$1:$T$174,8,0),0)</f>
        <v>0</v>
      </c>
      <c r="K13">
        <f>IFERROR(VLOOKUP($A13,content!$G$1:$T$174,9,0),0)</f>
        <v>0</v>
      </c>
      <c r="L13">
        <f>IFERROR(VLOOKUP($A13,content!$G$1:$T$174,10,0),0)</f>
        <v>0</v>
      </c>
      <c r="M13">
        <f>IFERROR(VLOOKUP($A13,content!$G$1:$T$174,11,0),0)</f>
        <v>0</v>
      </c>
      <c r="N13">
        <f>IFERROR(VLOOKUP($A13,content!$G$1:$T$174,12,0),0)</f>
        <v>0</v>
      </c>
      <c r="O13">
        <f>IFERROR(VLOOKUP($A13,content!$G$1:$T$174,13,0),0)</f>
        <v>0</v>
      </c>
    </row>
    <row r="14" spans="1:15" hidden="1" x14ac:dyDescent="0.3">
      <c r="A14" s="12">
        <v>44582</v>
      </c>
      <c r="B14" s="7">
        <v>27486</v>
      </c>
      <c r="C14">
        <f>VLOOKUP(A14,profile_visits!$A$1:$B$658,2,FALSE)</f>
        <v>586</v>
      </c>
      <c r="D14">
        <f>IFERROR(VLOOKUP(A14,new_followers!$A$2:$B$341,2,FALSE),0)</f>
        <v>0</v>
      </c>
      <c r="E14">
        <f>IFERROR(INDEX(content!$E$1:$E$174,MATCH(newdata!A14,content!$G$1:$G$174,0)),)</f>
        <v>0</v>
      </c>
      <c r="F14">
        <f>IFERROR(INDEX(content!$F$1:$F$174,MATCH(newdata!A14,content!$G$1:$G$174,0)),0)</f>
        <v>0</v>
      </c>
      <c r="G14">
        <f>IFERROR(VLOOKUP($A14,content!$G$1:$T$174,3,0),0)</f>
        <v>0</v>
      </c>
      <c r="H14">
        <f>IFERROR(VLOOKUP($A14,content!$G$1:$T$174,6,0),0)</f>
        <v>0</v>
      </c>
      <c r="I14">
        <f>IFERROR(VLOOKUP($A14,content!$G$1:$T$174,7,0),0)</f>
        <v>0</v>
      </c>
      <c r="J14">
        <f>IFERROR(VLOOKUP($A14,content!$G$1:$T$174,8,0),0)</f>
        <v>0</v>
      </c>
      <c r="K14">
        <f>IFERROR(VLOOKUP($A14,content!$G$1:$T$174,9,0),0)</f>
        <v>0</v>
      </c>
      <c r="L14">
        <f>IFERROR(VLOOKUP($A14,content!$G$1:$T$174,10,0),0)</f>
        <v>0</v>
      </c>
      <c r="M14">
        <f>IFERROR(VLOOKUP($A14,content!$G$1:$T$174,11,0),0)</f>
        <v>0</v>
      </c>
      <c r="N14">
        <f>IFERROR(VLOOKUP($A14,content!$G$1:$T$174,12,0),0)</f>
        <v>0</v>
      </c>
      <c r="O14">
        <f>IFERROR(VLOOKUP($A14,content!$G$1:$T$174,13,0),0)</f>
        <v>0</v>
      </c>
    </row>
    <row r="15" spans="1:15" hidden="1" x14ac:dyDescent="0.3">
      <c r="A15" s="12">
        <v>44583</v>
      </c>
      <c r="B15" s="7">
        <v>27397</v>
      </c>
      <c r="C15">
        <f>VLOOKUP(A15,profile_visits!$A$1:$B$658,2,FALSE)</f>
        <v>606</v>
      </c>
      <c r="D15">
        <f>IFERROR(VLOOKUP(A15,new_followers!$A$2:$B$341,2,FALSE),0)</f>
        <v>0</v>
      </c>
      <c r="E15">
        <f>IFERROR(INDEX(content!$E$1:$E$174,MATCH(newdata!A15,content!$G$1:$G$174,0)),)</f>
        <v>0</v>
      </c>
      <c r="F15">
        <f>IFERROR(INDEX(content!$F$1:$F$174,MATCH(newdata!A15,content!$G$1:$G$174,0)),0)</f>
        <v>0</v>
      </c>
      <c r="G15">
        <f>IFERROR(VLOOKUP($A15,content!$G$1:$T$174,3,0),0)</f>
        <v>0</v>
      </c>
      <c r="H15">
        <f>IFERROR(VLOOKUP($A15,content!$G$1:$T$174,6,0),0)</f>
        <v>0</v>
      </c>
      <c r="I15">
        <f>IFERROR(VLOOKUP($A15,content!$G$1:$T$174,7,0),0)</f>
        <v>0</v>
      </c>
      <c r="J15">
        <f>IFERROR(VLOOKUP($A15,content!$G$1:$T$174,8,0),0)</f>
        <v>0</v>
      </c>
      <c r="K15">
        <f>IFERROR(VLOOKUP($A15,content!$G$1:$T$174,9,0),0)</f>
        <v>0</v>
      </c>
      <c r="L15">
        <f>IFERROR(VLOOKUP($A15,content!$G$1:$T$174,10,0),0)</f>
        <v>0</v>
      </c>
      <c r="M15">
        <f>IFERROR(VLOOKUP($A15,content!$G$1:$T$174,11,0),0)</f>
        <v>0</v>
      </c>
      <c r="N15">
        <f>IFERROR(VLOOKUP($A15,content!$G$1:$T$174,12,0),0)</f>
        <v>0</v>
      </c>
      <c r="O15">
        <f>IFERROR(VLOOKUP($A15,content!$G$1:$T$174,13,0),0)</f>
        <v>0</v>
      </c>
    </row>
    <row r="16" spans="1:15" hidden="1" x14ac:dyDescent="0.3">
      <c r="A16" s="12">
        <v>44584</v>
      </c>
      <c r="B16" s="7">
        <v>41642</v>
      </c>
      <c r="C16">
        <f>VLOOKUP(A16,profile_visits!$A$1:$B$658,2,FALSE)</f>
        <v>746</v>
      </c>
      <c r="D16">
        <f>IFERROR(VLOOKUP(A16,new_followers!$A$2:$B$341,2,FALSE),0)</f>
        <v>0</v>
      </c>
      <c r="E16">
        <f>IFERROR(INDEX(content!$E$1:$E$174,MATCH(newdata!A16,content!$G$1:$G$174,0)),)</f>
        <v>0</v>
      </c>
      <c r="F16">
        <f>IFERROR(INDEX(content!$F$1:$F$174,MATCH(newdata!A16,content!$G$1:$G$174,0)),0)</f>
        <v>0</v>
      </c>
      <c r="G16">
        <f>IFERROR(VLOOKUP($A16,content!$G$1:$T$174,3,0),0)</f>
        <v>0</v>
      </c>
      <c r="H16">
        <f>IFERROR(VLOOKUP($A16,content!$G$1:$T$174,6,0),0)</f>
        <v>0</v>
      </c>
      <c r="I16">
        <f>IFERROR(VLOOKUP($A16,content!$G$1:$T$174,7,0),0)</f>
        <v>0</v>
      </c>
      <c r="J16">
        <f>IFERROR(VLOOKUP($A16,content!$G$1:$T$174,8,0),0)</f>
        <v>0</v>
      </c>
      <c r="K16">
        <f>IFERROR(VLOOKUP($A16,content!$G$1:$T$174,9,0),0)</f>
        <v>0</v>
      </c>
      <c r="L16">
        <f>IFERROR(VLOOKUP($A16,content!$G$1:$T$174,10,0),0)</f>
        <v>0</v>
      </c>
      <c r="M16">
        <f>IFERROR(VLOOKUP($A16,content!$G$1:$T$174,11,0),0)</f>
        <v>0</v>
      </c>
      <c r="N16">
        <f>IFERROR(VLOOKUP($A16,content!$G$1:$T$174,12,0),0)</f>
        <v>0</v>
      </c>
      <c r="O16">
        <f>IFERROR(VLOOKUP($A16,content!$G$1:$T$174,13,0),0)</f>
        <v>0</v>
      </c>
    </row>
    <row r="17" spans="1:15" hidden="1" x14ac:dyDescent="0.3">
      <c r="A17" s="12">
        <v>44585</v>
      </c>
      <c r="B17" s="7">
        <v>44862</v>
      </c>
      <c r="C17">
        <f>VLOOKUP(A17,profile_visits!$A$1:$B$658,2,FALSE)</f>
        <v>643</v>
      </c>
      <c r="D17">
        <f>IFERROR(VLOOKUP(A17,new_followers!$A$2:$B$341,2,FALSE),0)</f>
        <v>0</v>
      </c>
      <c r="E17">
        <f>IFERROR(INDEX(content!$E$1:$E$174,MATCH(newdata!A17,content!$G$1:$G$174,0)),)</f>
        <v>0</v>
      </c>
      <c r="F17">
        <f>IFERROR(INDEX(content!$F$1:$F$174,MATCH(newdata!A17,content!$G$1:$G$174,0)),0)</f>
        <v>0</v>
      </c>
      <c r="G17">
        <f>IFERROR(VLOOKUP($A17,content!$G$1:$T$174,3,0),0)</f>
        <v>0</v>
      </c>
      <c r="H17">
        <f>IFERROR(VLOOKUP($A17,content!$G$1:$T$174,6,0),0)</f>
        <v>0</v>
      </c>
      <c r="I17">
        <f>IFERROR(VLOOKUP($A17,content!$G$1:$T$174,7,0),0)</f>
        <v>0</v>
      </c>
      <c r="J17">
        <f>IFERROR(VLOOKUP($A17,content!$G$1:$T$174,8,0),0)</f>
        <v>0</v>
      </c>
      <c r="K17">
        <f>IFERROR(VLOOKUP($A17,content!$G$1:$T$174,9,0),0)</f>
        <v>0</v>
      </c>
      <c r="L17">
        <f>IFERROR(VLOOKUP($A17,content!$G$1:$T$174,10,0),0)</f>
        <v>0</v>
      </c>
      <c r="M17">
        <f>IFERROR(VLOOKUP($A17,content!$G$1:$T$174,11,0),0)</f>
        <v>0</v>
      </c>
      <c r="N17">
        <f>IFERROR(VLOOKUP($A17,content!$G$1:$T$174,12,0),0)</f>
        <v>0</v>
      </c>
      <c r="O17">
        <f>IFERROR(VLOOKUP($A17,content!$G$1:$T$174,13,0),0)</f>
        <v>0</v>
      </c>
    </row>
    <row r="18" spans="1:15" hidden="1" x14ac:dyDescent="0.3">
      <c r="A18" s="12">
        <v>44586</v>
      </c>
      <c r="B18" s="7">
        <v>21078</v>
      </c>
      <c r="C18">
        <f>VLOOKUP(A18,profile_visits!$A$1:$B$658,2,FALSE)</f>
        <v>464</v>
      </c>
      <c r="D18">
        <f>IFERROR(VLOOKUP(A18,new_followers!$A$2:$B$341,2,FALSE),0)</f>
        <v>0</v>
      </c>
      <c r="E18">
        <f>IFERROR(INDEX(content!$E$1:$E$174,MATCH(newdata!A18,content!$G$1:$G$174,0)),)</f>
        <v>0</v>
      </c>
      <c r="F18">
        <f>IFERROR(INDEX(content!$F$1:$F$174,MATCH(newdata!A18,content!$G$1:$G$174,0)),0)</f>
        <v>0</v>
      </c>
      <c r="G18">
        <f>IFERROR(VLOOKUP($A18,content!$G$1:$T$174,3,0),0)</f>
        <v>0</v>
      </c>
      <c r="H18">
        <f>IFERROR(VLOOKUP($A18,content!$G$1:$T$174,6,0),0)</f>
        <v>0</v>
      </c>
      <c r="I18">
        <f>IFERROR(VLOOKUP($A18,content!$G$1:$T$174,7,0),0)</f>
        <v>0</v>
      </c>
      <c r="J18">
        <f>IFERROR(VLOOKUP($A18,content!$G$1:$T$174,8,0),0)</f>
        <v>0</v>
      </c>
      <c r="K18">
        <f>IFERROR(VLOOKUP($A18,content!$G$1:$T$174,9,0),0)</f>
        <v>0</v>
      </c>
      <c r="L18">
        <f>IFERROR(VLOOKUP($A18,content!$G$1:$T$174,10,0),0)</f>
        <v>0</v>
      </c>
      <c r="M18">
        <f>IFERROR(VLOOKUP($A18,content!$G$1:$T$174,11,0),0)</f>
        <v>0</v>
      </c>
      <c r="N18">
        <f>IFERROR(VLOOKUP($A18,content!$G$1:$T$174,12,0),0)</f>
        <v>0</v>
      </c>
      <c r="O18">
        <f>IFERROR(VLOOKUP($A18,content!$G$1:$T$174,13,0),0)</f>
        <v>0</v>
      </c>
    </row>
    <row r="19" spans="1:15" hidden="1" x14ac:dyDescent="0.3">
      <c r="A19" s="12">
        <v>44587</v>
      </c>
      <c r="B19" s="7">
        <v>12643</v>
      </c>
      <c r="C19">
        <f>VLOOKUP(A19,profile_visits!$A$1:$B$658,2,FALSE)</f>
        <v>577</v>
      </c>
      <c r="D19">
        <f>IFERROR(VLOOKUP(A19,new_followers!$A$2:$B$341,2,FALSE),0)</f>
        <v>0</v>
      </c>
      <c r="E19">
        <f>IFERROR(INDEX(content!$E$1:$E$174,MATCH(newdata!A19,content!$G$1:$G$174,0)),)</f>
        <v>0</v>
      </c>
      <c r="F19">
        <f>IFERROR(INDEX(content!$F$1:$F$174,MATCH(newdata!A19,content!$G$1:$G$174,0)),0)</f>
        <v>0</v>
      </c>
      <c r="G19">
        <f>IFERROR(VLOOKUP($A19,content!$G$1:$T$174,3,0),0)</f>
        <v>0</v>
      </c>
      <c r="H19">
        <f>IFERROR(VLOOKUP($A19,content!$G$1:$T$174,6,0),0)</f>
        <v>0</v>
      </c>
      <c r="I19">
        <f>IFERROR(VLOOKUP($A19,content!$G$1:$T$174,7,0),0)</f>
        <v>0</v>
      </c>
      <c r="J19">
        <f>IFERROR(VLOOKUP($A19,content!$G$1:$T$174,8,0),0)</f>
        <v>0</v>
      </c>
      <c r="K19">
        <f>IFERROR(VLOOKUP($A19,content!$G$1:$T$174,9,0),0)</f>
        <v>0</v>
      </c>
      <c r="L19">
        <f>IFERROR(VLOOKUP($A19,content!$G$1:$T$174,10,0),0)</f>
        <v>0</v>
      </c>
      <c r="M19">
        <f>IFERROR(VLOOKUP($A19,content!$G$1:$T$174,11,0),0)</f>
        <v>0</v>
      </c>
      <c r="N19">
        <f>IFERROR(VLOOKUP($A19,content!$G$1:$T$174,12,0),0)</f>
        <v>0</v>
      </c>
      <c r="O19">
        <f>IFERROR(VLOOKUP($A19,content!$G$1:$T$174,13,0),0)</f>
        <v>0</v>
      </c>
    </row>
    <row r="20" spans="1:15" hidden="1" x14ac:dyDescent="0.3">
      <c r="A20" s="12">
        <v>44588</v>
      </c>
      <c r="B20" s="7">
        <v>16411</v>
      </c>
      <c r="C20">
        <f>VLOOKUP(A20,profile_visits!$A$1:$B$658,2,FALSE)</f>
        <v>524</v>
      </c>
      <c r="D20">
        <f>IFERROR(VLOOKUP(A20,new_followers!$A$2:$B$341,2,FALSE),0)</f>
        <v>0</v>
      </c>
      <c r="E20">
        <f>IFERROR(INDEX(content!$E$1:$E$174,MATCH(newdata!A20,content!$G$1:$G$174,0)),)</f>
        <v>0</v>
      </c>
      <c r="F20">
        <f>IFERROR(INDEX(content!$F$1:$F$174,MATCH(newdata!A20,content!$G$1:$G$174,0)),0)</f>
        <v>0</v>
      </c>
      <c r="G20">
        <f>IFERROR(VLOOKUP($A20,content!$G$1:$T$174,3,0),0)</f>
        <v>0</v>
      </c>
      <c r="H20">
        <f>IFERROR(VLOOKUP($A20,content!$G$1:$T$174,6,0),0)</f>
        <v>0</v>
      </c>
      <c r="I20">
        <f>IFERROR(VLOOKUP($A20,content!$G$1:$T$174,7,0),0)</f>
        <v>0</v>
      </c>
      <c r="J20">
        <f>IFERROR(VLOOKUP($A20,content!$G$1:$T$174,8,0),0)</f>
        <v>0</v>
      </c>
      <c r="K20">
        <f>IFERROR(VLOOKUP($A20,content!$G$1:$T$174,9,0),0)</f>
        <v>0</v>
      </c>
      <c r="L20">
        <f>IFERROR(VLOOKUP($A20,content!$G$1:$T$174,10,0),0)</f>
        <v>0</v>
      </c>
      <c r="M20">
        <f>IFERROR(VLOOKUP($A20,content!$G$1:$T$174,11,0),0)</f>
        <v>0</v>
      </c>
      <c r="N20">
        <f>IFERROR(VLOOKUP($A20,content!$G$1:$T$174,12,0),0)</f>
        <v>0</v>
      </c>
      <c r="O20">
        <f>IFERROR(VLOOKUP($A20,content!$G$1:$T$174,13,0),0)</f>
        <v>0</v>
      </c>
    </row>
    <row r="21" spans="1:15" hidden="1" x14ac:dyDescent="0.3">
      <c r="A21" s="12">
        <v>44589</v>
      </c>
      <c r="B21" s="7">
        <v>16744</v>
      </c>
      <c r="C21">
        <f>VLOOKUP(A21,profile_visits!$A$1:$B$658,2,FALSE)</f>
        <v>548</v>
      </c>
      <c r="D21">
        <f>IFERROR(VLOOKUP(A21,new_followers!$A$2:$B$341,2,FALSE),0)</f>
        <v>0</v>
      </c>
      <c r="E21">
        <f>IFERROR(INDEX(content!$E$1:$E$174,MATCH(newdata!A21,content!$G$1:$G$174,0)),)</f>
        <v>0</v>
      </c>
      <c r="F21">
        <f>IFERROR(INDEX(content!$F$1:$F$174,MATCH(newdata!A21,content!$G$1:$G$174,0)),0)</f>
        <v>0</v>
      </c>
      <c r="G21">
        <f>IFERROR(VLOOKUP($A21,content!$G$1:$T$174,3,0),0)</f>
        <v>0</v>
      </c>
      <c r="H21">
        <f>IFERROR(VLOOKUP($A21,content!$G$1:$T$174,6,0),0)</f>
        <v>0</v>
      </c>
      <c r="I21">
        <f>IFERROR(VLOOKUP($A21,content!$G$1:$T$174,7,0),0)</f>
        <v>0</v>
      </c>
      <c r="J21">
        <f>IFERROR(VLOOKUP($A21,content!$G$1:$T$174,8,0),0)</f>
        <v>0</v>
      </c>
      <c r="K21">
        <f>IFERROR(VLOOKUP($A21,content!$G$1:$T$174,9,0),0)</f>
        <v>0</v>
      </c>
      <c r="L21">
        <f>IFERROR(VLOOKUP($A21,content!$G$1:$T$174,10,0),0)</f>
        <v>0</v>
      </c>
      <c r="M21">
        <f>IFERROR(VLOOKUP($A21,content!$G$1:$T$174,11,0),0)</f>
        <v>0</v>
      </c>
      <c r="N21">
        <f>IFERROR(VLOOKUP($A21,content!$G$1:$T$174,12,0),0)</f>
        <v>0</v>
      </c>
      <c r="O21">
        <f>IFERROR(VLOOKUP($A21,content!$G$1:$T$174,13,0),0)</f>
        <v>0</v>
      </c>
    </row>
    <row r="22" spans="1:15" hidden="1" x14ac:dyDescent="0.3">
      <c r="A22" s="12">
        <v>44590</v>
      </c>
      <c r="B22" s="7">
        <v>12542</v>
      </c>
      <c r="C22">
        <f>VLOOKUP(A22,profile_visits!$A$1:$B$658,2,FALSE)</f>
        <v>455</v>
      </c>
      <c r="D22">
        <f>IFERROR(VLOOKUP(A22,new_followers!$A$2:$B$341,2,FALSE),0)</f>
        <v>0</v>
      </c>
      <c r="E22">
        <f>IFERROR(INDEX(content!$E$1:$E$174,MATCH(newdata!A22,content!$G$1:$G$174,0)),)</f>
        <v>0</v>
      </c>
      <c r="F22">
        <f>IFERROR(INDEX(content!$F$1:$F$174,MATCH(newdata!A22,content!$G$1:$G$174,0)),0)</f>
        <v>0</v>
      </c>
      <c r="G22">
        <f>IFERROR(VLOOKUP($A22,content!$G$1:$T$174,3,0),0)</f>
        <v>0</v>
      </c>
      <c r="H22">
        <f>IFERROR(VLOOKUP($A22,content!$G$1:$T$174,6,0),0)</f>
        <v>0</v>
      </c>
      <c r="I22">
        <f>IFERROR(VLOOKUP($A22,content!$G$1:$T$174,7,0),0)</f>
        <v>0</v>
      </c>
      <c r="J22">
        <f>IFERROR(VLOOKUP($A22,content!$G$1:$T$174,8,0),0)</f>
        <v>0</v>
      </c>
      <c r="K22">
        <f>IFERROR(VLOOKUP($A22,content!$G$1:$T$174,9,0),0)</f>
        <v>0</v>
      </c>
      <c r="L22">
        <f>IFERROR(VLOOKUP($A22,content!$G$1:$T$174,10,0),0)</f>
        <v>0</v>
      </c>
      <c r="M22">
        <f>IFERROR(VLOOKUP($A22,content!$G$1:$T$174,11,0),0)</f>
        <v>0</v>
      </c>
      <c r="N22">
        <f>IFERROR(VLOOKUP($A22,content!$G$1:$T$174,12,0),0)</f>
        <v>0</v>
      </c>
      <c r="O22">
        <f>IFERROR(VLOOKUP($A22,content!$G$1:$T$174,13,0),0)</f>
        <v>0</v>
      </c>
    </row>
    <row r="23" spans="1:15" hidden="1" x14ac:dyDescent="0.3">
      <c r="A23" s="12">
        <v>44591</v>
      </c>
      <c r="B23" s="7">
        <v>11845</v>
      </c>
      <c r="C23">
        <f>VLOOKUP(A23,profile_visits!$A$1:$B$658,2,FALSE)</f>
        <v>352</v>
      </c>
      <c r="D23">
        <f>IFERROR(VLOOKUP(A23,new_followers!$A$2:$B$341,2,FALSE),0)</f>
        <v>0</v>
      </c>
      <c r="E23">
        <f>IFERROR(INDEX(content!$E$1:$E$174,MATCH(newdata!A23,content!$G$1:$G$174,0)),)</f>
        <v>0</v>
      </c>
      <c r="F23">
        <f>IFERROR(INDEX(content!$F$1:$F$174,MATCH(newdata!A23,content!$G$1:$G$174,0)),0)</f>
        <v>0</v>
      </c>
      <c r="G23">
        <f>IFERROR(VLOOKUP($A23,content!$G$1:$T$174,3,0),0)</f>
        <v>0</v>
      </c>
      <c r="H23">
        <f>IFERROR(VLOOKUP($A23,content!$G$1:$T$174,6,0),0)</f>
        <v>0</v>
      </c>
      <c r="I23">
        <f>IFERROR(VLOOKUP($A23,content!$G$1:$T$174,7,0),0)</f>
        <v>0</v>
      </c>
      <c r="J23">
        <f>IFERROR(VLOOKUP($A23,content!$G$1:$T$174,8,0),0)</f>
        <v>0</v>
      </c>
      <c r="K23">
        <f>IFERROR(VLOOKUP($A23,content!$G$1:$T$174,9,0),0)</f>
        <v>0</v>
      </c>
      <c r="L23">
        <f>IFERROR(VLOOKUP($A23,content!$G$1:$T$174,10,0),0)</f>
        <v>0</v>
      </c>
      <c r="M23">
        <f>IFERROR(VLOOKUP($A23,content!$G$1:$T$174,11,0),0)</f>
        <v>0</v>
      </c>
      <c r="N23">
        <f>IFERROR(VLOOKUP($A23,content!$G$1:$T$174,12,0),0)</f>
        <v>0</v>
      </c>
      <c r="O23">
        <f>IFERROR(VLOOKUP($A23,content!$G$1:$T$174,13,0),0)</f>
        <v>0</v>
      </c>
    </row>
    <row r="24" spans="1:15" hidden="1" x14ac:dyDescent="0.3">
      <c r="A24" s="12">
        <v>44592</v>
      </c>
      <c r="B24" s="7">
        <v>9028</v>
      </c>
      <c r="C24">
        <f>VLOOKUP(A24,profile_visits!$A$1:$B$658,2,FALSE)</f>
        <v>414</v>
      </c>
      <c r="D24">
        <f>IFERROR(VLOOKUP(A24,new_followers!$A$2:$B$341,2,FALSE),0)</f>
        <v>0</v>
      </c>
      <c r="E24">
        <f>IFERROR(INDEX(content!$E$1:$E$174,MATCH(newdata!A24,content!$G$1:$G$174,0)),)</f>
        <v>0</v>
      </c>
      <c r="F24">
        <f>IFERROR(INDEX(content!$F$1:$F$174,MATCH(newdata!A24,content!$G$1:$G$174,0)),0)</f>
        <v>0</v>
      </c>
      <c r="G24">
        <f>IFERROR(VLOOKUP($A24,content!$G$1:$T$174,3,0),0)</f>
        <v>0</v>
      </c>
      <c r="H24">
        <f>IFERROR(VLOOKUP($A24,content!$G$1:$T$174,6,0),0)</f>
        <v>0</v>
      </c>
      <c r="I24">
        <f>IFERROR(VLOOKUP($A24,content!$G$1:$T$174,7,0),0)</f>
        <v>0</v>
      </c>
      <c r="J24">
        <f>IFERROR(VLOOKUP($A24,content!$G$1:$T$174,8,0),0)</f>
        <v>0</v>
      </c>
      <c r="K24">
        <f>IFERROR(VLOOKUP($A24,content!$G$1:$T$174,9,0),0)</f>
        <v>0</v>
      </c>
      <c r="L24">
        <f>IFERROR(VLOOKUP($A24,content!$G$1:$T$174,10,0),0)</f>
        <v>0</v>
      </c>
      <c r="M24">
        <f>IFERROR(VLOOKUP($A24,content!$G$1:$T$174,11,0),0)</f>
        <v>0</v>
      </c>
      <c r="N24">
        <f>IFERROR(VLOOKUP($A24,content!$G$1:$T$174,12,0),0)</f>
        <v>0</v>
      </c>
      <c r="O24">
        <f>IFERROR(VLOOKUP($A24,content!$G$1:$T$174,13,0),0)</f>
        <v>0</v>
      </c>
    </row>
    <row r="25" spans="1:15" hidden="1" x14ac:dyDescent="0.3">
      <c r="A25" s="12">
        <v>44593</v>
      </c>
      <c r="B25" s="7">
        <v>12247</v>
      </c>
      <c r="C25">
        <f>VLOOKUP(A25,profile_visits!$A$1:$B$658,2,FALSE)</f>
        <v>528</v>
      </c>
      <c r="D25">
        <f>IFERROR(VLOOKUP(A25,new_followers!$A$2:$B$341,2,FALSE),0)</f>
        <v>0</v>
      </c>
      <c r="E25">
        <f>IFERROR(INDEX(content!$E$1:$E$174,MATCH(newdata!A25,content!$G$1:$G$174,0)),)</f>
        <v>0</v>
      </c>
      <c r="F25">
        <f>IFERROR(INDEX(content!$F$1:$F$174,MATCH(newdata!A25,content!$G$1:$G$174,0)),0)</f>
        <v>0</v>
      </c>
      <c r="G25">
        <f>IFERROR(VLOOKUP($A25,content!$G$1:$T$174,3,0),0)</f>
        <v>0</v>
      </c>
      <c r="H25">
        <f>IFERROR(VLOOKUP($A25,content!$G$1:$T$174,6,0),0)</f>
        <v>0</v>
      </c>
      <c r="I25">
        <f>IFERROR(VLOOKUP($A25,content!$G$1:$T$174,7,0),0)</f>
        <v>0</v>
      </c>
      <c r="J25">
        <f>IFERROR(VLOOKUP($A25,content!$G$1:$T$174,8,0),0)</f>
        <v>0</v>
      </c>
      <c r="K25">
        <f>IFERROR(VLOOKUP($A25,content!$G$1:$T$174,9,0),0)</f>
        <v>0</v>
      </c>
      <c r="L25">
        <f>IFERROR(VLOOKUP($A25,content!$G$1:$T$174,10,0),0)</f>
        <v>0</v>
      </c>
      <c r="M25">
        <f>IFERROR(VLOOKUP($A25,content!$G$1:$T$174,11,0),0)</f>
        <v>0</v>
      </c>
      <c r="N25">
        <f>IFERROR(VLOOKUP($A25,content!$G$1:$T$174,12,0),0)</f>
        <v>0</v>
      </c>
      <c r="O25">
        <f>IFERROR(VLOOKUP($A25,content!$G$1:$T$174,13,0),0)</f>
        <v>0</v>
      </c>
    </row>
    <row r="26" spans="1:15" hidden="1" x14ac:dyDescent="0.3">
      <c r="A26" s="12">
        <v>44594</v>
      </c>
      <c r="B26" s="7">
        <v>8187</v>
      </c>
      <c r="C26">
        <f>VLOOKUP(A26,profile_visits!$A$1:$B$658,2,FALSE)</f>
        <v>444</v>
      </c>
      <c r="D26">
        <f>IFERROR(VLOOKUP(A26,new_followers!$A$2:$B$341,2,FALSE),0)</f>
        <v>0</v>
      </c>
      <c r="E26">
        <f>IFERROR(INDEX(content!$E$1:$E$174,MATCH(newdata!A26,content!$G$1:$G$174,0)),)</f>
        <v>0</v>
      </c>
      <c r="F26">
        <f>IFERROR(INDEX(content!$F$1:$F$174,MATCH(newdata!A26,content!$G$1:$G$174,0)),0)</f>
        <v>0</v>
      </c>
      <c r="G26">
        <f>IFERROR(VLOOKUP($A26,content!$G$1:$T$174,3,0),0)</f>
        <v>0</v>
      </c>
      <c r="H26">
        <f>IFERROR(VLOOKUP($A26,content!$G$1:$T$174,6,0),0)</f>
        <v>0</v>
      </c>
      <c r="I26">
        <f>IFERROR(VLOOKUP($A26,content!$G$1:$T$174,7,0),0)</f>
        <v>0</v>
      </c>
      <c r="J26">
        <f>IFERROR(VLOOKUP($A26,content!$G$1:$T$174,8,0),0)</f>
        <v>0</v>
      </c>
      <c r="K26">
        <f>IFERROR(VLOOKUP($A26,content!$G$1:$T$174,9,0),0)</f>
        <v>0</v>
      </c>
      <c r="L26">
        <f>IFERROR(VLOOKUP($A26,content!$G$1:$T$174,10,0),0)</f>
        <v>0</v>
      </c>
      <c r="M26">
        <f>IFERROR(VLOOKUP($A26,content!$G$1:$T$174,11,0),0)</f>
        <v>0</v>
      </c>
      <c r="N26">
        <f>IFERROR(VLOOKUP($A26,content!$G$1:$T$174,12,0),0)</f>
        <v>0</v>
      </c>
      <c r="O26">
        <f>IFERROR(VLOOKUP($A26,content!$G$1:$T$174,13,0),0)</f>
        <v>0</v>
      </c>
    </row>
    <row r="27" spans="1:15" hidden="1" x14ac:dyDescent="0.3">
      <c r="A27" s="12">
        <v>44595</v>
      </c>
      <c r="B27" s="7">
        <v>6372</v>
      </c>
      <c r="C27">
        <f>VLOOKUP(A27,profile_visits!$A$1:$B$658,2,FALSE)</f>
        <v>426</v>
      </c>
      <c r="D27">
        <f>IFERROR(VLOOKUP(A27,new_followers!$A$2:$B$341,2,FALSE),0)</f>
        <v>0</v>
      </c>
      <c r="E27">
        <f>IFERROR(INDEX(content!$E$1:$E$174,MATCH(newdata!A27,content!$G$1:$G$174,0)),)</f>
        <v>0</v>
      </c>
      <c r="F27">
        <f>IFERROR(INDEX(content!$F$1:$F$174,MATCH(newdata!A27,content!$G$1:$G$174,0)),0)</f>
        <v>0</v>
      </c>
      <c r="G27">
        <f>IFERROR(VLOOKUP($A27,content!$G$1:$T$174,3,0),0)</f>
        <v>0</v>
      </c>
      <c r="H27">
        <f>IFERROR(VLOOKUP($A27,content!$G$1:$T$174,6,0),0)</f>
        <v>0</v>
      </c>
      <c r="I27">
        <f>IFERROR(VLOOKUP($A27,content!$G$1:$T$174,7,0),0)</f>
        <v>0</v>
      </c>
      <c r="J27">
        <f>IFERROR(VLOOKUP($A27,content!$G$1:$T$174,8,0),0)</f>
        <v>0</v>
      </c>
      <c r="K27">
        <f>IFERROR(VLOOKUP($A27,content!$G$1:$T$174,9,0),0)</f>
        <v>0</v>
      </c>
      <c r="L27">
        <f>IFERROR(VLOOKUP($A27,content!$G$1:$T$174,10,0),0)</f>
        <v>0</v>
      </c>
      <c r="M27">
        <f>IFERROR(VLOOKUP($A27,content!$G$1:$T$174,11,0),0)</f>
        <v>0</v>
      </c>
      <c r="N27">
        <f>IFERROR(VLOOKUP($A27,content!$G$1:$T$174,12,0),0)</f>
        <v>0</v>
      </c>
      <c r="O27">
        <f>IFERROR(VLOOKUP($A27,content!$G$1:$T$174,13,0),0)</f>
        <v>0</v>
      </c>
    </row>
    <row r="28" spans="1:15" hidden="1" x14ac:dyDescent="0.3">
      <c r="A28" s="12">
        <v>44596</v>
      </c>
      <c r="B28" s="7">
        <v>2768</v>
      </c>
      <c r="C28">
        <f>VLOOKUP(A28,profile_visits!$A$1:$B$658,2,FALSE)</f>
        <v>241</v>
      </c>
      <c r="D28">
        <f>IFERROR(VLOOKUP(A28,new_followers!$A$2:$B$341,2,FALSE),0)</f>
        <v>0</v>
      </c>
      <c r="E28">
        <f>IFERROR(INDEX(content!$E$1:$E$174,MATCH(newdata!A28,content!$G$1:$G$174,0)),)</f>
        <v>0</v>
      </c>
      <c r="F28">
        <f>IFERROR(INDEX(content!$F$1:$F$174,MATCH(newdata!A28,content!$G$1:$G$174,0)),0)</f>
        <v>0</v>
      </c>
      <c r="G28">
        <f>IFERROR(VLOOKUP($A28,content!$G$1:$T$174,3,0),0)</f>
        <v>0</v>
      </c>
      <c r="H28">
        <f>IFERROR(VLOOKUP($A28,content!$G$1:$T$174,6,0),0)</f>
        <v>0</v>
      </c>
      <c r="I28">
        <f>IFERROR(VLOOKUP($A28,content!$G$1:$T$174,7,0),0)</f>
        <v>0</v>
      </c>
      <c r="J28">
        <f>IFERROR(VLOOKUP($A28,content!$G$1:$T$174,8,0),0)</f>
        <v>0</v>
      </c>
      <c r="K28">
        <f>IFERROR(VLOOKUP($A28,content!$G$1:$T$174,9,0),0)</f>
        <v>0</v>
      </c>
      <c r="L28">
        <f>IFERROR(VLOOKUP($A28,content!$G$1:$T$174,10,0),0)</f>
        <v>0</v>
      </c>
      <c r="M28">
        <f>IFERROR(VLOOKUP($A28,content!$G$1:$T$174,11,0),0)</f>
        <v>0</v>
      </c>
      <c r="N28">
        <f>IFERROR(VLOOKUP($A28,content!$G$1:$T$174,12,0),0)</f>
        <v>0</v>
      </c>
      <c r="O28">
        <f>IFERROR(VLOOKUP($A28,content!$G$1:$T$174,13,0),0)</f>
        <v>0</v>
      </c>
    </row>
    <row r="29" spans="1:15" hidden="1" x14ac:dyDescent="0.3">
      <c r="A29" s="12">
        <v>44597</v>
      </c>
      <c r="B29" s="7">
        <v>2144</v>
      </c>
      <c r="C29">
        <f>VLOOKUP(A29,profile_visits!$A$1:$B$658,2,FALSE)</f>
        <v>277</v>
      </c>
      <c r="D29">
        <f>IFERROR(VLOOKUP(A29,new_followers!$A$2:$B$341,2,FALSE),0)</f>
        <v>0</v>
      </c>
      <c r="E29">
        <f>IFERROR(INDEX(content!$E$1:$E$174,MATCH(newdata!A29,content!$G$1:$G$174,0)),)</f>
        <v>0</v>
      </c>
      <c r="F29">
        <f>IFERROR(INDEX(content!$F$1:$F$174,MATCH(newdata!A29,content!$G$1:$G$174,0)),0)</f>
        <v>0</v>
      </c>
      <c r="G29">
        <f>IFERROR(VLOOKUP($A29,content!$G$1:$T$174,3,0),0)</f>
        <v>0</v>
      </c>
      <c r="H29">
        <f>IFERROR(VLOOKUP($A29,content!$G$1:$T$174,6,0),0)</f>
        <v>0</v>
      </c>
      <c r="I29">
        <f>IFERROR(VLOOKUP($A29,content!$G$1:$T$174,7,0),0)</f>
        <v>0</v>
      </c>
      <c r="J29">
        <f>IFERROR(VLOOKUP($A29,content!$G$1:$T$174,8,0),0)</f>
        <v>0</v>
      </c>
      <c r="K29">
        <f>IFERROR(VLOOKUP($A29,content!$G$1:$T$174,9,0),0)</f>
        <v>0</v>
      </c>
      <c r="L29">
        <f>IFERROR(VLOOKUP($A29,content!$G$1:$T$174,10,0),0)</f>
        <v>0</v>
      </c>
      <c r="M29">
        <f>IFERROR(VLOOKUP($A29,content!$G$1:$T$174,11,0),0)</f>
        <v>0</v>
      </c>
      <c r="N29">
        <f>IFERROR(VLOOKUP($A29,content!$G$1:$T$174,12,0),0)</f>
        <v>0</v>
      </c>
      <c r="O29">
        <f>IFERROR(VLOOKUP($A29,content!$G$1:$T$174,13,0),0)</f>
        <v>0</v>
      </c>
    </row>
    <row r="30" spans="1:15" hidden="1" x14ac:dyDescent="0.3">
      <c r="A30" s="12">
        <v>44598</v>
      </c>
      <c r="B30" s="7">
        <v>5880</v>
      </c>
      <c r="C30">
        <f>VLOOKUP(A30,profile_visits!$A$1:$B$658,2,FALSE)</f>
        <v>238</v>
      </c>
      <c r="D30">
        <f>IFERROR(VLOOKUP(A30,new_followers!$A$2:$B$341,2,FALSE),0)</f>
        <v>0</v>
      </c>
      <c r="E30">
        <f>IFERROR(INDEX(content!$E$1:$E$174,MATCH(newdata!A30,content!$G$1:$G$174,0)),)</f>
        <v>0</v>
      </c>
      <c r="F30">
        <f>IFERROR(INDEX(content!$F$1:$F$174,MATCH(newdata!A30,content!$G$1:$G$174,0)),0)</f>
        <v>0</v>
      </c>
      <c r="G30">
        <f>IFERROR(VLOOKUP($A30,content!$G$1:$T$174,3,0),0)</f>
        <v>0</v>
      </c>
      <c r="H30">
        <f>IFERROR(VLOOKUP($A30,content!$G$1:$T$174,6,0),0)</f>
        <v>0</v>
      </c>
      <c r="I30">
        <f>IFERROR(VLOOKUP($A30,content!$G$1:$T$174,7,0),0)</f>
        <v>0</v>
      </c>
      <c r="J30">
        <f>IFERROR(VLOOKUP($A30,content!$G$1:$T$174,8,0),0)</f>
        <v>0</v>
      </c>
      <c r="K30">
        <f>IFERROR(VLOOKUP($A30,content!$G$1:$T$174,9,0),0)</f>
        <v>0</v>
      </c>
      <c r="L30">
        <f>IFERROR(VLOOKUP($A30,content!$G$1:$T$174,10,0),0)</f>
        <v>0</v>
      </c>
      <c r="M30">
        <f>IFERROR(VLOOKUP($A30,content!$G$1:$T$174,11,0),0)</f>
        <v>0</v>
      </c>
      <c r="N30">
        <f>IFERROR(VLOOKUP($A30,content!$G$1:$T$174,12,0),0)</f>
        <v>0</v>
      </c>
      <c r="O30">
        <f>IFERROR(VLOOKUP($A30,content!$G$1:$T$174,13,0),0)</f>
        <v>0</v>
      </c>
    </row>
    <row r="31" spans="1:15" hidden="1" x14ac:dyDescent="0.3">
      <c r="A31" s="12">
        <v>44599</v>
      </c>
      <c r="B31" s="7">
        <v>3054</v>
      </c>
      <c r="C31">
        <f>VLOOKUP(A31,profile_visits!$A$1:$B$658,2,FALSE)</f>
        <v>261</v>
      </c>
      <c r="D31">
        <f>IFERROR(VLOOKUP(A31,new_followers!$A$2:$B$341,2,FALSE),0)</f>
        <v>0</v>
      </c>
      <c r="E31">
        <f>IFERROR(INDEX(content!$E$1:$E$174,MATCH(newdata!A31,content!$G$1:$G$174,0)),)</f>
        <v>0</v>
      </c>
      <c r="F31">
        <f>IFERROR(INDEX(content!$F$1:$F$174,MATCH(newdata!A31,content!$G$1:$G$174,0)),0)</f>
        <v>0</v>
      </c>
      <c r="G31">
        <f>IFERROR(VLOOKUP($A31,content!$G$1:$T$174,3,0),0)</f>
        <v>0</v>
      </c>
      <c r="H31">
        <f>IFERROR(VLOOKUP($A31,content!$G$1:$T$174,6,0),0)</f>
        <v>0</v>
      </c>
      <c r="I31">
        <f>IFERROR(VLOOKUP($A31,content!$G$1:$T$174,7,0),0)</f>
        <v>0</v>
      </c>
      <c r="J31">
        <f>IFERROR(VLOOKUP($A31,content!$G$1:$T$174,8,0),0)</f>
        <v>0</v>
      </c>
      <c r="K31">
        <f>IFERROR(VLOOKUP($A31,content!$G$1:$T$174,9,0),0)</f>
        <v>0</v>
      </c>
      <c r="L31">
        <f>IFERROR(VLOOKUP($A31,content!$G$1:$T$174,10,0),0)</f>
        <v>0</v>
      </c>
      <c r="M31">
        <f>IFERROR(VLOOKUP($A31,content!$G$1:$T$174,11,0),0)</f>
        <v>0</v>
      </c>
      <c r="N31">
        <f>IFERROR(VLOOKUP($A31,content!$G$1:$T$174,12,0),0)</f>
        <v>0</v>
      </c>
      <c r="O31">
        <f>IFERROR(VLOOKUP($A31,content!$G$1:$T$174,13,0),0)</f>
        <v>0</v>
      </c>
    </row>
    <row r="32" spans="1:15" hidden="1" x14ac:dyDescent="0.3">
      <c r="A32" s="12">
        <v>44600</v>
      </c>
      <c r="B32" s="7">
        <v>2019</v>
      </c>
      <c r="C32">
        <f>VLOOKUP(A32,profile_visits!$A$1:$B$658,2,FALSE)</f>
        <v>243</v>
      </c>
      <c r="D32">
        <f>IFERROR(VLOOKUP(A32,new_followers!$A$2:$B$341,2,FALSE),0)</f>
        <v>0</v>
      </c>
      <c r="E32">
        <f>IFERROR(INDEX(content!$E$1:$E$174,MATCH(newdata!A32,content!$G$1:$G$174,0)),)</f>
        <v>0</v>
      </c>
      <c r="F32">
        <f>IFERROR(INDEX(content!$F$1:$F$174,MATCH(newdata!A32,content!$G$1:$G$174,0)),0)</f>
        <v>0</v>
      </c>
      <c r="G32">
        <f>IFERROR(VLOOKUP($A32,content!$G$1:$T$174,3,0),0)</f>
        <v>0</v>
      </c>
      <c r="H32">
        <f>IFERROR(VLOOKUP($A32,content!$G$1:$T$174,6,0),0)</f>
        <v>0</v>
      </c>
      <c r="I32">
        <f>IFERROR(VLOOKUP($A32,content!$G$1:$T$174,7,0),0)</f>
        <v>0</v>
      </c>
      <c r="J32">
        <f>IFERROR(VLOOKUP($A32,content!$G$1:$T$174,8,0),0)</f>
        <v>0</v>
      </c>
      <c r="K32">
        <f>IFERROR(VLOOKUP($A32,content!$G$1:$T$174,9,0),0)</f>
        <v>0</v>
      </c>
      <c r="L32">
        <f>IFERROR(VLOOKUP($A32,content!$G$1:$T$174,10,0),0)</f>
        <v>0</v>
      </c>
      <c r="M32">
        <f>IFERROR(VLOOKUP($A32,content!$G$1:$T$174,11,0),0)</f>
        <v>0</v>
      </c>
      <c r="N32">
        <f>IFERROR(VLOOKUP($A32,content!$G$1:$T$174,12,0),0)</f>
        <v>0</v>
      </c>
      <c r="O32">
        <f>IFERROR(VLOOKUP($A32,content!$G$1:$T$174,13,0),0)</f>
        <v>0</v>
      </c>
    </row>
    <row r="33" spans="1:15" hidden="1" x14ac:dyDescent="0.3">
      <c r="A33" s="12">
        <v>44601</v>
      </c>
      <c r="B33" s="7">
        <v>2792</v>
      </c>
      <c r="C33">
        <f>VLOOKUP(A33,profile_visits!$A$1:$B$658,2,FALSE)</f>
        <v>201</v>
      </c>
      <c r="D33">
        <f>IFERROR(VLOOKUP(A33,new_followers!$A$2:$B$341,2,FALSE),0)</f>
        <v>0</v>
      </c>
      <c r="E33">
        <f>IFERROR(INDEX(content!$E$1:$E$174,MATCH(newdata!A33,content!$G$1:$G$174,0)),)</f>
        <v>0</v>
      </c>
      <c r="F33">
        <f>IFERROR(INDEX(content!$F$1:$F$174,MATCH(newdata!A33,content!$G$1:$G$174,0)),0)</f>
        <v>0</v>
      </c>
      <c r="G33">
        <f>IFERROR(VLOOKUP($A33,content!$G$1:$T$174,3,0),0)</f>
        <v>0</v>
      </c>
      <c r="H33">
        <f>IFERROR(VLOOKUP($A33,content!$G$1:$T$174,6,0),0)</f>
        <v>0</v>
      </c>
      <c r="I33">
        <f>IFERROR(VLOOKUP($A33,content!$G$1:$T$174,7,0),0)</f>
        <v>0</v>
      </c>
      <c r="J33">
        <f>IFERROR(VLOOKUP($A33,content!$G$1:$T$174,8,0),0)</f>
        <v>0</v>
      </c>
      <c r="K33">
        <f>IFERROR(VLOOKUP($A33,content!$G$1:$T$174,9,0),0)</f>
        <v>0</v>
      </c>
      <c r="L33">
        <f>IFERROR(VLOOKUP($A33,content!$G$1:$T$174,10,0),0)</f>
        <v>0</v>
      </c>
      <c r="M33">
        <f>IFERROR(VLOOKUP($A33,content!$G$1:$T$174,11,0),0)</f>
        <v>0</v>
      </c>
      <c r="N33">
        <f>IFERROR(VLOOKUP($A33,content!$G$1:$T$174,12,0),0)</f>
        <v>0</v>
      </c>
      <c r="O33">
        <f>IFERROR(VLOOKUP($A33,content!$G$1:$T$174,13,0),0)</f>
        <v>0</v>
      </c>
    </row>
    <row r="34" spans="1:15" hidden="1" x14ac:dyDescent="0.3">
      <c r="A34" s="12">
        <v>44602</v>
      </c>
      <c r="B34" s="7">
        <v>3032</v>
      </c>
      <c r="C34">
        <f>VLOOKUP(A34,profile_visits!$A$1:$B$658,2,FALSE)</f>
        <v>240</v>
      </c>
      <c r="D34">
        <f>IFERROR(VLOOKUP(A34,new_followers!$A$2:$B$341,2,FALSE),0)</f>
        <v>0</v>
      </c>
      <c r="E34">
        <f>IFERROR(INDEX(content!$E$1:$E$174,MATCH(newdata!A34,content!$G$1:$G$174,0)),)</f>
        <v>0</v>
      </c>
      <c r="F34">
        <f>IFERROR(INDEX(content!$F$1:$F$174,MATCH(newdata!A34,content!$G$1:$G$174,0)),0)</f>
        <v>0</v>
      </c>
      <c r="G34">
        <f>IFERROR(VLOOKUP($A34,content!$G$1:$T$174,3,0),0)</f>
        <v>0</v>
      </c>
      <c r="H34">
        <f>IFERROR(VLOOKUP($A34,content!$G$1:$T$174,6,0),0)</f>
        <v>0</v>
      </c>
      <c r="I34">
        <f>IFERROR(VLOOKUP($A34,content!$G$1:$T$174,7,0),0)</f>
        <v>0</v>
      </c>
      <c r="J34">
        <f>IFERROR(VLOOKUP($A34,content!$G$1:$T$174,8,0),0)</f>
        <v>0</v>
      </c>
      <c r="K34">
        <f>IFERROR(VLOOKUP($A34,content!$G$1:$T$174,9,0),0)</f>
        <v>0</v>
      </c>
      <c r="L34">
        <f>IFERROR(VLOOKUP($A34,content!$G$1:$T$174,10,0),0)</f>
        <v>0</v>
      </c>
      <c r="M34">
        <f>IFERROR(VLOOKUP($A34,content!$G$1:$T$174,11,0),0)</f>
        <v>0</v>
      </c>
      <c r="N34">
        <f>IFERROR(VLOOKUP($A34,content!$G$1:$T$174,12,0),0)</f>
        <v>0</v>
      </c>
      <c r="O34">
        <f>IFERROR(VLOOKUP($A34,content!$G$1:$T$174,13,0),0)</f>
        <v>0</v>
      </c>
    </row>
    <row r="35" spans="1:15" hidden="1" x14ac:dyDescent="0.3">
      <c r="A35" s="12">
        <v>44603</v>
      </c>
      <c r="B35" s="7">
        <v>4425</v>
      </c>
      <c r="C35">
        <f>VLOOKUP(A35,profile_visits!$A$1:$B$658,2,FALSE)</f>
        <v>259</v>
      </c>
      <c r="D35">
        <f>IFERROR(VLOOKUP(A35,new_followers!$A$2:$B$341,2,FALSE),0)</f>
        <v>0</v>
      </c>
      <c r="E35">
        <f>IFERROR(INDEX(content!$E$1:$E$174,MATCH(newdata!A35,content!$G$1:$G$174,0)),)</f>
        <v>0</v>
      </c>
      <c r="F35">
        <f>IFERROR(INDEX(content!$F$1:$F$174,MATCH(newdata!A35,content!$G$1:$G$174,0)),0)</f>
        <v>0</v>
      </c>
      <c r="G35">
        <f>IFERROR(VLOOKUP($A35,content!$G$1:$T$174,3,0),0)</f>
        <v>0</v>
      </c>
      <c r="H35">
        <f>IFERROR(VLOOKUP($A35,content!$G$1:$T$174,6,0),0)</f>
        <v>0</v>
      </c>
      <c r="I35">
        <f>IFERROR(VLOOKUP($A35,content!$G$1:$T$174,7,0),0)</f>
        <v>0</v>
      </c>
      <c r="J35">
        <f>IFERROR(VLOOKUP($A35,content!$G$1:$T$174,8,0),0)</f>
        <v>0</v>
      </c>
      <c r="K35">
        <f>IFERROR(VLOOKUP($A35,content!$G$1:$T$174,9,0),0)</f>
        <v>0</v>
      </c>
      <c r="L35">
        <f>IFERROR(VLOOKUP($A35,content!$G$1:$T$174,10,0),0)</f>
        <v>0</v>
      </c>
      <c r="M35">
        <f>IFERROR(VLOOKUP($A35,content!$G$1:$T$174,11,0),0)</f>
        <v>0</v>
      </c>
      <c r="N35">
        <f>IFERROR(VLOOKUP($A35,content!$G$1:$T$174,12,0),0)</f>
        <v>0</v>
      </c>
      <c r="O35">
        <f>IFERROR(VLOOKUP($A35,content!$G$1:$T$174,13,0),0)</f>
        <v>0</v>
      </c>
    </row>
    <row r="36" spans="1:15" hidden="1" x14ac:dyDescent="0.3">
      <c r="A36" s="12">
        <v>44604</v>
      </c>
      <c r="B36" s="7">
        <v>2880</v>
      </c>
      <c r="C36">
        <f>VLOOKUP(A36,profile_visits!$A$1:$B$658,2,FALSE)</f>
        <v>421</v>
      </c>
      <c r="D36">
        <f>IFERROR(VLOOKUP(A36,new_followers!$A$2:$B$341,2,FALSE),0)</f>
        <v>0</v>
      </c>
      <c r="E36">
        <f>IFERROR(INDEX(content!$E$1:$E$174,MATCH(newdata!A36,content!$G$1:$G$174,0)),)</f>
        <v>0</v>
      </c>
      <c r="F36">
        <f>IFERROR(INDEX(content!$F$1:$F$174,MATCH(newdata!A36,content!$G$1:$G$174,0)),0)</f>
        <v>0</v>
      </c>
      <c r="G36">
        <f>IFERROR(VLOOKUP($A36,content!$G$1:$T$174,3,0),0)</f>
        <v>0</v>
      </c>
      <c r="H36">
        <f>IFERROR(VLOOKUP($A36,content!$G$1:$T$174,6,0),0)</f>
        <v>0</v>
      </c>
      <c r="I36">
        <f>IFERROR(VLOOKUP($A36,content!$G$1:$T$174,7,0),0)</f>
        <v>0</v>
      </c>
      <c r="J36">
        <f>IFERROR(VLOOKUP($A36,content!$G$1:$T$174,8,0),0)</f>
        <v>0</v>
      </c>
      <c r="K36">
        <f>IFERROR(VLOOKUP($A36,content!$G$1:$T$174,9,0),0)</f>
        <v>0</v>
      </c>
      <c r="L36">
        <f>IFERROR(VLOOKUP($A36,content!$G$1:$T$174,10,0),0)</f>
        <v>0</v>
      </c>
      <c r="M36">
        <f>IFERROR(VLOOKUP($A36,content!$G$1:$T$174,11,0),0)</f>
        <v>0</v>
      </c>
      <c r="N36">
        <f>IFERROR(VLOOKUP($A36,content!$G$1:$T$174,12,0),0)</f>
        <v>0</v>
      </c>
      <c r="O36">
        <f>IFERROR(VLOOKUP($A36,content!$G$1:$T$174,13,0),0)</f>
        <v>0</v>
      </c>
    </row>
    <row r="37" spans="1:15" hidden="1" x14ac:dyDescent="0.3">
      <c r="A37" s="12">
        <v>44605</v>
      </c>
      <c r="B37" s="7">
        <v>4957</v>
      </c>
      <c r="C37">
        <f>VLOOKUP(A37,profile_visits!$A$1:$B$658,2,FALSE)</f>
        <v>320</v>
      </c>
      <c r="D37">
        <f>IFERROR(VLOOKUP(A37,new_followers!$A$2:$B$341,2,FALSE),0)</f>
        <v>0</v>
      </c>
      <c r="E37">
        <f>IFERROR(INDEX(content!$E$1:$E$174,MATCH(newdata!A37,content!$G$1:$G$174,0)),)</f>
        <v>0</v>
      </c>
      <c r="F37">
        <f>IFERROR(INDEX(content!$F$1:$F$174,MATCH(newdata!A37,content!$G$1:$G$174,0)),0)</f>
        <v>0</v>
      </c>
      <c r="G37">
        <f>IFERROR(VLOOKUP($A37,content!$G$1:$T$174,3,0),0)</f>
        <v>0</v>
      </c>
      <c r="H37">
        <f>IFERROR(VLOOKUP($A37,content!$G$1:$T$174,6,0),0)</f>
        <v>0</v>
      </c>
      <c r="I37">
        <f>IFERROR(VLOOKUP($A37,content!$G$1:$T$174,7,0),0)</f>
        <v>0</v>
      </c>
      <c r="J37">
        <f>IFERROR(VLOOKUP($A37,content!$G$1:$T$174,8,0),0)</f>
        <v>0</v>
      </c>
      <c r="K37">
        <f>IFERROR(VLOOKUP($A37,content!$G$1:$T$174,9,0),0)</f>
        <v>0</v>
      </c>
      <c r="L37">
        <f>IFERROR(VLOOKUP($A37,content!$G$1:$T$174,10,0),0)</f>
        <v>0</v>
      </c>
      <c r="M37">
        <f>IFERROR(VLOOKUP($A37,content!$G$1:$T$174,11,0),0)</f>
        <v>0</v>
      </c>
      <c r="N37">
        <f>IFERROR(VLOOKUP($A37,content!$G$1:$T$174,12,0),0)</f>
        <v>0</v>
      </c>
      <c r="O37">
        <f>IFERROR(VLOOKUP($A37,content!$G$1:$T$174,13,0),0)</f>
        <v>0</v>
      </c>
    </row>
    <row r="38" spans="1:15" hidden="1" x14ac:dyDescent="0.3">
      <c r="A38" s="12">
        <v>44606</v>
      </c>
      <c r="B38" s="7">
        <v>4551</v>
      </c>
      <c r="C38">
        <f>VLOOKUP(A38,profile_visits!$A$1:$B$658,2,FALSE)</f>
        <v>323</v>
      </c>
      <c r="D38">
        <f>IFERROR(VLOOKUP(A38,new_followers!$A$2:$B$341,2,FALSE),0)</f>
        <v>0</v>
      </c>
      <c r="E38">
        <f>IFERROR(INDEX(content!$E$1:$E$174,MATCH(newdata!A38,content!$G$1:$G$174,0)),)</f>
        <v>0</v>
      </c>
      <c r="F38">
        <f>IFERROR(INDEX(content!$F$1:$F$174,MATCH(newdata!A38,content!$G$1:$G$174,0)),0)</f>
        <v>0</v>
      </c>
      <c r="G38">
        <f>IFERROR(VLOOKUP($A38,content!$G$1:$T$174,3,0),0)</f>
        <v>0</v>
      </c>
      <c r="H38">
        <f>IFERROR(VLOOKUP($A38,content!$G$1:$T$174,6,0),0)</f>
        <v>0</v>
      </c>
      <c r="I38">
        <f>IFERROR(VLOOKUP($A38,content!$G$1:$T$174,7,0),0)</f>
        <v>0</v>
      </c>
      <c r="J38">
        <f>IFERROR(VLOOKUP($A38,content!$G$1:$T$174,8,0),0)</f>
        <v>0</v>
      </c>
      <c r="K38">
        <f>IFERROR(VLOOKUP($A38,content!$G$1:$T$174,9,0),0)</f>
        <v>0</v>
      </c>
      <c r="L38">
        <f>IFERROR(VLOOKUP($A38,content!$G$1:$T$174,10,0),0)</f>
        <v>0</v>
      </c>
      <c r="M38">
        <f>IFERROR(VLOOKUP($A38,content!$G$1:$T$174,11,0),0)</f>
        <v>0</v>
      </c>
      <c r="N38">
        <f>IFERROR(VLOOKUP($A38,content!$G$1:$T$174,12,0),0)</f>
        <v>0</v>
      </c>
      <c r="O38">
        <f>IFERROR(VLOOKUP($A38,content!$G$1:$T$174,13,0),0)</f>
        <v>0</v>
      </c>
    </row>
    <row r="39" spans="1:15" hidden="1" x14ac:dyDescent="0.3">
      <c r="A39" s="12">
        <v>44607</v>
      </c>
      <c r="B39" s="7">
        <v>3376</v>
      </c>
      <c r="C39">
        <f>VLOOKUP(A39,profile_visits!$A$1:$B$658,2,FALSE)</f>
        <v>266</v>
      </c>
      <c r="D39">
        <f>IFERROR(VLOOKUP(A39,new_followers!$A$2:$B$341,2,FALSE),0)</f>
        <v>0</v>
      </c>
      <c r="E39">
        <f>IFERROR(INDEX(content!$E$1:$E$174,MATCH(newdata!A39,content!$G$1:$G$174,0)),)</f>
        <v>0</v>
      </c>
      <c r="F39">
        <f>IFERROR(INDEX(content!$F$1:$F$174,MATCH(newdata!A39,content!$G$1:$G$174,0)),0)</f>
        <v>0</v>
      </c>
      <c r="G39">
        <f>IFERROR(VLOOKUP($A39,content!$G$1:$T$174,3,0),0)</f>
        <v>0</v>
      </c>
      <c r="H39">
        <f>IFERROR(VLOOKUP($A39,content!$G$1:$T$174,6,0),0)</f>
        <v>0</v>
      </c>
      <c r="I39">
        <f>IFERROR(VLOOKUP($A39,content!$G$1:$T$174,7,0),0)</f>
        <v>0</v>
      </c>
      <c r="J39">
        <f>IFERROR(VLOOKUP($A39,content!$G$1:$T$174,8,0),0)</f>
        <v>0</v>
      </c>
      <c r="K39">
        <f>IFERROR(VLOOKUP($A39,content!$G$1:$T$174,9,0),0)</f>
        <v>0</v>
      </c>
      <c r="L39">
        <f>IFERROR(VLOOKUP($A39,content!$G$1:$T$174,10,0),0)</f>
        <v>0</v>
      </c>
      <c r="M39">
        <f>IFERROR(VLOOKUP($A39,content!$G$1:$T$174,11,0),0)</f>
        <v>0</v>
      </c>
      <c r="N39">
        <f>IFERROR(VLOOKUP($A39,content!$G$1:$T$174,12,0),0)</f>
        <v>0</v>
      </c>
      <c r="O39">
        <f>IFERROR(VLOOKUP($A39,content!$G$1:$T$174,13,0),0)</f>
        <v>0</v>
      </c>
    </row>
    <row r="40" spans="1:15" hidden="1" x14ac:dyDescent="0.3">
      <c r="A40" s="12">
        <v>44608</v>
      </c>
      <c r="B40" s="7">
        <v>7256</v>
      </c>
      <c r="C40">
        <f>VLOOKUP(A40,profile_visits!$A$1:$B$658,2,FALSE)</f>
        <v>336</v>
      </c>
      <c r="D40">
        <f>IFERROR(VLOOKUP(A40,new_followers!$A$2:$B$341,2,FALSE),0)</f>
        <v>0</v>
      </c>
      <c r="E40">
        <f>IFERROR(INDEX(content!$E$1:$E$174,MATCH(newdata!A40,content!$G$1:$G$174,0)),)</f>
        <v>0</v>
      </c>
      <c r="F40">
        <f>IFERROR(INDEX(content!$F$1:$F$174,MATCH(newdata!A40,content!$G$1:$G$174,0)),0)</f>
        <v>0</v>
      </c>
      <c r="G40">
        <f>IFERROR(VLOOKUP($A40,content!$G$1:$T$174,3,0),0)</f>
        <v>0</v>
      </c>
      <c r="H40">
        <f>IFERROR(VLOOKUP($A40,content!$G$1:$T$174,6,0),0)</f>
        <v>0</v>
      </c>
      <c r="I40">
        <f>IFERROR(VLOOKUP($A40,content!$G$1:$T$174,7,0),0)</f>
        <v>0</v>
      </c>
      <c r="J40">
        <f>IFERROR(VLOOKUP($A40,content!$G$1:$T$174,8,0),0)</f>
        <v>0</v>
      </c>
      <c r="K40">
        <f>IFERROR(VLOOKUP($A40,content!$G$1:$T$174,9,0),0)</f>
        <v>0</v>
      </c>
      <c r="L40">
        <f>IFERROR(VLOOKUP($A40,content!$G$1:$T$174,10,0),0)</f>
        <v>0</v>
      </c>
      <c r="M40">
        <f>IFERROR(VLOOKUP($A40,content!$G$1:$T$174,11,0),0)</f>
        <v>0</v>
      </c>
      <c r="N40">
        <f>IFERROR(VLOOKUP($A40,content!$G$1:$T$174,12,0),0)</f>
        <v>0</v>
      </c>
      <c r="O40">
        <f>IFERROR(VLOOKUP($A40,content!$G$1:$T$174,13,0),0)</f>
        <v>0</v>
      </c>
    </row>
    <row r="41" spans="1:15" hidden="1" x14ac:dyDescent="0.3">
      <c r="A41" s="12">
        <v>44609</v>
      </c>
      <c r="B41" s="7">
        <v>3684</v>
      </c>
      <c r="C41">
        <f>VLOOKUP(A41,profile_visits!$A$1:$B$658,2,FALSE)</f>
        <v>296</v>
      </c>
      <c r="D41">
        <f>IFERROR(VLOOKUP(A41,new_followers!$A$2:$B$341,2,FALSE),0)</f>
        <v>0</v>
      </c>
      <c r="E41">
        <f>IFERROR(INDEX(content!$E$1:$E$174,MATCH(newdata!A41,content!$G$1:$G$174,0)),)</f>
        <v>0</v>
      </c>
      <c r="F41">
        <f>IFERROR(INDEX(content!$F$1:$F$174,MATCH(newdata!A41,content!$G$1:$G$174,0)),0)</f>
        <v>0</v>
      </c>
      <c r="G41">
        <f>IFERROR(VLOOKUP($A41,content!$G$1:$T$174,3,0),0)</f>
        <v>0</v>
      </c>
      <c r="H41">
        <f>IFERROR(VLOOKUP($A41,content!$G$1:$T$174,6,0),0)</f>
        <v>0</v>
      </c>
      <c r="I41">
        <f>IFERROR(VLOOKUP($A41,content!$G$1:$T$174,7,0),0)</f>
        <v>0</v>
      </c>
      <c r="J41">
        <f>IFERROR(VLOOKUP($A41,content!$G$1:$T$174,8,0),0)</f>
        <v>0</v>
      </c>
      <c r="K41">
        <f>IFERROR(VLOOKUP($A41,content!$G$1:$T$174,9,0),0)</f>
        <v>0</v>
      </c>
      <c r="L41">
        <f>IFERROR(VLOOKUP($A41,content!$G$1:$T$174,10,0),0)</f>
        <v>0</v>
      </c>
      <c r="M41">
        <f>IFERROR(VLOOKUP($A41,content!$G$1:$T$174,11,0),0)</f>
        <v>0</v>
      </c>
      <c r="N41">
        <f>IFERROR(VLOOKUP($A41,content!$G$1:$T$174,12,0),0)</f>
        <v>0</v>
      </c>
      <c r="O41">
        <f>IFERROR(VLOOKUP($A41,content!$G$1:$T$174,13,0),0)</f>
        <v>0</v>
      </c>
    </row>
    <row r="42" spans="1:15" hidden="1" x14ac:dyDescent="0.3">
      <c r="A42" s="12">
        <v>44610</v>
      </c>
      <c r="B42" s="7">
        <v>6077</v>
      </c>
      <c r="C42">
        <f>VLOOKUP(A42,profile_visits!$A$1:$B$658,2,FALSE)</f>
        <v>271</v>
      </c>
      <c r="D42">
        <f>IFERROR(VLOOKUP(A42,new_followers!$A$2:$B$341,2,FALSE),0)</f>
        <v>0</v>
      </c>
      <c r="E42">
        <f>IFERROR(INDEX(content!$E$1:$E$174,MATCH(newdata!A42,content!$G$1:$G$174,0)),)</f>
        <v>0</v>
      </c>
      <c r="F42">
        <f>IFERROR(INDEX(content!$F$1:$F$174,MATCH(newdata!A42,content!$G$1:$G$174,0)),0)</f>
        <v>0</v>
      </c>
      <c r="G42">
        <f>IFERROR(VLOOKUP($A42,content!$G$1:$T$174,3,0),0)</f>
        <v>0</v>
      </c>
      <c r="H42">
        <f>IFERROR(VLOOKUP($A42,content!$G$1:$T$174,6,0),0)</f>
        <v>0</v>
      </c>
      <c r="I42">
        <f>IFERROR(VLOOKUP($A42,content!$G$1:$T$174,7,0),0)</f>
        <v>0</v>
      </c>
      <c r="J42">
        <f>IFERROR(VLOOKUP($A42,content!$G$1:$T$174,8,0),0)</f>
        <v>0</v>
      </c>
      <c r="K42">
        <f>IFERROR(VLOOKUP($A42,content!$G$1:$T$174,9,0),0)</f>
        <v>0</v>
      </c>
      <c r="L42">
        <f>IFERROR(VLOOKUP($A42,content!$G$1:$T$174,10,0),0)</f>
        <v>0</v>
      </c>
      <c r="M42">
        <f>IFERROR(VLOOKUP($A42,content!$G$1:$T$174,11,0),0)</f>
        <v>0</v>
      </c>
      <c r="N42">
        <f>IFERROR(VLOOKUP($A42,content!$G$1:$T$174,12,0),0)</f>
        <v>0</v>
      </c>
      <c r="O42">
        <f>IFERROR(VLOOKUP($A42,content!$G$1:$T$174,13,0),0)</f>
        <v>0</v>
      </c>
    </row>
    <row r="43" spans="1:15" hidden="1" x14ac:dyDescent="0.3">
      <c r="A43" s="12">
        <v>44611</v>
      </c>
      <c r="B43" s="7">
        <v>2800</v>
      </c>
      <c r="C43">
        <f>VLOOKUP(A43,profile_visits!$A$1:$B$658,2,FALSE)</f>
        <v>242</v>
      </c>
      <c r="D43">
        <f>IFERROR(VLOOKUP(A43,new_followers!$A$2:$B$341,2,FALSE),0)</f>
        <v>0</v>
      </c>
      <c r="E43">
        <f>IFERROR(INDEX(content!$E$1:$E$174,MATCH(newdata!A43,content!$G$1:$G$174,0)),)</f>
        <v>0</v>
      </c>
      <c r="F43">
        <f>IFERROR(INDEX(content!$F$1:$F$174,MATCH(newdata!A43,content!$G$1:$G$174,0)),0)</f>
        <v>0</v>
      </c>
      <c r="G43">
        <f>IFERROR(VLOOKUP($A43,content!$G$1:$T$174,3,0),0)</f>
        <v>0</v>
      </c>
      <c r="H43">
        <f>IFERROR(VLOOKUP($A43,content!$G$1:$T$174,6,0),0)</f>
        <v>0</v>
      </c>
      <c r="I43">
        <f>IFERROR(VLOOKUP($A43,content!$G$1:$T$174,7,0),0)</f>
        <v>0</v>
      </c>
      <c r="J43">
        <f>IFERROR(VLOOKUP($A43,content!$G$1:$T$174,8,0),0)</f>
        <v>0</v>
      </c>
      <c r="K43">
        <f>IFERROR(VLOOKUP($A43,content!$G$1:$T$174,9,0),0)</f>
        <v>0</v>
      </c>
      <c r="L43">
        <f>IFERROR(VLOOKUP($A43,content!$G$1:$T$174,10,0),0)</f>
        <v>0</v>
      </c>
      <c r="M43">
        <f>IFERROR(VLOOKUP($A43,content!$G$1:$T$174,11,0),0)</f>
        <v>0</v>
      </c>
      <c r="N43">
        <f>IFERROR(VLOOKUP($A43,content!$G$1:$T$174,12,0),0)</f>
        <v>0</v>
      </c>
      <c r="O43">
        <f>IFERROR(VLOOKUP($A43,content!$G$1:$T$174,13,0),0)</f>
        <v>0</v>
      </c>
    </row>
    <row r="44" spans="1:15" hidden="1" x14ac:dyDescent="0.3">
      <c r="A44" s="12">
        <v>44612</v>
      </c>
      <c r="B44" s="7">
        <v>9370</v>
      </c>
      <c r="C44">
        <f>VLOOKUP(A44,profile_visits!$A$1:$B$658,2,FALSE)</f>
        <v>281</v>
      </c>
      <c r="D44">
        <f>IFERROR(VLOOKUP(A44,new_followers!$A$2:$B$341,2,FALSE),0)</f>
        <v>0</v>
      </c>
      <c r="E44">
        <f>IFERROR(INDEX(content!$E$1:$E$174,MATCH(newdata!A44,content!$G$1:$G$174,0)),)</f>
        <v>0</v>
      </c>
      <c r="F44">
        <f>IFERROR(INDEX(content!$F$1:$F$174,MATCH(newdata!A44,content!$G$1:$G$174,0)),0)</f>
        <v>0</v>
      </c>
      <c r="G44">
        <f>IFERROR(VLOOKUP($A44,content!$G$1:$T$174,3,0),0)</f>
        <v>0</v>
      </c>
      <c r="H44">
        <f>IFERROR(VLOOKUP($A44,content!$G$1:$T$174,6,0),0)</f>
        <v>0</v>
      </c>
      <c r="I44">
        <f>IFERROR(VLOOKUP($A44,content!$G$1:$T$174,7,0),0)</f>
        <v>0</v>
      </c>
      <c r="J44">
        <f>IFERROR(VLOOKUP($A44,content!$G$1:$T$174,8,0),0)</f>
        <v>0</v>
      </c>
      <c r="K44">
        <f>IFERROR(VLOOKUP($A44,content!$G$1:$T$174,9,0),0)</f>
        <v>0</v>
      </c>
      <c r="L44">
        <f>IFERROR(VLOOKUP($A44,content!$G$1:$T$174,10,0),0)</f>
        <v>0</v>
      </c>
      <c r="M44">
        <f>IFERROR(VLOOKUP($A44,content!$G$1:$T$174,11,0),0)</f>
        <v>0</v>
      </c>
      <c r="N44">
        <f>IFERROR(VLOOKUP($A44,content!$G$1:$T$174,12,0),0)</f>
        <v>0</v>
      </c>
      <c r="O44">
        <f>IFERROR(VLOOKUP($A44,content!$G$1:$T$174,13,0),0)</f>
        <v>0</v>
      </c>
    </row>
    <row r="45" spans="1:15" hidden="1" x14ac:dyDescent="0.3">
      <c r="A45" s="12">
        <v>44613</v>
      </c>
      <c r="B45" s="7">
        <v>9729</v>
      </c>
      <c r="C45">
        <f>VLOOKUP(A45,profile_visits!$A$1:$B$658,2,FALSE)</f>
        <v>285</v>
      </c>
      <c r="D45">
        <f>IFERROR(VLOOKUP(A45,new_followers!$A$2:$B$341,2,FALSE),0)</f>
        <v>0</v>
      </c>
      <c r="E45">
        <f>IFERROR(INDEX(content!$E$1:$E$174,MATCH(newdata!A45,content!$G$1:$G$174,0)),)</f>
        <v>0</v>
      </c>
      <c r="F45">
        <f>IFERROR(INDEX(content!$F$1:$F$174,MATCH(newdata!A45,content!$G$1:$G$174,0)),0)</f>
        <v>0</v>
      </c>
      <c r="G45">
        <f>IFERROR(VLOOKUP($A45,content!$G$1:$T$174,3,0),0)</f>
        <v>0</v>
      </c>
      <c r="H45">
        <f>IFERROR(VLOOKUP($A45,content!$G$1:$T$174,6,0),0)</f>
        <v>0</v>
      </c>
      <c r="I45">
        <f>IFERROR(VLOOKUP($A45,content!$G$1:$T$174,7,0),0)</f>
        <v>0</v>
      </c>
      <c r="J45">
        <f>IFERROR(VLOOKUP($A45,content!$G$1:$T$174,8,0),0)</f>
        <v>0</v>
      </c>
      <c r="K45">
        <f>IFERROR(VLOOKUP($A45,content!$G$1:$T$174,9,0),0)</f>
        <v>0</v>
      </c>
      <c r="L45">
        <f>IFERROR(VLOOKUP($A45,content!$G$1:$T$174,10,0),0)</f>
        <v>0</v>
      </c>
      <c r="M45">
        <f>IFERROR(VLOOKUP($A45,content!$G$1:$T$174,11,0),0)</f>
        <v>0</v>
      </c>
      <c r="N45">
        <f>IFERROR(VLOOKUP($A45,content!$G$1:$T$174,12,0),0)</f>
        <v>0</v>
      </c>
      <c r="O45">
        <f>IFERROR(VLOOKUP($A45,content!$G$1:$T$174,13,0),0)</f>
        <v>0</v>
      </c>
    </row>
    <row r="46" spans="1:15" hidden="1" x14ac:dyDescent="0.3">
      <c r="A46" s="12">
        <v>44614</v>
      </c>
      <c r="B46" s="7">
        <v>3076</v>
      </c>
      <c r="C46">
        <f>VLOOKUP(A46,profile_visits!$A$1:$B$658,2,FALSE)</f>
        <v>221</v>
      </c>
      <c r="D46">
        <f>IFERROR(VLOOKUP(A46,new_followers!$A$2:$B$341,2,FALSE),0)</f>
        <v>0</v>
      </c>
      <c r="E46">
        <f>IFERROR(INDEX(content!$E$1:$E$174,MATCH(newdata!A46,content!$G$1:$G$174,0)),)</f>
        <v>0</v>
      </c>
      <c r="F46">
        <f>IFERROR(INDEX(content!$F$1:$F$174,MATCH(newdata!A46,content!$G$1:$G$174,0)),0)</f>
        <v>0</v>
      </c>
      <c r="G46">
        <f>IFERROR(VLOOKUP($A46,content!$G$1:$T$174,3,0),0)</f>
        <v>0</v>
      </c>
      <c r="H46">
        <f>IFERROR(VLOOKUP($A46,content!$G$1:$T$174,6,0),0)</f>
        <v>0</v>
      </c>
      <c r="I46">
        <f>IFERROR(VLOOKUP($A46,content!$G$1:$T$174,7,0),0)</f>
        <v>0</v>
      </c>
      <c r="J46">
        <f>IFERROR(VLOOKUP($A46,content!$G$1:$T$174,8,0),0)</f>
        <v>0</v>
      </c>
      <c r="K46">
        <f>IFERROR(VLOOKUP($A46,content!$G$1:$T$174,9,0),0)</f>
        <v>0</v>
      </c>
      <c r="L46">
        <f>IFERROR(VLOOKUP($A46,content!$G$1:$T$174,10,0),0)</f>
        <v>0</v>
      </c>
      <c r="M46">
        <f>IFERROR(VLOOKUP($A46,content!$G$1:$T$174,11,0),0)</f>
        <v>0</v>
      </c>
      <c r="N46">
        <f>IFERROR(VLOOKUP($A46,content!$G$1:$T$174,12,0),0)</f>
        <v>0</v>
      </c>
      <c r="O46">
        <f>IFERROR(VLOOKUP($A46,content!$G$1:$T$174,13,0),0)</f>
        <v>0</v>
      </c>
    </row>
    <row r="47" spans="1:15" hidden="1" x14ac:dyDescent="0.3">
      <c r="A47" s="12">
        <v>44615</v>
      </c>
      <c r="B47" s="7">
        <v>6001</v>
      </c>
      <c r="C47">
        <f>VLOOKUP(A47,profile_visits!$A$1:$B$658,2,FALSE)</f>
        <v>257</v>
      </c>
      <c r="D47">
        <f>IFERROR(VLOOKUP(A47,new_followers!$A$2:$B$341,2,FALSE),0)</f>
        <v>0</v>
      </c>
      <c r="E47">
        <f>IFERROR(INDEX(content!$E$1:$E$174,MATCH(newdata!A47,content!$G$1:$G$174,0)),)</f>
        <v>0</v>
      </c>
      <c r="F47">
        <f>IFERROR(INDEX(content!$F$1:$F$174,MATCH(newdata!A47,content!$G$1:$G$174,0)),0)</f>
        <v>0</v>
      </c>
      <c r="G47">
        <f>IFERROR(VLOOKUP($A47,content!$G$1:$T$174,3,0),0)</f>
        <v>0</v>
      </c>
      <c r="H47">
        <f>IFERROR(VLOOKUP($A47,content!$G$1:$T$174,6,0),0)</f>
        <v>0</v>
      </c>
      <c r="I47">
        <f>IFERROR(VLOOKUP($A47,content!$G$1:$T$174,7,0),0)</f>
        <v>0</v>
      </c>
      <c r="J47">
        <f>IFERROR(VLOOKUP($A47,content!$G$1:$T$174,8,0),0)</f>
        <v>0</v>
      </c>
      <c r="K47">
        <f>IFERROR(VLOOKUP($A47,content!$G$1:$T$174,9,0),0)</f>
        <v>0</v>
      </c>
      <c r="L47">
        <f>IFERROR(VLOOKUP($A47,content!$G$1:$T$174,10,0),0)</f>
        <v>0</v>
      </c>
      <c r="M47">
        <f>IFERROR(VLOOKUP($A47,content!$G$1:$T$174,11,0),0)</f>
        <v>0</v>
      </c>
      <c r="N47">
        <f>IFERROR(VLOOKUP($A47,content!$G$1:$T$174,12,0),0)</f>
        <v>0</v>
      </c>
      <c r="O47">
        <f>IFERROR(VLOOKUP($A47,content!$G$1:$T$174,13,0),0)</f>
        <v>0</v>
      </c>
    </row>
    <row r="48" spans="1:15" hidden="1" x14ac:dyDescent="0.3">
      <c r="A48" s="12">
        <v>44616</v>
      </c>
      <c r="B48" s="7">
        <v>1915</v>
      </c>
      <c r="C48">
        <f>VLOOKUP(A48,profile_visits!$A$1:$B$658,2,FALSE)</f>
        <v>141</v>
      </c>
      <c r="D48">
        <f>IFERROR(VLOOKUP(A48,new_followers!$A$2:$B$341,2,FALSE),0)</f>
        <v>0</v>
      </c>
      <c r="E48">
        <f>IFERROR(INDEX(content!$E$1:$E$174,MATCH(newdata!A48,content!$G$1:$G$174,0)),)</f>
        <v>0</v>
      </c>
      <c r="F48">
        <f>IFERROR(INDEX(content!$F$1:$F$174,MATCH(newdata!A48,content!$G$1:$G$174,0)),0)</f>
        <v>0</v>
      </c>
      <c r="G48">
        <f>IFERROR(VLOOKUP($A48,content!$G$1:$T$174,3,0),0)</f>
        <v>0</v>
      </c>
      <c r="H48">
        <f>IFERROR(VLOOKUP($A48,content!$G$1:$T$174,6,0),0)</f>
        <v>0</v>
      </c>
      <c r="I48">
        <f>IFERROR(VLOOKUP($A48,content!$G$1:$T$174,7,0),0)</f>
        <v>0</v>
      </c>
      <c r="J48">
        <f>IFERROR(VLOOKUP($A48,content!$G$1:$T$174,8,0),0)</f>
        <v>0</v>
      </c>
      <c r="K48">
        <f>IFERROR(VLOOKUP($A48,content!$G$1:$T$174,9,0),0)</f>
        <v>0</v>
      </c>
      <c r="L48">
        <f>IFERROR(VLOOKUP($A48,content!$G$1:$T$174,10,0),0)</f>
        <v>0</v>
      </c>
      <c r="M48">
        <f>IFERROR(VLOOKUP($A48,content!$G$1:$T$174,11,0),0)</f>
        <v>0</v>
      </c>
      <c r="N48">
        <f>IFERROR(VLOOKUP($A48,content!$G$1:$T$174,12,0),0)</f>
        <v>0</v>
      </c>
      <c r="O48">
        <f>IFERROR(VLOOKUP($A48,content!$G$1:$T$174,13,0),0)</f>
        <v>0</v>
      </c>
    </row>
    <row r="49" spans="1:15" hidden="1" x14ac:dyDescent="0.3">
      <c r="A49" s="12">
        <v>44617</v>
      </c>
      <c r="B49" s="7">
        <v>3126</v>
      </c>
      <c r="C49">
        <f>VLOOKUP(A49,profile_visits!$A$1:$B$658,2,FALSE)</f>
        <v>166</v>
      </c>
      <c r="D49">
        <f>IFERROR(VLOOKUP(A49,new_followers!$A$2:$B$341,2,FALSE),0)</f>
        <v>0</v>
      </c>
      <c r="E49">
        <f>IFERROR(INDEX(content!$E$1:$E$174,MATCH(newdata!A49,content!$G$1:$G$174,0)),)</f>
        <v>0</v>
      </c>
      <c r="F49">
        <f>IFERROR(INDEX(content!$F$1:$F$174,MATCH(newdata!A49,content!$G$1:$G$174,0)),0)</f>
        <v>0</v>
      </c>
      <c r="G49">
        <f>IFERROR(VLOOKUP($A49,content!$G$1:$T$174,3,0),0)</f>
        <v>0</v>
      </c>
      <c r="H49">
        <f>IFERROR(VLOOKUP($A49,content!$G$1:$T$174,6,0),0)</f>
        <v>0</v>
      </c>
      <c r="I49">
        <f>IFERROR(VLOOKUP($A49,content!$G$1:$T$174,7,0),0)</f>
        <v>0</v>
      </c>
      <c r="J49">
        <f>IFERROR(VLOOKUP($A49,content!$G$1:$T$174,8,0),0)</f>
        <v>0</v>
      </c>
      <c r="K49">
        <f>IFERROR(VLOOKUP($A49,content!$G$1:$T$174,9,0),0)</f>
        <v>0</v>
      </c>
      <c r="L49">
        <f>IFERROR(VLOOKUP($A49,content!$G$1:$T$174,10,0),0)</f>
        <v>0</v>
      </c>
      <c r="M49">
        <f>IFERROR(VLOOKUP($A49,content!$G$1:$T$174,11,0),0)</f>
        <v>0</v>
      </c>
      <c r="N49">
        <f>IFERROR(VLOOKUP($A49,content!$G$1:$T$174,12,0),0)</f>
        <v>0</v>
      </c>
      <c r="O49">
        <f>IFERROR(VLOOKUP($A49,content!$G$1:$T$174,13,0),0)</f>
        <v>0</v>
      </c>
    </row>
    <row r="50" spans="1:15" hidden="1" x14ac:dyDescent="0.3">
      <c r="A50" s="12">
        <v>44618</v>
      </c>
      <c r="B50" s="7">
        <v>4165</v>
      </c>
      <c r="C50">
        <f>VLOOKUP(A50,profile_visits!$A$1:$B$658,2,FALSE)</f>
        <v>157</v>
      </c>
      <c r="D50">
        <f>IFERROR(VLOOKUP(A50,new_followers!$A$2:$B$341,2,FALSE),0)</f>
        <v>0</v>
      </c>
      <c r="E50">
        <f>IFERROR(INDEX(content!$E$1:$E$174,MATCH(newdata!A50,content!$G$1:$G$174,0)),)</f>
        <v>0</v>
      </c>
      <c r="F50">
        <f>IFERROR(INDEX(content!$F$1:$F$174,MATCH(newdata!A50,content!$G$1:$G$174,0)),0)</f>
        <v>0</v>
      </c>
      <c r="G50">
        <f>IFERROR(VLOOKUP($A50,content!$G$1:$T$174,3,0),0)</f>
        <v>0</v>
      </c>
      <c r="H50">
        <f>IFERROR(VLOOKUP($A50,content!$G$1:$T$174,6,0),0)</f>
        <v>0</v>
      </c>
      <c r="I50">
        <f>IFERROR(VLOOKUP($A50,content!$G$1:$T$174,7,0),0)</f>
        <v>0</v>
      </c>
      <c r="J50">
        <f>IFERROR(VLOOKUP($A50,content!$G$1:$T$174,8,0),0)</f>
        <v>0</v>
      </c>
      <c r="K50">
        <f>IFERROR(VLOOKUP($A50,content!$G$1:$T$174,9,0),0)</f>
        <v>0</v>
      </c>
      <c r="L50">
        <f>IFERROR(VLOOKUP($A50,content!$G$1:$T$174,10,0),0)</f>
        <v>0</v>
      </c>
      <c r="M50">
        <f>IFERROR(VLOOKUP($A50,content!$G$1:$T$174,11,0),0)</f>
        <v>0</v>
      </c>
      <c r="N50">
        <f>IFERROR(VLOOKUP($A50,content!$G$1:$T$174,12,0),0)</f>
        <v>0</v>
      </c>
      <c r="O50">
        <f>IFERROR(VLOOKUP($A50,content!$G$1:$T$174,13,0),0)</f>
        <v>0</v>
      </c>
    </row>
    <row r="51" spans="1:15" hidden="1" x14ac:dyDescent="0.3">
      <c r="A51" s="12">
        <v>44619</v>
      </c>
      <c r="B51" s="7">
        <v>3907</v>
      </c>
      <c r="C51">
        <f>VLOOKUP(A51,profile_visits!$A$1:$B$658,2,FALSE)</f>
        <v>132</v>
      </c>
      <c r="D51">
        <f>IFERROR(VLOOKUP(A51,new_followers!$A$2:$B$341,2,FALSE),0)</f>
        <v>0</v>
      </c>
      <c r="E51">
        <f>IFERROR(INDEX(content!$E$1:$E$174,MATCH(newdata!A51,content!$G$1:$G$174,0)),)</f>
        <v>0</v>
      </c>
      <c r="F51">
        <f>IFERROR(INDEX(content!$F$1:$F$174,MATCH(newdata!A51,content!$G$1:$G$174,0)),0)</f>
        <v>0</v>
      </c>
      <c r="G51">
        <f>IFERROR(VLOOKUP($A51,content!$G$1:$T$174,3,0),0)</f>
        <v>0</v>
      </c>
      <c r="H51">
        <f>IFERROR(VLOOKUP($A51,content!$G$1:$T$174,6,0),0)</f>
        <v>0</v>
      </c>
      <c r="I51">
        <f>IFERROR(VLOOKUP($A51,content!$G$1:$T$174,7,0),0)</f>
        <v>0</v>
      </c>
      <c r="J51">
        <f>IFERROR(VLOOKUP($A51,content!$G$1:$T$174,8,0),0)</f>
        <v>0</v>
      </c>
      <c r="K51">
        <f>IFERROR(VLOOKUP($A51,content!$G$1:$T$174,9,0),0)</f>
        <v>0</v>
      </c>
      <c r="L51">
        <f>IFERROR(VLOOKUP($A51,content!$G$1:$T$174,10,0),0)</f>
        <v>0</v>
      </c>
      <c r="M51">
        <f>IFERROR(VLOOKUP($A51,content!$G$1:$T$174,11,0),0)</f>
        <v>0</v>
      </c>
      <c r="N51">
        <f>IFERROR(VLOOKUP($A51,content!$G$1:$T$174,12,0),0)</f>
        <v>0</v>
      </c>
      <c r="O51">
        <f>IFERROR(VLOOKUP($A51,content!$G$1:$T$174,13,0),0)</f>
        <v>0</v>
      </c>
    </row>
    <row r="52" spans="1:15" hidden="1" x14ac:dyDescent="0.3">
      <c r="A52" s="12">
        <v>44620</v>
      </c>
      <c r="B52" s="7">
        <v>3365</v>
      </c>
      <c r="C52">
        <f>VLOOKUP(A52,profile_visits!$A$1:$B$658,2,FALSE)</f>
        <v>224</v>
      </c>
      <c r="D52">
        <f>IFERROR(VLOOKUP(A52,new_followers!$A$2:$B$341,2,FALSE),0)</f>
        <v>0</v>
      </c>
      <c r="E52">
        <f>IFERROR(INDEX(content!$E$1:$E$174,MATCH(newdata!A52,content!$G$1:$G$174,0)),)</f>
        <v>0</v>
      </c>
      <c r="F52">
        <f>IFERROR(INDEX(content!$F$1:$F$174,MATCH(newdata!A52,content!$G$1:$G$174,0)),0)</f>
        <v>0</v>
      </c>
      <c r="G52">
        <f>IFERROR(VLOOKUP($A52,content!$G$1:$T$174,3,0),0)</f>
        <v>0</v>
      </c>
      <c r="H52">
        <f>IFERROR(VLOOKUP($A52,content!$G$1:$T$174,6,0),0)</f>
        <v>0</v>
      </c>
      <c r="I52">
        <f>IFERROR(VLOOKUP($A52,content!$G$1:$T$174,7,0),0)</f>
        <v>0</v>
      </c>
      <c r="J52">
        <f>IFERROR(VLOOKUP($A52,content!$G$1:$T$174,8,0),0)</f>
        <v>0</v>
      </c>
      <c r="K52">
        <f>IFERROR(VLOOKUP($A52,content!$G$1:$T$174,9,0),0)</f>
        <v>0</v>
      </c>
      <c r="L52">
        <f>IFERROR(VLOOKUP($A52,content!$G$1:$T$174,10,0),0)</f>
        <v>0</v>
      </c>
      <c r="M52">
        <f>IFERROR(VLOOKUP($A52,content!$G$1:$T$174,11,0),0)</f>
        <v>0</v>
      </c>
      <c r="N52">
        <f>IFERROR(VLOOKUP($A52,content!$G$1:$T$174,12,0),0)</f>
        <v>0</v>
      </c>
      <c r="O52">
        <f>IFERROR(VLOOKUP($A52,content!$G$1:$T$174,13,0),0)</f>
        <v>0</v>
      </c>
    </row>
    <row r="53" spans="1:15" hidden="1" x14ac:dyDescent="0.3">
      <c r="A53" s="12">
        <v>44621</v>
      </c>
      <c r="B53" s="7">
        <v>5805</v>
      </c>
      <c r="C53">
        <f>VLOOKUP(A53,profile_visits!$A$1:$B$658,2,FALSE)</f>
        <v>347</v>
      </c>
      <c r="D53">
        <f>IFERROR(VLOOKUP(A53,new_followers!$A$2:$B$341,2,FALSE),0)</f>
        <v>0</v>
      </c>
      <c r="E53">
        <f>IFERROR(INDEX(content!$E$1:$E$174,MATCH(newdata!A53,content!$G$1:$G$174,0)),)</f>
        <v>0</v>
      </c>
      <c r="F53">
        <f>IFERROR(INDEX(content!$F$1:$F$174,MATCH(newdata!A53,content!$G$1:$G$174,0)),0)</f>
        <v>0</v>
      </c>
      <c r="G53">
        <f>IFERROR(VLOOKUP($A53,content!$G$1:$T$174,3,0),0)</f>
        <v>0</v>
      </c>
      <c r="H53">
        <f>IFERROR(VLOOKUP($A53,content!$G$1:$T$174,6,0),0)</f>
        <v>0</v>
      </c>
      <c r="I53">
        <f>IFERROR(VLOOKUP($A53,content!$G$1:$T$174,7,0),0)</f>
        <v>0</v>
      </c>
      <c r="J53">
        <f>IFERROR(VLOOKUP($A53,content!$G$1:$T$174,8,0),0)</f>
        <v>0</v>
      </c>
      <c r="K53">
        <f>IFERROR(VLOOKUP($A53,content!$G$1:$T$174,9,0),0)</f>
        <v>0</v>
      </c>
      <c r="L53">
        <f>IFERROR(VLOOKUP($A53,content!$G$1:$T$174,10,0),0)</f>
        <v>0</v>
      </c>
      <c r="M53">
        <f>IFERROR(VLOOKUP($A53,content!$G$1:$T$174,11,0),0)</f>
        <v>0</v>
      </c>
      <c r="N53">
        <f>IFERROR(VLOOKUP($A53,content!$G$1:$T$174,12,0),0)</f>
        <v>0</v>
      </c>
      <c r="O53">
        <f>IFERROR(VLOOKUP($A53,content!$G$1:$T$174,13,0),0)</f>
        <v>0</v>
      </c>
    </row>
    <row r="54" spans="1:15" hidden="1" x14ac:dyDescent="0.3">
      <c r="A54" s="12">
        <v>44622</v>
      </c>
      <c r="B54" s="7">
        <v>6001</v>
      </c>
      <c r="C54">
        <f>VLOOKUP(A54,profile_visits!$A$1:$B$658,2,FALSE)</f>
        <v>249</v>
      </c>
      <c r="D54">
        <f>IFERROR(VLOOKUP(A54,new_followers!$A$2:$B$341,2,FALSE),0)</f>
        <v>0</v>
      </c>
      <c r="E54">
        <f>IFERROR(INDEX(content!$E$1:$E$174,MATCH(newdata!A54,content!$G$1:$G$174,0)),)</f>
        <v>0</v>
      </c>
      <c r="F54">
        <f>IFERROR(INDEX(content!$F$1:$F$174,MATCH(newdata!A54,content!$G$1:$G$174,0)),0)</f>
        <v>0</v>
      </c>
      <c r="G54">
        <f>IFERROR(VLOOKUP($A54,content!$G$1:$T$174,3,0),0)</f>
        <v>0</v>
      </c>
      <c r="H54">
        <f>IFERROR(VLOOKUP($A54,content!$G$1:$T$174,6,0),0)</f>
        <v>0</v>
      </c>
      <c r="I54">
        <f>IFERROR(VLOOKUP($A54,content!$G$1:$T$174,7,0),0)</f>
        <v>0</v>
      </c>
      <c r="J54">
        <f>IFERROR(VLOOKUP($A54,content!$G$1:$T$174,8,0),0)</f>
        <v>0</v>
      </c>
      <c r="K54">
        <f>IFERROR(VLOOKUP($A54,content!$G$1:$T$174,9,0),0)</f>
        <v>0</v>
      </c>
      <c r="L54">
        <f>IFERROR(VLOOKUP($A54,content!$G$1:$T$174,10,0),0)</f>
        <v>0</v>
      </c>
      <c r="M54">
        <f>IFERROR(VLOOKUP($A54,content!$G$1:$T$174,11,0),0)</f>
        <v>0</v>
      </c>
      <c r="N54">
        <f>IFERROR(VLOOKUP($A54,content!$G$1:$T$174,12,0),0)</f>
        <v>0</v>
      </c>
      <c r="O54">
        <f>IFERROR(VLOOKUP($A54,content!$G$1:$T$174,13,0),0)</f>
        <v>0</v>
      </c>
    </row>
    <row r="55" spans="1:15" hidden="1" x14ac:dyDescent="0.3">
      <c r="A55" s="12">
        <v>44623</v>
      </c>
      <c r="B55" s="7">
        <v>11204</v>
      </c>
      <c r="C55">
        <f>VLOOKUP(A55,profile_visits!$A$1:$B$658,2,FALSE)</f>
        <v>339</v>
      </c>
      <c r="D55">
        <f>IFERROR(VLOOKUP(A55,new_followers!$A$2:$B$341,2,FALSE),0)</f>
        <v>0</v>
      </c>
      <c r="E55">
        <f>IFERROR(INDEX(content!$E$1:$E$174,MATCH(newdata!A55,content!$G$1:$G$174,0)),)</f>
        <v>0</v>
      </c>
      <c r="F55">
        <f>IFERROR(INDEX(content!$F$1:$F$174,MATCH(newdata!A55,content!$G$1:$G$174,0)),0)</f>
        <v>0</v>
      </c>
      <c r="G55">
        <f>IFERROR(VLOOKUP($A55,content!$G$1:$T$174,3,0),0)</f>
        <v>0</v>
      </c>
      <c r="H55">
        <f>IFERROR(VLOOKUP($A55,content!$G$1:$T$174,6,0),0)</f>
        <v>0</v>
      </c>
      <c r="I55">
        <f>IFERROR(VLOOKUP($A55,content!$G$1:$T$174,7,0),0)</f>
        <v>0</v>
      </c>
      <c r="J55">
        <f>IFERROR(VLOOKUP($A55,content!$G$1:$T$174,8,0),0)</f>
        <v>0</v>
      </c>
      <c r="K55">
        <f>IFERROR(VLOOKUP($A55,content!$G$1:$T$174,9,0),0)</f>
        <v>0</v>
      </c>
      <c r="L55">
        <f>IFERROR(VLOOKUP($A55,content!$G$1:$T$174,10,0),0)</f>
        <v>0</v>
      </c>
      <c r="M55">
        <f>IFERROR(VLOOKUP($A55,content!$G$1:$T$174,11,0),0)</f>
        <v>0</v>
      </c>
      <c r="N55">
        <f>IFERROR(VLOOKUP($A55,content!$G$1:$T$174,12,0),0)</f>
        <v>0</v>
      </c>
      <c r="O55">
        <f>IFERROR(VLOOKUP($A55,content!$G$1:$T$174,13,0),0)</f>
        <v>0</v>
      </c>
    </row>
    <row r="56" spans="1:15" hidden="1" x14ac:dyDescent="0.3">
      <c r="A56" s="12">
        <v>44624</v>
      </c>
      <c r="B56" s="7">
        <v>9440</v>
      </c>
      <c r="C56">
        <f>VLOOKUP(A56,profile_visits!$A$1:$B$658,2,FALSE)</f>
        <v>430</v>
      </c>
      <c r="D56">
        <f>IFERROR(VLOOKUP(A56,new_followers!$A$2:$B$341,2,FALSE),0)</f>
        <v>0</v>
      </c>
      <c r="E56">
        <f>IFERROR(INDEX(content!$E$1:$E$174,MATCH(newdata!A56,content!$G$1:$G$174,0)),)</f>
        <v>0</v>
      </c>
      <c r="F56">
        <f>IFERROR(INDEX(content!$F$1:$F$174,MATCH(newdata!A56,content!$G$1:$G$174,0)),0)</f>
        <v>0</v>
      </c>
      <c r="G56">
        <f>IFERROR(VLOOKUP($A56,content!$G$1:$T$174,3,0),0)</f>
        <v>0</v>
      </c>
      <c r="H56">
        <f>IFERROR(VLOOKUP($A56,content!$G$1:$T$174,6,0),0)</f>
        <v>0</v>
      </c>
      <c r="I56">
        <f>IFERROR(VLOOKUP($A56,content!$G$1:$T$174,7,0),0)</f>
        <v>0</v>
      </c>
      <c r="J56">
        <f>IFERROR(VLOOKUP($A56,content!$G$1:$T$174,8,0),0)</f>
        <v>0</v>
      </c>
      <c r="K56">
        <f>IFERROR(VLOOKUP($A56,content!$G$1:$T$174,9,0),0)</f>
        <v>0</v>
      </c>
      <c r="L56">
        <f>IFERROR(VLOOKUP($A56,content!$G$1:$T$174,10,0),0)</f>
        <v>0</v>
      </c>
      <c r="M56">
        <f>IFERROR(VLOOKUP($A56,content!$G$1:$T$174,11,0),0)</f>
        <v>0</v>
      </c>
      <c r="N56">
        <f>IFERROR(VLOOKUP($A56,content!$G$1:$T$174,12,0),0)</f>
        <v>0</v>
      </c>
      <c r="O56">
        <f>IFERROR(VLOOKUP($A56,content!$G$1:$T$174,13,0),0)</f>
        <v>0</v>
      </c>
    </row>
    <row r="57" spans="1:15" hidden="1" x14ac:dyDescent="0.3">
      <c r="A57" s="12">
        <v>44625</v>
      </c>
      <c r="B57" s="7">
        <v>17704</v>
      </c>
      <c r="C57">
        <f>VLOOKUP(A57,profile_visits!$A$1:$B$658,2,FALSE)</f>
        <v>572</v>
      </c>
      <c r="D57">
        <f>IFERROR(VLOOKUP(A57,new_followers!$A$2:$B$341,2,FALSE),0)</f>
        <v>0</v>
      </c>
      <c r="E57">
        <f>IFERROR(INDEX(content!$E$1:$E$174,MATCH(newdata!A57,content!$G$1:$G$174,0)),)</f>
        <v>0</v>
      </c>
      <c r="F57">
        <f>IFERROR(INDEX(content!$F$1:$F$174,MATCH(newdata!A57,content!$G$1:$G$174,0)),0)</f>
        <v>0</v>
      </c>
      <c r="G57">
        <f>IFERROR(VLOOKUP($A57,content!$G$1:$T$174,3,0),0)</f>
        <v>0</v>
      </c>
      <c r="H57">
        <f>IFERROR(VLOOKUP($A57,content!$G$1:$T$174,6,0),0)</f>
        <v>0</v>
      </c>
      <c r="I57">
        <f>IFERROR(VLOOKUP($A57,content!$G$1:$T$174,7,0),0)</f>
        <v>0</v>
      </c>
      <c r="J57">
        <f>IFERROR(VLOOKUP($A57,content!$G$1:$T$174,8,0),0)</f>
        <v>0</v>
      </c>
      <c r="K57">
        <f>IFERROR(VLOOKUP($A57,content!$G$1:$T$174,9,0),0)</f>
        <v>0</v>
      </c>
      <c r="L57">
        <f>IFERROR(VLOOKUP($A57,content!$G$1:$T$174,10,0),0)</f>
        <v>0</v>
      </c>
      <c r="M57">
        <f>IFERROR(VLOOKUP($A57,content!$G$1:$T$174,11,0),0)</f>
        <v>0</v>
      </c>
      <c r="N57">
        <f>IFERROR(VLOOKUP($A57,content!$G$1:$T$174,12,0),0)</f>
        <v>0</v>
      </c>
      <c r="O57">
        <f>IFERROR(VLOOKUP($A57,content!$G$1:$T$174,13,0),0)</f>
        <v>0</v>
      </c>
    </row>
    <row r="58" spans="1:15" hidden="1" x14ac:dyDescent="0.3">
      <c r="A58" s="12">
        <v>44626</v>
      </c>
      <c r="B58" s="7">
        <v>15886</v>
      </c>
      <c r="C58">
        <f>VLOOKUP(A58,profile_visits!$A$1:$B$658,2,FALSE)</f>
        <v>505</v>
      </c>
      <c r="D58">
        <f>IFERROR(VLOOKUP(A58,new_followers!$A$2:$B$341,2,FALSE),0)</f>
        <v>0</v>
      </c>
      <c r="E58">
        <f>IFERROR(INDEX(content!$E$1:$E$174,MATCH(newdata!A58,content!$G$1:$G$174,0)),)</f>
        <v>0</v>
      </c>
      <c r="F58">
        <f>IFERROR(INDEX(content!$F$1:$F$174,MATCH(newdata!A58,content!$G$1:$G$174,0)),0)</f>
        <v>0</v>
      </c>
      <c r="G58">
        <f>IFERROR(VLOOKUP($A58,content!$G$1:$T$174,3,0),0)</f>
        <v>0</v>
      </c>
      <c r="H58">
        <f>IFERROR(VLOOKUP($A58,content!$G$1:$T$174,6,0),0)</f>
        <v>0</v>
      </c>
      <c r="I58">
        <f>IFERROR(VLOOKUP($A58,content!$G$1:$T$174,7,0),0)</f>
        <v>0</v>
      </c>
      <c r="J58">
        <f>IFERROR(VLOOKUP($A58,content!$G$1:$T$174,8,0),0)</f>
        <v>0</v>
      </c>
      <c r="K58">
        <f>IFERROR(VLOOKUP($A58,content!$G$1:$T$174,9,0),0)</f>
        <v>0</v>
      </c>
      <c r="L58">
        <f>IFERROR(VLOOKUP($A58,content!$G$1:$T$174,10,0),0)</f>
        <v>0</v>
      </c>
      <c r="M58">
        <f>IFERROR(VLOOKUP($A58,content!$G$1:$T$174,11,0),0)</f>
        <v>0</v>
      </c>
      <c r="N58">
        <f>IFERROR(VLOOKUP($A58,content!$G$1:$T$174,12,0),0)</f>
        <v>0</v>
      </c>
      <c r="O58">
        <f>IFERROR(VLOOKUP($A58,content!$G$1:$T$174,13,0),0)</f>
        <v>0</v>
      </c>
    </row>
    <row r="59" spans="1:15" hidden="1" x14ac:dyDescent="0.3">
      <c r="A59" s="12">
        <v>44627</v>
      </c>
      <c r="B59" s="7">
        <v>21173</v>
      </c>
      <c r="C59">
        <f>VLOOKUP(A59,profile_visits!$A$1:$B$658,2,FALSE)</f>
        <v>643</v>
      </c>
      <c r="D59">
        <f>IFERROR(VLOOKUP(A59,new_followers!$A$2:$B$341,2,FALSE),0)</f>
        <v>0</v>
      </c>
      <c r="E59">
        <f>IFERROR(INDEX(content!$E$1:$E$174,MATCH(newdata!A59,content!$G$1:$G$174,0)),)</f>
        <v>0</v>
      </c>
      <c r="F59">
        <f>IFERROR(INDEX(content!$F$1:$F$174,MATCH(newdata!A59,content!$G$1:$G$174,0)),0)</f>
        <v>0</v>
      </c>
      <c r="G59">
        <f>IFERROR(VLOOKUP($A59,content!$G$1:$T$174,3,0),0)</f>
        <v>0</v>
      </c>
      <c r="H59">
        <f>IFERROR(VLOOKUP($A59,content!$G$1:$T$174,6,0),0)</f>
        <v>0</v>
      </c>
      <c r="I59">
        <f>IFERROR(VLOOKUP($A59,content!$G$1:$T$174,7,0),0)</f>
        <v>0</v>
      </c>
      <c r="J59">
        <f>IFERROR(VLOOKUP($A59,content!$G$1:$T$174,8,0),0)</f>
        <v>0</v>
      </c>
      <c r="K59">
        <f>IFERROR(VLOOKUP($A59,content!$G$1:$T$174,9,0),0)</f>
        <v>0</v>
      </c>
      <c r="L59">
        <f>IFERROR(VLOOKUP($A59,content!$G$1:$T$174,10,0),0)</f>
        <v>0</v>
      </c>
      <c r="M59">
        <f>IFERROR(VLOOKUP($A59,content!$G$1:$T$174,11,0),0)</f>
        <v>0</v>
      </c>
      <c r="N59">
        <f>IFERROR(VLOOKUP($A59,content!$G$1:$T$174,12,0),0)</f>
        <v>0</v>
      </c>
      <c r="O59">
        <f>IFERROR(VLOOKUP($A59,content!$G$1:$T$174,13,0),0)</f>
        <v>0</v>
      </c>
    </row>
    <row r="60" spans="1:15" hidden="1" x14ac:dyDescent="0.3">
      <c r="A60" s="12">
        <v>44628</v>
      </c>
      <c r="B60" s="7">
        <v>23647</v>
      </c>
      <c r="C60">
        <f>VLOOKUP(A60,profile_visits!$A$1:$B$658,2,FALSE)</f>
        <v>739</v>
      </c>
      <c r="D60">
        <f>IFERROR(VLOOKUP(A60,new_followers!$A$2:$B$341,2,FALSE),0)</f>
        <v>0</v>
      </c>
      <c r="E60">
        <f>IFERROR(INDEX(content!$E$1:$E$174,MATCH(newdata!A60,content!$G$1:$G$174,0)),)</f>
        <v>0</v>
      </c>
      <c r="F60">
        <f>IFERROR(INDEX(content!$F$1:$F$174,MATCH(newdata!A60,content!$G$1:$G$174,0)),0)</f>
        <v>0</v>
      </c>
      <c r="G60">
        <f>IFERROR(VLOOKUP($A60,content!$G$1:$T$174,3,0),0)</f>
        <v>0</v>
      </c>
      <c r="H60">
        <f>IFERROR(VLOOKUP($A60,content!$G$1:$T$174,6,0),0)</f>
        <v>0</v>
      </c>
      <c r="I60">
        <f>IFERROR(VLOOKUP($A60,content!$G$1:$T$174,7,0),0)</f>
        <v>0</v>
      </c>
      <c r="J60">
        <f>IFERROR(VLOOKUP($A60,content!$G$1:$T$174,8,0),0)</f>
        <v>0</v>
      </c>
      <c r="K60">
        <f>IFERROR(VLOOKUP($A60,content!$G$1:$T$174,9,0),0)</f>
        <v>0</v>
      </c>
      <c r="L60">
        <f>IFERROR(VLOOKUP($A60,content!$G$1:$T$174,10,0),0)</f>
        <v>0</v>
      </c>
      <c r="M60">
        <f>IFERROR(VLOOKUP($A60,content!$G$1:$T$174,11,0),0)</f>
        <v>0</v>
      </c>
      <c r="N60">
        <f>IFERROR(VLOOKUP($A60,content!$G$1:$T$174,12,0),0)</f>
        <v>0</v>
      </c>
      <c r="O60">
        <f>IFERROR(VLOOKUP($A60,content!$G$1:$T$174,13,0),0)</f>
        <v>0</v>
      </c>
    </row>
    <row r="61" spans="1:15" hidden="1" x14ac:dyDescent="0.3">
      <c r="A61" s="12">
        <v>44629</v>
      </c>
      <c r="B61" s="7">
        <v>32961</v>
      </c>
      <c r="C61">
        <f>VLOOKUP(A61,profile_visits!$A$1:$B$658,2,FALSE)</f>
        <v>799</v>
      </c>
      <c r="D61">
        <f>IFERROR(VLOOKUP(A61,new_followers!$A$2:$B$341,2,FALSE),0)</f>
        <v>0</v>
      </c>
      <c r="E61">
        <f>IFERROR(INDEX(content!$E$1:$E$174,MATCH(newdata!A61,content!$G$1:$G$174,0)),)</f>
        <v>0</v>
      </c>
      <c r="F61">
        <f>IFERROR(INDEX(content!$F$1:$F$174,MATCH(newdata!A61,content!$G$1:$G$174,0)),0)</f>
        <v>0</v>
      </c>
      <c r="G61">
        <f>IFERROR(VLOOKUP($A61,content!$G$1:$T$174,3,0),0)</f>
        <v>0</v>
      </c>
      <c r="H61">
        <f>IFERROR(VLOOKUP($A61,content!$G$1:$T$174,6,0),0)</f>
        <v>0</v>
      </c>
      <c r="I61">
        <f>IFERROR(VLOOKUP($A61,content!$G$1:$T$174,7,0),0)</f>
        <v>0</v>
      </c>
      <c r="J61">
        <f>IFERROR(VLOOKUP($A61,content!$G$1:$T$174,8,0),0)</f>
        <v>0</v>
      </c>
      <c r="K61">
        <f>IFERROR(VLOOKUP($A61,content!$G$1:$T$174,9,0),0)</f>
        <v>0</v>
      </c>
      <c r="L61">
        <f>IFERROR(VLOOKUP($A61,content!$G$1:$T$174,10,0),0)</f>
        <v>0</v>
      </c>
      <c r="M61">
        <f>IFERROR(VLOOKUP($A61,content!$G$1:$T$174,11,0),0)</f>
        <v>0</v>
      </c>
      <c r="N61">
        <f>IFERROR(VLOOKUP($A61,content!$G$1:$T$174,12,0),0)</f>
        <v>0</v>
      </c>
      <c r="O61">
        <f>IFERROR(VLOOKUP($A61,content!$G$1:$T$174,13,0),0)</f>
        <v>0</v>
      </c>
    </row>
    <row r="62" spans="1:15" hidden="1" x14ac:dyDescent="0.3">
      <c r="A62" s="12">
        <v>44630</v>
      </c>
      <c r="B62" s="7">
        <v>45301</v>
      </c>
      <c r="C62">
        <f>VLOOKUP(A62,profile_visits!$A$1:$B$658,2,FALSE)</f>
        <v>986</v>
      </c>
      <c r="D62">
        <f>IFERROR(VLOOKUP(A62,new_followers!$A$2:$B$341,2,FALSE),0)</f>
        <v>0</v>
      </c>
      <c r="E62">
        <f>IFERROR(INDEX(content!$E$1:$E$174,MATCH(newdata!A62,content!$G$1:$G$174,0)),)</f>
        <v>0</v>
      </c>
      <c r="F62">
        <f>IFERROR(INDEX(content!$F$1:$F$174,MATCH(newdata!A62,content!$G$1:$G$174,0)),0)</f>
        <v>0</v>
      </c>
      <c r="G62">
        <f>IFERROR(VLOOKUP($A62,content!$G$1:$T$174,3,0),0)</f>
        <v>0</v>
      </c>
      <c r="H62">
        <f>IFERROR(VLOOKUP($A62,content!$G$1:$T$174,6,0),0)</f>
        <v>0</v>
      </c>
      <c r="I62">
        <f>IFERROR(VLOOKUP($A62,content!$G$1:$T$174,7,0),0)</f>
        <v>0</v>
      </c>
      <c r="J62">
        <f>IFERROR(VLOOKUP($A62,content!$G$1:$T$174,8,0),0)</f>
        <v>0</v>
      </c>
      <c r="K62">
        <f>IFERROR(VLOOKUP($A62,content!$G$1:$T$174,9,0),0)</f>
        <v>0</v>
      </c>
      <c r="L62">
        <f>IFERROR(VLOOKUP($A62,content!$G$1:$T$174,10,0),0)</f>
        <v>0</v>
      </c>
      <c r="M62">
        <f>IFERROR(VLOOKUP($A62,content!$G$1:$T$174,11,0),0)</f>
        <v>0</v>
      </c>
      <c r="N62">
        <f>IFERROR(VLOOKUP($A62,content!$G$1:$T$174,12,0),0)</f>
        <v>0</v>
      </c>
      <c r="O62">
        <f>IFERROR(VLOOKUP($A62,content!$G$1:$T$174,13,0),0)</f>
        <v>0</v>
      </c>
    </row>
    <row r="63" spans="1:15" hidden="1" x14ac:dyDescent="0.3">
      <c r="A63" s="12">
        <v>44631</v>
      </c>
      <c r="B63" s="7">
        <v>42328</v>
      </c>
      <c r="C63">
        <f>VLOOKUP(A63,profile_visits!$A$1:$B$658,2,FALSE)</f>
        <v>882</v>
      </c>
      <c r="D63">
        <f>IFERROR(VLOOKUP(A63,new_followers!$A$2:$B$341,2,FALSE),0)</f>
        <v>0</v>
      </c>
      <c r="E63">
        <f>IFERROR(INDEX(content!$E$1:$E$174,MATCH(newdata!A63,content!$G$1:$G$174,0)),)</f>
        <v>0</v>
      </c>
      <c r="F63">
        <f>IFERROR(INDEX(content!$F$1:$F$174,MATCH(newdata!A63,content!$G$1:$G$174,0)),0)</f>
        <v>0</v>
      </c>
      <c r="G63">
        <f>IFERROR(VLOOKUP($A63,content!$G$1:$T$174,3,0),0)</f>
        <v>0</v>
      </c>
      <c r="H63">
        <f>IFERROR(VLOOKUP($A63,content!$G$1:$T$174,6,0),0)</f>
        <v>0</v>
      </c>
      <c r="I63">
        <f>IFERROR(VLOOKUP($A63,content!$G$1:$T$174,7,0),0)</f>
        <v>0</v>
      </c>
      <c r="J63">
        <f>IFERROR(VLOOKUP($A63,content!$G$1:$T$174,8,0),0)</f>
        <v>0</v>
      </c>
      <c r="K63">
        <f>IFERROR(VLOOKUP($A63,content!$G$1:$T$174,9,0),0)</f>
        <v>0</v>
      </c>
      <c r="L63">
        <f>IFERROR(VLOOKUP($A63,content!$G$1:$T$174,10,0),0)</f>
        <v>0</v>
      </c>
      <c r="M63">
        <f>IFERROR(VLOOKUP($A63,content!$G$1:$T$174,11,0),0)</f>
        <v>0</v>
      </c>
      <c r="N63">
        <f>IFERROR(VLOOKUP($A63,content!$G$1:$T$174,12,0),0)</f>
        <v>0</v>
      </c>
      <c r="O63">
        <f>IFERROR(VLOOKUP($A63,content!$G$1:$T$174,13,0),0)</f>
        <v>0</v>
      </c>
    </row>
    <row r="64" spans="1:15" hidden="1" x14ac:dyDescent="0.3">
      <c r="A64" s="12">
        <v>44632</v>
      </c>
      <c r="B64" s="7">
        <v>28108</v>
      </c>
      <c r="C64">
        <f>VLOOKUP(A64,profile_visits!$A$1:$B$658,2,FALSE)</f>
        <v>671</v>
      </c>
      <c r="D64">
        <f>IFERROR(VLOOKUP(A64,new_followers!$A$2:$B$341,2,FALSE),0)</f>
        <v>0</v>
      </c>
      <c r="E64">
        <f>IFERROR(INDEX(content!$E$1:$E$174,MATCH(newdata!A64,content!$G$1:$G$174,0)),)</f>
        <v>0</v>
      </c>
      <c r="F64">
        <f>IFERROR(INDEX(content!$F$1:$F$174,MATCH(newdata!A64,content!$G$1:$G$174,0)),0)</f>
        <v>0</v>
      </c>
      <c r="G64">
        <f>IFERROR(VLOOKUP($A64,content!$G$1:$T$174,3,0),0)</f>
        <v>0</v>
      </c>
      <c r="H64">
        <f>IFERROR(VLOOKUP($A64,content!$G$1:$T$174,6,0),0)</f>
        <v>0</v>
      </c>
      <c r="I64">
        <f>IFERROR(VLOOKUP($A64,content!$G$1:$T$174,7,0),0)</f>
        <v>0</v>
      </c>
      <c r="J64">
        <f>IFERROR(VLOOKUP($A64,content!$G$1:$T$174,8,0),0)</f>
        <v>0</v>
      </c>
      <c r="K64">
        <f>IFERROR(VLOOKUP($A64,content!$G$1:$T$174,9,0),0)</f>
        <v>0</v>
      </c>
      <c r="L64">
        <f>IFERROR(VLOOKUP($A64,content!$G$1:$T$174,10,0),0)</f>
        <v>0</v>
      </c>
      <c r="M64">
        <f>IFERROR(VLOOKUP($A64,content!$G$1:$T$174,11,0),0)</f>
        <v>0</v>
      </c>
      <c r="N64">
        <f>IFERROR(VLOOKUP($A64,content!$G$1:$T$174,12,0),0)</f>
        <v>0</v>
      </c>
      <c r="O64">
        <f>IFERROR(VLOOKUP($A64,content!$G$1:$T$174,13,0),0)</f>
        <v>0</v>
      </c>
    </row>
    <row r="65" spans="1:15" hidden="1" x14ac:dyDescent="0.3">
      <c r="A65" s="12">
        <v>44633</v>
      </c>
      <c r="B65" s="7">
        <v>25980</v>
      </c>
      <c r="C65">
        <f>VLOOKUP(A65,profile_visits!$A$1:$B$658,2,FALSE)</f>
        <v>686</v>
      </c>
      <c r="D65">
        <f>IFERROR(VLOOKUP(A65,new_followers!$A$2:$B$341,2,FALSE),0)</f>
        <v>0</v>
      </c>
      <c r="E65">
        <f>IFERROR(INDEX(content!$E$1:$E$174,MATCH(newdata!A65,content!$G$1:$G$174,0)),)</f>
        <v>0</v>
      </c>
      <c r="F65">
        <f>IFERROR(INDEX(content!$F$1:$F$174,MATCH(newdata!A65,content!$G$1:$G$174,0)),0)</f>
        <v>0</v>
      </c>
      <c r="G65">
        <f>IFERROR(VLOOKUP($A65,content!$G$1:$T$174,3,0),0)</f>
        <v>0</v>
      </c>
      <c r="H65">
        <f>IFERROR(VLOOKUP($A65,content!$G$1:$T$174,6,0),0)</f>
        <v>0</v>
      </c>
      <c r="I65">
        <f>IFERROR(VLOOKUP($A65,content!$G$1:$T$174,7,0),0)</f>
        <v>0</v>
      </c>
      <c r="J65">
        <f>IFERROR(VLOOKUP($A65,content!$G$1:$T$174,8,0),0)</f>
        <v>0</v>
      </c>
      <c r="K65">
        <f>IFERROR(VLOOKUP($A65,content!$G$1:$T$174,9,0),0)</f>
        <v>0</v>
      </c>
      <c r="L65">
        <f>IFERROR(VLOOKUP($A65,content!$G$1:$T$174,10,0),0)</f>
        <v>0</v>
      </c>
      <c r="M65">
        <f>IFERROR(VLOOKUP($A65,content!$G$1:$T$174,11,0),0)</f>
        <v>0</v>
      </c>
      <c r="N65">
        <f>IFERROR(VLOOKUP($A65,content!$G$1:$T$174,12,0),0)</f>
        <v>0</v>
      </c>
      <c r="O65">
        <f>IFERROR(VLOOKUP($A65,content!$G$1:$T$174,13,0),0)</f>
        <v>0</v>
      </c>
    </row>
    <row r="66" spans="1:15" hidden="1" x14ac:dyDescent="0.3">
      <c r="A66" s="12">
        <v>44634</v>
      </c>
      <c r="B66" s="7">
        <v>42097</v>
      </c>
      <c r="C66">
        <f>VLOOKUP(A66,profile_visits!$A$1:$B$658,2,FALSE)</f>
        <v>903</v>
      </c>
      <c r="D66">
        <f>IFERROR(VLOOKUP(A66,new_followers!$A$2:$B$341,2,FALSE),0)</f>
        <v>0</v>
      </c>
      <c r="E66">
        <f>IFERROR(INDEX(content!$E$1:$E$174,MATCH(newdata!A66,content!$G$1:$G$174,0)),)</f>
        <v>0</v>
      </c>
      <c r="F66">
        <f>IFERROR(INDEX(content!$F$1:$F$174,MATCH(newdata!A66,content!$G$1:$G$174,0)),0)</f>
        <v>0</v>
      </c>
      <c r="G66">
        <f>IFERROR(VLOOKUP($A66,content!$G$1:$T$174,3,0),0)</f>
        <v>0</v>
      </c>
      <c r="H66">
        <f>IFERROR(VLOOKUP($A66,content!$G$1:$T$174,6,0),0)</f>
        <v>0</v>
      </c>
      <c r="I66">
        <f>IFERROR(VLOOKUP($A66,content!$G$1:$T$174,7,0),0)</f>
        <v>0</v>
      </c>
      <c r="J66">
        <f>IFERROR(VLOOKUP($A66,content!$G$1:$T$174,8,0),0)</f>
        <v>0</v>
      </c>
      <c r="K66">
        <f>IFERROR(VLOOKUP($A66,content!$G$1:$T$174,9,0),0)</f>
        <v>0</v>
      </c>
      <c r="L66">
        <f>IFERROR(VLOOKUP($A66,content!$G$1:$T$174,10,0),0)</f>
        <v>0</v>
      </c>
      <c r="M66">
        <f>IFERROR(VLOOKUP($A66,content!$G$1:$T$174,11,0),0)</f>
        <v>0</v>
      </c>
      <c r="N66">
        <f>IFERROR(VLOOKUP($A66,content!$G$1:$T$174,12,0),0)</f>
        <v>0</v>
      </c>
      <c r="O66">
        <f>IFERROR(VLOOKUP($A66,content!$G$1:$T$174,13,0),0)</f>
        <v>0</v>
      </c>
    </row>
    <row r="67" spans="1:15" hidden="1" x14ac:dyDescent="0.3">
      <c r="A67" s="12">
        <v>44635</v>
      </c>
      <c r="B67" s="7">
        <v>53940</v>
      </c>
      <c r="C67">
        <f>VLOOKUP(A67,profile_visits!$A$1:$B$658,2,FALSE)</f>
        <v>1210</v>
      </c>
      <c r="D67">
        <f>IFERROR(VLOOKUP(A67,new_followers!$A$2:$B$341,2,FALSE),0)</f>
        <v>0</v>
      </c>
      <c r="E67">
        <f>IFERROR(INDEX(content!$E$1:$E$174,MATCH(newdata!A67,content!$G$1:$G$174,0)),)</f>
        <v>0</v>
      </c>
      <c r="F67">
        <f>IFERROR(INDEX(content!$F$1:$F$174,MATCH(newdata!A67,content!$G$1:$G$174,0)),0)</f>
        <v>0</v>
      </c>
      <c r="G67">
        <f>IFERROR(VLOOKUP($A67,content!$G$1:$T$174,3,0),0)</f>
        <v>0</v>
      </c>
      <c r="H67">
        <f>IFERROR(VLOOKUP($A67,content!$G$1:$T$174,6,0),0)</f>
        <v>0</v>
      </c>
      <c r="I67">
        <f>IFERROR(VLOOKUP($A67,content!$G$1:$T$174,7,0),0)</f>
        <v>0</v>
      </c>
      <c r="J67">
        <f>IFERROR(VLOOKUP($A67,content!$G$1:$T$174,8,0),0)</f>
        <v>0</v>
      </c>
      <c r="K67">
        <f>IFERROR(VLOOKUP($A67,content!$G$1:$T$174,9,0),0)</f>
        <v>0</v>
      </c>
      <c r="L67">
        <f>IFERROR(VLOOKUP($A67,content!$G$1:$T$174,10,0),0)</f>
        <v>0</v>
      </c>
      <c r="M67">
        <f>IFERROR(VLOOKUP($A67,content!$G$1:$T$174,11,0),0)</f>
        <v>0</v>
      </c>
      <c r="N67">
        <f>IFERROR(VLOOKUP($A67,content!$G$1:$T$174,12,0),0)</f>
        <v>0</v>
      </c>
      <c r="O67">
        <f>IFERROR(VLOOKUP($A67,content!$G$1:$T$174,13,0),0)</f>
        <v>0</v>
      </c>
    </row>
    <row r="68" spans="1:15" hidden="1" x14ac:dyDescent="0.3">
      <c r="A68" s="12">
        <v>44636</v>
      </c>
      <c r="B68" s="7">
        <v>102144</v>
      </c>
      <c r="C68">
        <f>VLOOKUP(A68,profile_visits!$A$1:$B$658,2,FALSE)</f>
        <v>1919</v>
      </c>
      <c r="D68">
        <f>IFERROR(VLOOKUP(A68,new_followers!$A$2:$B$341,2,FALSE),0)</f>
        <v>0</v>
      </c>
      <c r="E68">
        <f>IFERROR(INDEX(content!$E$1:$E$174,MATCH(newdata!A68,content!$G$1:$G$174,0)),)</f>
        <v>0</v>
      </c>
      <c r="F68">
        <f>IFERROR(INDEX(content!$F$1:$F$174,MATCH(newdata!A68,content!$G$1:$G$174,0)),0)</f>
        <v>0</v>
      </c>
      <c r="G68">
        <f>IFERROR(VLOOKUP($A68,content!$G$1:$T$174,3,0),0)</f>
        <v>0</v>
      </c>
      <c r="H68">
        <f>IFERROR(VLOOKUP($A68,content!$G$1:$T$174,6,0),0)</f>
        <v>0</v>
      </c>
      <c r="I68">
        <f>IFERROR(VLOOKUP($A68,content!$G$1:$T$174,7,0),0)</f>
        <v>0</v>
      </c>
      <c r="J68">
        <f>IFERROR(VLOOKUP($A68,content!$G$1:$T$174,8,0),0)</f>
        <v>0</v>
      </c>
      <c r="K68">
        <f>IFERROR(VLOOKUP($A68,content!$G$1:$T$174,9,0),0)</f>
        <v>0</v>
      </c>
      <c r="L68">
        <f>IFERROR(VLOOKUP($A68,content!$G$1:$T$174,10,0),0)</f>
        <v>0</v>
      </c>
      <c r="M68">
        <f>IFERROR(VLOOKUP($A68,content!$G$1:$T$174,11,0),0)</f>
        <v>0</v>
      </c>
      <c r="N68">
        <f>IFERROR(VLOOKUP($A68,content!$G$1:$T$174,12,0),0)</f>
        <v>0</v>
      </c>
      <c r="O68">
        <f>IFERROR(VLOOKUP($A68,content!$G$1:$T$174,13,0),0)</f>
        <v>0</v>
      </c>
    </row>
    <row r="69" spans="1:15" hidden="1" x14ac:dyDescent="0.3">
      <c r="A69" s="12">
        <v>44637</v>
      </c>
      <c r="B69" s="7">
        <v>65322</v>
      </c>
      <c r="C69">
        <f>VLOOKUP(A69,profile_visits!$A$1:$B$658,2,FALSE)</f>
        <v>1242</v>
      </c>
      <c r="D69">
        <f>IFERROR(VLOOKUP(A69,new_followers!$A$2:$B$341,2,FALSE),0)</f>
        <v>0</v>
      </c>
      <c r="E69">
        <f>IFERROR(INDEX(content!$E$1:$E$174,MATCH(newdata!A69,content!$G$1:$G$174,0)),)</f>
        <v>0</v>
      </c>
      <c r="F69">
        <f>IFERROR(INDEX(content!$F$1:$F$174,MATCH(newdata!A69,content!$G$1:$G$174,0)),0)</f>
        <v>0</v>
      </c>
      <c r="G69">
        <f>IFERROR(VLOOKUP($A69,content!$G$1:$T$174,3,0),0)</f>
        <v>0</v>
      </c>
      <c r="H69">
        <f>IFERROR(VLOOKUP($A69,content!$G$1:$T$174,6,0),0)</f>
        <v>0</v>
      </c>
      <c r="I69">
        <f>IFERROR(VLOOKUP($A69,content!$G$1:$T$174,7,0),0)</f>
        <v>0</v>
      </c>
      <c r="J69">
        <f>IFERROR(VLOOKUP($A69,content!$G$1:$T$174,8,0),0)</f>
        <v>0</v>
      </c>
      <c r="K69">
        <f>IFERROR(VLOOKUP($A69,content!$G$1:$T$174,9,0),0)</f>
        <v>0</v>
      </c>
      <c r="L69">
        <f>IFERROR(VLOOKUP($A69,content!$G$1:$T$174,10,0),0)</f>
        <v>0</v>
      </c>
      <c r="M69">
        <f>IFERROR(VLOOKUP($A69,content!$G$1:$T$174,11,0),0)</f>
        <v>0</v>
      </c>
      <c r="N69">
        <f>IFERROR(VLOOKUP($A69,content!$G$1:$T$174,12,0),0)</f>
        <v>0</v>
      </c>
      <c r="O69">
        <f>IFERROR(VLOOKUP($A69,content!$G$1:$T$174,13,0),0)</f>
        <v>0</v>
      </c>
    </row>
    <row r="70" spans="1:15" hidden="1" x14ac:dyDescent="0.3">
      <c r="A70" s="12">
        <v>44638</v>
      </c>
      <c r="B70" s="7">
        <v>32658</v>
      </c>
      <c r="C70">
        <f>VLOOKUP(A70,profile_visits!$A$1:$B$658,2,FALSE)</f>
        <v>616</v>
      </c>
      <c r="D70">
        <f>IFERROR(VLOOKUP(A70,new_followers!$A$2:$B$341,2,FALSE),0)</f>
        <v>0</v>
      </c>
      <c r="E70">
        <f>IFERROR(INDEX(content!$E$1:$E$174,MATCH(newdata!A70,content!$G$1:$G$174,0)),)</f>
        <v>0</v>
      </c>
      <c r="F70">
        <f>IFERROR(INDEX(content!$F$1:$F$174,MATCH(newdata!A70,content!$G$1:$G$174,0)),0)</f>
        <v>0</v>
      </c>
      <c r="G70">
        <f>IFERROR(VLOOKUP($A70,content!$G$1:$T$174,3,0),0)</f>
        <v>0</v>
      </c>
      <c r="H70">
        <f>IFERROR(VLOOKUP($A70,content!$G$1:$T$174,6,0),0)</f>
        <v>0</v>
      </c>
      <c r="I70">
        <f>IFERROR(VLOOKUP($A70,content!$G$1:$T$174,7,0),0)</f>
        <v>0</v>
      </c>
      <c r="J70">
        <f>IFERROR(VLOOKUP($A70,content!$G$1:$T$174,8,0),0)</f>
        <v>0</v>
      </c>
      <c r="K70">
        <f>IFERROR(VLOOKUP($A70,content!$G$1:$T$174,9,0),0)</f>
        <v>0</v>
      </c>
      <c r="L70">
        <f>IFERROR(VLOOKUP($A70,content!$G$1:$T$174,10,0),0)</f>
        <v>0</v>
      </c>
      <c r="M70">
        <f>IFERROR(VLOOKUP($A70,content!$G$1:$T$174,11,0),0)</f>
        <v>0</v>
      </c>
      <c r="N70">
        <f>IFERROR(VLOOKUP($A70,content!$G$1:$T$174,12,0),0)</f>
        <v>0</v>
      </c>
      <c r="O70">
        <f>IFERROR(VLOOKUP($A70,content!$G$1:$T$174,13,0),0)</f>
        <v>0</v>
      </c>
    </row>
    <row r="71" spans="1:15" hidden="1" x14ac:dyDescent="0.3">
      <c r="A71" s="12">
        <v>44639</v>
      </c>
      <c r="B71" s="7">
        <v>30770</v>
      </c>
      <c r="C71">
        <f>VLOOKUP(A71,profile_visits!$A$1:$B$658,2,FALSE)</f>
        <v>727</v>
      </c>
      <c r="D71">
        <f>IFERROR(VLOOKUP(A71,new_followers!$A$2:$B$341,2,FALSE),0)</f>
        <v>0</v>
      </c>
      <c r="E71">
        <f>IFERROR(INDEX(content!$E$1:$E$174,MATCH(newdata!A71,content!$G$1:$G$174,0)),)</f>
        <v>0</v>
      </c>
      <c r="F71">
        <f>IFERROR(INDEX(content!$F$1:$F$174,MATCH(newdata!A71,content!$G$1:$G$174,0)),0)</f>
        <v>0</v>
      </c>
      <c r="G71">
        <f>IFERROR(VLOOKUP($A71,content!$G$1:$T$174,3,0),0)</f>
        <v>0</v>
      </c>
      <c r="H71">
        <f>IFERROR(VLOOKUP($A71,content!$G$1:$T$174,6,0),0)</f>
        <v>0</v>
      </c>
      <c r="I71">
        <f>IFERROR(VLOOKUP($A71,content!$G$1:$T$174,7,0),0)</f>
        <v>0</v>
      </c>
      <c r="J71">
        <f>IFERROR(VLOOKUP($A71,content!$G$1:$T$174,8,0),0)</f>
        <v>0</v>
      </c>
      <c r="K71">
        <f>IFERROR(VLOOKUP($A71,content!$G$1:$T$174,9,0),0)</f>
        <v>0</v>
      </c>
      <c r="L71">
        <f>IFERROR(VLOOKUP($A71,content!$G$1:$T$174,10,0),0)</f>
        <v>0</v>
      </c>
      <c r="M71">
        <f>IFERROR(VLOOKUP($A71,content!$G$1:$T$174,11,0),0)</f>
        <v>0</v>
      </c>
      <c r="N71">
        <f>IFERROR(VLOOKUP($A71,content!$G$1:$T$174,12,0),0)</f>
        <v>0</v>
      </c>
      <c r="O71">
        <f>IFERROR(VLOOKUP($A71,content!$G$1:$T$174,13,0),0)</f>
        <v>0</v>
      </c>
    </row>
    <row r="72" spans="1:15" hidden="1" x14ac:dyDescent="0.3">
      <c r="A72" s="12">
        <v>44640</v>
      </c>
      <c r="B72" s="7">
        <v>56445</v>
      </c>
      <c r="C72">
        <f>VLOOKUP(A72,profile_visits!$A$1:$B$658,2,FALSE)</f>
        <v>1049</v>
      </c>
      <c r="D72">
        <f>IFERROR(VLOOKUP(A72,new_followers!$A$2:$B$341,2,FALSE),0)</f>
        <v>0</v>
      </c>
      <c r="E72">
        <f>IFERROR(INDEX(content!$E$1:$E$174,MATCH(newdata!A72,content!$G$1:$G$174,0)),)</f>
        <v>0</v>
      </c>
      <c r="F72">
        <f>IFERROR(INDEX(content!$F$1:$F$174,MATCH(newdata!A72,content!$G$1:$G$174,0)),0)</f>
        <v>0</v>
      </c>
      <c r="G72">
        <f>IFERROR(VLOOKUP($A72,content!$G$1:$T$174,3,0),0)</f>
        <v>0</v>
      </c>
      <c r="H72">
        <f>IFERROR(VLOOKUP($A72,content!$G$1:$T$174,6,0),0)</f>
        <v>0</v>
      </c>
      <c r="I72">
        <f>IFERROR(VLOOKUP($A72,content!$G$1:$T$174,7,0),0)</f>
        <v>0</v>
      </c>
      <c r="J72">
        <f>IFERROR(VLOOKUP($A72,content!$G$1:$T$174,8,0),0)</f>
        <v>0</v>
      </c>
      <c r="K72">
        <f>IFERROR(VLOOKUP($A72,content!$G$1:$T$174,9,0),0)</f>
        <v>0</v>
      </c>
      <c r="L72">
        <f>IFERROR(VLOOKUP($A72,content!$G$1:$T$174,10,0),0)</f>
        <v>0</v>
      </c>
      <c r="M72">
        <f>IFERROR(VLOOKUP($A72,content!$G$1:$T$174,11,0),0)</f>
        <v>0</v>
      </c>
      <c r="N72">
        <f>IFERROR(VLOOKUP($A72,content!$G$1:$T$174,12,0),0)</f>
        <v>0</v>
      </c>
      <c r="O72">
        <f>IFERROR(VLOOKUP($A72,content!$G$1:$T$174,13,0),0)</f>
        <v>0</v>
      </c>
    </row>
    <row r="73" spans="1:15" hidden="1" x14ac:dyDescent="0.3">
      <c r="A73" s="12">
        <v>44641</v>
      </c>
      <c r="B73" s="7">
        <v>43978</v>
      </c>
      <c r="C73">
        <f>VLOOKUP(A73,profile_visits!$A$1:$B$658,2,FALSE)</f>
        <v>974</v>
      </c>
      <c r="D73">
        <f>IFERROR(VLOOKUP(A73,new_followers!$A$2:$B$341,2,FALSE),0)</f>
        <v>0</v>
      </c>
      <c r="E73">
        <f>IFERROR(INDEX(content!$E$1:$E$174,MATCH(newdata!A73,content!$G$1:$G$174,0)),)</f>
        <v>0</v>
      </c>
      <c r="F73">
        <f>IFERROR(INDEX(content!$F$1:$F$174,MATCH(newdata!A73,content!$G$1:$G$174,0)),0)</f>
        <v>0</v>
      </c>
      <c r="G73">
        <f>IFERROR(VLOOKUP($A73,content!$G$1:$T$174,3,0),0)</f>
        <v>0</v>
      </c>
      <c r="H73">
        <f>IFERROR(VLOOKUP($A73,content!$G$1:$T$174,6,0),0)</f>
        <v>0</v>
      </c>
      <c r="I73">
        <f>IFERROR(VLOOKUP($A73,content!$G$1:$T$174,7,0),0)</f>
        <v>0</v>
      </c>
      <c r="J73">
        <f>IFERROR(VLOOKUP($A73,content!$G$1:$T$174,8,0),0)</f>
        <v>0</v>
      </c>
      <c r="K73">
        <f>IFERROR(VLOOKUP($A73,content!$G$1:$T$174,9,0),0)</f>
        <v>0</v>
      </c>
      <c r="L73">
        <f>IFERROR(VLOOKUP($A73,content!$G$1:$T$174,10,0),0)</f>
        <v>0</v>
      </c>
      <c r="M73">
        <f>IFERROR(VLOOKUP($A73,content!$G$1:$T$174,11,0),0)</f>
        <v>0</v>
      </c>
      <c r="N73">
        <f>IFERROR(VLOOKUP($A73,content!$G$1:$T$174,12,0),0)</f>
        <v>0</v>
      </c>
      <c r="O73">
        <f>IFERROR(VLOOKUP($A73,content!$G$1:$T$174,13,0),0)</f>
        <v>0</v>
      </c>
    </row>
    <row r="74" spans="1:15" hidden="1" x14ac:dyDescent="0.3">
      <c r="A74" s="12">
        <v>44642</v>
      </c>
      <c r="B74" s="7">
        <v>35291</v>
      </c>
      <c r="C74">
        <f>VLOOKUP(A74,profile_visits!$A$1:$B$658,2,FALSE)</f>
        <v>746</v>
      </c>
      <c r="D74">
        <f>IFERROR(VLOOKUP(A74,new_followers!$A$2:$B$341,2,FALSE),0)</f>
        <v>0</v>
      </c>
      <c r="E74">
        <f>IFERROR(INDEX(content!$E$1:$E$174,MATCH(newdata!A74,content!$G$1:$G$174,0)),)</f>
        <v>0</v>
      </c>
      <c r="F74">
        <f>IFERROR(INDEX(content!$F$1:$F$174,MATCH(newdata!A74,content!$G$1:$G$174,0)),0)</f>
        <v>0</v>
      </c>
      <c r="G74">
        <f>IFERROR(VLOOKUP($A74,content!$G$1:$T$174,3,0),0)</f>
        <v>0</v>
      </c>
      <c r="H74">
        <f>IFERROR(VLOOKUP($A74,content!$G$1:$T$174,6,0),0)</f>
        <v>0</v>
      </c>
      <c r="I74">
        <f>IFERROR(VLOOKUP($A74,content!$G$1:$T$174,7,0),0)</f>
        <v>0</v>
      </c>
      <c r="J74">
        <f>IFERROR(VLOOKUP($A74,content!$G$1:$T$174,8,0),0)</f>
        <v>0</v>
      </c>
      <c r="K74">
        <f>IFERROR(VLOOKUP($A74,content!$G$1:$T$174,9,0),0)</f>
        <v>0</v>
      </c>
      <c r="L74">
        <f>IFERROR(VLOOKUP($A74,content!$G$1:$T$174,10,0),0)</f>
        <v>0</v>
      </c>
      <c r="M74">
        <f>IFERROR(VLOOKUP($A74,content!$G$1:$T$174,11,0),0)</f>
        <v>0</v>
      </c>
      <c r="N74">
        <f>IFERROR(VLOOKUP($A74,content!$G$1:$T$174,12,0),0)</f>
        <v>0</v>
      </c>
      <c r="O74">
        <f>IFERROR(VLOOKUP($A74,content!$G$1:$T$174,13,0),0)</f>
        <v>0</v>
      </c>
    </row>
    <row r="75" spans="1:15" hidden="1" x14ac:dyDescent="0.3">
      <c r="A75" s="12">
        <v>44643</v>
      </c>
      <c r="B75" s="7">
        <v>58837</v>
      </c>
      <c r="C75">
        <f>VLOOKUP(A75,profile_visits!$A$1:$B$658,2,FALSE)</f>
        <v>1076</v>
      </c>
      <c r="D75">
        <f>IFERROR(VLOOKUP(A75,new_followers!$A$2:$B$341,2,FALSE),0)</f>
        <v>0</v>
      </c>
      <c r="E75">
        <f>IFERROR(INDEX(content!$E$1:$E$174,MATCH(newdata!A75,content!$G$1:$G$174,0)),)</f>
        <v>0</v>
      </c>
      <c r="F75">
        <f>IFERROR(INDEX(content!$F$1:$F$174,MATCH(newdata!A75,content!$G$1:$G$174,0)),0)</f>
        <v>0</v>
      </c>
      <c r="G75">
        <f>IFERROR(VLOOKUP($A75,content!$G$1:$T$174,3,0),0)</f>
        <v>0</v>
      </c>
      <c r="H75">
        <f>IFERROR(VLOOKUP($A75,content!$G$1:$T$174,6,0),0)</f>
        <v>0</v>
      </c>
      <c r="I75">
        <f>IFERROR(VLOOKUP($A75,content!$G$1:$T$174,7,0),0)</f>
        <v>0</v>
      </c>
      <c r="J75">
        <f>IFERROR(VLOOKUP($A75,content!$G$1:$T$174,8,0),0)</f>
        <v>0</v>
      </c>
      <c r="K75">
        <f>IFERROR(VLOOKUP($A75,content!$G$1:$T$174,9,0),0)</f>
        <v>0</v>
      </c>
      <c r="L75">
        <f>IFERROR(VLOOKUP($A75,content!$G$1:$T$174,10,0),0)</f>
        <v>0</v>
      </c>
      <c r="M75">
        <f>IFERROR(VLOOKUP($A75,content!$G$1:$T$174,11,0),0)</f>
        <v>0</v>
      </c>
      <c r="N75">
        <f>IFERROR(VLOOKUP($A75,content!$G$1:$T$174,12,0),0)</f>
        <v>0</v>
      </c>
      <c r="O75">
        <f>IFERROR(VLOOKUP($A75,content!$G$1:$T$174,13,0),0)</f>
        <v>0</v>
      </c>
    </row>
    <row r="76" spans="1:15" hidden="1" x14ac:dyDescent="0.3">
      <c r="A76" s="12">
        <v>44644</v>
      </c>
      <c r="B76" s="7">
        <v>116328</v>
      </c>
      <c r="C76">
        <f>VLOOKUP(A76,profile_visits!$A$1:$B$658,2,FALSE)</f>
        <v>1628</v>
      </c>
      <c r="D76">
        <f>IFERROR(VLOOKUP(A76,new_followers!$A$2:$B$341,2,FALSE),0)</f>
        <v>0</v>
      </c>
      <c r="E76">
        <f>IFERROR(INDEX(content!$E$1:$E$174,MATCH(newdata!A76,content!$G$1:$G$174,0)),)</f>
        <v>0</v>
      </c>
      <c r="F76">
        <f>IFERROR(INDEX(content!$F$1:$F$174,MATCH(newdata!A76,content!$G$1:$G$174,0)),0)</f>
        <v>0</v>
      </c>
      <c r="G76">
        <f>IFERROR(VLOOKUP($A76,content!$G$1:$T$174,3,0),0)</f>
        <v>0</v>
      </c>
      <c r="H76">
        <f>IFERROR(VLOOKUP($A76,content!$G$1:$T$174,6,0),0)</f>
        <v>0</v>
      </c>
      <c r="I76">
        <f>IFERROR(VLOOKUP($A76,content!$G$1:$T$174,7,0),0)</f>
        <v>0</v>
      </c>
      <c r="J76">
        <f>IFERROR(VLOOKUP($A76,content!$G$1:$T$174,8,0),0)</f>
        <v>0</v>
      </c>
      <c r="K76">
        <f>IFERROR(VLOOKUP($A76,content!$G$1:$T$174,9,0),0)</f>
        <v>0</v>
      </c>
      <c r="L76">
        <f>IFERROR(VLOOKUP($A76,content!$G$1:$T$174,10,0),0)</f>
        <v>0</v>
      </c>
      <c r="M76">
        <f>IFERROR(VLOOKUP($A76,content!$G$1:$T$174,11,0),0)</f>
        <v>0</v>
      </c>
      <c r="N76">
        <f>IFERROR(VLOOKUP($A76,content!$G$1:$T$174,12,0),0)</f>
        <v>0</v>
      </c>
      <c r="O76">
        <f>IFERROR(VLOOKUP($A76,content!$G$1:$T$174,13,0),0)</f>
        <v>0</v>
      </c>
    </row>
    <row r="77" spans="1:15" hidden="1" x14ac:dyDescent="0.3">
      <c r="A77" s="12">
        <v>44645</v>
      </c>
      <c r="B77" s="7">
        <v>69454</v>
      </c>
      <c r="C77">
        <f>VLOOKUP(A77,profile_visits!$A$1:$B$658,2,FALSE)</f>
        <v>1321</v>
      </c>
      <c r="D77">
        <f>IFERROR(VLOOKUP(A77,new_followers!$A$2:$B$341,2,FALSE),0)</f>
        <v>0</v>
      </c>
      <c r="E77">
        <f>IFERROR(INDEX(content!$E$1:$E$174,MATCH(newdata!A77,content!$G$1:$G$174,0)),)</f>
        <v>0</v>
      </c>
      <c r="F77">
        <f>IFERROR(INDEX(content!$F$1:$F$174,MATCH(newdata!A77,content!$G$1:$G$174,0)),0)</f>
        <v>0</v>
      </c>
      <c r="G77">
        <f>IFERROR(VLOOKUP($A77,content!$G$1:$T$174,3,0),0)</f>
        <v>0</v>
      </c>
      <c r="H77">
        <f>IFERROR(VLOOKUP($A77,content!$G$1:$T$174,6,0),0)</f>
        <v>0</v>
      </c>
      <c r="I77">
        <f>IFERROR(VLOOKUP($A77,content!$G$1:$T$174,7,0),0)</f>
        <v>0</v>
      </c>
      <c r="J77">
        <f>IFERROR(VLOOKUP($A77,content!$G$1:$T$174,8,0),0)</f>
        <v>0</v>
      </c>
      <c r="K77">
        <f>IFERROR(VLOOKUP($A77,content!$G$1:$T$174,9,0),0)</f>
        <v>0</v>
      </c>
      <c r="L77">
        <f>IFERROR(VLOOKUP($A77,content!$G$1:$T$174,10,0),0)</f>
        <v>0</v>
      </c>
      <c r="M77">
        <f>IFERROR(VLOOKUP($A77,content!$G$1:$T$174,11,0),0)</f>
        <v>0</v>
      </c>
      <c r="N77">
        <f>IFERROR(VLOOKUP($A77,content!$G$1:$T$174,12,0),0)</f>
        <v>0</v>
      </c>
      <c r="O77">
        <f>IFERROR(VLOOKUP($A77,content!$G$1:$T$174,13,0),0)</f>
        <v>0</v>
      </c>
    </row>
    <row r="78" spans="1:15" hidden="1" x14ac:dyDescent="0.3">
      <c r="A78" s="12">
        <v>44646</v>
      </c>
      <c r="B78" s="7">
        <v>34523</v>
      </c>
      <c r="C78">
        <f>VLOOKUP(A78,profile_visits!$A$1:$B$658,2,FALSE)</f>
        <v>775</v>
      </c>
      <c r="D78">
        <f>IFERROR(VLOOKUP(A78,new_followers!$A$2:$B$341,2,FALSE),0)</f>
        <v>0</v>
      </c>
      <c r="E78">
        <f>IFERROR(INDEX(content!$E$1:$E$174,MATCH(newdata!A78,content!$G$1:$G$174,0)),)</f>
        <v>0</v>
      </c>
      <c r="F78">
        <f>IFERROR(INDEX(content!$F$1:$F$174,MATCH(newdata!A78,content!$G$1:$G$174,0)),0)</f>
        <v>0</v>
      </c>
      <c r="G78">
        <f>IFERROR(VLOOKUP($A78,content!$G$1:$T$174,3,0),0)</f>
        <v>0</v>
      </c>
      <c r="H78">
        <f>IFERROR(VLOOKUP($A78,content!$G$1:$T$174,6,0),0)</f>
        <v>0</v>
      </c>
      <c r="I78">
        <f>IFERROR(VLOOKUP($A78,content!$G$1:$T$174,7,0),0)</f>
        <v>0</v>
      </c>
      <c r="J78">
        <f>IFERROR(VLOOKUP($A78,content!$G$1:$T$174,8,0),0)</f>
        <v>0</v>
      </c>
      <c r="K78">
        <f>IFERROR(VLOOKUP($A78,content!$G$1:$T$174,9,0),0)</f>
        <v>0</v>
      </c>
      <c r="L78">
        <f>IFERROR(VLOOKUP($A78,content!$G$1:$T$174,10,0),0)</f>
        <v>0</v>
      </c>
      <c r="M78">
        <f>IFERROR(VLOOKUP($A78,content!$G$1:$T$174,11,0),0)</f>
        <v>0</v>
      </c>
      <c r="N78">
        <f>IFERROR(VLOOKUP($A78,content!$G$1:$T$174,12,0),0)</f>
        <v>0</v>
      </c>
      <c r="O78">
        <f>IFERROR(VLOOKUP($A78,content!$G$1:$T$174,13,0),0)</f>
        <v>0</v>
      </c>
    </row>
    <row r="79" spans="1:15" hidden="1" x14ac:dyDescent="0.3">
      <c r="A79" s="12">
        <v>44647</v>
      </c>
      <c r="B79" s="7">
        <v>25086</v>
      </c>
      <c r="C79">
        <f>VLOOKUP(A79,profile_visits!$A$1:$B$658,2,FALSE)</f>
        <v>718</v>
      </c>
      <c r="D79">
        <f>IFERROR(VLOOKUP(A79,new_followers!$A$2:$B$341,2,FALSE),0)</f>
        <v>0</v>
      </c>
      <c r="E79">
        <f>IFERROR(INDEX(content!$E$1:$E$174,MATCH(newdata!A79,content!$G$1:$G$174,0)),)</f>
        <v>0</v>
      </c>
      <c r="F79">
        <f>IFERROR(INDEX(content!$F$1:$F$174,MATCH(newdata!A79,content!$G$1:$G$174,0)),0)</f>
        <v>0</v>
      </c>
      <c r="G79">
        <f>IFERROR(VLOOKUP($A79,content!$G$1:$T$174,3,0),0)</f>
        <v>0</v>
      </c>
      <c r="H79">
        <f>IFERROR(VLOOKUP($A79,content!$G$1:$T$174,6,0),0)</f>
        <v>0</v>
      </c>
      <c r="I79">
        <f>IFERROR(VLOOKUP($A79,content!$G$1:$T$174,7,0),0)</f>
        <v>0</v>
      </c>
      <c r="J79">
        <f>IFERROR(VLOOKUP($A79,content!$G$1:$T$174,8,0),0)</f>
        <v>0</v>
      </c>
      <c r="K79">
        <f>IFERROR(VLOOKUP($A79,content!$G$1:$T$174,9,0),0)</f>
        <v>0</v>
      </c>
      <c r="L79">
        <f>IFERROR(VLOOKUP($A79,content!$G$1:$T$174,10,0),0)</f>
        <v>0</v>
      </c>
      <c r="M79">
        <f>IFERROR(VLOOKUP($A79,content!$G$1:$T$174,11,0),0)</f>
        <v>0</v>
      </c>
      <c r="N79">
        <f>IFERROR(VLOOKUP($A79,content!$G$1:$T$174,12,0),0)</f>
        <v>0</v>
      </c>
      <c r="O79">
        <f>IFERROR(VLOOKUP($A79,content!$G$1:$T$174,13,0),0)</f>
        <v>0</v>
      </c>
    </row>
    <row r="80" spans="1:15" hidden="1" x14ac:dyDescent="0.3">
      <c r="A80" s="12">
        <v>44648</v>
      </c>
      <c r="B80" s="7">
        <v>28013</v>
      </c>
      <c r="C80">
        <f>VLOOKUP(A80,profile_visits!$A$1:$B$658,2,FALSE)</f>
        <v>743</v>
      </c>
      <c r="D80">
        <f>IFERROR(VLOOKUP(A80,new_followers!$A$2:$B$341,2,FALSE),0)</f>
        <v>0</v>
      </c>
      <c r="E80">
        <f>IFERROR(INDEX(content!$E$1:$E$174,MATCH(newdata!A80,content!$G$1:$G$174,0)),)</f>
        <v>0</v>
      </c>
      <c r="F80">
        <f>IFERROR(INDEX(content!$F$1:$F$174,MATCH(newdata!A80,content!$G$1:$G$174,0)),0)</f>
        <v>0</v>
      </c>
      <c r="G80">
        <f>IFERROR(VLOOKUP($A80,content!$G$1:$T$174,3,0),0)</f>
        <v>0</v>
      </c>
      <c r="H80">
        <f>IFERROR(VLOOKUP($A80,content!$G$1:$T$174,6,0),0)</f>
        <v>0</v>
      </c>
      <c r="I80">
        <f>IFERROR(VLOOKUP($A80,content!$G$1:$T$174,7,0),0)</f>
        <v>0</v>
      </c>
      <c r="J80">
        <f>IFERROR(VLOOKUP($A80,content!$G$1:$T$174,8,0),0)</f>
        <v>0</v>
      </c>
      <c r="K80">
        <f>IFERROR(VLOOKUP($A80,content!$G$1:$T$174,9,0),0)</f>
        <v>0</v>
      </c>
      <c r="L80">
        <f>IFERROR(VLOOKUP($A80,content!$G$1:$T$174,10,0),0)</f>
        <v>0</v>
      </c>
      <c r="M80">
        <f>IFERROR(VLOOKUP($A80,content!$G$1:$T$174,11,0),0)</f>
        <v>0</v>
      </c>
      <c r="N80">
        <f>IFERROR(VLOOKUP($A80,content!$G$1:$T$174,12,0),0)</f>
        <v>0</v>
      </c>
      <c r="O80">
        <f>IFERROR(VLOOKUP($A80,content!$G$1:$T$174,13,0),0)</f>
        <v>0</v>
      </c>
    </row>
    <row r="81" spans="1:15" hidden="1" x14ac:dyDescent="0.3">
      <c r="A81" s="12">
        <v>44649</v>
      </c>
      <c r="B81" s="7">
        <v>27042</v>
      </c>
      <c r="C81">
        <f>VLOOKUP(A81,profile_visits!$A$1:$B$658,2,FALSE)</f>
        <v>653</v>
      </c>
      <c r="D81">
        <f>IFERROR(VLOOKUP(A81,new_followers!$A$2:$B$341,2,FALSE),0)</f>
        <v>0</v>
      </c>
      <c r="E81">
        <f>IFERROR(INDEX(content!$E$1:$E$174,MATCH(newdata!A81,content!$G$1:$G$174,0)),)</f>
        <v>0</v>
      </c>
      <c r="F81">
        <f>IFERROR(INDEX(content!$F$1:$F$174,MATCH(newdata!A81,content!$G$1:$G$174,0)),0)</f>
        <v>0</v>
      </c>
      <c r="G81">
        <f>IFERROR(VLOOKUP($A81,content!$G$1:$T$174,3,0),0)</f>
        <v>0</v>
      </c>
      <c r="H81">
        <f>IFERROR(VLOOKUP($A81,content!$G$1:$T$174,6,0),0)</f>
        <v>0</v>
      </c>
      <c r="I81">
        <f>IFERROR(VLOOKUP($A81,content!$G$1:$T$174,7,0),0)</f>
        <v>0</v>
      </c>
      <c r="J81">
        <f>IFERROR(VLOOKUP($A81,content!$G$1:$T$174,8,0),0)</f>
        <v>0</v>
      </c>
      <c r="K81">
        <f>IFERROR(VLOOKUP($A81,content!$G$1:$T$174,9,0),0)</f>
        <v>0</v>
      </c>
      <c r="L81">
        <f>IFERROR(VLOOKUP($A81,content!$G$1:$T$174,10,0),0)</f>
        <v>0</v>
      </c>
      <c r="M81">
        <f>IFERROR(VLOOKUP($A81,content!$G$1:$T$174,11,0),0)</f>
        <v>0</v>
      </c>
      <c r="N81">
        <f>IFERROR(VLOOKUP($A81,content!$G$1:$T$174,12,0),0)</f>
        <v>0</v>
      </c>
      <c r="O81">
        <f>IFERROR(VLOOKUP($A81,content!$G$1:$T$174,13,0),0)</f>
        <v>0</v>
      </c>
    </row>
    <row r="82" spans="1:15" hidden="1" x14ac:dyDescent="0.3">
      <c r="A82" s="12">
        <v>44650</v>
      </c>
      <c r="B82" s="7">
        <v>33389</v>
      </c>
      <c r="C82">
        <f>VLOOKUP(A82,profile_visits!$A$1:$B$658,2,FALSE)</f>
        <v>632</v>
      </c>
      <c r="D82">
        <f>IFERROR(VLOOKUP(A82,new_followers!$A$2:$B$341,2,FALSE),0)</f>
        <v>0</v>
      </c>
      <c r="E82">
        <f>IFERROR(INDEX(content!$E$1:$E$174,MATCH(newdata!A82,content!$G$1:$G$174,0)),)</f>
        <v>0</v>
      </c>
      <c r="F82">
        <f>IFERROR(INDEX(content!$F$1:$F$174,MATCH(newdata!A82,content!$G$1:$G$174,0)),0)</f>
        <v>0</v>
      </c>
      <c r="G82">
        <f>IFERROR(VLOOKUP($A82,content!$G$1:$T$174,3,0),0)</f>
        <v>0</v>
      </c>
      <c r="H82">
        <f>IFERROR(VLOOKUP($A82,content!$G$1:$T$174,6,0),0)</f>
        <v>0</v>
      </c>
      <c r="I82">
        <f>IFERROR(VLOOKUP($A82,content!$G$1:$T$174,7,0),0)</f>
        <v>0</v>
      </c>
      <c r="J82">
        <f>IFERROR(VLOOKUP($A82,content!$G$1:$T$174,8,0),0)</f>
        <v>0</v>
      </c>
      <c r="K82">
        <f>IFERROR(VLOOKUP($A82,content!$G$1:$T$174,9,0),0)</f>
        <v>0</v>
      </c>
      <c r="L82">
        <f>IFERROR(VLOOKUP($A82,content!$G$1:$T$174,10,0),0)</f>
        <v>0</v>
      </c>
      <c r="M82">
        <f>IFERROR(VLOOKUP($A82,content!$G$1:$T$174,11,0),0)</f>
        <v>0</v>
      </c>
      <c r="N82">
        <f>IFERROR(VLOOKUP($A82,content!$G$1:$T$174,12,0),0)</f>
        <v>0</v>
      </c>
      <c r="O82">
        <f>IFERROR(VLOOKUP($A82,content!$G$1:$T$174,13,0),0)</f>
        <v>0</v>
      </c>
    </row>
    <row r="83" spans="1:15" hidden="1" x14ac:dyDescent="0.3">
      <c r="A83" s="12">
        <v>44651</v>
      </c>
      <c r="B83" s="7">
        <v>40996</v>
      </c>
      <c r="C83">
        <f>VLOOKUP(A83,profile_visits!$A$1:$B$658,2,FALSE)</f>
        <v>794</v>
      </c>
      <c r="D83">
        <f>IFERROR(VLOOKUP(A83,new_followers!$A$2:$B$341,2,FALSE),0)</f>
        <v>0</v>
      </c>
      <c r="E83">
        <f>IFERROR(INDEX(content!$E$1:$E$174,MATCH(newdata!A83,content!$G$1:$G$174,0)),)</f>
        <v>0</v>
      </c>
      <c r="F83">
        <f>IFERROR(INDEX(content!$F$1:$F$174,MATCH(newdata!A83,content!$G$1:$G$174,0)),0)</f>
        <v>0</v>
      </c>
      <c r="G83">
        <f>IFERROR(VLOOKUP($A83,content!$G$1:$T$174,3,0),0)</f>
        <v>0</v>
      </c>
      <c r="H83">
        <f>IFERROR(VLOOKUP($A83,content!$G$1:$T$174,6,0),0)</f>
        <v>0</v>
      </c>
      <c r="I83">
        <f>IFERROR(VLOOKUP($A83,content!$G$1:$T$174,7,0),0)</f>
        <v>0</v>
      </c>
      <c r="J83">
        <f>IFERROR(VLOOKUP($A83,content!$G$1:$T$174,8,0),0)</f>
        <v>0</v>
      </c>
      <c r="K83">
        <f>IFERROR(VLOOKUP($A83,content!$G$1:$T$174,9,0),0)</f>
        <v>0</v>
      </c>
      <c r="L83">
        <f>IFERROR(VLOOKUP($A83,content!$G$1:$T$174,10,0),0)</f>
        <v>0</v>
      </c>
      <c r="M83">
        <f>IFERROR(VLOOKUP($A83,content!$G$1:$T$174,11,0),0)</f>
        <v>0</v>
      </c>
      <c r="N83">
        <f>IFERROR(VLOOKUP($A83,content!$G$1:$T$174,12,0),0)</f>
        <v>0</v>
      </c>
      <c r="O83">
        <f>IFERROR(VLOOKUP($A83,content!$G$1:$T$174,13,0),0)</f>
        <v>0</v>
      </c>
    </row>
    <row r="84" spans="1:15" hidden="1" x14ac:dyDescent="0.3">
      <c r="A84" s="12">
        <v>44652</v>
      </c>
      <c r="B84" s="7">
        <v>36880</v>
      </c>
      <c r="C84">
        <f>VLOOKUP(A84,profile_visits!$A$1:$B$658,2,FALSE)</f>
        <v>681</v>
      </c>
      <c r="D84">
        <f>IFERROR(VLOOKUP(A84,new_followers!$A$2:$B$341,2,FALSE),0)</f>
        <v>0</v>
      </c>
      <c r="E84">
        <f>IFERROR(INDEX(content!$E$1:$E$174,MATCH(newdata!A84,content!$G$1:$G$174,0)),)</f>
        <v>0</v>
      </c>
      <c r="F84">
        <f>IFERROR(INDEX(content!$F$1:$F$174,MATCH(newdata!A84,content!$G$1:$G$174,0)),0)</f>
        <v>0</v>
      </c>
      <c r="G84">
        <f>IFERROR(VLOOKUP($A84,content!$G$1:$T$174,3,0),0)</f>
        <v>0</v>
      </c>
      <c r="H84">
        <f>IFERROR(VLOOKUP($A84,content!$G$1:$T$174,6,0),0)</f>
        <v>0</v>
      </c>
      <c r="I84">
        <f>IFERROR(VLOOKUP($A84,content!$G$1:$T$174,7,0),0)</f>
        <v>0</v>
      </c>
      <c r="J84">
        <f>IFERROR(VLOOKUP($A84,content!$G$1:$T$174,8,0),0)</f>
        <v>0</v>
      </c>
      <c r="K84">
        <f>IFERROR(VLOOKUP($A84,content!$G$1:$T$174,9,0),0)</f>
        <v>0</v>
      </c>
      <c r="L84">
        <f>IFERROR(VLOOKUP($A84,content!$G$1:$T$174,10,0),0)</f>
        <v>0</v>
      </c>
      <c r="M84">
        <f>IFERROR(VLOOKUP($A84,content!$G$1:$T$174,11,0),0)</f>
        <v>0</v>
      </c>
      <c r="N84">
        <f>IFERROR(VLOOKUP($A84,content!$G$1:$T$174,12,0),0)</f>
        <v>0</v>
      </c>
      <c r="O84">
        <f>IFERROR(VLOOKUP($A84,content!$G$1:$T$174,13,0),0)</f>
        <v>0</v>
      </c>
    </row>
    <row r="85" spans="1:15" hidden="1" x14ac:dyDescent="0.3">
      <c r="A85" s="12">
        <v>44653</v>
      </c>
      <c r="B85" s="7">
        <v>16389</v>
      </c>
      <c r="C85">
        <f>VLOOKUP(A85,profile_visits!$A$1:$B$658,2,FALSE)</f>
        <v>453</v>
      </c>
      <c r="D85">
        <f>IFERROR(VLOOKUP(A85,new_followers!$A$2:$B$341,2,FALSE),0)</f>
        <v>0</v>
      </c>
      <c r="E85">
        <f>IFERROR(INDEX(content!$E$1:$E$174,MATCH(newdata!A85,content!$G$1:$G$174,0)),)</f>
        <v>0</v>
      </c>
      <c r="F85">
        <f>IFERROR(INDEX(content!$F$1:$F$174,MATCH(newdata!A85,content!$G$1:$G$174,0)),0)</f>
        <v>0</v>
      </c>
      <c r="G85">
        <f>IFERROR(VLOOKUP($A85,content!$G$1:$T$174,3,0),0)</f>
        <v>0</v>
      </c>
      <c r="H85">
        <f>IFERROR(VLOOKUP($A85,content!$G$1:$T$174,6,0),0)</f>
        <v>0</v>
      </c>
      <c r="I85">
        <f>IFERROR(VLOOKUP($A85,content!$G$1:$T$174,7,0),0)</f>
        <v>0</v>
      </c>
      <c r="J85">
        <f>IFERROR(VLOOKUP($A85,content!$G$1:$T$174,8,0),0)</f>
        <v>0</v>
      </c>
      <c r="K85">
        <f>IFERROR(VLOOKUP($A85,content!$G$1:$T$174,9,0),0)</f>
        <v>0</v>
      </c>
      <c r="L85">
        <f>IFERROR(VLOOKUP($A85,content!$G$1:$T$174,10,0),0)</f>
        <v>0</v>
      </c>
      <c r="M85">
        <f>IFERROR(VLOOKUP($A85,content!$G$1:$T$174,11,0),0)</f>
        <v>0</v>
      </c>
      <c r="N85">
        <f>IFERROR(VLOOKUP($A85,content!$G$1:$T$174,12,0),0)</f>
        <v>0</v>
      </c>
      <c r="O85">
        <f>IFERROR(VLOOKUP($A85,content!$G$1:$T$174,13,0),0)</f>
        <v>0</v>
      </c>
    </row>
    <row r="86" spans="1:15" hidden="1" x14ac:dyDescent="0.3">
      <c r="A86" s="12">
        <v>44654</v>
      </c>
      <c r="B86" s="7">
        <v>11999</v>
      </c>
      <c r="C86">
        <f>VLOOKUP(A86,profile_visits!$A$1:$B$658,2,FALSE)</f>
        <v>417</v>
      </c>
      <c r="D86">
        <f>IFERROR(VLOOKUP(A86,new_followers!$A$2:$B$341,2,FALSE),0)</f>
        <v>0</v>
      </c>
      <c r="E86">
        <f>IFERROR(INDEX(content!$E$1:$E$174,MATCH(newdata!A86,content!$G$1:$G$174,0)),)</f>
        <v>0</v>
      </c>
      <c r="F86">
        <f>IFERROR(INDEX(content!$F$1:$F$174,MATCH(newdata!A86,content!$G$1:$G$174,0)),0)</f>
        <v>0</v>
      </c>
      <c r="G86">
        <f>IFERROR(VLOOKUP($A86,content!$G$1:$T$174,3,0),0)</f>
        <v>0</v>
      </c>
      <c r="H86">
        <f>IFERROR(VLOOKUP($A86,content!$G$1:$T$174,6,0),0)</f>
        <v>0</v>
      </c>
      <c r="I86">
        <f>IFERROR(VLOOKUP($A86,content!$G$1:$T$174,7,0),0)</f>
        <v>0</v>
      </c>
      <c r="J86">
        <f>IFERROR(VLOOKUP($A86,content!$G$1:$T$174,8,0),0)</f>
        <v>0</v>
      </c>
      <c r="K86">
        <f>IFERROR(VLOOKUP($A86,content!$G$1:$T$174,9,0),0)</f>
        <v>0</v>
      </c>
      <c r="L86">
        <f>IFERROR(VLOOKUP($A86,content!$G$1:$T$174,10,0),0)</f>
        <v>0</v>
      </c>
      <c r="M86">
        <f>IFERROR(VLOOKUP($A86,content!$G$1:$T$174,11,0),0)</f>
        <v>0</v>
      </c>
      <c r="N86">
        <f>IFERROR(VLOOKUP($A86,content!$G$1:$T$174,12,0),0)</f>
        <v>0</v>
      </c>
      <c r="O86">
        <f>IFERROR(VLOOKUP($A86,content!$G$1:$T$174,13,0),0)</f>
        <v>0</v>
      </c>
    </row>
    <row r="87" spans="1:15" hidden="1" x14ac:dyDescent="0.3">
      <c r="A87" s="12">
        <v>44655</v>
      </c>
      <c r="B87" s="7">
        <v>11537</v>
      </c>
      <c r="C87">
        <f>VLOOKUP(A87,profile_visits!$A$1:$B$658,2,FALSE)</f>
        <v>382</v>
      </c>
      <c r="D87">
        <f>IFERROR(VLOOKUP(A87,new_followers!$A$2:$B$341,2,FALSE),0)</f>
        <v>0</v>
      </c>
      <c r="E87">
        <f>IFERROR(INDEX(content!$E$1:$E$174,MATCH(newdata!A87,content!$G$1:$G$174,0)),)</f>
        <v>0</v>
      </c>
      <c r="F87">
        <f>IFERROR(INDEX(content!$F$1:$F$174,MATCH(newdata!A87,content!$G$1:$G$174,0)),0)</f>
        <v>0</v>
      </c>
      <c r="G87">
        <f>IFERROR(VLOOKUP($A87,content!$G$1:$T$174,3,0),0)</f>
        <v>0</v>
      </c>
      <c r="H87">
        <f>IFERROR(VLOOKUP($A87,content!$G$1:$T$174,6,0),0)</f>
        <v>0</v>
      </c>
      <c r="I87">
        <f>IFERROR(VLOOKUP($A87,content!$G$1:$T$174,7,0),0)</f>
        <v>0</v>
      </c>
      <c r="J87">
        <f>IFERROR(VLOOKUP($A87,content!$G$1:$T$174,8,0),0)</f>
        <v>0</v>
      </c>
      <c r="K87">
        <f>IFERROR(VLOOKUP($A87,content!$G$1:$T$174,9,0),0)</f>
        <v>0</v>
      </c>
      <c r="L87">
        <f>IFERROR(VLOOKUP($A87,content!$G$1:$T$174,10,0),0)</f>
        <v>0</v>
      </c>
      <c r="M87">
        <f>IFERROR(VLOOKUP($A87,content!$G$1:$T$174,11,0),0)</f>
        <v>0</v>
      </c>
      <c r="N87">
        <f>IFERROR(VLOOKUP($A87,content!$G$1:$T$174,12,0),0)</f>
        <v>0</v>
      </c>
      <c r="O87">
        <f>IFERROR(VLOOKUP($A87,content!$G$1:$T$174,13,0),0)</f>
        <v>0</v>
      </c>
    </row>
    <row r="88" spans="1:15" hidden="1" x14ac:dyDescent="0.3">
      <c r="A88" s="12">
        <v>44656</v>
      </c>
      <c r="B88" s="7">
        <v>10056</v>
      </c>
      <c r="C88">
        <f>VLOOKUP(A88,profile_visits!$A$1:$B$658,2,FALSE)</f>
        <v>319</v>
      </c>
      <c r="D88">
        <f>IFERROR(VLOOKUP(A88,new_followers!$A$2:$B$341,2,FALSE),0)</f>
        <v>0</v>
      </c>
      <c r="E88">
        <f>IFERROR(INDEX(content!$E$1:$E$174,MATCH(newdata!A88,content!$G$1:$G$174,0)),)</f>
        <v>0</v>
      </c>
      <c r="F88">
        <f>IFERROR(INDEX(content!$F$1:$F$174,MATCH(newdata!A88,content!$G$1:$G$174,0)),0)</f>
        <v>0</v>
      </c>
      <c r="G88">
        <f>IFERROR(VLOOKUP($A88,content!$G$1:$T$174,3,0),0)</f>
        <v>0</v>
      </c>
      <c r="H88">
        <f>IFERROR(VLOOKUP($A88,content!$G$1:$T$174,6,0),0)</f>
        <v>0</v>
      </c>
      <c r="I88">
        <f>IFERROR(VLOOKUP($A88,content!$G$1:$T$174,7,0),0)</f>
        <v>0</v>
      </c>
      <c r="J88">
        <f>IFERROR(VLOOKUP($A88,content!$G$1:$T$174,8,0),0)</f>
        <v>0</v>
      </c>
      <c r="K88">
        <f>IFERROR(VLOOKUP($A88,content!$G$1:$T$174,9,0),0)</f>
        <v>0</v>
      </c>
      <c r="L88">
        <f>IFERROR(VLOOKUP($A88,content!$G$1:$T$174,10,0),0)</f>
        <v>0</v>
      </c>
      <c r="M88">
        <f>IFERROR(VLOOKUP($A88,content!$G$1:$T$174,11,0),0)</f>
        <v>0</v>
      </c>
      <c r="N88">
        <f>IFERROR(VLOOKUP($A88,content!$G$1:$T$174,12,0),0)</f>
        <v>0</v>
      </c>
      <c r="O88">
        <f>IFERROR(VLOOKUP($A88,content!$G$1:$T$174,13,0),0)</f>
        <v>0</v>
      </c>
    </row>
    <row r="89" spans="1:15" hidden="1" x14ac:dyDescent="0.3">
      <c r="A89" s="12">
        <v>44657</v>
      </c>
      <c r="B89" s="7">
        <v>7659</v>
      </c>
      <c r="C89">
        <f>VLOOKUP(A89,profile_visits!$A$1:$B$658,2,FALSE)</f>
        <v>353</v>
      </c>
      <c r="D89">
        <f>IFERROR(VLOOKUP(A89,new_followers!$A$2:$B$341,2,FALSE),0)</f>
        <v>0</v>
      </c>
      <c r="E89">
        <f>IFERROR(INDEX(content!$E$1:$E$174,MATCH(newdata!A89,content!$G$1:$G$174,0)),)</f>
        <v>0</v>
      </c>
      <c r="F89">
        <f>IFERROR(INDEX(content!$F$1:$F$174,MATCH(newdata!A89,content!$G$1:$G$174,0)),0)</f>
        <v>0</v>
      </c>
      <c r="G89">
        <f>IFERROR(VLOOKUP($A89,content!$G$1:$T$174,3,0),0)</f>
        <v>0</v>
      </c>
      <c r="H89">
        <f>IFERROR(VLOOKUP($A89,content!$G$1:$T$174,6,0),0)</f>
        <v>0</v>
      </c>
      <c r="I89">
        <f>IFERROR(VLOOKUP($A89,content!$G$1:$T$174,7,0),0)</f>
        <v>0</v>
      </c>
      <c r="J89">
        <f>IFERROR(VLOOKUP($A89,content!$G$1:$T$174,8,0),0)</f>
        <v>0</v>
      </c>
      <c r="K89">
        <f>IFERROR(VLOOKUP($A89,content!$G$1:$T$174,9,0),0)</f>
        <v>0</v>
      </c>
      <c r="L89">
        <f>IFERROR(VLOOKUP($A89,content!$G$1:$T$174,10,0),0)</f>
        <v>0</v>
      </c>
      <c r="M89">
        <f>IFERROR(VLOOKUP($A89,content!$G$1:$T$174,11,0),0)</f>
        <v>0</v>
      </c>
      <c r="N89">
        <f>IFERROR(VLOOKUP($A89,content!$G$1:$T$174,12,0),0)</f>
        <v>0</v>
      </c>
      <c r="O89">
        <f>IFERROR(VLOOKUP($A89,content!$G$1:$T$174,13,0),0)</f>
        <v>0</v>
      </c>
    </row>
    <row r="90" spans="1:15" hidden="1" x14ac:dyDescent="0.3">
      <c r="A90" s="12">
        <v>44658</v>
      </c>
      <c r="B90" s="7">
        <v>4775</v>
      </c>
      <c r="C90">
        <f>VLOOKUP(A90,profile_visits!$A$1:$B$658,2,FALSE)</f>
        <v>294</v>
      </c>
      <c r="D90">
        <f>IFERROR(VLOOKUP(A90,new_followers!$A$2:$B$341,2,FALSE),0)</f>
        <v>0</v>
      </c>
      <c r="E90">
        <f>IFERROR(INDEX(content!$E$1:$E$174,MATCH(newdata!A90,content!$G$1:$G$174,0)),)</f>
        <v>0</v>
      </c>
      <c r="F90">
        <f>IFERROR(INDEX(content!$F$1:$F$174,MATCH(newdata!A90,content!$G$1:$G$174,0)),0)</f>
        <v>0</v>
      </c>
      <c r="G90">
        <f>IFERROR(VLOOKUP($A90,content!$G$1:$T$174,3,0),0)</f>
        <v>0</v>
      </c>
      <c r="H90">
        <f>IFERROR(VLOOKUP($A90,content!$G$1:$T$174,6,0),0)</f>
        <v>0</v>
      </c>
      <c r="I90">
        <f>IFERROR(VLOOKUP($A90,content!$G$1:$T$174,7,0),0)</f>
        <v>0</v>
      </c>
      <c r="J90">
        <f>IFERROR(VLOOKUP($A90,content!$G$1:$T$174,8,0),0)</f>
        <v>0</v>
      </c>
      <c r="K90">
        <f>IFERROR(VLOOKUP($A90,content!$G$1:$T$174,9,0),0)</f>
        <v>0</v>
      </c>
      <c r="L90">
        <f>IFERROR(VLOOKUP($A90,content!$G$1:$T$174,10,0),0)</f>
        <v>0</v>
      </c>
      <c r="M90">
        <f>IFERROR(VLOOKUP($A90,content!$G$1:$T$174,11,0),0)</f>
        <v>0</v>
      </c>
      <c r="N90">
        <f>IFERROR(VLOOKUP($A90,content!$G$1:$T$174,12,0),0)</f>
        <v>0</v>
      </c>
      <c r="O90">
        <f>IFERROR(VLOOKUP($A90,content!$G$1:$T$174,13,0),0)</f>
        <v>0</v>
      </c>
    </row>
    <row r="91" spans="1:15" hidden="1" x14ac:dyDescent="0.3">
      <c r="A91" s="12">
        <v>44659</v>
      </c>
      <c r="B91" s="7">
        <v>7322</v>
      </c>
      <c r="C91">
        <f>VLOOKUP(A91,profile_visits!$A$1:$B$658,2,FALSE)</f>
        <v>320</v>
      </c>
      <c r="D91">
        <f>IFERROR(VLOOKUP(A91,new_followers!$A$2:$B$341,2,FALSE),0)</f>
        <v>0</v>
      </c>
      <c r="E91">
        <f>IFERROR(INDEX(content!$E$1:$E$174,MATCH(newdata!A91,content!$G$1:$G$174,0)),)</f>
        <v>0</v>
      </c>
      <c r="F91">
        <f>IFERROR(INDEX(content!$F$1:$F$174,MATCH(newdata!A91,content!$G$1:$G$174,0)),0)</f>
        <v>0</v>
      </c>
      <c r="G91">
        <f>IFERROR(VLOOKUP($A91,content!$G$1:$T$174,3,0),0)</f>
        <v>0</v>
      </c>
      <c r="H91">
        <f>IFERROR(VLOOKUP($A91,content!$G$1:$T$174,6,0),0)</f>
        <v>0</v>
      </c>
      <c r="I91">
        <f>IFERROR(VLOOKUP($A91,content!$G$1:$T$174,7,0),0)</f>
        <v>0</v>
      </c>
      <c r="J91">
        <f>IFERROR(VLOOKUP($A91,content!$G$1:$T$174,8,0),0)</f>
        <v>0</v>
      </c>
      <c r="K91">
        <f>IFERROR(VLOOKUP($A91,content!$G$1:$T$174,9,0),0)</f>
        <v>0</v>
      </c>
      <c r="L91">
        <f>IFERROR(VLOOKUP($A91,content!$G$1:$T$174,10,0),0)</f>
        <v>0</v>
      </c>
      <c r="M91">
        <f>IFERROR(VLOOKUP($A91,content!$G$1:$T$174,11,0),0)</f>
        <v>0</v>
      </c>
      <c r="N91">
        <f>IFERROR(VLOOKUP($A91,content!$G$1:$T$174,12,0),0)</f>
        <v>0</v>
      </c>
      <c r="O91">
        <f>IFERROR(VLOOKUP($A91,content!$G$1:$T$174,13,0),0)</f>
        <v>0</v>
      </c>
    </row>
    <row r="92" spans="1:15" hidden="1" x14ac:dyDescent="0.3">
      <c r="A92" s="12">
        <v>44660</v>
      </c>
      <c r="B92" s="7">
        <v>10723</v>
      </c>
      <c r="C92">
        <f>VLOOKUP(A92,profile_visits!$A$1:$B$658,2,FALSE)</f>
        <v>339</v>
      </c>
      <c r="D92">
        <f>IFERROR(VLOOKUP(A92,new_followers!$A$2:$B$341,2,FALSE),0)</f>
        <v>0</v>
      </c>
      <c r="E92">
        <f>IFERROR(INDEX(content!$E$1:$E$174,MATCH(newdata!A92,content!$G$1:$G$174,0)),)</f>
        <v>0</v>
      </c>
      <c r="F92">
        <f>IFERROR(INDEX(content!$F$1:$F$174,MATCH(newdata!A92,content!$G$1:$G$174,0)),0)</f>
        <v>0</v>
      </c>
      <c r="G92">
        <f>IFERROR(VLOOKUP($A92,content!$G$1:$T$174,3,0),0)</f>
        <v>0</v>
      </c>
      <c r="H92">
        <f>IFERROR(VLOOKUP($A92,content!$G$1:$T$174,6,0),0)</f>
        <v>0</v>
      </c>
      <c r="I92">
        <f>IFERROR(VLOOKUP($A92,content!$G$1:$T$174,7,0),0)</f>
        <v>0</v>
      </c>
      <c r="J92">
        <f>IFERROR(VLOOKUP($A92,content!$G$1:$T$174,8,0),0)</f>
        <v>0</v>
      </c>
      <c r="K92">
        <f>IFERROR(VLOOKUP($A92,content!$G$1:$T$174,9,0),0)</f>
        <v>0</v>
      </c>
      <c r="L92">
        <f>IFERROR(VLOOKUP($A92,content!$G$1:$T$174,10,0),0)</f>
        <v>0</v>
      </c>
      <c r="M92">
        <f>IFERROR(VLOOKUP($A92,content!$G$1:$T$174,11,0),0)</f>
        <v>0</v>
      </c>
      <c r="N92">
        <f>IFERROR(VLOOKUP($A92,content!$G$1:$T$174,12,0),0)</f>
        <v>0</v>
      </c>
      <c r="O92">
        <f>IFERROR(VLOOKUP($A92,content!$G$1:$T$174,13,0),0)</f>
        <v>0</v>
      </c>
    </row>
    <row r="93" spans="1:15" hidden="1" x14ac:dyDescent="0.3">
      <c r="A93" s="12">
        <v>44661</v>
      </c>
      <c r="B93" s="7">
        <v>12928</v>
      </c>
      <c r="C93">
        <f>VLOOKUP(A93,profile_visits!$A$1:$B$658,2,FALSE)</f>
        <v>479</v>
      </c>
      <c r="D93">
        <f>IFERROR(VLOOKUP(A93,new_followers!$A$2:$B$341,2,FALSE),0)</f>
        <v>0</v>
      </c>
      <c r="E93">
        <f>IFERROR(INDEX(content!$E$1:$E$174,MATCH(newdata!A93,content!$G$1:$G$174,0)),)</f>
        <v>0</v>
      </c>
      <c r="F93">
        <f>IFERROR(INDEX(content!$F$1:$F$174,MATCH(newdata!A93,content!$G$1:$G$174,0)),0)</f>
        <v>0</v>
      </c>
      <c r="G93">
        <f>IFERROR(VLOOKUP($A93,content!$G$1:$T$174,3,0),0)</f>
        <v>0</v>
      </c>
      <c r="H93">
        <f>IFERROR(VLOOKUP($A93,content!$G$1:$T$174,6,0),0)</f>
        <v>0</v>
      </c>
      <c r="I93">
        <f>IFERROR(VLOOKUP($A93,content!$G$1:$T$174,7,0),0)</f>
        <v>0</v>
      </c>
      <c r="J93">
        <f>IFERROR(VLOOKUP($A93,content!$G$1:$T$174,8,0),0)</f>
        <v>0</v>
      </c>
      <c r="K93">
        <f>IFERROR(VLOOKUP($A93,content!$G$1:$T$174,9,0),0)</f>
        <v>0</v>
      </c>
      <c r="L93">
        <f>IFERROR(VLOOKUP($A93,content!$G$1:$T$174,10,0),0)</f>
        <v>0</v>
      </c>
      <c r="M93">
        <f>IFERROR(VLOOKUP($A93,content!$G$1:$T$174,11,0),0)</f>
        <v>0</v>
      </c>
      <c r="N93">
        <f>IFERROR(VLOOKUP($A93,content!$G$1:$T$174,12,0),0)</f>
        <v>0</v>
      </c>
      <c r="O93">
        <f>IFERROR(VLOOKUP($A93,content!$G$1:$T$174,13,0),0)</f>
        <v>0</v>
      </c>
    </row>
    <row r="94" spans="1:15" hidden="1" x14ac:dyDescent="0.3">
      <c r="A94" s="12">
        <v>44662</v>
      </c>
      <c r="B94" s="7">
        <v>7812</v>
      </c>
      <c r="C94">
        <f>VLOOKUP(A94,profile_visits!$A$1:$B$658,2,FALSE)</f>
        <v>347</v>
      </c>
      <c r="D94">
        <f>IFERROR(VLOOKUP(A94,new_followers!$A$2:$B$341,2,FALSE),0)</f>
        <v>0</v>
      </c>
      <c r="E94">
        <f>IFERROR(INDEX(content!$E$1:$E$174,MATCH(newdata!A94,content!$G$1:$G$174,0)),)</f>
        <v>0</v>
      </c>
      <c r="F94">
        <f>IFERROR(INDEX(content!$F$1:$F$174,MATCH(newdata!A94,content!$G$1:$G$174,0)),0)</f>
        <v>0</v>
      </c>
      <c r="G94">
        <f>IFERROR(VLOOKUP($A94,content!$G$1:$T$174,3,0),0)</f>
        <v>0</v>
      </c>
      <c r="H94">
        <f>IFERROR(VLOOKUP($A94,content!$G$1:$T$174,6,0),0)</f>
        <v>0</v>
      </c>
      <c r="I94">
        <f>IFERROR(VLOOKUP($A94,content!$G$1:$T$174,7,0),0)</f>
        <v>0</v>
      </c>
      <c r="J94">
        <f>IFERROR(VLOOKUP($A94,content!$G$1:$T$174,8,0),0)</f>
        <v>0</v>
      </c>
      <c r="K94">
        <f>IFERROR(VLOOKUP($A94,content!$G$1:$T$174,9,0),0)</f>
        <v>0</v>
      </c>
      <c r="L94">
        <f>IFERROR(VLOOKUP($A94,content!$G$1:$T$174,10,0),0)</f>
        <v>0</v>
      </c>
      <c r="M94">
        <f>IFERROR(VLOOKUP($A94,content!$G$1:$T$174,11,0),0)</f>
        <v>0</v>
      </c>
      <c r="N94">
        <f>IFERROR(VLOOKUP($A94,content!$G$1:$T$174,12,0),0)</f>
        <v>0</v>
      </c>
      <c r="O94">
        <f>IFERROR(VLOOKUP($A94,content!$G$1:$T$174,13,0),0)</f>
        <v>0</v>
      </c>
    </row>
    <row r="95" spans="1:15" hidden="1" x14ac:dyDescent="0.3">
      <c r="A95" s="12">
        <v>44663</v>
      </c>
      <c r="B95" s="7">
        <v>21377</v>
      </c>
      <c r="C95">
        <f>VLOOKUP(A95,profile_visits!$A$1:$B$658,2,FALSE)</f>
        <v>402</v>
      </c>
      <c r="D95">
        <f>IFERROR(VLOOKUP(A95,new_followers!$A$2:$B$341,2,FALSE),0)</f>
        <v>0</v>
      </c>
      <c r="E95">
        <f>IFERROR(INDEX(content!$E$1:$E$174,MATCH(newdata!A95,content!$G$1:$G$174,0)),)</f>
        <v>0</v>
      </c>
      <c r="F95">
        <f>IFERROR(INDEX(content!$F$1:$F$174,MATCH(newdata!A95,content!$G$1:$G$174,0)),0)</f>
        <v>0</v>
      </c>
      <c r="G95">
        <f>IFERROR(VLOOKUP($A95,content!$G$1:$T$174,3,0),0)</f>
        <v>0</v>
      </c>
      <c r="H95">
        <f>IFERROR(VLOOKUP($A95,content!$G$1:$T$174,6,0),0)</f>
        <v>0</v>
      </c>
      <c r="I95">
        <f>IFERROR(VLOOKUP($A95,content!$G$1:$T$174,7,0),0)</f>
        <v>0</v>
      </c>
      <c r="J95">
        <f>IFERROR(VLOOKUP($A95,content!$G$1:$T$174,8,0),0)</f>
        <v>0</v>
      </c>
      <c r="K95">
        <f>IFERROR(VLOOKUP($A95,content!$G$1:$T$174,9,0),0)</f>
        <v>0</v>
      </c>
      <c r="L95">
        <f>IFERROR(VLOOKUP($A95,content!$G$1:$T$174,10,0),0)</f>
        <v>0</v>
      </c>
      <c r="M95">
        <f>IFERROR(VLOOKUP($A95,content!$G$1:$T$174,11,0),0)</f>
        <v>0</v>
      </c>
      <c r="N95">
        <f>IFERROR(VLOOKUP($A95,content!$G$1:$T$174,12,0),0)</f>
        <v>0</v>
      </c>
      <c r="O95">
        <f>IFERROR(VLOOKUP($A95,content!$G$1:$T$174,13,0),0)</f>
        <v>0</v>
      </c>
    </row>
    <row r="96" spans="1:15" hidden="1" x14ac:dyDescent="0.3">
      <c r="A96" s="12">
        <v>44664</v>
      </c>
      <c r="B96" s="7">
        <v>15766</v>
      </c>
      <c r="C96">
        <f>VLOOKUP(A96,profile_visits!$A$1:$B$658,2,FALSE)</f>
        <v>265</v>
      </c>
      <c r="D96">
        <f>IFERROR(VLOOKUP(A96,new_followers!$A$2:$B$341,2,FALSE),0)</f>
        <v>0</v>
      </c>
      <c r="E96">
        <f>IFERROR(INDEX(content!$E$1:$E$174,MATCH(newdata!A96,content!$G$1:$G$174,0)),)</f>
        <v>0</v>
      </c>
      <c r="F96">
        <f>IFERROR(INDEX(content!$F$1:$F$174,MATCH(newdata!A96,content!$G$1:$G$174,0)),0)</f>
        <v>0</v>
      </c>
      <c r="G96">
        <f>IFERROR(VLOOKUP($A96,content!$G$1:$T$174,3,0),0)</f>
        <v>0</v>
      </c>
      <c r="H96">
        <f>IFERROR(VLOOKUP($A96,content!$G$1:$T$174,6,0),0)</f>
        <v>0</v>
      </c>
      <c r="I96">
        <f>IFERROR(VLOOKUP($A96,content!$G$1:$T$174,7,0),0)</f>
        <v>0</v>
      </c>
      <c r="J96">
        <f>IFERROR(VLOOKUP($A96,content!$G$1:$T$174,8,0),0)</f>
        <v>0</v>
      </c>
      <c r="K96">
        <f>IFERROR(VLOOKUP($A96,content!$G$1:$T$174,9,0),0)</f>
        <v>0</v>
      </c>
      <c r="L96">
        <f>IFERROR(VLOOKUP($A96,content!$G$1:$T$174,10,0),0)</f>
        <v>0</v>
      </c>
      <c r="M96">
        <f>IFERROR(VLOOKUP($A96,content!$G$1:$T$174,11,0),0)</f>
        <v>0</v>
      </c>
      <c r="N96">
        <f>IFERROR(VLOOKUP($A96,content!$G$1:$T$174,12,0),0)</f>
        <v>0</v>
      </c>
      <c r="O96">
        <f>IFERROR(VLOOKUP($A96,content!$G$1:$T$174,13,0),0)</f>
        <v>0</v>
      </c>
    </row>
    <row r="97" spans="1:15" hidden="1" x14ac:dyDescent="0.3">
      <c r="A97" s="12">
        <v>44665</v>
      </c>
      <c r="B97" s="7">
        <v>17602</v>
      </c>
      <c r="C97">
        <f>VLOOKUP(A97,profile_visits!$A$1:$B$658,2,FALSE)</f>
        <v>355</v>
      </c>
      <c r="D97">
        <f>IFERROR(VLOOKUP(A97,new_followers!$A$2:$B$341,2,FALSE),0)</f>
        <v>0</v>
      </c>
      <c r="E97">
        <f>IFERROR(INDEX(content!$E$1:$E$174,MATCH(newdata!A97,content!$G$1:$G$174,0)),)</f>
        <v>0</v>
      </c>
      <c r="F97">
        <f>IFERROR(INDEX(content!$F$1:$F$174,MATCH(newdata!A97,content!$G$1:$G$174,0)),0)</f>
        <v>0</v>
      </c>
      <c r="G97">
        <f>IFERROR(VLOOKUP($A97,content!$G$1:$T$174,3,0),0)</f>
        <v>0</v>
      </c>
      <c r="H97">
        <f>IFERROR(VLOOKUP($A97,content!$G$1:$T$174,6,0),0)</f>
        <v>0</v>
      </c>
      <c r="I97">
        <f>IFERROR(VLOOKUP($A97,content!$G$1:$T$174,7,0),0)</f>
        <v>0</v>
      </c>
      <c r="J97">
        <f>IFERROR(VLOOKUP($A97,content!$G$1:$T$174,8,0),0)</f>
        <v>0</v>
      </c>
      <c r="K97">
        <f>IFERROR(VLOOKUP($A97,content!$G$1:$T$174,9,0),0)</f>
        <v>0</v>
      </c>
      <c r="L97">
        <f>IFERROR(VLOOKUP($A97,content!$G$1:$T$174,10,0),0)</f>
        <v>0</v>
      </c>
      <c r="M97">
        <f>IFERROR(VLOOKUP($A97,content!$G$1:$T$174,11,0),0)</f>
        <v>0</v>
      </c>
      <c r="N97">
        <f>IFERROR(VLOOKUP($A97,content!$G$1:$T$174,12,0),0)</f>
        <v>0</v>
      </c>
      <c r="O97">
        <f>IFERROR(VLOOKUP($A97,content!$G$1:$T$174,13,0),0)</f>
        <v>0</v>
      </c>
    </row>
    <row r="98" spans="1:15" hidden="1" x14ac:dyDescent="0.3">
      <c r="A98" s="12">
        <v>44666</v>
      </c>
      <c r="B98" s="7">
        <v>13723</v>
      </c>
      <c r="C98">
        <f>VLOOKUP(A98,profile_visits!$A$1:$B$658,2,FALSE)</f>
        <v>322</v>
      </c>
      <c r="D98">
        <f>IFERROR(VLOOKUP(A98,new_followers!$A$2:$B$341,2,FALSE),0)</f>
        <v>0</v>
      </c>
      <c r="E98">
        <f>IFERROR(INDEX(content!$E$1:$E$174,MATCH(newdata!A98,content!$G$1:$G$174,0)),)</f>
        <v>0</v>
      </c>
      <c r="F98">
        <f>IFERROR(INDEX(content!$F$1:$F$174,MATCH(newdata!A98,content!$G$1:$G$174,0)),0)</f>
        <v>0</v>
      </c>
      <c r="G98">
        <f>IFERROR(VLOOKUP($A98,content!$G$1:$T$174,3,0),0)</f>
        <v>0</v>
      </c>
      <c r="H98">
        <f>IFERROR(VLOOKUP($A98,content!$G$1:$T$174,6,0),0)</f>
        <v>0</v>
      </c>
      <c r="I98">
        <f>IFERROR(VLOOKUP($A98,content!$G$1:$T$174,7,0),0)</f>
        <v>0</v>
      </c>
      <c r="J98">
        <f>IFERROR(VLOOKUP($A98,content!$G$1:$T$174,8,0),0)</f>
        <v>0</v>
      </c>
      <c r="K98">
        <f>IFERROR(VLOOKUP($A98,content!$G$1:$T$174,9,0),0)</f>
        <v>0</v>
      </c>
      <c r="L98">
        <f>IFERROR(VLOOKUP($A98,content!$G$1:$T$174,10,0),0)</f>
        <v>0</v>
      </c>
      <c r="M98">
        <f>IFERROR(VLOOKUP($A98,content!$G$1:$T$174,11,0),0)</f>
        <v>0</v>
      </c>
      <c r="N98">
        <f>IFERROR(VLOOKUP($A98,content!$G$1:$T$174,12,0),0)</f>
        <v>0</v>
      </c>
      <c r="O98">
        <f>IFERROR(VLOOKUP($A98,content!$G$1:$T$174,13,0),0)</f>
        <v>0</v>
      </c>
    </row>
    <row r="99" spans="1:15" hidden="1" x14ac:dyDescent="0.3">
      <c r="A99" s="12">
        <v>44667</v>
      </c>
      <c r="B99" s="7">
        <v>11947</v>
      </c>
      <c r="C99">
        <f>VLOOKUP(A99,profile_visits!$A$1:$B$658,2,FALSE)</f>
        <v>265</v>
      </c>
      <c r="D99">
        <f>IFERROR(VLOOKUP(A99,new_followers!$A$2:$B$341,2,FALSE),0)</f>
        <v>0</v>
      </c>
      <c r="E99">
        <f>IFERROR(INDEX(content!$E$1:$E$174,MATCH(newdata!A99,content!$G$1:$G$174,0)),)</f>
        <v>0</v>
      </c>
      <c r="F99">
        <f>IFERROR(INDEX(content!$F$1:$F$174,MATCH(newdata!A99,content!$G$1:$G$174,0)),0)</f>
        <v>0</v>
      </c>
      <c r="G99">
        <f>IFERROR(VLOOKUP($A99,content!$G$1:$T$174,3,0),0)</f>
        <v>0</v>
      </c>
      <c r="H99">
        <f>IFERROR(VLOOKUP($A99,content!$G$1:$T$174,6,0),0)</f>
        <v>0</v>
      </c>
      <c r="I99">
        <f>IFERROR(VLOOKUP($A99,content!$G$1:$T$174,7,0),0)</f>
        <v>0</v>
      </c>
      <c r="J99">
        <f>IFERROR(VLOOKUP($A99,content!$G$1:$T$174,8,0),0)</f>
        <v>0</v>
      </c>
      <c r="K99">
        <f>IFERROR(VLOOKUP($A99,content!$G$1:$T$174,9,0),0)</f>
        <v>0</v>
      </c>
      <c r="L99">
        <f>IFERROR(VLOOKUP($A99,content!$G$1:$T$174,10,0),0)</f>
        <v>0</v>
      </c>
      <c r="M99">
        <f>IFERROR(VLOOKUP($A99,content!$G$1:$T$174,11,0),0)</f>
        <v>0</v>
      </c>
      <c r="N99">
        <f>IFERROR(VLOOKUP($A99,content!$G$1:$T$174,12,0),0)</f>
        <v>0</v>
      </c>
      <c r="O99">
        <f>IFERROR(VLOOKUP($A99,content!$G$1:$T$174,13,0),0)</f>
        <v>0</v>
      </c>
    </row>
    <row r="100" spans="1:15" hidden="1" x14ac:dyDescent="0.3">
      <c r="A100" s="12">
        <v>44668</v>
      </c>
      <c r="B100" s="7">
        <v>9056</v>
      </c>
      <c r="C100">
        <f>VLOOKUP(A100,profile_visits!$A$1:$B$658,2,FALSE)</f>
        <v>222</v>
      </c>
      <c r="D100">
        <f>IFERROR(VLOOKUP(A100,new_followers!$A$2:$B$341,2,FALSE),0)</f>
        <v>0</v>
      </c>
      <c r="E100">
        <f>IFERROR(INDEX(content!$E$1:$E$174,MATCH(newdata!A100,content!$G$1:$G$174,0)),)</f>
        <v>0</v>
      </c>
      <c r="F100">
        <f>IFERROR(INDEX(content!$F$1:$F$174,MATCH(newdata!A100,content!$G$1:$G$174,0)),0)</f>
        <v>0</v>
      </c>
      <c r="G100">
        <f>IFERROR(VLOOKUP($A100,content!$G$1:$T$174,3,0),0)</f>
        <v>0</v>
      </c>
      <c r="H100">
        <f>IFERROR(VLOOKUP($A100,content!$G$1:$T$174,6,0),0)</f>
        <v>0</v>
      </c>
      <c r="I100">
        <f>IFERROR(VLOOKUP($A100,content!$G$1:$T$174,7,0),0)</f>
        <v>0</v>
      </c>
      <c r="J100">
        <f>IFERROR(VLOOKUP($A100,content!$G$1:$T$174,8,0),0)</f>
        <v>0</v>
      </c>
      <c r="K100">
        <f>IFERROR(VLOOKUP($A100,content!$G$1:$T$174,9,0),0)</f>
        <v>0</v>
      </c>
      <c r="L100">
        <f>IFERROR(VLOOKUP($A100,content!$G$1:$T$174,10,0),0)</f>
        <v>0</v>
      </c>
      <c r="M100">
        <f>IFERROR(VLOOKUP($A100,content!$G$1:$T$174,11,0),0)</f>
        <v>0</v>
      </c>
      <c r="N100">
        <f>IFERROR(VLOOKUP($A100,content!$G$1:$T$174,12,0),0)</f>
        <v>0</v>
      </c>
      <c r="O100">
        <f>IFERROR(VLOOKUP($A100,content!$G$1:$T$174,13,0),0)</f>
        <v>0</v>
      </c>
    </row>
    <row r="101" spans="1:15" hidden="1" x14ac:dyDescent="0.3">
      <c r="A101" s="12">
        <v>44669</v>
      </c>
      <c r="B101" s="7">
        <v>4460</v>
      </c>
      <c r="C101">
        <f>VLOOKUP(A101,profile_visits!$A$1:$B$658,2,FALSE)</f>
        <v>272</v>
      </c>
      <c r="D101">
        <f>IFERROR(VLOOKUP(A101,new_followers!$A$2:$B$341,2,FALSE),0)</f>
        <v>0</v>
      </c>
      <c r="E101">
        <f>IFERROR(INDEX(content!$E$1:$E$174,MATCH(newdata!A101,content!$G$1:$G$174,0)),)</f>
        <v>0</v>
      </c>
      <c r="F101">
        <f>IFERROR(INDEX(content!$F$1:$F$174,MATCH(newdata!A101,content!$G$1:$G$174,0)),0)</f>
        <v>0</v>
      </c>
      <c r="G101">
        <f>IFERROR(VLOOKUP($A101,content!$G$1:$T$174,3,0),0)</f>
        <v>0</v>
      </c>
      <c r="H101">
        <f>IFERROR(VLOOKUP($A101,content!$G$1:$T$174,6,0),0)</f>
        <v>0</v>
      </c>
      <c r="I101">
        <f>IFERROR(VLOOKUP($A101,content!$G$1:$T$174,7,0),0)</f>
        <v>0</v>
      </c>
      <c r="J101">
        <f>IFERROR(VLOOKUP($A101,content!$G$1:$T$174,8,0),0)</f>
        <v>0</v>
      </c>
      <c r="K101">
        <f>IFERROR(VLOOKUP($A101,content!$G$1:$T$174,9,0),0)</f>
        <v>0</v>
      </c>
      <c r="L101">
        <f>IFERROR(VLOOKUP($A101,content!$G$1:$T$174,10,0),0)</f>
        <v>0</v>
      </c>
      <c r="M101">
        <f>IFERROR(VLOOKUP($A101,content!$G$1:$T$174,11,0),0)</f>
        <v>0</v>
      </c>
      <c r="N101">
        <f>IFERROR(VLOOKUP($A101,content!$G$1:$T$174,12,0),0)</f>
        <v>0</v>
      </c>
      <c r="O101">
        <f>IFERROR(VLOOKUP($A101,content!$G$1:$T$174,13,0),0)</f>
        <v>0</v>
      </c>
    </row>
    <row r="102" spans="1:15" hidden="1" x14ac:dyDescent="0.3">
      <c r="A102" s="12">
        <v>44670</v>
      </c>
      <c r="B102" s="7">
        <v>3860</v>
      </c>
      <c r="C102">
        <f>VLOOKUP(A102,profile_visits!$A$1:$B$658,2,FALSE)</f>
        <v>285</v>
      </c>
      <c r="D102">
        <f>IFERROR(VLOOKUP(A102,new_followers!$A$2:$B$341,2,FALSE),0)</f>
        <v>0</v>
      </c>
      <c r="E102">
        <f>IFERROR(INDEX(content!$E$1:$E$174,MATCH(newdata!A102,content!$G$1:$G$174,0)),)</f>
        <v>0</v>
      </c>
      <c r="F102">
        <f>IFERROR(INDEX(content!$F$1:$F$174,MATCH(newdata!A102,content!$G$1:$G$174,0)),0)</f>
        <v>0</v>
      </c>
      <c r="G102">
        <f>IFERROR(VLOOKUP($A102,content!$G$1:$T$174,3,0),0)</f>
        <v>0</v>
      </c>
      <c r="H102">
        <f>IFERROR(VLOOKUP($A102,content!$G$1:$T$174,6,0),0)</f>
        <v>0</v>
      </c>
      <c r="I102">
        <f>IFERROR(VLOOKUP($A102,content!$G$1:$T$174,7,0),0)</f>
        <v>0</v>
      </c>
      <c r="J102">
        <f>IFERROR(VLOOKUP($A102,content!$G$1:$T$174,8,0),0)</f>
        <v>0</v>
      </c>
      <c r="K102">
        <f>IFERROR(VLOOKUP($A102,content!$G$1:$T$174,9,0),0)</f>
        <v>0</v>
      </c>
      <c r="L102">
        <f>IFERROR(VLOOKUP($A102,content!$G$1:$T$174,10,0),0)</f>
        <v>0</v>
      </c>
      <c r="M102">
        <f>IFERROR(VLOOKUP($A102,content!$G$1:$T$174,11,0),0)</f>
        <v>0</v>
      </c>
      <c r="N102">
        <f>IFERROR(VLOOKUP($A102,content!$G$1:$T$174,12,0),0)</f>
        <v>0</v>
      </c>
      <c r="O102">
        <f>IFERROR(VLOOKUP($A102,content!$G$1:$T$174,13,0),0)</f>
        <v>0</v>
      </c>
    </row>
    <row r="103" spans="1:15" hidden="1" x14ac:dyDescent="0.3">
      <c r="A103" s="12">
        <v>44671</v>
      </c>
      <c r="B103" s="7">
        <v>6109</v>
      </c>
      <c r="C103">
        <f>VLOOKUP(A103,profile_visits!$A$1:$B$658,2,FALSE)</f>
        <v>338</v>
      </c>
      <c r="D103">
        <f>IFERROR(VLOOKUP(A103,new_followers!$A$2:$B$341,2,FALSE),0)</f>
        <v>0</v>
      </c>
      <c r="E103">
        <f>IFERROR(INDEX(content!$E$1:$E$174,MATCH(newdata!A103,content!$G$1:$G$174,0)),)</f>
        <v>0</v>
      </c>
      <c r="F103">
        <f>IFERROR(INDEX(content!$F$1:$F$174,MATCH(newdata!A103,content!$G$1:$G$174,0)),0)</f>
        <v>0</v>
      </c>
      <c r="G103">
        <f>IFERROR(VLOOKUP($A103,content!$G$1:$T$174,3,0),0)</f>
        <v>0</v>
      </c>
      <c r="H103">
        <f>IFERROR(VLOOKUP($A103,content!$G$1:$T$174,6,0),0)</f>
        <v>0</v>
      </c>
      <c r="I103">
        <f>IFERROR(VLOOKUP($A103,content!$G$1:$T$174,7,0),0)</f>
        <v>0</v>
      </c>
      <c r="J103">
        <f>IFERROR(VLOOKUP($A103,content!$G$1:$T$174,8,0),0)</f>
        <v>0</v>
      </c>
      <c r="K103">
        <f>IFERROR(VLOOKUP($A103,content!$G$1:$T$174,9,0),0)</f>
        <v>0</v>
      </c>
      <c r="L103">
        <f>IFERROR(VLOOKUP($A103,content!$G$1:$T$174,10,0),0)</f>
        <v>0</v>
      </c>
      <c r="M103">
        <f>IFERROR(VLOOKUP($A103,content!$G$1:$T$174,11,0),0)</f>
        <v>0</v>
      </c>
      <c r="N103">
        <f>IFERROR(VLOOKUP($A103,content!$G$1:$T$174,12,0),0)</f>
        <v>0</v>
      </c>
      <c r="O103">
        <f>IFERROR(VLOOKUP($A103,content!$G$1:$T$174,13,0),0)</f>
        <v>0</v>
      </c>
    </row>
    <row r="104" spans="1:15" hidden="1" x14ac:dyDescent="0.3">
      <c r="A104" s="12">
        <v>44672</v>
      </c>
      <c r="B104" s="7">
        <v>2685</v>
      </c>
      <c r="C104">
        <f>VLOOKUP(A104,profile_visits!$A$1:$B$658,2,FALSE)</f>
        <v>306</v>
      </c>
      <c r="D104">
        <f>IFERROR(VLOOKUP(A104,new_followers!$A$2:$B$341,2,FALSE),0)</f>
        <v>0</v>
      </c>
      <c r="E104">
        <f>IFERROR(INDEX(content!$E$1:$E$174,MATCH(newdata!A104,content!$G$1:$G$174,0)),)</f>
        <v>0</v>
      </c>
      <c r="F104">
        <f>IFERROR(INDEX(content!$F$1:$F$174,MATCH(newdata!A104,content!$G$1:$G$174,0)),0)</f>
        <v>0</v>
      </c>
      <c r="G104">
        <f>IFERROR(VLOOKUP($A104,content!$G$1:$T$174,3,0),0)</f>
        <v>0</v>
      </c>
      <c r="H104">
        <f>IFERROR(VLOOKUP($A104,content!$G$1:$T$174,6,0),0)</f>
        <v>0</v>
      </c>
      <c r="I104">
        <f>IFERROR(VLOOKUP($A104,content!$G$1:$T$174,7,0),0)</f>
        <v>0</v>
      </c>
      <c r="J104">
        <f>IFERROR(VLOOKUP($A104,content!$G$1:$T$174,8,0),0)</f>
        <v>0</v>
      </c>
      <c r="K104">
        <f>IFERROR(VLOOKUP($A104,content!$G$1:$T$174,9,0),0)</f>
        <v>0</v>
      </c>
      <c r="L104">
        <f>IFERROR(VLOOKUP($A104,content!$G$1:$T$174,10,0),0)</f>
        <v>0</v>
      </c>
      <c r="M104">
        <f>IFERROR(VLOOKUP($A104,content!$G$1:$T$174,11,0),0)</f>
        <v>0</v>
      </c>
      <c r="N104">
        <f>IFERROR(VLOOKUP($A104,content!$G$1:$T$174,12,0),0)</f>
        <v>0</v>
      </c>
      <c r="O104">
        <f>IFERROR(VLOOKUP($A104,content!$G$1:$T$174,13,0),0)</f>
        <v>0</v>
      </c>
    </row>
    <row r="105" spans="1:15" hidden="1" x14ac:dyDescent="0.3">
      <c r="A105" s="12">
        <v>44673</v>
      </c>
      <c r="B105" s="7">
        <v>1343</v>
      </c>
      <c r="C105">
        <f>VLOOKUP(A105,profile_visits!$A$1:$B$658,2,FALSE)</f>
        <v>232</v>
      </c>
      <c r="D105">
        <f>IFERROR(VLOOKUP(A105,new_followers!$A$2:$B$341,2,FALSE),0)</f>
        <v>0</v>
      </c>
      <c r="E105">
        <f>IFERROR(INDEX(content!$E$1:$E$174,MATCH(newdata!A105,content!$G$1:$G$174,0)),)</f>
        <v>0</v>
      </c>
      <c r="F105">
        <f>IFERROR(INDEX(content!$F$1:$F$174,MATCH(newdata!A105,content!$G$1:$G$174,0)),0)</f>
        <v>0</v>
      </c>
      <c r="G105">
        <f>IFERROR(VLOOKUP($A105,content!$G$1:$T$174,3,0),0)</f>
        <v>0</v>
      </c>
      <c r="H105">
        <f>IFERROR(VLOOKUP($A105,content!$G$1:$T$174,6,0),0)</f>
        <v>0</v>
      </c>
      <c r="I105">
        <f>IFERROR(VLOOKUP($A105,content!$G$1:$T$174,7,0),0)</f>
        <v>0</v>
      </c>
      <c r="J105">
        <f>IFERROR(VLOOKUP($A105,content!$G$1:$T$174,8,0),0)</f>
        <v>0</v>
      </c>
      <c r="K105">
        <f>IFERROR(VLOOKUP($A105,content!$G$1:$T$174,9,0),0)</f>
        <v>0</v>
      </c>
      <c r="L105">
        <f>IFERROR(VLOOKUP($A105,content!$G$1:$T$174,10,0),0)</f>
        <v>0</v>
      </c>
      <c r="M105">
        <f>IFERROR(VLOOKUP($A105,content!$G$1:$T$174,11,0),0)</f>
        <v>0</v>
      </c>
      <c r="N105">
        <f>IFERROR(VLOOKUP($A105,content!$G$1:$T$174,12,0),0)</f>
        <v>0</v>
      </c>
      <c r="O105">
        <f>IFERROR(VLOOKUP($A105,content!$G$1:$T$174,13,0),0)</f>
        <v>0</v>
      </c>
    </row>
    <row r="106" spans="1:15" hidden="1" x14ac:dyDescent="0.3">
      <c r="A106" s="12">
        <v>44674</v>
      </c>
      <c r="B106" s="7">
        <v>1013</v>
      </c>
      <c r="C106">
        <f>VLOOKUP(A106,profile_visits!$A$1:$B$658,2,FALSE)</f>
        <v>201</v>
      </c>
      <c r="D106">
        <f>IFERROR(VLOOKUP(A106,new_followers!$A$2:$B$341,2,FALSE),0)</f>
        <v>0</v>
      </c>
      <c r="E106">
        <f>IFERROR(INDEX(content!$E$1:$E$174,MATCH(newdata!A106,content!$G$1:$G$174,0)),)</f>
        <v>0</v>
      </c>
      <c r="F106">
        <f>IFERROR(INDEX(content!$F$1:$F$174,MATCH(newdata!A106,content!$G$1:$G$174,0)),0)</f>
        <v>0</v>
      </c>
      <c r="G106">
        <f>IFERROR(VLOOKUP($A106,content!$G$1:$T$174,3,0),0)</f>
        <v>0</v>
      </c>
      <c r="H106">
        <f>IFERROR(VLOOKUP($A106,content!$G$1:$T$174,6,0),0)</f>
        <v>0</v>
      </c>
      <c r="I106">
        <f>IFERROR(VLOOKUP($A106,content!$G$1:$T$174,7,0),0)</f>
        <v>0</v>
      </c>
      <c r="J106">
        <f>IFERROR(VLOOKUP($A106,content!$G$1:$T$174,8,0),0)</f>
        <v>0</v>
      </c>
      <c r="K106">
        <f>IFERROR(VLOOKUP($A106,content!$G$1:$T$174,9,0),0)</f>
        <v>0</v>
      </c>
      <c r="L106">
        <f>IFERROR(VLOOKUP($A106,content!$G$1:$T$174,10,0),0)</f>
        <v>0</v>
      </c>
      <c r="M106">
        <f>IFERROR(VLOOKUP($A106,content!$G$1:$T$174,11,0),0)</f>
        <v>0</v>
      </c>
      <c r="N106">
        <f>IFERROR(VLOOKUP($A106,content!$G$1:$T$174,12,0),0)</f>
        <v>0</v>
      </c>
      <c r="O106">
        <f>IFERROR(VLOOKUP($A106,content!$G$1:$T$174,13,0),0)</f>
        <v>0</v>
      </c>
    </row>
    <row r="107" spans="1:15" hidden="1" x14ac:dyDescent="0.3">
      <c r="A107" s="12">
        <v>44675</v>
      </c>
      <c r="B107" s="7">
        <v>2811</v>
      </c>
      <c r="C107">
        <f>VLOOKUP(A107,profile_visits!$A$1:$B$658,2,FALSE)</f>
        <v>285</v>
      </c>
      <c r="D107">
        <f>IFERROR(VLOOKUP(A107,new_followers!$A$2:$B$341,2,FALSE),0)</f>
        <v>0</v>
      </c>
      <c r="E107">
        <f>IFERROR(INDEX(content!$E$1:$E$174,MATCH(newdata!A107,content!$G$1:$G$174,0)),)</f>
        <v>0</v>
      </c>
      <c r="F107">
        <f>IFERROR(INDEX(content!$F$1:$F$174,MATCH(newdata!A107,content!$G$1:$G$174,0)),0)</f>
        <v>0</v>
      </c>
      <c r="G107">
        <f>IFERROR(VLOOKUP($A107,content!$G$1:$T$174,3,0),0)</f>
        <v>0</v>
      </c>
      <c r="H107">
        <f>IFERROR(VLOOKUP($A107,content!$G$1:$T$174,6,0),0)</f>
        <v>0</v>
      </c>
      <c r="I107">
        <f>IFERROR(VLOOKUP($A107,content!$G$1:$T$174,7,0),0)</f>
        <v>0</v>
      </c>
      <c r="J107">
        <f>IFERROR(VLOOKUP($A107,content!$G$1:$T$174,8,0),0)</f>
        <v>0</v>
      </c>
      <c r="K107">
        <f>IFERROR(VLOOKUP($A107,content!$G$1:$T$174,9,0),0)</f>
        <v>0</v>
      </c>
      <c r="L107">
        <f>IFERROR(VLOOKUP($A107,content!$G$1:$T$174,10,0),0)</f>
        <v>0</v>
      </c>
      <c r="M107">
        <f>IFERROR(VLOOKUP($A107,content!$G$1:$T$174,11,0),0)</f>
        <v>0</v>
      </c>
      <c r="N107">
        <f>IFERROR(VLOOKUP($A107,content!$G$1:$T$174,12,0),0)</f>
        <v>0</v>
      </c>
      <c r="O107">
        <f>IFERROR(VLOOKUP($A107,content!$G$1:$T$174,13,0),0)</f>
        <v>0</v>
      </c>
    </row>
    <row r="108" spans="1:15" hidden="1" x14ac:dyDescent="0.3">
      <c r="A108" s="12">
        <v>44676</v>
      </c>
      <c r="B108" s="7">
        <v>526</v>
      </c>
      <c r="C108">
        <f>VLOOKUP(A108,profile_visits!$A$1:$B$658,2,FALSE)</f>
        <v>201</v>
      </c>
      <c r="D108">
        <f>IFERROR(VLOOKUP(A108,new_followers!$A$2:$B$341,2,FALSE),0)</f>
        <v>0</v>
      </c>
      <c r="E108">
        <f>IFERROR(INDEX(content!$E$1:$E$174,MATCH(newdata!A108,content!$G$1:$G$174,0)),)</f>
        <v>0</v>
      </c>
      <c r="F108">
        <f>IFERROR(INDEX(content!$F$1:$F$174,MATCH(newdata!A108,content!$G$1:$G$174,0)),0)</f>
        <v>0</v>
      </c>
      <c r="G108">
        <f>IFERROR(VLOOKUP($A108,content!$G$1:$T$174,3,0),0)</f>
        <v>0</v>
      </c>
      <c r="H108">
        <f>IFERROR(VLOOKUP($A108,content!$G$1:$T$174,6,0),0)</f>
        <v>0</v>
      </c>
      <c r="I108">
        <f>IFERROR(VLOOKUP($A108,content!$G$1:$T$174,7,0),0)</f>
        <v>0</v>
      </c>
      <c r="J108">
        <f>IFERROR(VLOOKUP($A108,content!$G$1:$T$174,8,0),0)</f>
        <v>0</v>
      </c>
      <c r="K108">
        <f>IFERROR(VLOOKUP($A108,content!$G$1:$T$174,9,0),0)</f>
        <v>0</v>
      </c>
      <c r="L108">
        <f>IFERROR(VLOOKUP($A108,content!$G$1:$T$174,10,0),0)</f>
        <v>0</v>
      </c>
      <c r="M108">
        <f>IFERROR(VLOOKUP($A108,content!$G$1:$T$174,11,0),0)</f>
        <v>0</v>
      </c>
      <c r="N108">
        <f>IFERROR(VLOOKUP($A108,content!$G$1:$T$174,12,0),0)</f>
        <v>0</v>
      </c>
      <c r="O108">
        <f>IFERROR(VLOOKUP($A108,content!$G$1:$T$174,13,0),0)</f>
        <v>0</v>
      </c>
    </row>
    <row r="109" spans="1:15" hidden="1" x14ac:dyDescent="0.3">
      <c r="A109" s="12">
        <v>44677</v>
      </c>
      <c r="B109" s="7">
        <v>509</v>
      </c>
      <c r="C109">
        <f>VLOOKUP(A109,profile_visits!$A$1:$B$658,2,FALSE)</f>
        <v>205</v>
      </c>
      <c r="D109">
        <f>IFERROR(VLOOKUP(A109,new_followers!$A$2:$B$341,2,FALSE),0)</f>
        <v>0</v>
      </c>
      <c r="E109">
        <f>IFERROR(INDEX(content!$E$1:$E$174,MATCH(newdata!A109,content!$G$1:$G$174,0)),)</f>
        <v>0</v>
      </c>
      <c r="F109">
        <f>IFERROR(INDEX(content!$F$1:$F$174,MATCH(newdata!A109,content!$G$1:$G$174,0)),0)</f>
        <v>0</v>
      </c>
      <c r="G109">
        <f>IFERROR(VLOOKUP($A109,content!$G$1:$T$174,3,0),0)</f>
        <v>0</v>
      </c>
      <c r="H109">
        <f>IFERROR(VLOOKUP($A109,content!$G$1:$T$174,6,0),0)</f>
        <v>0</v>
      </c>
      <c r="I109">
        <f>IFERROR(VLOOKUP($A109,content!$G$1:$T$174,7,0),0)</f>
        <v>0</v>
      </c>
      <c r="J109">
        <f>IFERROR(VLOOKUP($A109,content!$G$1:$T$174,8,0),0)</f>
        <v>0</v>
      </c>
      <c r="K109">
        <f>IFERROR(VLOOKUP($A109,content!$G$1:$T$174,9,0),0)</f>
        <v>0</v>
      </c>
      <c r="L109">
        <f>IFERROR(VLOOKUP($A109,content!$G$1:$T$174,10,0),0)</f>
        <v>0</v>
      </c>
      <c r="M109">
        <f>IFERROR(VLOOKUP($A109,content!$G$1:$T$174,11,0),0)</f>
        <v>0</v>
      </c>
      <c r="N109">
        <f>IFERROR(VLOOKUP($A109,content!$G$1:$T$174,12,0),0)</f>
        <v>0</v>
      </c>
      <c r="O109">
        <f>IFERROR(VLOOKUP($A109,content!$G$1:$T$174,13,0),0)</f>
        <v>0</v>
      </c>
    </row>
    <row r="110" spans="1:15" hidden="1" x14ac:dyDescent="0.3">
      <c r="A110" s="12">
        <v>44678</v>
      </c>
      <c r="B110" s="7">
        <v>834</v>
      </c>
      <c r="C110">
        <f>VLOOKUP(A110,profile_visits!$A$1:$B$658,2,FALSE)</f>
        <v>185</v>
      </c>
      <c r="D110">
        <f>IFERROR(VLOOKUP(A110,new_followers!$A$2:$B$341,2,FALSE),0)</f>
        <v>0</v>
      </c>
      <c r="E110">
        <f>IFERROR(INDEX(content!$E$1:$E$174,MATCH(newdata!A110,content!$G$1:$G$174,0)),)</f>
        <v>0</v>
      </c>
      <c r="F110">
        <f>IFERROR(INDEX(content!$F$1:$F$174,MATCH(newdata!A110,content!$G$1:$G$174,0)),0)</f>
        <v>0</v>
      </c>
      <c r="G110">
        <f>IFERROR(VLOOKUP($A110,content!$G$1:$T$174,3,0),0)</f>
        <v>0</v>
      </c>
      <c r="H110">
        <f>IFERROR(VLOOKUP($A110,content!$G$1:$T$174,6,0),0)</f>
        <v>0</v>
      </c>
      <c r="I110">
        <f>IFERROR(VLOOKUP($A110,content!$G$1:$T$174,7,0),0)</f>
        <v>0</v>
      </c>
      <c r="J110">
        <f>IFERROR(VLOOKUP($A110,content!$G$1:$T$174,8,0),0)</f>
        <v>0</v>
      </c>
      <c r="K110">
        <f>IFERROR(VLOOKUP($A110,content!$G$1:$T$174,9,0),0)</f>
        <v>0</v>
      </c>
      <c r="L110">
        <f>IFERROR(VLOOKUP($A110,content!$G$1:$T$174,10,0),0)</f>
        <v>0</v>
      </c>
      <c r="M110">
        <f>IFERROR(VLOOKUP($A110,content!$G$1:$T$174,11,0),0)</f>
        <v>0</v>
      </c>
      <c r="N110">
        <f>IFERROR(VLOOKUP($A110,content!$G$1:$T$174,12,0),0)</f>
        <v>0</v>
      </c>
      <c r="O110">
        <f>IFERROR(VLOOKUP($A110,content!$G$1:$T$174,13,0),0)</f>
        <v>0</v>
      </c>
    </row>
    <row r="111" spans="1:15" hidden="1" x14ac:dyDescent="0.3">
      <c r="A111" s="12">
        <v>44679</v>
      </c>
      <c r="B111" s="7">
        <v>3365</v>
      </c>
      <c r="C111">
        <f>VLOOKUP(A111,profile_visits!$A$1:$B$658,2,FALSE)</f>
        <v>236</v>
      </c>
      <c r="D111">
        <f>IFERROR(VLOOKUP(A111,new_followers!$A$2:$B$341,2,FALSE),0)</f>
        <v>0</v>
      </c>
      <c r="E111">
        <f>IFERROR(INDEX(content!$E$1:$E$174,MATCH(newdata!A111,content!$G$1:$G$174,0)),)</f>
        <v>0</v>
      </c>
      <c r="F111">
        <f>IFERROR(INDEX(content!$F$1:$F$174,MATCH(newdata!A111,content!$G$1:$G$174,0)),0)</f>
        <v>0</v>
      </c>
      <c r="G111">
        <f>IFERROR(VLOOKUP($A111,content!$G$1:$T$174,3,0),0)</f>
        <v>0</v>
      </c>
      <c r="H111">
        <f>IFERROR(VLOOKUP($A111,content!$G$1:$T$174,6,0),0)</f>
        <v>0</v>
      </c>
      <c r="I111">
        <f>IFERROR(VLOOKUP($A111,content!$G$1:$T$174,7,0),0)</f>
        <v>0</v>
      </c>
      <c r="J111">
        <f>IFERROR(VLOOKUP($A111,content!$G$1:$T$174,8,0),0)</f>
        <v>0</v>
      </c>
      <c r="K111">
        <f>IFERROR(VLOOKUP($A111,content!$G$1:$T$174,9,0),0)</f>
        <v>0</v>
      </c>
      <c r="L111">
        <f>IFERROR(VLOOKUP($A111,content!$G$1:$T$174,10,0),0)</f>
        <v>0</v>
      </c>
      <c r="M111">
        <f>IFERROR(VLOOKUP($A111,content!$G$1:$T$174,11,0),0)</f>
        <v>0</v>
      </c>
      <c r="N111">
        <f>IFERROR(VLOOKUP($A111,content!$G$1:$T$174,12,0),0)</f>
        <v>0</v>
      </c>
      <c r="O111">
        <f>IFERROR(VLOOKUP($A111,content!$G$1:$T$174,13,0),0)</f>
        <v>0</v>
      </c>
    </row>
    <row r="112" spans="1:15" hidden="1" x14ac:dyDescent="0.3">
      <c r="A112" s="12">
        <v>44680</v>
      </c>
      <c r="B112" s="7">
        <v>1915</v>
      </c>
      <c r="C112">
        <f>VLOOKUP(A112,profile_visits!$A$1:$B$658,2,FALSE)</f>
        <v>158</v>
      </c>
      <c r="D112">
        <f>IFERROR(VLOOKUP(A112,new_followers!$A$2:$B$341,2,FALSE),0)</f>
        <v>0</v>
      </c>
      <c r="E112">
        <f>IFERROR(INDEX(content!$E$1:$E$174,MATCH(newdata!A112,content!$G$1:$G$174,0)),)</f>
        <v>0</v>
      </c>
      <c r="F112">
        <f>IFERROR(INDEX(content!$F$1:$F$174,MATCH(newdata!A112,content!$G$1:$G$174,0)),0)</f>
        <v>0</v>
      </c>
      <c r="G112">
        <f>IFERROR(VLOOKUP($A112,content!$G$1:$T$174,3,0),0)</f>
        <v>0</v>
      </c>
      <c r="H112">
        <f>IFERROR(VLOOKUP($A112,content!$G$1:$T$174,6,0),0)</f>
        <v>0</v>
      </c>
      <c r="I112">
        <f>IFERROR(VLOOKUP($A112,content!$G$1:$T$174,7,0),0)</f>
        <v>0</v>
      </c>
      <c r="J112">
        <f>IFERROR(VLOOKUP($A112,content!$G$1:$T$174,8,0),0)</f>
        <v>0</v>
      </c>
      <c r="K112">
        <f>IFERROR(VLOOKUP($A112,content!$G$1:$T$174,9,0),0)</f>
        <v>0</v>
      </c>
      <c r="L112">
        <f>IFERROR(VLOOKUP($A112,content!$G$1:$T$174,10,0),0)</f>
        <v>0</v>
      </c>
      <c r="M112">
        <f>IFERROR(VLOOKUP($A112,content!$G$1:$T$174,11,0),0)</f>
        <v>0</v>
      </c>
      <c r="N112">
        <f>IFERROR(VLOOKUP($A112,content!$G$1:$T$174,12,0),0)</f>
        <v>0</v>
      </c>
      <c r="O112">
        <f>IFERROR(VLOOKUP($A112,content!$G$1:$T$174,13,0),0)</f>
        <v>0</v>
      </c>
    </row>
    <row r="113" spans="1:15" hidden="1" x14ac:dyDescent="0.3">
      <c r="A113" s="12">
        <v>44681</v>
      </c>
      <c r="B113" s="7">
        <v>2033</v>
      </c>
      <c r="C113">
        <f>VLOOKUP(A113,profile_visits!$A$1:$B$658,2,FALSE)</f>
        <v>239</v>
      </c>
      <c r="D113">
        <f>IFERROR(VLOOKUP(A113,new_followers!$A$2:$B$341,2,FALSE),0)</f>
        <v>0</v>
      </c>
      <c r="E113">
        <f>IFERROR(INDEX(content!$E$1:$E$174,MATCH(newdata!A113,content!$G$1:$G$174,0)),)</f>
        <v>0</v>
      </c>
      <c r="F113">
        <f>IFERROR(INDEX(content!$F$1:$F$174,MATCH(newdata!A113,content!$G$1:$G$174,0)),0)</f>
        <v>0</v>
      </c>
      <c r="G113">
        <f>IFERROR(VLOOKUP($A113,content!$G$1:$T$174,3,0),0)</f>
        <v>0</v>
      </c>
      <c r="H113">
        <f>IFERROR(VLOOKUP($A113,content!$G$1:$T$174,6,0),0)</f>
        <v>0</v>
      </c>
      <c r="I113">
        <f>IFERROR(VLOOKUP($A113,content!$G$1:$T$174,7,0),0)</f>
        <v>0</v>
      </c>
      <c r="J113">
        <f>IFERROR(VLOOKUP($A113,content!$G$1:$T$174,8,0),0)</f>
        <v>0</v>
      </c>
      <c r="K113">
        <f>IFERROR(VLOOKUP($A113,content!$G$1:$T$174,9,0),0)</f>
        <v>0</v>
      </c>
      <c r="L113">
        <f>IFERROR(VLOOKUP($A113,content!$G$1:$T$174,10,0),0)</f>
        <v>0</v>
      </c>
      <c r="M113">
        <f>IFERROR(VLOOKUP($A113,content!$G$1:$T$174,11,0),0)</f>
        <v>0</v>
      </c>
      <c r="N113">
        <f>IFERROR(VLOOKUP($A113,content!$G$1:$T$174,12,0),0)</f>
        <v>0</v>
      </c>
      <c r="O113">
        <f>IFERROR(VLOOKUP($A113,content!$G$1:$T$174,13,0),0)</f>
        <v>0</v>
      </c>
    </row>
    <row r="114" spans="1:15" hidden="1" x14ac:dyDescent="0.3">
      <c r="A114" s="12">
        <v>44682</v>
      </c>
      <c r="B114" s="7">
        <v>892</v>
      </c>
      <c r="C114">
        <f>VLOOKUP(A114,profile_visits!$A$1:$B$658,2,FALSE)</f>
        <v>155</v>
      </c>
      <c r="D114">
        <f>IFERROR(VLOOKUP(A114,new_followers!$A$2:$B$341,2,FALSE),0)</f>
        <v>0</v>
      </c>
      <c r="E114">
        <f>IFERROR(INDEX(content!$E$1:$E$174,MATCH(newdata!A114,content!$G$1:$G$174,0)),)</f>
        <v>0</v>
      </c>
      <c r="F114">
        <f>IFERROR(INDEX(content!$F$1:$F$174,MATCH(newdata!A114,content!$G$1:$G$174,0)),0)</f>
        <v>0</v>
      </c>
      <c r="G114">
        <f>IFERROR(VLOOKUP($A114,content!$G$1:$T$174,3,0),0)</f>
        <v>0</v>
      </c>
      <c r="H114">
        <f>IFERROR(VLOOKUP($A114,content!$G$1:$T$174,6,0),0)</f>
        <v>0</v>
      </c>
      <c r="I114">
        <f>IFERROR(VLOOKUP($A114,content!$G$1:$T$174,7,0),0)</f>
        <v>0</v>
      </c>
      <c r="J114">
        <f>IFERROR(VLOOKUP($A114,content!$G$1:$T$174,8,0),0)</f>
        <v>0</v>
      </c>
      <c r="K114">
        <f>IFERROR(VLOOKUP($A114,content!$G$1:$T$174,9,0),0)</f>
        <v>0</v>
      </c>
      <c r="L114">
        <f>IFERROR(VLOOKUP($A114,content!$G$1:$T$174,10,0),0)</f>
        <v>0</v>
      </c>
      <c r="M114">
        <f>IFERROR(VLOOKUP($A114,content!$G$1:$T$174,11,0),0)</f>
        <v>0</v>
      </c>
      <c r="N114">
        <f>IFERROR(VLOOKUP($A114,content!$G$1:$T$174,12,0),0)</f>
        <v>0</v>
      </c>
      <c r="O114">
        <f>IFERROR(VLOOKUP($A114,content!$G$1:$T$174,13,0),0)</f>
        <v>0</v>
      </c>
    </row>
    <row r="115" spans="1:15" hidden="1" x14ac:dyDescent="0.3">
      <c r="A115" s="12">
        <v>44683</v>
      </c>
      <c r="B115" s="7">
        <v>1480</v>
      </c>
      <c r="C115">
        <f>VLOOKUP(A115,profile_visits!$A$1:$B$658,2,FALSE)</f>
        <v>198</v>
      </c>
      <c r="D115">
        <f>IFERROR(VLOOKUP(A115,new_followers!$A$2:$B$341,2,FALSE),0)</f>
        <v>0</v>
      </c>
      <c r="E115">
        <f>IFERROR(INDEX(content!$E$1:$E$174,MATCH(newdata!A115,content!$G$1:$G$174,0)),)</f>
        <v>0</v>
      </c>
      <c r="F115">
        <f>IFERROR(INDEX(content!$F$1:$F$174,MATCH(newdata!A115,content!$G$1:$G$174,0)),0)</f>
        <v>0</v>
      </c>
      <c r="G115">
        <f>IFERROR(VLOOKUP($A115,content!$G$1:$T$174,3,0),0)</f>
        <v>0</v>
      </c>
      <c r="H115">
        <f>IFERROR(VLOOKUP($A115,content!$G$1:$T$174,6,0),0)</f>
        <v>0</v>
      </c>
      <c r="I115">
        <f>IFERROR(VLOOKUP($A115,content!$G$1:$T$174,7,0),0)</f>
        <v>0</v>
      </c>
      <c r="J115">
        <f>IFERROR(VLOOKUP($A115,content!$G$1:$T$174,8,0),0)</f>
        <v>0</v>
      </c>
      <c r="K115">
        <f>IFERROR(VLOOKUP($A115,content!$G$1:$T$174,9,0),0)</f>
        <v>0</v>
      </c>
      <c r="L115">
        <f>IFERROR(VLOOKUP($A115,content!$G$1:$T$174,10,0),0)</f>
        <v>0</v>
      </c>
      <c r="M115">
        <f>IFERROR(VLOOKUP($A115,content!$G$1:$T$174,11,0),0)</f>
        <v>0</v>
      </c>
      <c r="N115">
        <f>IFERROR(VLOOKUP($A115,content!$G$1:$T$174,12,0),0)</f>
        <v>0</v>
      </c>
      <c r="O115">
        <f>IFERROR(VLOOKUP($A115,content!$G$1:$T$174,13,0),0)</f>
        <v>0</v>
      </c>
    </row>
    <row r="116" spans="1:15" hidden="1" x14ac:dyDescent="0.3">
      <c r="A116" s="12">
        <v>44684</v>
      </c>
      <c r="B116" s="7">
        <v>286</v>
      </c>
      <c r="C116">
        <f>VLOOKUP(A116,profile_visits!$A$1:$B$658,2,FALSE)</f>
        <v>139</v>
      </c>
      <c r="D116">
        <f>IFERROR(VLOOKUP(A116,new_followers!$A$2:$B$341,2,FALSE),0)</f>
        <v>0</v>
      </c>
      <c r="E116">
        <f>IFERROR(INDEX(content!$E$1:$E$174,MATCH(newdata!A116,content!$G$1:$G$174,0)),)</f>
        <v>0</v>
      </c>
      <c r="F116">
        <f>IFERROR(INDEX(content!$F$1:$F$174,MATCH(newdata!A116,content!$G$1:$G$174,0)),0)</f>
        <v>0</v>
      </c>
      <c r="G116">
        <f>IFERROR(VLOOKUP($A116,content!$G$1:$T$174,3,0),0)</f>
        <v>0</v>
      </c>
      <c r="H116">
        <f>IFERROR(VLOOKUP($A116,content!$G$1:$T$174,6,0),0)</f>
        <v>0</v>
      </c>
      <c r="I116">
        <f>IFERROR(VLOOKUP($A116,content!$G$1:$T$174,7,0),0)</f>
        <v>0</v>
      </c>
      <c r="J116">
        <f>IFERROR(VLOOKUP($A116,content!$G$1:$T$174,8,0),0)</f>
        <v>0</v>
      </c>
      <c r="K116">
        <f>IFERROR(VLOOKUP($A116,content!$G$1:$T$174,9,0),0)</f>
        <v>0</v>
      </c>
      <c r="L116">
        <f>IFERROR(VLOOKUP($A116,content!$G$1:$T$174,10,0),0)</f>
        <v>0</v>
      </c>
      <c r="M116">
        <f>IFERROR(VLOOKUP($A116,content!$G$1:$T$174,11,0),0)</f>
        <v>0</v>
      </c>
      <c r="N116">
        <f>IFERROR(VLOOKUP($A116,content!$G$1:$T$174,12,0),0)</f>
        <v>0</v>
      </c>
      <c r="O116">
        <f>IFERROR(VLOOKUP($A116,content!$G$1:$T$174,13,0),0)</f>
        <v>0</v>
      </c>
    </row>
    <row r="117" spans="1:15" hidden="1" x14ac:dyDescent="0.3">
      <c r="A117" s="12">
        <v>44685</v>
      </c>
      <c r="B117" s="7">
        <v>3493</v>
      </c>
      <c r="C117">
        <f>VLOOKUP(A117,profile_visits!$A$1:$B$658,2,FALSE)</f>
        <v>426</v>
      </c>
      <c r="D117">
        <f>IFERROR(VLOOKUP(A117,new_followers!$A$2:$B$341,2,FALSE),0)</f>
        <v>0</v>
      </c>
      <c r="E117">
        <f>IFERROR(INDEX(content!$E$1:$E$174,MATCH(newdata!A117,content!$G$1:$G$174,0)),)</f>
        <v>0</v>
      </c>
      <c r="F117">
        <f>IFERROR(INDEX(content!$F$1:$F$174,MATCH(newdata!A117,content!$G$1:$G$174,0)),0)</f>
        <v>0</v>
      </c>
      <c r="G117">
        <f>IFERROR(VLOOKUP($A117,content!$G$1:$T$174,3,0),0)</f>
        <v>0</v>
      </c>
      <c r="H117">
        <f>IFERROR(VLOOKUP($A117,content!$G$1:$T$174,6,0),0)</f>
        <v>0</v>
      </c>
      <c r="I117">
        <f>IFERROR(VLOOKUP($A117,content!$G$1:$T$174,7,0),0)</f>
        <v>0</v>
      </c>
      <c r="J117">
        <f>IFERROR(VLOOKUP($A117,content!$G$1:$T$174,8,0),0)</f>
        <v>0</v>
      </c>
      <c r="K117">
        <f>IFERROR(VLOOKUP($A117,content!$G$1:$T$174,9,0),0)</f>
        <v>0</v>
      </c>
      <c r="L117">
        <f>IFERROR(VLOOKUP($A117,content!$G$1:$T$174,10,0),0)</f>
        <v>0</v>
      </c>
      <c r="M117">
        <f>IFERROR(VLOOKUP($A117,content!$G$1:$T$174,11,0),0)</f>
        <v>0</v>
      </c>
      <c r="N117">
        <f>IFERROR(VLOOKUP($A117,content!$G$1:$T$174,12,0),0)</f>
        <v>0</v>
      </c>
      <c r="O117">
        <f>IFERROR(VLOOKUP($A117,content!$G$1:$T$174,13,0),0)</f>
        <v>0</v>
      </c>
    </row>
    <row r="118" spans="1:15" hidden="1" x14ac:dyDescent="0.3">
      <c r="A118" s="12">
        <v>44686</v>
      </c>
      <c r="B118" s="7">
        <v>6846</v>
      </c>
      <c r="C118">
        <f>VLOOKUP(A118,profile_visits!$A$1:$B$658,2,FALSE)</f>
        <v>555</v>
      </c>
      <c r="D118">
        <f>IFERROR(VLOOKUP(A118,new_followers!$A$2:$B$341,2,FALSE),0)</f>
        <v>0</v>
      </c>
      <c r="E118">
        <f>IFERROR(INDEX(content!$E$1:$E$174,MATCH(newdata!A118,content!$G$1:$G$174,0)),)</f>
        <v>0</v>
      </c>
      <c r="F118">
        <f>IFERROR(INDEX(content!$F$1:$F$174,MATCH(newdata!A118,content!$G$1:$G$174,0)),0)</f>
        <v>0</v>
      </c>
      <c r="G118">
        <f>IFERROR(VLOOKUP($A118,content!$G$1:$T$174,3,0),0)</f>
        <v>0</v>
      </c>
      <c r="H118">
        <f>IFERROR(VLOOKUP($A118,content!$G$1:$T$174,6,0),0)</f>
        <v>0</v>
      </c>
      <c r="I118">
        <f>IFERROR(VLOOKUP($A118,content!$G$1:$T$174,7,0),0)</f>
        <v>0</v>
      </c>
      <c r="J118">
        <f>IFERROR(VLOOKUP($A118,content!$G$1:$T$174,8,0),0)</f>
        <v>0</v>
      </c>
      <c r="K118">
        <f>IFERROR(VLOOKUP($A118,content!$G$1:$T$174,9,0),0)</f>
        <v>0</v>
      </c>
      <c r="L118">
        <f>IFERROR(VLOOKUP($A118,content!$G$1:$T$174,10,0),0)</f>
        <v>0</v>
      </c>
      <c r="M118">
        <f>IFERROR(VLOOKUP($A118,content!$G$1:$T$174,11,0),0)</f>
        <v>0</v>
      </c>
      <c r="N118">
        <f>IFERROR(VLOOKUP($A118,content!$G$1:$T$174,12,0),0)</f>
        <v>0</v>
      </c>
      <c r="O118">
        <f>IFERROR(VLOOKUP($A118,content!$G$1:$T$174,13,0),0)</f>
        <v>0</v>
      </c>
    </row>
    <row r="119" spans="1:15" hidden="1" x14ac:dyDescent="0.3">
      <c r="A119" s="12">
        <v>44687</v>
      </c>
      <c r="B119" s="7">
        <v>3279</v>
      </c>
      <c r="C119">
        <f>VLOOKUP(A119,profile_visits!$A$1:$B$658,2,FALSE)</f>
        <v>270</v>
      </c>
      <c r="D119">
        <f>IFERROR(VLOOKUP(A119,new_followers!$A$2:$B$341,2,FALSE),0)</f>
        <v>0</v>
      </c>
      <c r="E119">
        <f>IFERROR(INDEX(content!$E$1:$E$174,MATCH(newdata!A119,content!$G$1:$G$174,0)),)</f>
        <v>0</v>
      </c>
      <c r="F119">
        <f>IFERROR(INDEX(content!$F$1:$F$174,MATCH(newdata!A119,content!$G$1:$G$174,0)),0)</f>
        <v>0</v>
      </c>
      <c r="G119">
        <f>IFERROR(VLOOKUP($A119,content!$G$1:$T$174,3,0),0)</f>
        <v>0</v>
      </c>
      <c r="H119">
        <f>IFERROR(VLOOKUP($A119,content!$G$1:$T$174,6,0),0)</f>
        <v>0</v>
      </c>
      <c r="I119">
        <f>IFERROR(VLOOKUP($A119,content!$G$1:$T$174,7,0),0)</f>
        <v>0</v>
      </c>
      <c r="J119">
        <f>IFERROR(VLOOKUP($A119,content!$G$1:$T$174,8,0),0)</f>
        <v>0</v>
      </c>
      <c r="K119">
        <f>IFERROR(VLOOKUP($A119,content!$G$1:$T$174,9,0),0)</f>
        <v>0</v>
      </c>
      <c r="L119">
        <f>IFERROR(VLOOKUP($A119,content!$G$1:$T$174,10,0),0)</f>
        <v>0</v>
      </c>
      <c r="M119">
        <f>IFERROR(VLOOKUP($A119,content!$G$1:$T$174,11,0),0)</f>
        <v>0</v>
      </c>
      <c r="N119">
        <f>IFERROR(VLOOKUP($A119,content!$G$1:$T$174,12,0),0)</f>
        <v>0</v>
      </c>
      <c r="O119">
        <f>IFERROR(VLOOKUP($A119,content!$G$1:$T$174,13,0),0)</f>
        <v>0</v>
      </c>
    </row>
    <row r="120" spans="1:15" hidden="1" x14ac:dyDescent="0.3">
      <c r="A120" s="12">
        <v>44688</v>
      </c>
      <c r="B120" s="7">
        <v>2088</v>
      </c>
      <c r="C120">
        <f>VLOOKUP(A120,profile_visits!$A$1:$B$658,2,FALSE)</f>
        <v>267</v>
      </c>
      <c r="D120">
        <f>IFERROR(VLOOKUP(A120,new_followers!$A$2:$B$341,2,FALSE),0)</f>
        <v>0</v>
      </c>
      <c r="E120">
        <f>IFERROR(INDEX(content!$E$1:$E$174,MATCH(newdata!A120,content!$G$1:$G$174,0)),)</f>
        <v>0</v>
      </c>
      <c r="F120">
        <f>IFERROR(INDEX(content!$F$1:$F$174,MATCH(newdata!A120,content!$G$1:$G$174,0)),0)</f>
        <v>0</v>
      </c>
      <c r="G120">
        <f>IFERROR(VLOOKUP($A120,content!$G$1:$T$174,3,0),0)</f>
        <v>0</v>
      </c>
      <c r="H120">
        <f>IFERROR(VLOOKUP($A120,content!$G$1:$T$174,6,0),0)</f>
        <v>0</v>
      </c>
      <c r="I120">
        <f>IFERROR(VLOOKUP($A120,content!$G$1:$T$174,7,0),0)</f>
        <v>0</v>
      </c>
      <c r="J120">
        <f>IFERROR(VLOOKUP($A120,content!$G$1:$T$174,8,0),0)</f>
        <v>0</v>
      </c>
      <c r="K120">
        <f>IFERROR(VLOOKUP($A120,content!$G$1:$T$174,9,0),0)</f>
        <v>0</v>
      </c>
      <c r="L120">
        <f>IFERROR(VLOOKUP($A120,content!$G$1:$T$174,10,0),0)</f>
        <v>0</v>
      </c>
      <c r="M120">
        <f>IFERROR(VLOOKUP($A120,content!$G$1:$T$174,11,0),0)</f>
        <v>0</v>
      </c>
      <c r="N120">
        <f>IFERROR(VLOOKUP($A120,content!$G$1:$T$174,12,0),0)</f>
        <v>0</v>
      </c>
      <c r="O120">
        <f>IFERROR(VLOOKUP($A120,content!$G$1:$T$174,13,0),0)</f>
        <v>0</v>
      </c>
    </row>
    <row r="121" spans="1:15" hidden="1" x14ac:dyDescent="0.3">
      <c r="A121" s="12">
        <v>44689</v>
      </c>
      <c r="B121" s="7">
        <v>2656</v>
      </c>
      <c r="C121">
        <f>VLOOKUP(A121,profile_visits!$A$1:$B$658,2,FALSE)</f>
        <v>317</v>
      </c>
      <c r="D121">
        <f>IFERROR(VLOOKUP(A121,new_followers!$A$2:$B$341,2,FALSE),0)</f>
        <v>0</v>
      </c>
      <c r="E121">
        <f>IFERROR(INDEX(content!$E$1:$E$174,MATCH(newdata!A121,content!$G$1:$G$174,0)),)</f>
        <v>0</v>
      </c>
      <c r="F121">
        <f>IFERROR(INDEX(content!$F$1:$F$174,MATCH(newdata!A121,content!$G$1:$G$174,0)),0)</f>
        <v>0</v>
      </c>
      <c r="G121">
        <f>IFERROR(VLOOKUP($A121,content!$G$1:$T$174,3,0),0)</f>
        <v>0</v>
      </c>
      <c r="H121">
        <f>IFERROR(VLOOKUP($A121,content!$G$1:$T$174,6,0),0)</f>
        <v>0</v>
      </c>
      <c r="I121">
        <f>IFERROR(VLOOKUP($A121,content!$G$1:$T$174,7,0),0)</f>
        <v>0</v>
      </c>
      <c r="J121">
        <f>IFERROR(VLOOKUP($A121,content!$G$1:$T$174,8,0),0)</f>
        <v>0</v>
      </c>
      <c r="K121">
        <f>IFERROR(VLOOKUP($A121,content!$G$1:$T$174,9,0),0)</f>
        <v>0</v>
      </c>
      <c r="L121">
        <f>IFERROR(VLOOKUP($A121,content!$G$1:$T$174,10,0),0)</f>
        <v>0</v>
      </c>
      <c r="M121">
        <f>IFERROR(VLOOKUP($A121,content!$G$1:$T$174,11,0),0)</f>
        <v>0</v>
      </c>
      <c r="N121">
        <f>IFERROR(VLOOKUP($A121,content!$G$1:$T$174,12,0),0)</f>
        <v>0</v>
      </c>
      <c r="O121">
        <f>IFERROR(VLOOKUP($A121,content!$G$1:$T$174,13,0),0)</f>
        <v>0</v>
      </c>
    </row>
    <row r="122" spans="1:15" hidden="1" x14ac:dyDescent="0.3">
      <c r="A122" s="12">
        <v>44690</v>
      </c>
      <c r="B122" s="7">
        <v>7138</v>
      </c>
      <c r="C122">
        <f>VLOOKUP(A122,profile_visits!$A$1:$B$658,2,FALSE)</f>
        <v>247</v>
      </c>
      <c r="D122">
        <f>IFERROR(VLOOKUP(A122,new_followers!$A$2:$B$341,2,FALSE),0)</f>
        <v>0</v>
      </c>
      <c r="E122">
        <f>IFERROR(INDEX(content!$E$1:$E$174,MATCH(newdata!A122,content!$G$1:$G$174,0)),)</f>
        <v>0</v>
      </c>
      <c r="F122">
        <f>IFERROR(INDEX(content!$F$1:$F$174,MATCH(newdata!A122,content!$G$1:$G$174,0)),0)</f>
        <v>0</v>
      </c>
      <c r="G122">
        <f>IFERROR(VLOOKUP($A122,content!$G$1:$T$174,3,0),0)</f>
        <v>0</v>
      </c>
      <c r="H122">
        <f>IFERROR(VLOOKUP($A122,content!$G$1:$T$174,6,0),0)</f>
        <v>0</v>
      </c>
      <c r="I122">
        <f>IFERROR(VLOOKUP($A122,content!$G$1:$T$174,7,0),0)</f>
        <v>0</v>
      </c>
      <c r="J122">
        <f>IFERROR(VLOOKUP($A122,content!$G$1:$T$174,8,0),0)</f>
        <v>0</v>
      </c>
      <c r="K122">
        <f>IFERROR(VLOOKUP($A122,content!$G$1:$T$174,9,0),0)</f>
        <v>0</v>
      </c>
      <c r="L122">
        <f>IFERROR(VLOOKUP($A122,content!$G$1:$T$174,10,0),0)</f>
        <v>0</v>
      </c>
      <c r="M122">
        <f>IFERROR(VLOOKUP($A122,content!$G$1:$T$174,11,0),0)</f>
        <v>0</v>
      </c>
      <c r="N122">
        <f>IFERROR(VLOOKUP($A122,content!$G$1:$T$174,12,0),0)</f>
        <v>0</v>
      </c>
      <c r="O122">
        <f>IFERROR(VLOOKUP($A122,content!$G$1:$T$174,13,0),0)</f>
        <v>0</v>
      </c>
    </row>
    <row r="123" spans="1:15" hidden="1" x14ac:dyDescent="0.3">
      <c r="A123" s="12">
        <v>44691</v>
      </c>
      <c r="B123" s="7">
        <v>3192</v>
      </c>
      <c r="C123">
        <f>VLOOKUP(A123,profile_visits!$A$1:$B$658,2,FALSE)</f>
        <v>237</v>
      </c>
      <c r="D123">
        <f>IFERROR(VLOOKUP(A123,new_followers!$A$2:$B$341,2,FALSE),0)</f>
        <v>0</v>
      </c>
      <c r="E123">
        <f>IFERROR(INDEX(content!$E$1:$E$174,MATCH(newdata!A123,content!$G$1:$G$174,0)),)</f>
        <v>0</v>
      </c>
      <c r="F123">
        <f>IFERROR(INDEX(content!$F$1:$F$174,MATCH(newdata!A123,content!$G$1:$G$174,0)),0)</f>
        <v>0</v>
      </c>
      <c r="G123">
        <f>IFERROR(VLOOKUP($A123,content!$G$1:$T$174,3,0),0)</f>
        <v>0</v>
      </c>
      <c r="H123">
        <f>IFERROR(VLOOKUP($A123,content!$G$1:$T$174,6,0),0)</f>
        <v>0</v>
      </c>
      <c r="I123">
        <f>IFERROR(VLOOKUP($A123,content!$G$1:$T$174,7,0),0)</f>
        <v>0</v>
      </c>
      <c r="J123">
        <f>IFERROR(VLOOKUP($A123,content!$G$1:$T$174,8,0),0)</f>
        <v>0</v>
      </c>
      <c r="K123">
        <f>IFERROR(VLOOKUP($A123,content!$G$1:$T$174,9,0),0)</f>
        <v>0</v>
      </c>
      <c r="L123">
        <f>IFERROR(VLOOKUP($A123,content!$G$1:$T$174,10,0),0)</f>
        <v>0</v>
      </c>
      <c r="M123">
        <f>IFERROR(VLOOKUP($A123,content!$G$1:$T$174,11,0),0)</f>
        <v>0</v>
      </c>
      <c r="N123">
        <f>IFERROR(VLOOKUP($A123,content!$G$1:$T$174,12,0),0)</f>
        <v>0</v>
      </c>
      <c r="O123">
        <f>IFERROR(VLOOKUP($A123,content!$G$1:$T$174,13,0),0)</f>
        <v>0</v>
      </c>
    </row>
    <row r="124" spans="1:15" hidden="1" x14ac:dyDescent="0.3">
      <c r="A124" s="12">
        <v>44692</v>
      </c>
      <c r="B124" s="7">
        <v>3397</v>
      </c>
      <c r="C124">
        <f>VLOOKUP(A124,profile_visits!$A$1:$B$658,2,FALSE)</f>
        <v>298</v>
      </c>
      <c r="D124">
        <f>IFERROR(VLOOKUP(A124,new_followers!$A$2:$B$341,2,FALSE),0)</f>
        <v>0</v>
      </c>
      <c r="E124">
        <f>IFERROR(INDEX(content!$E$1:$E$174,MATCH(newdata!A124,content!$G$1:$G$174,0)),)</f>
        <v>0</v>
      </c>
      <c r="F124">
        <f>IFERROR(INDEX(content!$F$1:$F$174,MATCH(newdata!A124,content!$G$1:$G$174,0)),0)</f>
        <v>0</v>
      </c>
      <c r="G124">
        <f>IFERROR(VLOOKUP($A124,content!$G$1:$T$174,3,0),0)</f>
        <v>0</v>
      </c>
      <c r="H124">
        <f>IFERROR(VLOOKUP($A124,content!$G$1:$T$174,6,0),0)</f>
        <v>0</v>
      </c>
      <c r="I124">
        <f>IFERROR(VLOOKUP($A124,content!$G$1:$T$174,7,0),0)</f>
        <v>0</v>
      </c>
      <c r="J124">
        <f>IFERROR(VLOOKUP($A124,content!$G$1:$T$174,8,0),0)</f>
        <v>0</v>
      </c>
      <c r="K124">
        <f>IFERROR(VLOOKUP($A124,content!$G$1:$T$174,9,0),0)</f>
        <v>0</v>
      </c>
      <c r="L124">
        <f>IFERROR(VLOOKUP($A124,content!$G$1:$T$174,10,0),0)</f>
        <v>0</v>
      </c>
      <c r="M124">
        <f>IFERROR(VLOOKUP($A124,content!$G$1:$T$174,11,0),0)</f>
        <v>0</v>
      </c>
      <c r="N124">
        <f>IFERROR(VLOOKUP($A124,content!$G$1:$T$174,12,0),0)</f>
        <v>0</v>
      </c>
      <c r="O124">
        <f>IFERROR(VLOOKUP($A124,content!$G$1:$T$174,13,0),0)</f>
        <v>0</v>
      </c>
    </row>
    <row r="125" spans="1:15" hidden="1" x14ac:dyDescent="0.3">
      <c r="A125" s="12">
        <v>44693</v>
      </c>
      <c r="B125" s="7">
        <v>2130</v>
      </c>
      <c r="C125">
        <f>VLOOKUP(A125,profile_visits!$A$1:$B$658,2,FALSE)</f>
        <v>231</v>
      </c>
      <c r="D125">
        <f>IFERROR(VLOOKUP(A125,new_followers!$A$2:$B$341,2,FALSE),0)</f>
        <v>0</v>
      </c>
      <c r="E125">
        <f>IFERROR(INDEX(content!$E$1:$E$174,MATCH(newdata!A125,content!$G$1:$G$174,0)),)</f>
        <v>0</v>
      </c>
      <c r="F125">
        <f>IFERROR(INDEX(content!$F$1:$F$174,MATCH(newdata!A125,content!$G$1:$G$174,0)),0)</f>
        <v>0</v>
      </c>
      <c r="G125">
        <f>IFERROR(VLOOKUP($A125,content!$G$1:$T$174,3,0),0)</f>
        <v>0</v>
      </c>
      <c r="H125">
        <f>IFERROR(VLOOKUP($A125,content!$G$1:$T$174,6,0),0)</f>
        <v>0</v>
      </c>
      <c r="I125">
        <f>IFERROR(VLOOKUP($A125,content!$G$1:$T$174,7,0),0)</f>
        <v>0</v>
      </c>
      <c r="J125">
        <f>IFERROR(VLOOKUP($A125,content!$G$1:$T$174,8,0),0)</f>
        <v>0</v>
      </c>
      <c r="K125">
        <f>IFERROR(VLOOKUP($A125,content!$G$1:$T$174,9,0),0)</f>
        <v>0</v>
      </c>
      <c r="L125">
        <f>IFERROR(VLOOKUP($A125,content!$G$1:$T$174,10,0),0)</f>
        <v>0</v>
      </c>
      <c r="M125">
        <f>IFERROR(VLOOKUP($A125,content!$G$1:$T$174,11,0),0)</f>
        <v>0</v>
      </c>
      <c r="N125">
        <f>IFERROR(VLOOKUP($A125,content!$G$1:$T$174,12,0),0)</f>
        <v>0</v>
      </c>
      <c r="O125">
        <f>IFERROR(VLOOKUP($A125,content!$G$1:$T$174,13,0),0)</f>
        <v>0</v>
      </c>
    </row>
    <row r="126" spans="1:15" hidden="1" x14ac:dyDescent="0.3">
      <c r="A126" s="12">
        <v>44694</v>
      </c>
      <c r="B126" s="7">
        <v>15038</v>
      </c>
      <c r="C126">
        <f>VLOOKUP(A126,profile_visits!$A$1:$B$658,2,FALSE)</f>
        <v>326</v>
      </c>
      <c r="D126">
        <f>IFERROR(VLOOKUP(A126,new_followers!$A$2:$B$341,2,FALSE),0)</f>
        <v>0</v>
      </c>
      <c r="E126">
        <f>IFERROR(INDEX(content!$E$1:$E$174,MATCH(newdata!A126,content!$G$1:$G$174,0)),)</f>
        <v>0</v>
      </c>
      <c r="F126">
        <f>IFERROR(INDEX(content!$F$1:$F$174,MATCH(newdata!A126,content!$G$1:$G$174,0)),0)</f>
        <v>0</v>
      </c>
      <c r="G126">
        <f>IFERROR(VLOOKUP($A126,content!$G$1:$T$174,3,0),0)</f>
        <v>0</v>
      </c>
      <c r="H126">
        <f>IFERROR(VLOOKUP($A126,content!$G$1:$T$174,6,0),0)</f>
        <v>0</v>
      </c>
      <c r="I126">
        <f>IFERROR(VLOOKUP($A126,content!$G$1:$T$174,7,0),0)</f>
        <v>0</v>
      </c>
      <c r="J126">
        <f>IFERROR(VLOOKUP($A126,content!$G$1:$T$174,8,0),0)</f>
        <v>0</v>
      </c>
      <c r="K126">
        <f>IFERROR(VLOOKUP($A126,content!$G$1:$T$174,9,0),0)</f>
        <v>0</v>
      </c>
      <c r="L126">
        <f>IFERROR(VLOOKUP($A126,content!$G$1:$T$174,10,0),0)</f>
        <v>0</v>
      </c>
      <c r="M126">
        <f>IFERROR(VLOOKUP($A126,content!$G$1:$T$174,11,0),0)</f>
        <v>0</v>
      </c>
      <c r="N126">
        <f>IFERROR(VLOOKUP($A126,content!$G$1:$T$174,12,0),0)</f>
        <v>0</v>
      </c>
      <c r="O126">
        <f>IFERROR(VLOOKUP($A126,content!$G$1:$T$174,13,0),0)</f>
        <v>0</v>
      </c>
    </row>
    <row r="127" spans="1:15" hidden="1" x14ac:dyDescent="0.3">
      <c r="A127" s="12">
        <v>44695</v>
      </c>
      <c r="B127" s="7">
        <v>1673</v>
      </c>
      <c r="C127">
        <f>VLOOKUP(A127,profile_visits!$A$1:$B$658,2,FALSE)</f>
        <v>180</v>
      </c>
      <c r="D127">
        <f>IFERROR(VLOOKUP(A127,new_followers!$A$2:$B$341,2,FALSE),0)</f>
        <v>0</v>
      </c>
      <c r="E127">
        <f>IFERROR(INDEX(content!$E$1:$E$174,MATCH(newdata!A127,content!$G$1:$G$174,0)),)</f>
        <v>0</v>
      </c>
      <c r="F127">
        <f>IFERROR(INDEX(content!$F$1:$F$174,MATCH(newdata!A127,content!$G$1:$G$174,0)),0)</f>
        <v>0</v>
      </c>
      <c r="G127">
        <f>IFERROR(VLOOKUP($A127,content!$G$1:$T$174,3,0),0)</f>
        <v>0</v>
      </c>
      <c r="H127">
        <f>IFERROR(VLOOKUP($A127,content!$G$1:$T$174,6,0),0)</f>
        <v>0</v>
      </c>
      <c r="I127">
        <f>IFERROR(VLOOKUP($A127,content!$G$1:$T$174,7,0),0)</f>
        <v>0</v>
      </c>
      <c r="J127">
        <f>IFERROR(VLOOKUP($A127,content!$G$1:$T$174,8,0),0)</f>
        <v>0</v>
      </c>
      <c r="K127">
        <f>IFERROR(VLOOKUP($A127,content!$G$1:$T$174,9,0),0)</f>
        <v>0</v>
      </c>
      <c r="L127">
        <f>IFERROR(VLOOKUP($A127,content!$G$1:$T$174,10,0),0)</f>
        <v>0</v>
      </c>
      <c r="M127">
        <f>IFERROR(VLOOKUP($A127,content!$G$1:$T$174,11,0),0)</f>
        <v>0</v>
      </c>
      <c r="N127">
        <f>IFERROR(VLOOKUP($A127,content!$G$1:$T$174,12,0),0)</f>
        <v>0</v>
      </c>
      <c r="O127">
        <f>IFERROR(VLOOKUP($A127,content!$G$1:$T$174,13,0),0)</f>
        <v>0</v>
      </c>
    </row>
    <row r="128" spans="1:15" hidden="1" x14ac:dyDescent="0.3">
      <c r="A128" s="12">
        <v>44696</v>
      </c>
      <c r="B128" s="7">
        <v>1815</v>
      </c>
      <c r="C128">
        <f>VLOOKUP(A128,profile_visits!$A$1:$B$658,2,FALSE)</f>
        <v>207</v>
      </c>
      <c r="D128">
        <f>IFERROR(VLOOKUP(A128,new_followers!$A$2:$B$341,2,FALSE),0)</f>
        <v>0</v>
      </c>
      <c r="E128">
        <f>IFERROR(INDEX(content!$E$1:$E$174,MATCH(newdata!A128,content!$G$1:$G$174,0)),)</f>
        <v>0</v>
      </c>
      <c r="F128">
        <f>IFERROR(INDEX(content!$F$1:$F$174,MATCH(newdata!A128,content!$G$1:$G$174,0)),0)</f>
        <v>0</v>
      </c>
      <c r="G128">
        <f>IFERROR(VLOOKUP($A128,content!$G$1:$T$174,3,0),0)</f>
        <v>0</v>
      </c>
      <c r="H128">
        <f>IFERROR(VLOOKUP($A128,content!$G$1:$T$174,6,0),0)</f>
        <v>0</v>
      </c>
      <c r="I128">
        <f>IFERROR(VLOOKUP($A128,content!$G$1:$T$174,7,0),0)</f>
        <v>0</v>
      </c>
      <c r="J128">
        <f>IFERROR(VLOOKUP($A128,content!$G$1:$T$174,8,0),0)</f>
        <v>0</v>
      </c>
      <c r="K128">
        <f>IFERROR(VLOOKUP($A128,content!$G$1:$T$174,9,0),0)</f>
        <v>0</v>
      </c>
      <c r="L128">
        <f>IFERROR(VLOOKUP($A128,content!$G$1:$T$174,10,0),0)</f>
        <v>0</v>
      </c>
      <c r="M128">
        <f>IFERROR(VLOOKUP($A128,content!$G$1:$T$174,11,0),0)</f>
        <v>0</v>
      </c>
      <c r="N128">
        <f>IFERROR(VLOOKUP($A128,content!$G$1:$T$174,12,0),0)</f>
        <v>0</v>
      </c>
      <c r="O128">
        <f>IFERROR(VLOOKUP($A128,content!$G$1:$T$174,13,0),0)</f>
        <v>0</v>
      </c>
    </row>
    <row r="129" spans="1:15" hidden="1" x14ac:dyDescent="0.3">
      <c r="A129" s="12">
        <v>44697</v>
      </c>
      <c r="B129" s="7">
        <v>1191</v>
      </c>
      <c r="C129">
        <f>VLOOKUP(A129,profile_visits!$A$1:$B$658,2,FALSE)</f>
        <v>243</v>
      </c>
      <c r="D129">
        <f>IFERROR(VLOOKUP(A129,new_followers!$A$2:$B$341,2,FALSE),0)</f>
        <v>0</v>
      </c>
      <c r="E129">
        <f>IFERROR(INDEX(content!$E$1:$E$174,MATCH(newdata!A129,content!$G$1:$G$174,0)),)</f>
        <v>0</v>
      </c>
      <c r="F129">
        <f>IFERROR(INDEX(content!$F$1:$F$174,MATCH(newdata!A129,content!$G$1:$G$174,0)),0)</f>
        <v>0</v>
      </c>
      <c r="G129">
        <f>IFERROR(VLOOKUP($A129,content!$G$1:$T$174,3,0),0)</f>
        <v>0</v>
      </c>
      <c r="H129">
        <f>IFERROR(VLOOKUP($A129,content!$G$1:$T$174,6,0),0)</f>
        <v>0</v>
      </c>
      <c r="I129">
        <f>IFERROR(VLOOKUP($A129,content!$G$1:$T$174,7,0),0)</f>
        <v>0</v>
      </c>
      <c r="J129">
        <f>IFERROR(VLOOKUP($A129,content!$G$1:$T$174,8,0),0)</f>
        <v>0</v>
      </c>
      <c r="K129">
        <f>IFERROR(VLOOKUP($A129,content!$G$1:$T$174,9,0),0)</f>
        <v>0</v>
      </c>
      <c r="L129">
        <f>IFERROR(VLOOKUP($A129,content!$G$1:$T$174,10,0),0)</f>
        <v>0</v>
      </c>
      <c r="M129">
        <f>IFERROR(VLOOKUP($A129,content!$G$1:$T$174,11,0),0)</f>
        <v>0</v>
      </c>
      <c r="N129">
        <f>IFERROR(VLOOKUP($A129,content!$G$1:$T$174,12,0),0)</f>
        <v>0</v>
      </c>
      <c r="O129">
        <f>IFERROR(VLOOKUP($A129,content!$G$1:$T$174,13,0),0)</f>
        <v>0</v>
      </c>
    </row>
    <row r="130" spans="1:15" hidden="1" x14ac:dyDescent="0.3">
      <c r="A130" s="12">
        <v>44698</v>
      </c>
      <c r="B130" s="7">
        <v>2276</v>
      </c>
      <c r="C130">
        <f>VLOOKUP(A130,profile_visits!$A$1:$B$658,2,FALSE)</f>
        <v>378</v>
      </c>
      <c r="D130">
        <f>IFERROR(VLOOKUP(A130,new_followers!$A$2:$B$341,2,FALSE),0)</f>
        <v>0</v>
      </c>
      <c r="E130">
        <f>IFERROR(INDEX(content!$E$1:$E$174,MATCH(newdata!A130,content!$G$1:$G$174,0)),)</f>
        <v>0</v>
      </c>
      <c r="F130">
        <f>IFERROR(INDEX(content!$F$1:$F$174,MATCH(newdata!A130,content!$G$1:$G$174,0)),0)</f>
        <v>0</v>
      </c>
      <c r="G130">
        <f>IFERROR(VLOOKUP($A130,content!$G$1:$T$174,3,0),0)</f>
        <v>0</v>
      </c>
      <c r="H130">
        <f>IFERROR(VLOOKUP($A130,content!$G$1:$T$174,6,0),0)</f>
        <v>0</v>
      </c>
      <c r="I130">
        <f>IFERROR(VLOOKUP($A130,content!$G$1:$T$174,7,0),0)</f>
        <v>0</v>
      </c>
      <c r="J130">
        <f>IFERROR(VLOOKUP($A130,content!$G$1:$T$174,8,0),0)</f>
        <v>0</v>
      </c>
      <c r="K130">
        <f>IFERROR(VLOOKUP($A130,content!$G$1:$T$174,9,0),0)</f>
        <v>0</v>
      </c>
      <c r="L130">
        <f>IFERROR(VLOOKUP($A130,content!$G$1:$T$174,10,0),0)</f>
        <v>0</v>
      </c>
      <c r="M130">
        <f>IFERROR(VLOOKUP($A130,content!$G$1:$T$174,11,0),0)</f>
        <v>0</v>
      </c>
      <c r="N130">
        <f>IFERROR(VLOOKUP($A130,content!$G$1:$T$174,12,0),0)</f>
        <v>0</v>
      </c>
      <c r="O130">
        <f>IFERROR(VLOOKUP($A130,content!$G$1:$T$174,13,0),0)</f>
        <v>0</v>
      </c>
    </row>
    <row r="131" spans="1:15" hidden="1" x14ac:dyDescent="0.3">
      <c r="A131" s="12">
        <v>44699</v>
      </c>
      <c r="B131" s="7">
        <v>1862</v>
      </c>
      <c r="C131">
        <f>VLOOKUP(A131,profile_visits!$A$1:$B$658,2,FALSE)</f>
        <v>307</v>
      </c>
      <c r="D131">
        <f>IFERROR(VLOOKUP(A131,new_followers!$A$2:$B$341,2,FALSE),0)</f>
        <v>0</v>
      </c>
      <c r="E131">
        <f>IFERROR(INDEX(content!$E$1:$E$174,MATCH(newdata!A131,content!$G$1:$G$174,0)),)</f>
        <v>0</v>
      </c>
      <c r="F131">
        <f>IFERROR(INDEX(content!$F$1:$F$174,MATCH(newdata!A131,content!$G$1:$G$174,0)),0)</f>
        <v>0</v>
      </c>
      <c r="G131">
        <f>IFERROR(VLOOKUP($A131,content!$G$1:$T$174,3,0),0)</f>
        <v>0</v>
      </c>
      <c r="H131">
        <f>IFERROR(VLOOKUP($A131,content!$G$1:$T$174,6,0),0)</f>
        <v>0</v>
      </c>
      <c r="I131">
        <f>IFERROR(VLOOKUP($A131,content!$G$1:$T$174,7,0),0)</f>
        <v>0</v>
      </c>
      <c r="J131">
        <f>IFERROR(VLOOKUP($A131,content!$G$1:$T$174,8,0),0)</f>
        <v>0</v>
      </c>
      <c r="K131">
        <f>IFERROR(VLOOKUP($A131,content!$G$1:$T$174,9,0),0)</f>
        <v>0</v>
      </c>
      <c r="L131">
        <f>IFERROR(VLOOKUP($A131,content!$G$1:$T$174,10,0),0)</f>
        <v>0</v>
      </c>
      <c r="M131">
        <f>IFERROR(VLOOKUP($A131,content!$G$1:$T$174,11,0),0)</f>
        <v>0</v>
      </c>
      <c r="N131">
        <f>IFERROR(VLOOKUP($A131,content!$G$1:$T$174,12,0),0)</f>
        <v>0</v>
      </c>
      <c r="O131">
        <f>IFERROR(VLOOKUP($A131,content!$G$1:$T$174,13,0),0)</f>
        <v>0</v>
      </c>
    </row>
    <row r="132" spans="1:15" hidden="1" x14ac:dyDescent="0.3">
      <c r="A132" s="12">
        <v>44700</v>
      </c>
      <c r="B132" s="7">
        <v>2851</v>
      </c>
      <c r="C132">
        <f>VLOOKUP(A132,profile_visits!$A$1:$B$658,2,FALSE)</f>
        <v>261</v>
      </c>
      <c r="D132">
        <f>IFERROR(VLOOKUP(A132,new_followers!$A$2:$B$341,2,FALSE),0)</f>
        <v>0</v>
      </c>
      <c r="E132">
        <f>IFERROR(INDEX(content!$E$1:$E$174,MATCH(newdata!A132,content!$G$1:$G$174,0)),)</f>
        <v>0</v>
      </c>
      <c r="F132">
        <f>IFERROR(INDEX(content!$F$1:$F$174,MATCH(newdata!A132,content!$G$1:$G$174,0)),0)</f>
        <v>0</v>
      </c>
      <c r="G132">
        <f>IFERROR(VLOOKUP($A132,content!$G$1:$T$174,3,0),0)</f>
        <v>0</v>
      </c>
      <c r="H132">
        <f>IFERROR(VLOOKUP($A132,content!$G$1:$T$174,6,0),0)</f>
        <v>0</v>
      </c>
      <c r="I132">
        <f>IFERROR(VLOOKUP($A132,content!$G$1:$T$174,7,0),0)</f>
        <v>0</v>
      </c>
      <c r="J132">
        <f>IFERROR(VLOOKUP($A132,content!$G$1:$T$174,8,0),0)</f>
        <v>0</v>
      </c>
      <c r="K132">
        <f>IFERROR(VLOOKUP($A132,content!$G$1:$T$174,9,0),0)</f>
        <v>0</v>
      </c>
      <c r="L132">
        <f>IFERROR(VLOOKUP($A132,content!$G$1:$T$174,10,0),0)</f>
        <v>0</v>
      </c>
      <c r="M132">
        <f>IFERROR(VLOOKUP($A132,content!$G$1:$T$174,11,0),0)</f>
        <v>0</v>
      </c>
      <c r="N132">
        <f>IFERROR(VLOOKUP($A132,content!$G$1:$T$174,12,0),0)</f>
        <v>0</v>
      </c>
      <c r="O132">
        <f>IFERROR(VLOOKUP($A132,content!$G$1:$T$174,13,0),0)</f>
        <v>0</v>
      </c>
    </row>
    <row r="133" spans="1:15" hidden="1" x14ac:dyDescent="0.3">
      <c r="A133" s="12">
        <v>44701</v>
      </c>
      <c r="B133" s="7">
        <v>7857</v>
      </c>
      <c r="C133">
        <f>VLOOKUP(A133,profile_visits!$A$1:$B$658,2,FALSE)</f>
        <v>245</v>
      </c>
      <c r="D133">
        <f>IFERROR(VLOOKUP(A133,new_followers!$A$2:$B$341,2,FALSE),0)</f>
        <v>0</v>
      </c>
      <c r="E133">
        <f>IFERROR(INDEX(content!$E$1:$E$174,MATCH(newdata!A133,content!$G$1:$G$174,0)),)</f>
        <v>0</v>
      </c>
      <c r="F133">
        <f>IFERROR(INDEX(content!$F$1:$F$174,MATCH(newdata!A133,content!$G$1:$G$174,0)),0)</f>
        <v>0</v>
      </c>
      <c r="G133">
        <f>IFERROR(VLOOKUP($A133,content!$G$1:$T$174,3,0),0)</f>
        <v>0</v>
      </c>
      <c r="H133">
        <f>IFERROR(VLOOKUP($A133,content!$G$1:$T$174,6,0),0)</f>
        <v>0</v>
      </c>
      <c r="I133">
        <f>IFERROR(VLOOKUP($A133,content!$G$1:$T$174,7,0),0)</f>
        <v>0</v>
      </c>
      <c r="J133">
        <f>IFERROR(VLOOKUP($A133,content!$G$1:$T$174,8,0),0)</f>
        <v>0</v>
      </c>
      <c r="K133">
        <f>IFERROR(VLOOKUP($A133,content!$G$1:$T$174,9,0),0)</f>
        <v>0</v>
      </c>
      <c r="L133">
        <f>IFERROR(VLOOKUP($A133,content!$G$1:$T$174,10,0),0)</f>
        <v>0</v>
      </c>
      <c r="M133">
        <f>IFERROR(VLOOKUP($A133,content!$G$1:$T$174,11,0),0)</f>
        <v>0</v>
      </c>
      <c r="N133">
        <f>IFERROR(VLOOKUP($A133,content!$G$1:$T$174,12,0),0)</f>
        <v>0</v>
      </c>
      <c r="O133">
        <f>IFERROR(VLOOKUP($A133,content!$G$1:$T$174,13,0),0)</f>
        <v>0</v>
      </c>
    </row>
    <row r="134" spans="1:15" hidden="1" x14ac:dyDescent="0.3">
      <c r="A134" s="12">
        <v>44702</v>
      </c>
      <c r="B134" s="7">
        <v>2542</v>
      </c>
      <c r="C134">
        <f>VLOOKUP(A134,profile_visits!$A$1:$B$658,2,FALSE)</f>
        <v>169</v>
      </c>
      <c r="D134">
        <f>IFERROR(VLOOKUP(A134,new_followers!$A$2:$B$341,2,FALSE),0)</f>
        <v>0</v>
      </c>
      <c r="E134">
        <f>IFERROR(INDEX(content!$E$1:$E$174,MATCH(newdata!A134,content!$G$1:$G$174,0)),)</f>
        <v>0</v>
      </c>
      <c r="F134">
        <f>IFERROR(INDEX(content!$F$1:$F$174,MATCH(newdata!A134,content!$G$1:$G$174,0)),0)</f>
        <v>0</v>
      </c>
      <c r="G134">
        <f>IFERROR(VLOOKUP($A134,content!$G$1:$T$174,3,0),0)</f>
        <v>0</v>
      </c>
      <c r="H134">
        <f>IFERROR(VLOOKUP($A134,content!$G$1:$T$174,6,0),0)</f>
        <v>0</v>
      </c>
      <c r="I134">
        <f>IFERROR(VLOOKUP($A134,content!$G$1:$T$174,7,0),0)</f>
        <v>0</v>
      </c>
      <c r="J134">
        <f>IFERROR(VLOOKUP($A134,content!$G$1:$T$174,8,0),0)</f>
        <v>0</v>
      </c>
      <c r="K134">
        <f>IFERROR(VLOOKUP($A134,content!$G$1:$T$174,9,0),0)</f>
        <v>0</v>
      </c>
      <c r="L134">
        <f>IFERROR(VLOOKUP($A134,content!$G$1:$T$174,10,0),0)</f>
        <v>0</v>
      </c>
      <c r="M134">
        <f>IFERROR(VLOOKUP($A134,content!$G$1:$T$174,11,0),0)</f>
        <v>0</v>
      </c>
      <c r="N134">
        <f>IFERROR(VLOOKUP($A134,content!$G$1:$T$174,12,0),0)</f>
        <v>0</v>
      </c>
      <c r="O134">
        <f>IFERROR(VLOOKUP($A134,content!$G$1:$T$174,13,0),0)</f>
        <v>0</v>
      </c>
    </row>
    <row r="135" spans="1:15" hidden="1" x14ac:dyDescent="0.3">
      <c r="A135" s="12">
        <v>44703</v>
      </c>
      <c r="B135" s="7">
        <v>1815</v>
      </c>
      <c r="C135">
        <f>VLOOKUP(A135,profile_visits!$A$1:$B$658,2,FALSE)</f>
        <v>257</v>
      </c>
      <c r="D135">
        <f>IFERROR(VLOOKUP(A135,new_followers!$A$2:$B$341,2,FALSE),0)</f>
        <v>0</v>
      </c>
      <c r="E135">
        <f>IFERROR(INDEX(content!$E$1:$E$174,MATCH(newdata!A135,content!$G$1:$G$174,0)),)</f>
        <v>0</v>
      </c>
      <c r="F135">
        <f>IFERROR(INDEX(content!$F$1:$F$174,MATCH(newdata!A135,content!$G$1:$G$174,0)),0)</f>
        <v>0</v>
      </c>
      <c r="G135">
        <f>IFERROR(VLOOKUP($A135,content!$G$1:$T$174,3,0),0)</f>
        <v>0</v>
      </c>
      <c r="H135">
        <f>IFERROR(VLOOKUP($A135,content!$G$1:$T$174,6,0),0)</f>
        <v>0</v>
      </c>
      <c r="I135">
        <f>IFERROR(VLOOKUP($A135,content!$G$1:$T$174,7,0),0)</f>
        <v>0</v>
      </c>
      <c r="J135">
        <f>IFERROR(VLOOKUP($A135,content!$G$1:$T$174,8,0),0)</f>
        <v>0</v>
      </c>
      <c r="K135">
        <f>IFERROR(VLOOKUP($A135,content!$G$1:$T$174,9,0),0)</f>
        <v>0</v>
      </c>
      <c r="L135">
        <f>IFERROR(VLOOKUP($A135,content!$G$1:$T$174,10,0),0)</f>
        <v>0</v>
      </c>
      <c r="M135">
        <f>IFERROR(VLOOKUP($A135,content!$G$1:$T$174,11,0),0)</f>
        <v>0</v>
      </c>
      <c r="N135">
        <f>IFERROR(VLOOKUP($A135,content!$G$1:$T$174,12,0),0)</f>
        <v>0</v>
      </c>
      <c r="O135">
        <f>IFERROR(VLOOKUP($A135,content!$G$1:$T$174,13,0),0)</f>
        <v>0</v>
      </c>
    </row>
    <row r="136" spans="1:15" hidden="1" x14ac:dyDescent="0.3">
      <c r="A136" s="12">
        <v>44704</v>
      </c>
      <c r="B136" s="7">
        <v>2113</v>
      </c>
      <c r="C136">
        <f>VLOOKUP(A136,profile_visits!$A$1:$B$658,2,FALSE)</f>
        <v>318</v>
      </c>
      <c r="D136">
        <f>IFERROR(VLOOKUP(A136,new_followers!$A$2:$B$341,2,FALSE),0)</f>
        <v>0</v>
      </c>
      <c r="E136">
        <f>IFERROR(INDEX(content!$E$1:$E$174,MATCH(newdata!A136,content!$G$1:$G$174,0)),)</f>
        <v>0</v>
      </c>
      <c r="F136">
        <f>IFERROR(INDEX(content!$F$1:$F$174,MATCH(newdata!A136,content!$G$1:$G$174,0)),0)</f>
        <v>0</v>
      </c>
      <c r="G136">
        <f>IFERROR(VLOOKUP($A136,content!$G$1:$T$174,3,0),0)</f>
        <v>0</v>
      </c>
      <c r="H136">
        <f>IFERROR(VLOOKUP($A136,content!$G$1:$T$174,6,0),0)</f>
        <v>0</v>
      </c>
      <c r="I136">
        <f>IFERROR(VLOOKUP($A136,content!$G$1:$T$174,7,0),0)</f>
        <v>0</v>
      </c>
      <c r="J136">
        <f>IFERROR(VLOOKUP($A136,content!$G$1:$T$174,8,0),0)</f>
        <v>0</v>
      </c>
      <c r="K136">
        <f>IFERROR(VLOOKUP($A136,content!$G$1:$T$174,9,0),0)</f>
        <v>0</v>
      </c>
      <c r="L136">
        <f>IFERROR(VLOOKUP($A136,content!$G$1:$T$174,10,0),0)</f>
        <v>0</v>
      </c>
      <c r="M136">
        <f>IFERROR(VLOOKUP($A136,content!$G$1:$T$174,11,0),0)</f>
        <v>0</v>
      </c>
      <c r="N136">
        <f>IFERROR(VLOOKUP($A136,content!$G$1:$T$174,12,0),0)</f>
        <v>0</v>
      </c>
      <c r="O136">
        <f>IFERROR(VLOOKUP($A136,content!$G$1:$T$174,13,0),0)</f>
        <v>0</v>
      </c>
    </row>
    <row r="137" spans="1:15" hidden="1" x14ac:dyDescent="0.3">
      <c r="A137" s="12">
        <v>44705</v>
      </c>
      <c r="B137" s="7">
        <v>2038</v>
      </c>
      <c r="C137">
        <f>VLOOKUP(A137,profile_visits!$A$1:$B$658,2,FALSE)</f>
        <v>252</v>
      </c>
      <c r="D137">
        <f>IFERROR(VLOOKUP(A137,new_followers!$A$2:$B$341,2,FALSE),0)</f>
        <v>0</v>
      </c>
      <c r="E137">
        <f>IFERROR(INDEX(content!$E$1:$E$174,MATCH(newdata!A137,content!$G$1:$G$174,0)),)</f>
        <v>0</v>
      </c>
      <c r="F137">
        <f>IFERROR(INDEX(content!$F$1:$F$174,MATCH(newdata!A137,content!$G$1:$G$174,0)),0)</f>
        <v>0</v>
      </c>
      <c r="G137">
        <f>IFERROR(VLOOKUP($A137,content!$G$1:$T$174,3,0),0)</f>
        <v>0</v>
      </c>
      <c r="H137">
        <f>IFERROR(VLOOKUP($A137,content!$G$1:$T$174,6,0),0)</f>
        <v>0</v>
      </c>
      <c r="I137">
        <f>IFERROR(VLOOKUP($A137,content!$G$1:$T$174,7,0),0)</f>
        <v>0</v>
      </c>
      <c r="J137">
        <f>IFERROR(VLOOKUP($A137,content!$G$1:$T$174,8,0),0)</f>
        <v>0</v>
      </c>
      <c r="K137">
        <f>IFERROR(VLOOKUP($A137,content!$G$1:$T$174,9,0),0)</f>
        <v>0</v>
      </c>
      <c r="L137">
        <f>IFERROR(VLOOKUP($A137,content!$G$1:$T$174,10,0),0)</f>
        <v>0</v>
      </c>
      <c r="M137">
        <f>IFERROR(VLOOKUP($A137,content!$G$1:$T$174,11,0),0)</f>
        <v>0</v>
      </c>
      <c r="N137">
        <f>IFERROR(VLOOKUP($A137,content!$G$1:$T$174,12,0),0)</f>
        <v>0</v>
      </c>
      <c r="O137">
        <f>IFERROR(VLOOKUP($A137,content!$G$1:$T$174,13,0),0)</f>
        <v>0</v>
      </c>
    </row>
    <row r="138" spans="1:15" hidden="1" x14ac:dyDescent="0.3">
      <c r="A138" s="12">
        <v>44706</v>
      </c>
      <c r="B138" s="7">
        <v>2641</v>
      </c>
      <c r="C138">
        <f>VLOOKUP(A138,profile_visits!$A$1:$B$658,2,FALSE)</f>
        <v>212</v>
      </c>
      <c r="D138">
        <f>IFERROR(VLOOKUP(A138,new_followers!$A$2:$B$341,2,FALSE),0)</f>
        <v>0</v>
      </c>
      <c r="E138">
        <f>IFERROR(INDEX(content!$E$1:$E$174,MATCH(newdata!A138,content!$G$1:$G$174,0)),)</f>
        <v>0</v>
      </c>
      <c r="F138">
        <f>IFERROR(INDEX(content!$F$1:$F$174,MATCH(newdata!A138,content!$G$1:$G$174,0)),0)</f>
        <v>0</v>
      </c>
      <c r="G138">
        <f>IFERROR(VLOOKUP($A138,content!$G$1:$T$174,3,0),0)</f>
        <v>0</v>
      </c>
      <c r="H138">
        <f>IFERROR(VLOOKUP($A138,content!$G$1:$T$174,6,0),0)</f>
        <v>0</v>
      </c>
      <c r="I138">
        <f>IFERROR(VLOOKUP($A138,content!$G$1:$T$174,7,0),0)</f>
        <v>0</v>
      </c>
      <c r="J138">
        <f>IFERROR(VLOOKUP($A138,content!$G$1:$T$174,8,0),0)</f>
        <v>0</v>
      </c>
      <c r="K138">
        <f>IFERROR(VLOOKUP($A138,content!$G$1:$T$174,9,0),0)</f>
        <v>0</v>
      </c>
      <c r="L138">
        <f>IFERROR(VLOOKUP($A138,content!$G$1:$T$174,10,0),0)</f>
        <v>0</v>
      </c>
      <c r="M138">
        <f>IFERROR(VLOOKUP($A138,content!$G$1:$T$174,11,0),0)</f>
        <v>0</v>
      </c>
      <c r="N138">
        <f>IFERROR(VLOOKUP($A138,content!$G$1:$T$174,12,0),0)</f>
        <v>0</v>
      </c>
      <c r="O138">
        <f>IFERROR(VLOOKUP($A138,content!$G$1:$T$174,13,0),0)</f>
        <v>0</v>
      </c>
    </row>
    <row r="139" spans="1:15" hidden="1" x14ac:dyDescent="0.3">
      <c r="A139" s="12">
        <v>44707</v>
      </c>
      <c r="B139" s="7">
        <v>494</v>
      </c>
      <c r="C139">
        <f>VLOOKUP(A139,profile_visits!$A$1:$B$658,2,FALSE)</f>
        <v>128</v>
      </c>
      <c r="D139">
        <f>IFERROR(VLOOKUP(A139,new_followers!$A$2:$B$341,2,FALSE),0)</f>
        <v>0</v>
      </c>
      <c r="E139">
        <f>IFERROR(INDEX(content!$E$1:$E$174,MATCH(newdata!A139,content!$G$1:$G$174,0)),)</f>
        <v>0</v>
      </c>
      <c r="F139">
        <f>IFERROR(INDEX(content!$F$1:$F$174,MATCH(newdata!A139,content!$G$1:$G$174,0)),0)</f>
        <v>0</v>
      </c>
      <c r="G139">
        <f>IFERROR(VLOOKUP($A139,content!$G$1:$T$174,3,0),0)</f>
        <v>0</v>
      </c>
      <c r="H139">
        <f>IFERROR(VLOOKUP($A139,content!$G$1:$T$174,6,0),0)</f>
        <v>0</v>
      </c>
      <c r="I139">
        <f>IFERROR(VLOOKUP($A139,content!$G$1:$T$174,7,0),0)</f>
        <v>0</v>
      </c>
      <c r="J139">
        <f>IFERROR(VLOOKUP($A139,content!$G$1:$T$174,8,0),0)</f>
        <v>0</v>
      </c>
      <c r="K139">
        <f>IFERROR(VLOOKUP($A139,content!$G$1:$T$174,9,0),0)</f>
        <v>0</v>
      </c>
      <c r="L139">
        <f>IFERROR(VLOOKUP($A139,content!$G$1:$T$174,10,0),0)</f>
        <v>0</v>
      </c>
      <c r="M139">
        <f>IFERROR(VLOOKUP($A139,content!$G$1:$T$174,11,0),0)</f>
        <v>0</v>
      </c>
      <c r="N139">
        <f>IFERROR(VLOOKUP($A139,content!$G$1:$T$174,12,0),0)</f>
        <v>0</v>
      </c>
      <c r="O139">
        <f>IFERROR(VLOOKUP($A139,content!$G$1:$T$174,13,0),0)</f>
        <v>0</v>
      </c>
    </row>
    <row r="140" spans="1:15" hidden="1" x14ac:dyDescent="0.3">
      <c r="A140" s="12">
        <v>44708</v>
      </c>
      <c r="B140" s="7">
        <v>2017</v>
      </c>
      <c r="C140">
        <f>VLOOKUP(A140,profile_visits!$A$1:$B$658,2,FALSE)</f>
        <v>183</v>
      </c>
      <c r="D140">
        <f>IFERROR(VLOOKUP(A140,new_followers!$A$2:$B$341,2,FALSE),0)</f>
        <v>0</v>
      </c>
      <c r="E140">
        <f>IFERROR(INDEX(content!$E$1:$E$174,MATCH(newdata!A140,content!$G$1:$G$174,0)),)</f>
        <v>0</v>
      </c>
      <c r="F140">
        <f>IFERROR(INDEX(content!$F$1:$F$174,MATCH(newdata!A140,content!$G$1:$G$174,0)),0)</f>
        <v>0</v>
      </c>
      <c r="G140">
        <f>IFERROR(VLOOKUP($A140,content!$G$1:$T$174,3,0),0)</f>
        <v>0</v>
      </c>
      <c r="H140">
        <f>IFERROR(VLOOKUP($A140,content!$G$1:$T$174,6,0),0)</f>
        <v>0</v>
      </c>
      <c r="I140">
        <f>IFERROR(VLOOKUP($A140,content!$G$1:$T$174,7,0),0)</f>
        <v>0</v>
      </c>
      <c r="J140">
        <f>IFERROR(VLOOKUP($A140,content!$G$1:$T$174,8,0),0)</f>
        <v>0</v>
      </c>
      <c r="K140">
        <f>IFERROR(VLOOKUP($A140,content!$G$1:$T$174,9,0),0)</f>
        <v>0</v>
      </c>
      <c r="L140">
        <f>IFERROR(VLOOKUP($A140,content!$G$1:$T$174,10,0),0)</f>
        <v>0</v>
      </c>
      <c r="M140">
        <f>IFERROR(VLOOKUP($A140,content!$G$1:$T$174,11,0),0)</f>
        <v>0</v>
      </c>
      <c r="N140">
        <f>IFERROR(VLOOKUP($A140,content!$G$1:$T$174,12,0),0)</f>
        <v>0</v>
      </c>
      <c r="O140">
        <f>IFERROR(VLOOKUP($A140,content!$G$1:$T$174,13,0),0)</f>
        <v>0</v>
      </c>
    </row>
    <row r="141" spans="1:15" hidden="1" x14ac:dyDescent="0.3">
      <c r="A141" s="12">
        <v>44709</v>
      </c>
      <c r="B141" s="7">
        <v>2006</v>
      </c>
      <c r="C141">
        <f>VLOOKUP(A141,profile_visits!$A$1:$B$658,2,FALSE)</f>
        <v>161</v>
      </c>
      <c r="D141">
        <f>IFERROR(VLOOKUP(A141,new_followers!$A$2:$B$341,2,FALSE),0)</f>
        <v>0</v>
      </c>
      <c r="E141">
        <f>IFERROR(INDEX(content!$E$1:$E$174,MATCH(newdata!A141,content!$G$1:$G$174,0)),)</f>
        <v>0</v>
      </c>
      <c r="F141">
        <f>IFERROR(INDEX(content!$F$1:$F$174,MATCH(newdata!A141,content!$G$1:$G$174,0)),0)</f>
        <v>0</v>
      </c>
      <c r="G141">
        <f>IFERROR(VLOOKUP($A141,content!$G$1:$T$174,3,0),0)</f>
        <v>0</v>
      </c>
      <c r="H141">
        <f>IFERROR(VLOOKUP($A141,content!$G$1:$T$174,6,0),0)</f>
        <v>0</v>
      </c>
      <c r="I141">
        <f>IFERROR(VLOOKUP($A141,content!$G$1:$T$174,7,0),0)</f>
        <v>0</v>
      </c>
      <c r="J141">
        <f>IFERROR(VLOOKUP($A141,content!$G$1:$T$174,8,0),0)</f>
        <v>0</v>
      </c>
      <c r="K141">
        <f>IFERROR(VLOOKUP($A141,content!$G$1:$T$174,9,0),0)</f>
        <v>0</v>
      </c>
      <c r="L141">
        <f>IFERROR(VLOOKUP($A141,content!$G$1:$T$174,10,0),0)</f>
        <v>0</v>
      </c>
      <c r="M141">
        <f>IFERROR(VLOOKUP($A141,content!$G$1:$T$174,11,0),0)</f>
        <v>0</v>
      </c>
      <c r="N141">
        <f>IFERROR(VLOOKUP($A141,content!$G$1:$T$174,12,0),0)</f>
        <v>0</v>
      </c>
      <c r="O141">
        <f>IFERROR(VLOOKUP($A141,content!$G$1:$T$174,13,0),0)</f>
        <v>0</v>
      </c>
    </row>
    <row r="142" spans="1:15" hidden="1" x14ac:dyDescent="0.3">
      <c r="A142" s="12">
        <v>44710</v>
      </c>
      <c r="B142" s="7">
        <v>1166</v>
      </c>
      <c r="C142">
        <f>VLOOKUP(A142,profile_visits!$A$1:$B$658,2,FALSE)</f>
        <v>191</v>
      </c>
      <c r="D142">
        <f>IFERROR(VLOOKUP(A142,new_followers!$A$2:$B$341,2,FALSE),0)</f>
        <v>0</v>
      </c>
      <c r="E142">
        <f>IFERROR(INDEX(content!$E$1:$E$174,MATCH(newdata!A142,content!$G$1:$G$174,0)),)</f>
        <v>0</v>
      </c>
      <c r="F142">
        <f>IFERROR(INDEX(content!$F$1:$F$174,MATCH(newdata!A142,content!$G$1:$G$174,0)),0)</f>
        <v>0</v>
      </c>
      <c r="G142">
        <f>IFERROR(VLOOKUP($A142,content!$G$1:$T$174,3,0),0)</f>
        <v>0</v>
      </c>
      <c r="H142">
        <f>IFERROR(VLOOKUP($A142,content!$G$1:$T$174,6,0),0)</f>
        <v>0</v>
      </c>
      <c r="I142">
        <f>IFERROR(VLOOKUP($A142,content!$G$1:$T$174,7,0),0)</f>
        <v>0</v>
      </c>
      <c r="J142">
        <f>IFERROR(VLOOKUP($A142,content!$G$1:$T$174,8,0),0)</f>
        <v>0</v>
      </c>
      <c r="K142">
        <f>IFERROR(VLOOKUP($A142,content!$G$1:$T$174,9,0),0)</f>
        <v>0</v>
      </c>
      <c r="L142">
        <f>IFERROR(VLOOKUP($A142,content!$G$1:$T$174,10,0),0)</f>
        <v>0</v>
      </c>
      <c r="M142">
        <f>IFERROR(VLOOKUP($A142,content!$G$1:$T$174,11,0),0)</f>
        <v>0</v>
      </c>
      <c r="N142">
        <f>IFERROR(VLOOKUP($A142,content!$G$1:$T$174,12,0),0)</f>
        <v>0</v>
      </c>
      <c r="O142">
        <f>IFERROR(VLOOKUP($A142,content!$G$1:$T$174,13,0),0)</f>
        <v>0</v>
      </c>
    </row>
    <row r="143" spans="1:15" hidden="1" x14ac:dyDescent="0.3">
      <c r="A143" s="12">
        <v>44711</v>
      </c>
      <c r="B143" s="7">
        <v>440</v>
      </c>
      <c r="C143">
        <f>VLOOKUP(A143,profile_visits!$A$1:$B$658,2,FALSE)</f>
        <v>163</v>
      </c>
      <c r="D143">
        <f>IFERROR(VLOOKUP(A143,new_followers!$A$2:$B$341,2,FALSE),0)</f>
        <v>0</v>
      </c>
      <c r="E143">
        <f>IFERROR(INDEX(content!$E$1:$E$174,MATCH(newdata!A143,content!$G$1:$G$174,0)),)</f>
        <v>0</v>
      </c>
      <c r="F143">
        <f>IFERROR(INDEX(content!$F$1:$F$174,MATCH(newdata!A143,content!$G$1:$G$174,0)),0)</f>
        <v>0</v>
      </c>
      <c r="G143">
        <f>IFERROR(VLOOKUP($A143,content!$G$1:$T$174,3,0),0)</f>
        <v>0</v>
      </c>
      <c r="H143">
        <f>IFERROR(VLOOKUP($A143,content!$G$1:$T$174,6,0),0)</f>
        <v>0</v>
      </c>
      <c r="I143">
        <f>IFERROR(VLOOKUP($A143,content!$G$1:$T$174,7,0),0)</f>
        <v>0</v>
      </c>
      <c r="J143">
        <f>IFERROR(VLOOKUP($A143,content!$G$1:$T$174,8,0),0)</f>
        <v>0</v>
      </c>
      <c r="K143">
        <f>IFERROR(VLOOKUP($A143,content!$G$1:$T$174,9,0),0)</f>
        <v>0</v>
      </c>
      <c r="L143">
        <f>IFERROR(VLOOKUP($A143,content!$G$1:$T$174,10,0),0)</f>
        <v>0</v>
      </c>
      <c r="M143">
        <f>IFERROR(VLOOKUP($A143,content!$G$1:$T$174,11,0),0)</f>
        <v>0</v>
      </c>
      <c r="N143">
        <f>IFERROR(VLOOKUP($A143,content!$G$1:$T$174,12,0),0)</f>
        <v>0</v>
      </c>
      <c r="O143">
        <f>IFERROR(VLOOKUP($A143,content!$G$1:$T$174,13,0),0)</f>
        <v>0</v>
      </c>
    </row>
    <row r="144" spans="1:15" hidden="1" x14ac:dyDescent="0.3">
      <c r="A144" s="12">
        <v>44712</v>
      </c>
      <c r="B144" s="7">
        <v>355</v>
      </c>
      <c r="C144">
        <f>VLOOKUP(A144,profile_visits!$A$1:$B$658,2,FALSE)</f>
        <v>156</v>
      </c>
      <c r="D144">
        <f>IFERROR(VLOOKUP(A144,new_followers!$A$2:$B$341,2,FALSE),0)</f>
        <v>0</v>
      </c>
      <c r="E144">
        <f>IFERROR(INDEX(content!$E$1:$E$174,MATCH(newdata!A144,content!$G$1:$G$174,0)),)</f>
        <v>0</v>
      </c>
      <c r="F144">
        <f>IFERROR(INDEX(content!$F$1:$F$174,MATCH(newdata!A144,content!$G$1:$G$174,0)),0)</f>
        <v>0</v>
      </c>
      <c r="G144">
        <f>IFERROR(VLOOKUP($A144,content!$G$1:$T$174,3,0),0)</f>
        <v>0</v>
      </c>
      <c r="H144">
        <f>IFERROR(VLOOKUP($A144,content!$G$1:$T$174,6,0),0)</f>
        <v>0</v>
      </c>
      <c r="I144">
        <f>IFERROR(VLOOKUP($A144,content!$G$1:$T$174,7,0),0)</f>
        <v>0</v>
      </c>
      <c r="J144">
        <f>IFERROR(VLOOKUP($A144,content!$G$1:$T$174,8,0),0)</f>
        <v>0</v>
      </c>
      <c r="K144">
        <f>IFERROR(VLOOKUP($A144,content!$G$1:$T$174,9,0),0)</f>
        <v>0</v>
      </c>
      <c r="L144">
        <f>IFERROR(VLOOKUP($A144,content!$G$1:$T$174,10,0),0)</f>
        <v>0</v>
      </c>
      <c r="M144">
        <f>IFERROR(VLOOKUP($A144,content!$G$1:$T$174,11,0),0)</f>
        <v>0</v>
      </c>
      <c r="N144">
        <f>IFERROR(VLOOKUP($A144,content!$G$1:$T$174,12,0),0)</f>
        <v>0</v>
      </c>
      <c r="O144">
        <f>IFERROR(VLOOKUP($A144,content!$G$1:$T$174,13,0),0)</f>
        <v>0</v>
      </c>
    </row>
    <row r="145" spans="1:15" hidden="1" x14ac:dyDescent="0.3">
      <c r="A145" s="12">
        <v>44713</v>
      </c>
      <c r="B145" s="7">
        <v>843</v>
      </c>
      <c r="C145">
        <f>VLOOKUP(A145,profile_visits!$A$1:$B$658,2,FALSE)</f>
        <v>149</v>
      </c>
      <c r="D145">
        <f>IFERROR(VLOOKUP(A145,new_followers!$A$2:$B$341,2,FALSE),0)</f>
        <v>0</v>
      </c>
      <c r="E145">
        <f>IFERROR(INDEX(content!$E$1:$E$174,MATCH(newdata!A145,content!$G$1:$G$174,0)),)</f>
        <v>0</v>
      </c>
      <c r="F145">
        <f>IFERROR(INDEX(content!$F$1:$F$174,MATCH(newdata!A145,content!$G$1:$G$174,0)),0)</f>
        <v>0</v>
      </c>
      <c r="G145">
        <f>IFERROR(VLOOKUP($A145,content!$G$1:$T$174,3,0),0)</f>
        <v>0</v>
      </c>
      <c r="H145">
        <f>IFERROR(VLOOKUP($A145,content!$G$1:$T$174,6,0),0)</f>
        <v>0</v>
      </c>
      <c r="I145">
        <f>IFERROR(VLOOKUP($A145,content!$G$1:$T$174,7,0),0)</f>
        <v>0</v>
      </c>
      <c r="J145">
        <f>IFERROR(VLOOKUP($A145,content!$G$1:$T$174,8,0),0)</f>
        <v>0</v>
      </c>
      <c r="K145">
        <f>IFERROR(VLOOKUP($A145,content!$G$1:$T$174,9,0),0)</f>
        <v>0</v>
      </c>
      <c r="L145">
        <f>IFERROR(VLOOKUP($A145,content!$G$1:$T$174,10,0),0)</f>
        <v>0</v>
      </c>
      <c r="M145">
        <f>IFERROR(VLOOKUP($A145,content!$G$1:$T$174,11,0),0)</f>
        <v>0</v>
      </c>
      <c r="N145">
        <f>IFERROR(VLOOKUP($A145,content!$G$1:$T$174,12,0),0)</f>
        <v>0</v>
      </c>
      <c r="O145">
        <f>IFERROR(VLOOKUP($A145,content!$G$1:$T$174,13,0),0)</f>
        <v>0</v>
      </c>
    </row>
    <row r="146" spans="1:15" hidden="1" x14ac:dyDescent="0.3">
      <c r="A146" s="12">
        <v>44714</v>
      </c>
      <c r="B146" s="7">
        <v>1262</v>
      </c>
      <c r="C146">
        <f>VLOOKUP(A146,profile_visits!$A$1:$B$658,2,FALSE)</f>
        <v>209</v>
      </c>
      <c r="D146">
        <f>IFERROR(VLOOKUP(A146,new_followers!$A$2:$B$341,2,FALSE),0)</f>
        <v>0</v>
      </c>
      <c r="E146">
        <f>IFERROR(INDEX(content!$E$1:$E$174,MATCH(newdata!A146,content!$G$1:$G$174,0)),)</f>
        <v>0</v>
      </c>
      <c r="F146">
        <f>IFERROR(INDEX(content!$F$1:$F$174,MATCH(newdata!A146,content!$G$1:$G$174,0)),0)</f>
        <v>0</v>
      </c>
      <c r="G146">
        <f>IFERROR(VLOOKUP($A146,content!$G$1:$T$174,3,0),0)</f>
        <v>0</v>
      </c>
      <c r="H146">
        <f>IFERROR(VLOOKUP($A146,content!$G$1:$T$174,6,0),0)</f>
        <v>0</v>
      </c>
      <c r="I146">
        <f>IFERROR(VLOOKUP($A146,content!$G$1:$T$174,7,0),0)</f>
        <v>0</v>
      </c>
      <c r="J146">
        <f>IFERROR(VLOOKUP($A146,content!$G$1:$T$174,8,0),0)</f>
        <v>0</v>
      </c>
      <c r="K146">
        <f>IFERROR(VLOOKUP($A146,content!$G$1:$T$174,9,0),0)</f>
        <v>0</v>
      </c>
      <c r="L146">
        <f>IFERROR(VLOOKUP($A146,content!$G$1:$T$174,10,0),0)</f>
        <v>0</v>
      </c>
      <c r="M146">
        <f>IFERROR(VLOOKUP($A146,content!$G$1:$T$174,11,0),0)</f>
        <v>0</v>
      </c>
      <c r="N146">
        <f>IFERROR(VLOOKUP($A146,content!$G$1:$T$174,12,0),0)</f>
        <v>0</v>
      </c>
      <c r="O146">
        <f>IFERROR(VLOOKUP($A146,content!$G$1:$T$174,13,0),0)</f>
        <v>0</v>
      </c>
    </row>
    <row r="147" spans="1:15" hidden="1" x14ac:dyDescent="0.3">
      <c r="A147" s="12">
        <v>44715</v>
      </c>
      <c r="B147" s="7">
        <v>1134</v>
      </c>
      <c r="C147">
        <f>VLOOKUP(A147,profile_visits!$A$1:$B$658,2,FALSE)</f>
        <v>131</v>
      </c>
      <c r="D147">
        <f>IFERROR(VLOOKUP(A147,new_followers!$A$2:$B$341,2,FALSE),0)</f>
        <v>0</v>
      </c>
      <c r="E147">
        <f>IFERROR(INDEX(content!$E$1:$E$174,MATCH(newdata!A147,content!$G$1:$G$174,0)),)</f>
        <v>0</v>
      </c>
      <c r="F147">
        <f>IFERROR(INDEX(content!$F$1:$F$174,MATCH(newdata!A147,content!$G$1:$G$174,0)),0)</f>
        <v>0</v>
      </c>
      <c r="G147">
        <f>IFERROR(VLOOKUP($A147,content!$G$1:$T$174,3,0),0)</f>
        <v>0</v>
      </c>
      <c r="H147">
        <f>IFERROR(VLOOKUP($A147,content!$G$1:$T$174,6,0),0)</f>
        <v>0</v>
      </c>
      <c r="I147">
        <f>IFERROR(VLOOKUP($A147,content!$G$1:$T$174,7,0),0)</f>
        <v>0</v>
      </c>
      <c r="J147">
        <f>IFERROR(VLOOKUP($A147,content!$G$1:$T$174,8,0),0)</f>
        <v>0</v>
      </c>
      <c r="K147">
        <f>IFERROR(VLOOKUP($A147,content!$G$1:$T$174,9,0),0)</f>
        <v>0</v>
      </c>
      <c r="L147">
        <f>IFERROR(VLOOKUP($A147,content!$G$1:$T$174,10,0),0)</f>
        <v>0</v>
      </c>
      <c r="M147">
        <f>IFERROR(VLOOKUP($A147,content!$G$1:$T$174,11,0),0)</f>
        <v>0</v>
      </c>
      <c r="N147">
        <f>IFERROR(VLOOKUP($A147,content!$G$1:$T$174,12,0),0)</f>
        <v>0</v>
      </c>
      <c r="O147">
        <f>IFERROR(VLOOKUP($A147,content!$G$1:$T$174,13,0),0)</f>
        <v>0</v>
      </c>
    </row>
    <row r="148" spans="1:15" hidden="1" x14ac:dyDescent="0.3">
      <c r="A148" s="12">
        <v>44716</v>
      </c>
      <c r="B148" s="7">
        <v>767</v>
      </c>
      <c r="C148">
        <f>VLOOKUP(A148,profile_visits!$A$1:$B$658,2,FALSE)</f>
        <v>123</v>
      </c>
      <c r="D148">
        <f>IFERROR(VLOOKUP(A148,new_followers!$A$2:$B$341,2,FALSE),0)</f>
        <v>0</v>
      </c>
      <c r="E148">
        <f>IFERROR(INDEX(content!$E$1:$E$174,MATCH(newdata!A148,content!$G$1:$G$174,0)),)</f>
        <v>0</v>
      </c>
      <c r="F148">
        <f>IFERROR(INDEX(content!$F$1:$F$174,MATCH(newdata!A148,content!$G$1:$G$174,0)),0)</f>
        <v>0</v>
      </c>
      <c r="G148">
        <f>IFERROR(VLOOKUP($A148,content!$G$1:$T$174,3,0),0)</f>
        <v>0</v>
      </c>
      <c r="H148">
        <f>IFERROR(VLOOKUP($A148,content!$G$1:$T$174,6,0),0)</f>
        <v>0</v>
      </c>
      <c r="I148">
        <f>IFERROR(VLOOKUP($A148,content!$G$1:$T$174,7,0),0)</f>
        <v>0</v>
      </c>
      <c r="J148">
        <f>IFERROR(VLOOKUP($A148,content!$G$1:$T$174,8,0),0)</f>
        <v>0</v>
      </c>
      <c r="K148">
        <f>IFERROR(VLOOKUP($A148,content!$G$1:$T$174,9,0),0)</f>
        <v>0</v>
      </c>
      <c r="L148">
        <f>IFERROR(VLOOKUP($A148,content!$G$1:$T$174,10,0),0)</f>
        <v>0</v>
      </c>
      <c r="M148">
        <f>IFERROR(VLOOKUP($A148,content!$G$1:$T$174,11,0),0)</f>
        <v>0</v>
      </c>
      <c r="N148">
        <f>IFERROR(VLOOKUP($A148,content!$G$1:$T$174,12,0),0)</f>
        <v>0</v>
      </c>
      <c r="O148">
        <f>IFERROR(VLOOKUP($A148,content!$G$1:$T$174,13,0),0)</f>
        <v>0</v>
      </c>
    </row>
    <row r="149" spans="1:15" hidden="1" x14ac:dyDescent="0.3">
      <c r="A149" s="12">
        <v>44717</v>
      </c>
      <c r="B149" s="7">
        <v>393</v>
      </c>
      <c r="C149">
        <f>VLOOKUP(A149,profile_visits!$A$1:$B$658,2,FALSE)</f>
        <v>139</v>
      </c>
      <c r="D149">
        <f>IFERROR(VLOOKUP(A149,new_followers!$A$2:$B$341,2,FALSE),0)</f>
        <v>0</v>
      </c>
      <c r="E149">
        <f>IFERROR(INDEX(content!$E$1:$E$174,MATCH(newdata!A149,content!$G$1:$G$174,0)),)</f>
        <v>0</v>
      </c>
      <c r="F149">
        <f>IFERROR(INDEX(content!$F$1:$F$174,MATCH(newdata!A149,content!$G$1:$G$174,0)),0)</f>
        <v>0</v>
      </c>
      <c r="G149">
        <f>IFERROR(VLOOKUP($A149,content!$G$1:$T$174,3,0),0)</f>
        <v>0</v>
      </c>
      <c r="H149">
        <f>IFERROR(VLOOKUP($A149,content!$G$1:$T$174,6,0),0)</f>
        <v>0</v>
      </c>
      <c r="I149">
        <f>IFERROR(VLOOKUP($A149,content!$G$1:$T$174,7,0),0)</f>
        <v>0</v>
      </c>
      <c r="J149">
        <f>IFERROR(VLOOKUP($A149,content!$G$1:$T$174,8,0),0)</f>
        <v>0</v>
      </c>
      <c r="K149">
        <f>IFERROR(VLOOKUP($A149,content!$G$1:$T$174,9,0),0)</f>
        <v>0</v>
      </c>
      <c r="L149">
        <f>IFERROR(VLOOKUP($A149,content!$G$1:$T$174,10,0),0)</f>
        <v>0</v>
      </c>
      <c r="M149">
        <f>IFERROR(VLOOKUP($A149,content!$G$1:$T$174,11,0),0)</f>
        <v>0</v>
      </c>
      <c r="N149">
        <f>IFERROR(VLOOKUP($A149,content!$G$1:$T$174,12,0),0)</f>
        <v>0</v>
      </c>
      <c r="O149">
        <f>IFERROR(VLOOKUP($A149,content!$G$1:$T$174,13,0),0)</f>
        <v>0</v>
      </c>
    </row>
    <row r="150" spans="1:15" hidden="1" x14ac:dyDescent="0.3">
      <c r="A150" s="12">
        <v>44718</v>
      </c>
      <c r="B150" s="7">
        <v>6811</v>
      </c>
      <c r="C150">
        <f>VLOOKUP(A150,profile_visits!$A$1:$B$658,2,FALSE)</f>
        <v>287</v>
      </c>
      <c r="D150">
        <f>IFERROR(VLOOKUP(A150,new_followers!$A$2:$B$341,2,FALSE),0)</f>
        <v>0</v>
      </c>
      <c r="E150">
        <f>IFERROR(INDEX(content!$E$1:$E$174,MATCH(newdata!A150,content!$G$1:$G$174,0)),)</f>
        <v>0</v>
      </c>
      <c r="F150">
        <f>IFERROR(INDEX(content!$F$1:$F$174,MATCH(newdata!A150,content!$G$1:$G$174,0)),0)</f>
        <v>0</v>
      </c>
      <c r="G150">
        <f>IFERROR(VLOOKUP($A150,content!$G$1:$T$174,3,0),0)</f>
        <v>0</v>
      </c>
      <c r="H150">
        <f>IFERROR(VLOOKUP($A150,content!$G$1:$T$174,6,0),0)</f>
        <v>0</v>
      </c>
      <c r="I150">
        <f>IFERROR(VLOOKUP($A150,content!$G$1:$T$174,7,0),0)</f>
        <v>0</v>
      </c>
      <c r="J150">
        <f>IFERROR(VLOOKUP($A150,content!$G$1:$T$174,8,0),0)</f>
        <v>0</v>
      </c>
      <c r="K150">
        <f>IFERROR(VLOOKUP($A150,content!$G$1:$T$174,9,0),0)</f>
        <v>0</v>
      </c>
      <c r="L150">
        <f>IFERROR(VLOOKUP($A150,content!$G$1:$T$174,10,0),0)</f>
        <v>0</v>
      </c>
      <c r="M150">
        <f>IFERROR(VLOOKUP($A150,content!$G$1:$T$174,11,0),0)</f>
        <v>0</v>
      </c>
      <c r="N150">
        <f>IFERROR(VLOOKUP($A150,content!$G$1:$T$174,12,0),0)</f>
        <v>0</v>
      </c>
      <c r="O150">
        <f>IFERROR(VLOOKUP($A150,content!$G$1:$T$174,13,0),0)</f>
        <v>0</v>
      </c>
    </row>
    <row r="151" spans="1:15" hidden="1" x14ac:dyDescent="0.3">
      <c r="A151" s="12">
        <v>44719</v>
      </c>
      <c r="B151" s="7">
        <v>2693</v>
      </c>
      <c r="C151">
        <f>VLOOKUP(A151,profile_visits!$A$1:$B$658,2,FALSE)</f>
        <v>219</v>
      </c>
      <c r="D151">
        <f>IFERROR(VLOOKUP(A151,new_followers!$A$2:$B$341,2,FALSE),0)</f>
        <v>0</v>
      </c>
      <c r="E151">
        <f>IFERROR(INDEX(content!$E$1:$E$174,MATCH(newdata!A151,content!$G$1:$G$174,0)),)</f>
        <v>0</v>
      </c>
      <c r="F151">
        <f>IFERROR(INDEX(content!$F$1:$F$174,MATCH(newdata!A151,content!$G$1:$G$174,0)),0)</f>
        <v>0</v>
      </c>
      <c r="G151">
        <f>IFERROR(VLOOKUP($A151,content!$G$1:$T$174,3,0),0)</f>
        <v>0</v>
      </c>
      <c r="H151">
        <f>IFERROR(VLOOKUP($A151,content!$G$1:$T$174,6,0),0)</f>
        <v>0</v>
      </c>
      <c r="I151">
        <f>IFERROR(VLOOKUP($A151,content!$G$1:$T$174,7,0),0)</f>
        <v>0</v>
      </c>
      <c r="J151">
        <f>IFERROR(VLOOKUP($A151,content!$G$1:$T$174,8,0),0)</f>
        <v>0</v>
      </c>
      <c r="K151">
        <f>IFERROR(VLOOKUP($A151,content!$G$1:$T$174,9,0),0)</f>
        <v>0</v>
      </c>
      <c r="L151">
        <f>IFERROR(VLOOKUP($A151,content!$G$1:$T$174,10,0),0)</f>
        <v>0</v>
      </c>
      <c r="M151">
        <f>IFERROR(VLOOKUP($A151,content!$G$1:$T$174,11,0),0)</f>
        <v>0</v>
      </c>
      <c r="N151">
        <f>IFERROR(VLOOKUP($A151,content!$G$1:$T$174,12,0),0)</f>
        <v>0</v>
      </c>
      <c r="O151">
        <f>IFERROR(VLOOKUP($A151,content!$G$1:$T$174,13,0),0)</f>
        <v>0</v>
      </c>
    </row>
    <row r="152" spans="1:15" hidden="1" x14ac:dyDescent="0.3">
      <c r="A152" s="12">
        <v>44720</v>
      </c>
      <c r="B152" s="7">
        <v>2270</v>
      </c>
      <c r="C152">
        <f>VLOOKUP(A152,profile_visits!$A$1:$B$658,2,FALSE)</f>
        <v>195</v>
      </c>
      <c r="D152">
        <f>IFERROR(VLOOKUP(A152,new_followers!$A$2:$B$341,2,FALSE),0)</f>
        <v>0</v>
      </c>
      <c r="E152">
        <f>IFERROR(INDEX(content!$E$1:$E$174,MATCH(newdata!A152,content!$G$1:$G$174,0)),)</f>
        <v>0</v>
      </c>
      <c r="F152">
        <f>IFERROR(INDEX(content!$F$1:$F$174,MATCH(newdata!A152,content!$G$1:$G$174,0)),0)</f>
        <v>0</v>
      </c>
      <c r="G152">
        <f>IFERROR(VLOOKUP($A152,content!$G$1:$T$174,3,0),0)</f>
        <v>0</v>
      </c>
      <c r="H152">
        <f>IFERROR(VLOOKUP($A152,content!$G$1:$T$174,6,0),0)</f>
        <v>0</v>
      </c>
      <c r="I152">
        <f>IFERROR(VLOOKUP($A152,content!$G$1:$T$174,7,0),0)</f>
        <v>0</v>
      </c>
      <c r="J152">
        <f>IFERROR(VLOOKUP($A152,content!$G$1:$T$174,8,0),0)</f>
        <v>0</v>
      </c>
      <c r="K152">
        <f>IFERROR(VLOOKUP($A152,content!$G$1:$T$174,9,0),0)</f>
        <v>0</v>
      </c>
      <c r="L152">
        <f>IFERROR(VLOOKUP($A152,content!$G$1:$T$174,10,0),0)</f>
        <v>0</v>
      </c>
      <c r="M152">
        <f>IFERROR(VLOOKUP($A152,content!$G$1:$T$174,11,0),0)</f>
        <v>0</v>
      </c>
      <c r="N152">
        <f>IFERROR(VLOOKUP($A152,content!$G$1:$T$174,12,0),0)</f>
        <v>0</v>
      </c>
      <c r="O152">
        <f>IFERROR(VLOOKUP($A152,content!$G$1:$T$174,13,0),0)</f>
        <v>0</v>
      </c>
    </row>
    <row r="153" spans="1:15" hidden="1" x14ac:dyDescent="0.3">
      <c r="A153" s="12">
        <v>44721</v>
      </c>
      <c r="B153" s="7">
        <v>4275</v>
      </c>
      <c r="C153">
        <f>VLOOKUP(A153,profile_visits!$A$1:$B$658,2,FALSE)</f>
        <v>287</v>
      </c>
      <c r="D153">
        <f>IFERROR(VLOOKUP(A153,new_followers!$A$2:$B$341,2,FALSE),0)</f>
        <v>0</v>
      </c>
      <c r="E153">
        <f>IFERROR(INDEX(content!$E$1:$E$174,MATCH(newdata!A153,content!$G$1:$G$174,0)),)</f>
        <v>0</v>
      </c>
      <c r="F153">
        <f>IFERROR(INDEX(content!$F$1:$F$174,MATCH(newdata!A153,content!$G$1:$G$174,0)),0)</f>
        <v>0</v>
      </c>
      <c r="G153">
        <f>IFERROR(VLOOKUP($A153,content!$G$1:$T$174,3,0),0)</f>
        <v>0</v>
      </c>
      <c r="H153">
        <f>IFERROR(VLOOKUP($A153,content!$G$1:$T$174,6,0),0)</f>
        <v>0</v>
      </c>
      <c r="I153">
        <f>IFERROR(VLOOKUP($A153,content!$G$1:$T$174,7,0),0)</f>
        <v>0</v>
      </c>
      <c r="J153">
        <f>IFERROR(VLOOKUP($A153,content!$G$1:$T$174,8,0),0)</f>
        <v>0</v>
      </c>
      <c r="K153">
        <f>IFERROR(VLOOKUP($A153,content!$G$1:$T$174,9,0),0)</f>
        <v>0</v>
      </c>
      <c r="L153">
        <f>IFERROR(VLOOKUP($A153,content!$G$1:$T$174,10,0),0)</f>
        <v>0</v>
      </c>
      <c r="M153">
        <f>IFERROR(VLOOKUP($A153,content!$G$1:$T$174,11,0),0)</f>
        <v>0</v>
      </c>
      <c r="N153">
        <f>IFERROR(VLOOKUP($A153,content!$G$1:$T$174,12,0),0)</f>
        <v>0</v>
      </c>
      <c r="O153">
        <f>IFERROR(VLOOKUP($A153,content!$G$1:$T$174,13,0),0)</f>
        <v>0</v>
      </c>
    </row>
    <row r="154" spans="1:15" hidden="1" x14ac:dyDescent="0.3">
      <c r="A154" s="12">
        <v>44722</v>
      </c>
      <c r="B154" s="7">
        <v>10206</v>
      </c>
      <c r="C154">
        <f>VLOOKUP(A154,profile_visits!$A$1:$B$658,2,FALSE)</f>
        <v>553</v>
      </c>
      <c r="D154">
        <f>IFERROR(VLOOKUP(A154,new_followers!$A$2:$B$341,2,FALSE),0)</f>
        <v>0</v>
      </c>
      <c r="E154">
        <f>IFERROR(INDEX(content!$E$1:$E$174,MATCH(newdata!A154,content!$G$1:$G$174,0)),)</f>
        <v>0</v>
      </c>
      <c r="F154">
        <f>IFERROR(INDEX(content!$F$1:$F$174,MATCH(newdata!A154,content!$G$1:$G$174,0)),0)</f>
        <v>0</v>
      </c>
      <c r="G154">
        <f>IFERROR(VLOOKUP($A154,content!$G$1:$T$174,3,0),0)</f>
        <v>0</v>
      </c>
      <c r="H154">
        <f>IFERROR(VLOOKUP($A154,content!$G$1:$T$174,6,0),0)</f>
        <v>0</v>
      </c>
      <c r="I154">
        <f>IFERROR(VLOOKUP($A154,content!$G$1:$T$174,7,0),0)</f>
        <v>0</v>
      </c>
      <c r="J154">
        <f>IFERROR(VLOOKUP($A154,content!$G$1:$T$174,8,0),0)</f>
        <v>0</v>
      </c>
      <c r="K154">
        <f>IFERROR(VLOOKUP($A154,content!$G$1:$T$174,9,0),0)</f>
        <v>0</v>
      </c>
      <c r="L154">
        <f>IFERROR(VLOOKUP($A154,content!$G$1:$T$174,10,0),0)</f>
        <v>0</v>
      </c>
      <c r="M154">
        <f>IFERROR(VLOOKUP($A154,content!$G$1:$T$174,11,0),0)</f>
        <v>0</v>
      </c>
      <c r="N154">
        <f>IFERROR(VLOOKUP($A154,content!$G$1:$T$174,12,0),0)</f>
        <v>0</v>
      </c>
      <c r="O154">
        <f>IFERROR(VLOOKUP($A154,content!$G$1:$T$174,13,0),0)</f>
        <v>0</v>
      </c>
    </row>
    <row r="155" spans="1:15" hidden="1" x14ac:dyDescent="0.3">
      <c r="A155" s="12">
        <v>44723</v>
      </c>
      <c r="B155" s="7">
        <v>2796</v>
      </c>
      <c r="C155">
        <f>VLOOKUP(A155,profile_visits!$A$1:$B$658,2,FALSE)</f>
        <v>254</v>
      </c>
      <c r="D155">
        <f>IFERROR(VLOOKUP(A155,new_followers!$A$2:$B$341,2,FALSE),0)</f>
        <v>0</v>
      </c>
      <c r="E155">
        <f>IFERROR(INDEX(content!$E$1:$E$174,MATCH(newdata!A155,content!$G$1:$G$174,0)),)</f>
        <v>0</v>
      </c>
      <c r="F155">
        <f>IFERROR(INDEX(content!$F$1:$F$174,MATCH(newdata!A155,content!$G$1:$G$174,0)),0)</f>
        <v>0</v>
      </c>
      <c r="G155">
        <f>IFERROR(VLOOKUP($A155,content!$G$1:$T$174,3,0),0)</f>
        <v>0</v>
      </c>
      <c r="H155">
        <f>IFERROR(VLOOKUP($A155,content!$G$1:$T$174,6,0),0)</f>
        <v>0</v>
      </c>
      <c r="I155">
        <f>IFERROR(VLOOKUP($A155,content!$G$1:$T$174,7,0),0)</f>
        <v>0</v>
      </c>
      <c r="J155">
        <f>IFERROR(VLOOKUP($A155,content!$G$1:$T$174,8,0),0)</f>
        <v>0</v>
      </c>
      <c r="K155">
        <f>IFERROR(VLOOKUP($A155,content!$G$1:$T$174,9,0),0)</f>
        <v>0</v>
      </c>
      <c r="L155">
        <f>IFERROR(VLOOKUP($A155,content!$G$1:$T$174,10,0),0)</f>
        <v>0</v>
      </c>
      <c r="M155">
        <f>IFERROR(VLOOKUP($A155,content!$G$1:$T$174,11,0),0)</f>
        <v>0</v>
      </c>
      <c r="N155">
        <f>IFERROR(VLOOKUP($A155,content!$G$1:$T$174,12,0),0)</f>
        <v>0</v>
      </c>
      <c r="O155">
        <f>IFERROR(VLOOKUP($A155,content!$G$1:$T$174,13,0),0)</f>
        <v>0</v>
      </c>
    </row>
    <row r="156" spans="1:15" hidden="1" x14ac:dyDescent="0.3">
      <c r="A156" s="12">
        <v>44724</v>
      </c>
      <c r="B156" s="7">
        <v>2298</v>
      </c>
      <c r="C156">
        <f>VLOOKUP(A156,profile_visits!$A$1:$B$658,2,FALSE)</f>
        <v>191</v>
      </c>
      <c r="D156">
        <f>IFERROR(VLOOKUP(A156,new_followers!$A$2:$B$341,2,FALSE),0)</f>
        <v>0</v>
      </c>
      <c r="E156">
        <f>IFERROR(INDEX(content!$E$1:$E$174,MATCH(newdata!A156,content!$G$1:$G$174,0)),)</f>
        <v>0</v>
      </c>
      <c r="F156">
        <f>IFERROR(INDEX(content!$F$1:$F$174,MATCH(newdata!A156,content!$G$1:$G$174,0)),0)</f>
        <v>0</v>
      </c>
      <c r="G156">
        <f>IFERROR(VLOOKUP($A156,content!$G$1:$T$174,3,0),0)</f>
        <v>0</v>
      </c>
      <c r="H156">
        <f>IFERROR(VLOOKUP($A156,content!$G$1:$T$174,6,0),0)</f>
        <v>0</v>
      </c>
      <c r="I156">
        <f>IFERROR(VLOOKUP($A156,content!$G$1:$T$174,7,0),0)</f>
        <v>0</v>
      </c>
      <c r="J156">
        <f>IFERROR(VLOOKUP($A156,content!$G$1:$T$174,8,0),0)</f>
        <v>0</v>
      </c>
      <c r="K156">
        <f>IFERROR(VLOOKUP($A156,content!$G$1:$T$174,9,0),0)</f>
        <v>0</v>
      </c>
      <c r="L156">
        <f>IFERROR(VLOOKUP($A156,content!$G$1:$T$174,10,0),0)</f>
        <v>0</v>
      </c>
      <c r="M156">
        <f>IFERROR(VLOOKUP($A156,content!$G$1:$T$174,11,0),0)</f>
        <v>0</v>
      </c>
      <c r="N156">
        <f>IFERROR(VLOOKUP($A156,content!$G$1:$T$174,12,0),0)</f>
        <v>0</v>
      </c>
      <c r="O156">
        <f>IFERROR(VLOOKUP($A156,content!$G$1:$T$174,13,0),0)</f>
        <v>0</v>
      </c>
    </row>
    <row r="157" spans="1:15" hidden="1" x14ac:dyDescent="0.3">
      <c r="A157" s="12">
        <v>44725</v>
      </c>
      <c r="B157" s="7">
        <v>7818</v>
      </c>
      <c r="C157">
        <f>VLOOKUP(A157,profile_visits!$A$1:$B$658,2,FALSE)</f>
        <v>249</v>
      </c>
      <c r="D157">
        <f>IFERROR(VLOOKUP(A157,new_followers!$A$2:$B$341,2,FALSE),0)</f>
        <v>0</v>
      </c>
      <c r="E157">
        <f>IFERROR(INDEX(content!$E$1:$E$174,MATCH(newdata!A157,content!$G$1:$G$174,0)),)</f>
        <v>0</v>
      </c>
      <c r="F157">
        <f>IFERROR(INDEX(content!$F$1:$F$174,MATCH(newdata!A157,content!$G$1:$G$174,0)),0)</f>
        <v>0</v>
      </c>
      <c r="G157">
        <f>IFERROR(VLOOKUP($A157,content!$G$1:$T$174,3,0),0)</f>
        <v>0</v>
      </c>
      <c r="H157">
        <f>IFERROR(VLOOKUP($A157,content!$G$1:$T$174,6,0),0)</f>
        <v>0</v>
      </c>
      <c r="I157">
        <f>IFERROR(VLOOKUP($A157,content!$G$1:$T$174,7,0),0)</f>
        <v>0</v>
      </c>
      <c r="J157">
        <f>IFERROR(VLOOKUP($A157,content!$G$1:$T$174,8,0),0)</f>
        <v>0</v>
      </c>
      <c r="K157">
        <f>IFERROR(VLOOKUP($A157,content!$G$1:$T$174,9,0),0)</f>
        <v>0</v>
      </c>
      <c r="L157">
        <f>IFERROR(VLOOKUP($A157,content!$G$1:$T$174,10,0),0)</f>
        <v>0</v>
      </c>
      <c r="M157">
        <f>IFERROR(VLOOKUP($A157,content!$G$1:$T$174,11,0),0)</f>
        <v>0</v>
      </c>
      <c r="N157">
        <f>IFERROR(VLOOKUP($A157,content!$G$1:$T$174,12,0),0)</f>
        <v>0</v>
      </c>
      <c r="O157">
        <f>IFERROR(VLOOKUP($A157,content!$G$1:$T$174,13,0),0)</f>
        <v>0</v>
      </c>
    </row>
    <row r="158" spans="1:15" hidden="1" x14ac:dyDescent="0.3">
      <c r="A158" s="12">
        <v>44726</v>
      </c>
      <c r="B158" s="7">
        <v>2591</v>
      </c>
      <c r="C158">
        <f>VLOOKUP(A158,profile_visits!$A$1:$B$658,2,FALSE)</f>
        <v>212</v>
      </c>
      <c r="D158">
        <f>IFERROR(VLOOKUP(A158,new_followers!$A$2:$B$341,2,FALSE),0)</f>
        <v>0</v>
      </c>
      <c r="E158">
        <f>IFERROR(INDEX(content!$E$1:$E$174,MATCH(newdata!A158,content!$G$1:$G$174,0)),)</f>
        <v>0</v>
      </c>
      <c r="F158">
        <f>IFERROR(INDEX(content!$F$1:$F$174,MATCH(newdata!A158,content!$G$1:$G$174,0)),0)</f>
        <v>0</v>
      </c>
      <c r="G158">
        <f>IFERROR(VLOOKUP($A158,content!$G$1:$T$174,3,0),0)</f>
        <v>0</v>
      </c>
      <c r="H158">
        <f>IFERROR(VLOOKUP($A158,content!$G$1:$T$174,6,0),0)</f>
        <v>0</v>
      </c>
      <c r="I158">
        <f>IFERROR(VLOOKUP($A158,content!$G$1:$T$174,7,0),0)</f>
        <v>0</v>
      </c>
      <c r="J158">
        <f>IFERROR(VLOOKUP($A158,content!$G$1:$T$174,8,0),0)</f>
        <v>0</v>
      </c>
      <c r="K158">
        <f>IFERROR(VLOOKUP($A158,content!$G$1:$T$174,9,0),0)</f>
        <v>0</v>
      </c>
      <c r="L158">
        <f>IFERROR(VLOOKUP($A158,content!$G$1:$T$174,10,0),0)</f>
        <v>0</v>
      </c>
      <c r="M158">
        <f>IFERROR(VLOOKUP($A158,content!$G$1:$T$174,11,0),0)</f>
        <v>0</v>
      </c>
      <c r="N158">
        <f>IFERROR(VLOOKUP($A158,content!$G$1:$T$174,12,0),0)</f>
        <v>0</v>
      </c>
      <c r="O158">
        <f>IFERROR(VLOOKUP($A158,content!$G$1:$T$174,13,0),0)</f>
        <v>0</v>
      </c>
    </row>
    <row r="159" spans="1:15" hidden="1" x14ac:dyDescent="0.3">
      <c r="A159" s="12">
        <v>44727</v>
      </c>
      <c r="B159" s="7">
        <v>1820</v>
      </c>
      <c r="C159">
        <f>VLOOKUP(A159,profile_visits!$A$1:$B$658,2,FALSE)</f>
        <v>222</v>
      </c>
      <c r="D159">
        <f>IFERROR(VLOOKUP(A159,new_followers!$A$2:$B$341,2,FALSE),0)</f>
        <v>0</v>
      </c>
      <c r="E159">
        <f>IFERROR(INDEX(content!$E$1:$E$174,MATCH(newdata!A159,content!$G$1:$G$174,0)),)</f>
        <v>0</v>
      </c>
      <c r="F159">
        <f>IFERROR(INDEX(content!$F$1:$F$174,MATCH(newdata!A159,content!$G$1:$G$174,0)),0)</f>
        <v>0</v>
      </c>
      <c r="G159">
        <f>IFERROR(VLOOKUP($A159,content!$G$1:$T$174,3,0),0)</f>
        <v>0</v>
      </c>
      <c r="H159">
        <f>IFERROR(VLOOKUP($A159,content!$G$1:$T$174,6,0),0)</f>
        <v>0</v>
      </c>
      <c r="I159">
        <f>IFERROR(VLOOKUP($A159,content!$G$1:$T$174,7,0),0)</f>
        <v>0</v>
      </c>
      <c r="J159">
        <f>IFERROR(VLOOKUP($A159,content!$G$1:$T$174,8,0),0)</f>
        <v>0</v>
      </c>
      <c r="K159">
        <f>IFERROR(VLOOKUP($A159,content!$G$1:$T$174,9,0),0)</f>
        <v>0</v>
      </c>
      <c r="L159">
        <f>IFERROR(VLOOKUP($A159,content!$G$1:$T$174,10,0),0)</f>
        <v>0</v>
      </c>
      <c r="M159">
        <f>IFERROR(VLOOKUP($A159,content!$G$1:$T$174,11,0),0)</f>
        <v>0</v>
      </c>
      <c r="N159">
        <f>IFERROR(VLOOKUP($A159,content!$G$1:$T$174,12,0),0)</f>
        <v>0</v>
      </c>
      <c r="O159">
        <f>IFERROR(VLOOKUP($A159,content!$G$1:$T$174,13,0),0)</f>
        <v>0</v>
      </c>
    </row>
    <row r="160" spans="1:15" hidden="1" x14ac:dyDescent="0.3">
      <c r="A160" s="12">
        <v>44728</v>
      </c>
      <c r="B160" s="7">
        <v>785</v>
      </c>
      <c r="C160">
        <f>VLOOKUP(A160,profile_visits!$A$1:$B$658,2,FALSE)</f>
        <v>193</v>
      </c>
      <c r="D160">
        <f>IFERROR(VLOOKUP(A160,new_followers!$A$2:$B$341,2,FALSE),0)</f>
        <v>0</v>
      </c>
      <c r="E160">
        <f>IFERROR(INDEX(content!$E$1:$E$174,MATCH(newdata!A160,content!$G$1:$G$174,0)),)</f>
        <v>0</v>
      </c>
      <c r="F160">
        <f>IFERROR(INDEX(content!$F$1:$F$174,MATCH(newdata!A160,content!$G$1:$G$174,0)),0)</f>
        <v>0</v>
      </c>
      <c r="G160">
        <f>IFERROR(VLOOKUP($A160,content!$G$1:$T$174,3,0),0)</f>
        <v>0</v>
      </c>
      <c r="H160">
        <f>IFERROR(VLOOKUP($A160,content!$G$1:$T$174,6,0),0)</f>
        <v>0</v>
      </c>
      <c r="I160">
        <f>IFERROR(VLOOKUP($A160,content!$G$1:$T$174,7,0),0)</f>
        <v>0</v>
      </c>
      <c r="J160">
        <f>IFERROR(VLOOKUP($A160,content!$G$1:$T$174,8,0),0)</f>
        <v>0</v>
      </c>
      <c r="K160">
        <f>IFERROR(VLOOKUP($A160,content!$G$1:$T$174,9,0),0)</f>
        <v>0</v>
      </c>
      <c r="L160">
        <f>IFERROR(VLOOKUP($A160,content!$G$1:$T$174,10,0),0)</f>
        <v>0</v>
      </c>
      <c r="M160">
        <f>IFERROR(VLOOKUP($A160,content!$G$1:$T$174,11,0),0)</f>
        <v>0</v>
      </c>
      <c r="N160">
        <f>IFERROR(VLOOKUP($A160,content!$G$1:$T$174,12,0),0)</f>
        <v>0</v>
      </c>
      <c r="O160">
        <f>IFERROR(VLOOKUP($A160,content!$G$1:$T$174,13,0),0)</f>
        <v>0</v>
      </c>
    </row>
    <row r="161" spans="1:15" hidden="1" x14ac:dyDescent="0.3">
      <c r="A161" s="12">
        <v>44729</v>
      </c>
      <c r="B161" s="7">
        <v>435</v>
      </c>
      <c r="C161">
        <f>VLOOKUP(A161,profile_visits!$A$1:$B$658,2,FALSE)</f>
        <v>164</v>
      </c>
      <c r="D161">
        <f>IFERROR(VLOOKUP(A161,new_followers!$A$2:$B$341,2,FALSE),0)</f>
        <v>0</v>
      </c>
      <c r="E161">
        <f>IFERROR(INDEX(content!$E$1:$E$174,MATCH(newdata!A161,content!$G$1:$G$174,0)),)</f>
        <v>0</v>
      </c>
      <c r="F161">
        <f>IFERROR(INDEX(content!$F$1:$F$174,MATCH(newdata!A161,content!$G$1:$G$174,0)),0)</f>
        <v>0</v>
      </c>
      <c r="G161">
        <f>IFERROR(VLOOKUP($A161,content!$G$1:$T$174,3,0),0)</f>
        <v>0</v>
      </c>
      <c r="H161">
        <f>IFERROR(VLOOKUP($A161,content!$G$1:$T$174,6,0),0)</f>
        <v>0</v>
      </c>
      <c r="I161">
        <f>IFERROR(VLOOKUP($A161,content!$G$1:$T$174,7,0),0)</f>
        <v>0</v>
      </c>
      <c r="J161">
        <f>IFERROR(VLOOKUP($A161,content!$G$1:$T$174,8,0),0)</f>
        <v>0</v>
      </c>
      <c r="K161">
        <f>IFERROR(VLOOKUP($A161,content!$G$1:$T$174,9,0),0)</f>
        <v>0</v>
      </c>
      <c r="L161">
        <f>IFERROR(VLOOKUP($A161,content!$G$1:$T$174,10,0),0)</f>
        <v>0</v>
      </c>
      <c r="M161">
        <f>IFERROR(VLOOKUP($A161,content!$G$1:$T$174,11,0),0)</f>
        <v>0</v>
      </c>
      <c r="N161">
        <f>IFERROR(VLOOKUP($A161,content!$G$1:$T$174,12,0),0)</f>
        <v>0</v>
      </c>
      <c r="O161">
        <f>IFERROR(VLOOKUP($A161,content!$G$1:$T$174,13,0),0)</f>
        <v>0</v>
      </c>
    </row>
    <row r="162" spans="1:15" hidden="1" x14ac:dyDescent="0.3">
      <c r="A162" s="12">
        <v>44730</v>
      </c>
      <c r="B162" s="7">
        <v>686</v>
      </c>
      <c r="C162">
        <f>VLOOKUP(A162,profile_visits!$A$1:$B$658,2,FALSE)</f>
        <v>173</v>
      </c>
      <c r="D162">
        <f>IFERROR(VLOOKUP(A162,new_followers!$A$2:$B$341,2,FALSE),0)</f>
        <v>0</v>
      </c>
      <c r="E162">
        <f>IFERROR(INDEX(content!$E$1:$E$174,MATCH(newdata!A162,content!$G$1:$G$174,0)),)</f>
        <v>0</v>
      </c>
      <c r="F162">
        <f>IFERROR(INDEX(content!$F$1:$F$174,MATCH(newdata!A162,content!$G$1:$G$174,0)),0)</f>
        <v>0</v>
      </c>
      <c r="G162">
        <f>IFERROR(VLOOKUP($A162,content!$G$1:$T$174,3,0),0)</f>
        <v>0</v>
      </c>
      <c r="H162">
        <f>IFERROR(VLOOKUP($A162,content!$G$1:$T$174,6,0),0)</f>
        <v>0</v>
      </c>
      <c r="I162">
        <f>IFERROR(VLOOKUP($A162,content!$G$1:$T$174,7,0),0)</f>
        <v>0</v>
      </c>
      <c r="J162">
        <f>IFERROR(VLOOKUP($A162,content!$G$1:$T$174,8,0),0)</f>
        <v>0</v>
      </c>
      <c r="K162">
        <f>IFERROR(VLOOKUP($A162,content!$G$1:$T$174,9,0),0)</f>
        <v>0</v>
      </c>
      <c r="L162">
        <f>IFERROR(VLOOKUP($A162,content!$G$1:$T$174,10,0),0)</f>
        <v>0</v>
      </c>
      <c r="M162">
        <f>IFERROR(VLOOKUP($A162,content!$G$1:$T$174,11,0),0)</f>
        <v>0</v>
      </c>
      <c r="N162">
        <f>IFERROR(VLOOKUP($A162,content!$G$1:$T$174,12,0),0)</f>
        <v>0</v>
      </c>
      <c r="O162">
        <f>IFERROR(VLOOKUP($A162,content!$G$1:$T$174,13,0),0)</f>
        <v>0</v>
      </c>
    </row>
    <row r="163" spans="1:15" hidden="1" x14ac:dyDescent="0.3">
      <c r="A163" s="12">
        <v>44731</v>
      </c>
      <c r="B163" s="7">
        <v>2411</v>
      </c>
      <c r="C163">
        <f>VLOOKUP(A163,profile_visits!$A$1:$B$658,2,FALSE)</f>
        <v>202</v>
      </c>
      <c r="D163">
        <f>IFERROR(VLOOKUP(A163,new_followers!$A$2:$B$341,2,FALSE),0)</f>
        <v>0</v>
      </c>
      <c r="E163">
        <f>IFERROR(INDEX(content!$E$1:$E$174,MATCH(newdata!A163,content!$G$1:$G$174,0)),)</f>
        <v>0</v>
      </c>
      <c r="F163">
        <f>IFERROR(INDEX(content!$F$1:$F$174,MATCH(newdata!A163,content!$G$1:$G$174,0)),0)</f>
        <v>0</v>
      </c>
      <c r="G163">
        <f>IFERROR(VLOOKUP($A163,content!$G$1:$T$174,3,0),0)</f>
        <v>0</v>
      </c>
      <c r="H163">
        <f>IFERROR(VLOOKUP($A163,content!$G$1:$T$174,6,0),0)</f>
        <v>0</v>
      </c>
      <c r="I163">
        <f>IFERROR(VLOOKUP($A163,content!$G$1:$T$174,7,0),0)</f>
        <v>0</v>
      </c>
      <c r="J163">
        <f>IFERROR(VLOOKUP($A163,content!$G$1:$T$174,8,0),0)</f>
        <v>0</v>
      </c>
      <c r="K163">
        <f>IFERROR(VLOOKUP($A163,content!$G$1:$T$174,9,0),0)</f>
        <v>0</v>
      </c>
      <c r="L163">
        <f>IFERROR(VLOOKUP($A163,content!$G$1:$T$174,10,0),0)</f>
        <v>0</v>
      </c>
      <c r="M163">
        <f>IFERROR(VLOOKUP($A163,content!$G$1:$T$174,11,0),0)</f>
        <v>0</v>
      </c>
      <c r="N163">
        <f>IFERROR(VLOOKUP($A163,content!$G$1:$T$174,12,0),0)</f>
        <v>0</v>
      </c>
      <c r="O163">
        <f>IFERROR(VLOOKUP($A163,content!$G$1:$T$174,13,0),0)</f>
        <v>0</v>
      </c>
    </row>
    <row r="164" spans="1:15" hidden="1" x14ac:dyDescent="0.3">
      <c r="A164" s="12">
        <v>44732</v>
      </c>
      <c r="B164" s="7">
        <v>1573</v>
      </c>
      <c r="C164">
        <f>VLOOKUP(A164,profile_visits!$A$1:$B$658,2,FALSE)</f>
        <v>209</v>
      </c>
      <c r="D164">
        <f>IFERROR(VLOOKUP(A164,new_followers!$A$2:$B$341,2,FALSE),0)</f>
        <v>0</v>
      </c>
      <c r="E164">
        <f>IFERROR(INDEX(content!$E$1:$E$174,MATCH(newdata!A164,content!$G$1:$G$174,0)),)</f>
        <v>0</v>
      </c>
      <c r="F164">
        <f>IFERROR(INDEX(content!$F$1:$F$174,MATCH(newdata!A164,content!$G$1:$G$174,0)),0)</f>
        <v>0</v>
      </c>
      <c r="G164">
        <f>IFERROR(VLOOKUP($A164,content!$G$1:$T$174,3,0),0)</f>
        <v>0</v>
      </c>
      <c r="H164">
        <f>IFERROR(VLOOKUP($A164,content!$G$1:$T$174,6,0),0)</f>
        <v>0</v>
      </c>
      <c r="I164">
        <f>IFERROR(VLOOKUP($A164,content!$G$1:$T$174,7,0),0)</f>
        <v>0</v>
      </c>
      <c r="J164">
        <f>IFERROR(VLOOKUP($A164,content!$G$1:$T$174,8,0),0)</f>
        <v>0</v>
      </c>
      <c r="K164">
        <f>IFERROR(VLOOKUP($A164,content!$G$1:$T$174,9,0),0)</f>
        <v>0</v>
      </c>
      <c r="L164">
        <f>IFERROR(VLOOKUP($A164,content!$G$1:$T$174,10,0),0)</f>
        <v>0</v>
      </c>
      <c r="M164">
        <f>IFERROR(VLOOKUP($A164,content!$G$1:$T$174,11,0),0)</f>
        <v>0</v>
      </c>
      <c r="N164">
        <f>IFERROR(VLOOKUP($A164,content!$G$1:$T$174,12,0),0)</f>
        <v>0</v>
      </c>
      <c r="O164">
        <f>IFERROR(VLOOKUP($A164,content!$G$1:$T$174,13,0),0)</f>
        <v>0</v>
      </c>
    </row>
    <row r="165" spans="1:15" hidden="1" x14ac:dyDescent="0.3">
      <c r="A165" s="12">
        <v>44733</v>
      </c>
      <c r="B165" s="7">
        <v>1801</v>
      </c>
      <c r="C165">
        <f>VLOOKUP(A165,profile_visits!$A$1:$B$658,2,FALSE)</f>
        <v>222</v>
      </c>
      <c r="D165">
        <f>IFERROR(VLOOKUP(A165,new_followers!$A$2:$B$341,2,FALSE),0)</f>
        <v>0</v>
      </c>
      <c r="E165">
        <f>IFERROR(INDEX(content!$E$1:$E$174,MATCH(newdata!A165,content!$G$1:$G$174,0)),)</f>
        <v>0</v>
      </c>
      <c r="F165">
        <f>IFERROR(INDEX(content!$F$1:$F$174,MATCH(newdata!A165,content!$G$1:$G$174,0)),0)</f>
        <v>0</v>
      </c>
      <c r="G165">
        <f>IFERROR(VLOOKUP($A165,content!$G$1:$T$174,3,0),0)</f>
        <v>0</v>
      </c>
      <c r="H165">
        <f>IFERROR(VLOOKUP($A165,content!$G$1:$T$174,6,0),0)</f>
        <v>0</v>
      </c>
      <c r="I165">
        <f>IFERROR(VLOOKUP($A165,content!$G$1:$T$174,7,0),0)</f>
        <v>0</v>
      </c>
      <c r="J165">
        <f>IFERROR(VLOOKUP($A165,content!$G$1:$T$174,8,0),0)</f>
        <v>0</v>
      </c>
      <c r="K165">
        <f>IFERROR(VLOOKUP($A165,content!$G$1:$T$174,9,0),0)</f>
        <v>0</v>
      </c>
      <c r="L165">
        <f>IFERROR(VLOOKUP($A165,content!$G$1:$T$174,10,0),0)</f>
        <v>0</v>
      </c>
      <c r="M165">
        <f>IFERROR(VLOOKUP($A165,content!$G$1:$T$174,11,0),0)</f>
        <v>0</v>
      </c>
      <c r="N165">
        <f>IFERROR(VLOOKUP($A165,content!$G$1:$T$174,12,0),0)</f>
        <v>0</v>
      </c>
      <c r="O165">
        <f>IFERROR(VLOOKUP($A165,content!$G$1:$T$174,13,0),0)</f>
        <v>0</v>
      </c>
    </row>
    <row r="166" spans="1:15" hidden="1" x14ac:dyDescent="0.3">
      <c r="A166" s="12">
        <v>44734</v>
      </c>
      <c r="B166" s="7">
        <v>850</v>
      </c>
      <c r="C166">
        <f>VLOOKUP(A166,profile_visits!$A$1:$B$658,2,FALSE)</f>
        <v>213</v>
      </c>
      <c r="D166">
        <f>IFERROR(VLOOKUP(A166,new_followers!$A$2:$B$341,2,FALSE),0)</f>
        <v>0</v>
      </c>
      <c r="E166">
        <f>IFERROR(INDEX(content!$E$1:$E$174,MATCH(newdata!A166,content!$G$1:$G$174,0)),)</f>
        <v>0</v>
      </c>
      <c r="F166">
        <f>IFERROR(INDEX(content!$F$1:$F$174,MATCH(newdata!A166,content!$G$1:$G$174,0)),0)</f>
        <v>0</v>
      </c>
      <c r="G166">
        <f>IFERROR(VLOOKUP($A166,content!$G$1:$T$174,3,0),0)</f>
        <v>0</v>
      </c>
      <c r="H166">
        <f>IFERROR(VLOOKUP($A166,content!$G$1:$T$174,6,0),0)</f>
        <v>0</v>
      </c>
      <c r="I166">
        <f>IFERROR(VLOOKUP($A166,content!$G$1:$T$174,7,0),0)</f>
        <v>0</v>
      </c>
      <c r="J166">
        <f>IFERROR(VLOOKUP($A166,content!$G$1:$T$174,8,0),0)</f>
        <v>0</v>
      </c>
      <c r="K166">
        <f>IFERROR(VLOOKUP($A166,content!$G$1:$T$174,9,0),0)</f>
        <v>0</v>
      </c>
      <c r="L166">
        <f>IFERROR(VLOOKUP($A166,content!$G$1:$T$174,10,0),0)</f>
        <v>0</v>
      </c>
      <c r="M166">
        <f>IFERROR(VLOOKUP($A166,content!$G$1:$T$174,11,0),0)</f>
        <v>0</v>
      </c>
      <c r="N166">
        <f>IFERROR(VLOOKUP($A166,content!$G$1:$T$174,12,0),0)</f>
        <v>0</v>
      </c>
      <c r="O166">
        <f>IFERROR(VLOOKUP($A166,content!$G$1:$T$174,13,0),0)</f>
        <v>0</v>
      </c>
    </row>
    <row r="167" spans="1:15" hidden="1" x14ac:dyDescent="0.3">
      <c r="A167" s="12">
        <v>44735</v>
      </c>
      <c r="B167" s="7">
        <v>6259</v>
      </c>
      <c r="C167">
        <f>VLOOKUP(A167,profile_visits!$A$1:$B$658,2,FALSE)</f>
        <v>271</v>
      </c>
      <c r="D167">
        <f>IFERROR(VLOOKUP(A167,new_followers!$A$2:$B$341,2,FALSE),0)</f>
        <v>0</v>
      </c>
      <c r="E167">
        <f>IFERROR(INDEX(content!$E$1:$E$174,MATCH(newdata!A167,content!$G$1:$G$174,0)),)</f>
        <v>0</v>
      </c>
      <c r="F167">
        <f>IFERROR(INDEX(content!$F$1:$F$174,MATCH(newdata!A167,content!$G$1:$G$174,0)),0)</f>
        <v>0</v>
      </c>
      <c r="G167">
        <f>IFERROR(VLOOKUP($A167,content!$G$1:$T$174,3,0),0)</f>
        <v>0</v>
      </c>
      <c r="H167">
        <f>IFERROR(VLOOKUP($A167,content!$G$1:$T$174,6,0),0)</f>
        <v>0</v>
      </c>
      <c r="I167">
        <f>IFERROR(VLOOKUP($A167,content!$G$1:$T$174,7,0),0)</f>
        <v>0</v>
      </c>
      <c r="J167">
        <f>IFERROR(VLOOKUP($A167,content!$G$1:$T$174,8,0),0)</f>
        <v>0</v>
      </c>
      <c r="K167">
        <f>IFERROR(VLOOKUP($A167,content!$G$1:$T$174,9,0),0)</f>
        <v>0</v>
      </c>
      <c r="L167">
        <f>IFERROR(VLOOKUP($A167,content!$G$1:$T$174,10,0),0)</f>
        <v>0</v>
      </c>
      <c r="M167">
        <f>IFERROR(VLOOKUP($A167,content!$G$1:$T$174,11,0),0)</f>
        <v>0</v>
      </c>
      <c r="N167">
        <f>IFERROR(VLOOKUP($A167,content!$G$1:$T$174,12,0),0)</f>
        <v>0</v>
      </c>
      <c r="O167">
        <f>IFERROR(VLOOKUP($A167,content!$G$1:$T$174,13,0),0)</f>
        <v>0</v>
      </c>
    </row>
    <row r="168" spans="1:15" hidden="1" x14ac:dyDescent="0.3">
      <c r="A168" s="12">
        <v>44736</v>
      </c>
      <c r="B168" s="7">
        <v>3583</v>
      </c>
      <c r="C168">
        <f>VLOOKUP(A168,profile_visits!$A$1:$B$658,2,FALSE)</f>
        <v>270</v>
      </c>
      <c r="D168">
        <f>IFERROR(VLOOKUP(A168,new_followers!$A$2:$B$341,2,FALSE),0)</f>
        <v>0</v>
      </c>
      <c r="E168">
        <f>IFERROR(INDEX(content!$E$1:$E$174,MATCH(newdata!A168,content!$G$1:$G$174,0)),)</f>
        <v>0</v>
      </c>
      <c r="F168">
        <f>IFERROR(INDEX(content!$F$1:$F$174,MATCH(newdata!A168,content!$G$1:$G$174,0)),0)</f>
        <v>0</v>
      </c>
      <c r="G168">
        <f>IFERROR(VLOOKUP($A168,content!$G$1:$T$174,3,0),0)</f>
        <v>0</v>
      </c>
      <c r="H168">
        <f>IFERROR(VLOOKUP($A168,content!$G$1:$T$174,6,0),0)</f>
        <v>0</v>
      </c>
      <c r="I168">
        <f>IFERROR(VLOOKUP($A168,content!$G$1:$T$174,7,0),0)</f>
        <v>0</v>
      </c>
      <c r="J168">
        <f>IFERROR(VLOOKUP($A168,content!$G$1:$T$174,8,0),0)</f>
        <v>0</v>
      </c>
      <c r="K168">
        <f>IFERROR(VLOOKUP($A168,content!$G$1:$T$174,9,0),0)</f>
        <v>0</v>
      </c>
      <c r="L168">
        <f>IFERROR(VLOOKUP($A168,content!$G$1:$T$174,10,0),0)</f>
        <v>0</v>
      </c>
      <c r="M168">
        <f>IFERROR(VLOOKUP($A168,content!$G$1:$T$174,11,0),0)</f>
        <v>0</v>
      </c>
      <c r="N168">
        <f>IFERROR(VLOOKUP($A168,content!$G$1:$T$174,12,0),0)</f>
        <v>0</v>
      </c>
      <c r="O168">
        <f>IFERROR(VLOOKUP($A168,content!$G$1:$T$174,13,0),0)</f>
        <v>0</v>
      </c>
    </row>
    <row r="169" spans="1:15" hidden="1" x14ac:dyDescent="0.3">
      <c r="A169" s="12">
        <v>44737</v>
      </c>
      <c r="B169" s="7">
        <v>2291</v>
      </c>
      <c r="C169">
        <f>VLOOKUP(A169,profile_visits!$A$1:$B$658,2,FALSE)</f>
        <v>173</v>
      </c>
      <c r="D169">
        <f>IFERROR(VLOOKUP(A169,new_followers!$A$2:$B$341,2,FALSE),0)</f>
        <v>0</v>
      </c>
      <c r="E169">
        <f>IFERROR(INDEX(content!$E$1:$E$174,MATCH(newdata!A169,content!$G$1:$G$174,0)),)</f>
        <v>0</v>
      </c>
      <c r="F169">
        <f>IFERROR(INDEX(content!$F$1:$F$174,MATCH(newdata!A169,content!$G$1:$G$174,0)),0)</f>
        <v>0</v>
      </c>
      <c r="G169">
        <f>IFERROR(VLOOKUP($A169,content!$G$1:$T$174,3,0),0)</f>
        <v>0</v>
      </c>
      <c r="H169">
        <f>IFERROR(VLOOKUP($A169,content!$G$1:$T$174,6,0),0)</f>
        <v>0</v>
      </c>
      <c r="I169">
        <f>IFERROR(VLOOKUP($A169,content!$G$1:$T$174,7,0),0)</f>
        <v>0</v>
      </c>
      <c r="J169">
        <f>IFERROR(VLOOKUP($A169,content!$G$1:$T$174,8,0),0)</f>
        <v>0</v>
      </c>
      <c r="K169">
        <f>IFERROR(VLOOKUP($A169,content!$G$1:$T$174,9,0),0)</f>
        <v>0</v>
      </c>
      <c r="L169">
        <f>IFERROR(VLOOKUP($A169,content!$G$1:$T$174,10,0),0)</f>
        <v>0</v>
      </c>
      <c r="M169">
        <f>IFERROR(VLOOKUP($A169,content!$G$1:$T$174,11,0),0)</f>
        <v>0</v>
      </c>
      <c r="N169">
        <f>IFERROR(VLOOKUP($A169,content!$G$1:$T$174,12,0),0)</f>
        <v>0</v>
      </c>
      <c r="O169">
        <f>IFERROR(VLOOKUP($A169,content!$G$1:$T$174,13,0),0)</f>
        <v>0</v>
      </c>
    </row>
    <row r="170" spans="1:15" hidden="1" x14ac:dyDescent="0.3">
      <c r="A170" s="12">
        <v>44738</v>
      </c>
      <c r="B170" s="7">
        <v>6249</v>
      </c>
      <c r="C170">
        <f>VLOOKUP(A170,profile_visits!$A$1:$B$658,2,FALSE)</f>
        <v>230</v>
      </c>
      <c r="D170">
        <f>IFERROR(VLOOKUP(A170,new_followers!$A$2:$B$341,2,FALSE),0)</f>
        <v>0</v>
      </c>
      <c r="E170">
        <f>IFERROR(INDEX(content!$E$1:$E$174,MATCH(newdata!A170,content!$G$1:$G$174,0)),)</f>
        <v>0</v>
      </c>
      <c r="F170">
        <f>IFERROR(INDEX(content!$F$1:$F$174,MATCH(newdata!A170,content!$G$1:$G$174,0)),0)</f>
        <v>0</v>
      </c>
      <c r="G170">
        <f>IFERROR(VLOOKUP($A170,content!$G$1:$T$174,3,0),0)</f>
        <v>0</v>
      </c>
      <c r="H170">
        <f>IFERROR(VLOOKUP($A170,content!$G$1:$T$174,6,0),0)</f>
        <v>0</v>
      </c>
      <c r="I170">
        <f>IFERROR(VLOOKUP($A170,content!$G$1:$T$174,7,0),0)</f>
        <v>0</v>
      </c>
      <c r="J170">
        <f>IFERROR(VLOOKUP($A170,content!$G$1:$T$174,8,0),0)</f>
        <v>0</v>
      </c>
      <c r="K170">
        <f>IFERROR(VLOOKUP($A170,content!$G$1:$T$174,9,0),0)</f>
        <v>0</v>
      </c>
      <c r="L170">
        <f>IFERROR(VLOOKUP($A170,content!$G$1:$T$174,10,0),0)</f>
        <v>0</v>
      </c>
      <c r="M170">
        <f>IFERROR(VLOOKUP($A170,content!$G$1:$T$174,11,0),0)</f>
        <v>0</v>
      </c>
      <c r="N170">
        <f>IFERROR(VLOOKUP($A170,content!$G$1:$T$174,12,0),0)</f>
        <v>0</v>
      </c>
      <c r="O170">
        <f>IFERROR(VLOOKUP($A170,content!$G$1:$T$174,13,0),0)</f>
        <v>0</v>
      </c>
    </row>
    <row r="171" spans="1:15" hidden="1" x14ac:dyDescent="0.3">
      <c r="A171" s="12">
        <v>44739</v>
      </c>
      <c r="B171" s="7">
        <v>3847</v>
      </c>
      <c r="C171">
        <f>VLOOKUP(A171,profile_visits!$A$1:$B$658,2,FALSE)</f>
        <v>217</v>
      </c>
      <c r="D171">
        <f>IFERROR(VLOOKUP(A171,new_followers!$A$2:$B$341,2,FALSE),0)</f>
        <v>0</v>
      </c>
      <c r="E171">
        <f>IFERROR(INDEX(content!$E$1:$E$174,MATCH(newdata!A171,content!$G$1:$G$174,0)),)</f>
        <v>0</v>
      </c>
      <c r="F171">
        <f>IFERROR(INDEX(content!$F$1:$F$174,MATCH(newdata!A171,content!$G$1:$G$174,0)),0)</f>
        <v>0</v>
      </c>
      <c r="G171">
        <f>IFERROR(VLOOKUP($A171,content!$G$1:$T$174,3,0),0)</f>
        <v>0</v>
      </c>
      <c r="H171">
        <f>IFERROR(VLOOKUP($A171,content!$G$1:$T$174,6,0),0)</f>
        <v>0</v>
      </c>
      <c r="I171">
        <f>IFERROR(VLOOKUP($A171,content!$G$1:$T$174,7,0),0)</f>
        <v>0</v>
      </c>
      <c r="J171">
        <f>IFERROR(VLOOKUP($A171,content!$G$1:$T$174,8,0),0)</f>
        <v>0</v>
      </c>
      <c r="K171">
        <f>IFERROR(VLOOKUP($A171,content!$G$1:$T$174,9,0),0)</f>
        <v>0</v>
      </c>
      <c r="L171">
        <f>IFERROR(VLOOKUP($A171,content!$G$1:$T$174,10,0),0)</f>
        <v>0</v>
      </c>
      <c r="M171">
        <f>IFERROR(VLOOKUP($A171,content!$G$1:$T$174,11,0),0)</f>
        <v>0</v>
      </c>
      <c r="N171">
        <f>IFERROR(VLOOKUP($A171,content!$G$1:$T$174,12,0),0)</f>
        <v>0</v>
      </c>
      <c r="O171">
        <f>IFERROR(VLOOKUP($A171,content!$G$1:$T$174,13,0),0)</f>
        <v>0</v>
      </c>
    </row>
    <row r="172" spans="1:15" hidden="1" x14ac:dyDescent="0.3">
      <c r="A172" s="12">
        <v>44740</v>
      </c>
      <c r="B172" s="7">
        <v>5347</v>
      </c>
      <c r="C172">
        <f>VLOOKUP(A172,profile_visits!$A$1:$B$658,2,FALSE)</f>
        <v>531</v>
      </c>
      <c r="D172">
        <f>IFERROR(VLOOKUP(A172,new_followers!$A$2:$B$341,2,FALSE),0)</f>
        <v>0</v>
      </c>
      <c r="E172">
        <f>IFERROR(INDEX(content!$E$1:$E$174,MATCH(newdata!A172,content!$G$1:$G$174,0)),)</f>
        <v>0</v>
      </c>
      <c r="F172">
        <f>IFERROR(INDEX(content!$F$1:$F$174,MATCH(newdata!A172,content!$G$1:$G$174,0)),0)</f>
        <v>0</v>
      </c>
      <c r="G172">
        <f>IFERROR(VLOOKUP($A172,content!$G$1:$T$174,3,0),0)</f>
        <v>0</v>
      </c>
      <c r="H172">
        <f>IFERROR(VLOOKUP($A172,content!$G$1:$T$174,6,0),0)</f>
        <v>0</v>
      </c>
      <c r="I172">
        <f>IFERROR(VLOOKUP($A172,content!$G$1:$T$174,7,0),0)</f>
        <v>0</v>
      </c>
      <c r="J172">
        <f>IFERROR(VLOOKUP($A172,content!$G$1:$T$174,8,0),0)</f>
        <v>0</v>
      </c>
      <c r="K172">
        <f>IFERROR(VLOOKUP($A172,content!$G$1:$T$174,9,0),0)</f>
        <v>0</v>
      </c>
      <c r="L172">
        <f>IFERROR(VLOOKUP($A172,content!$G$1:$T$174,10,0),0)</f>
        <v>0</v>
      </c>
      <c r="M172">
        <f>IFERROR(VLOOKUP($A172,content!$G$1:$T$174,11,0),0)</f>
        <v>0</v>
      </c>
      <c r="N172">
        <f>IFERROR(VLOOKUP($A172,content!$G$1:$T$174,12,0),0)</f>
        <v>0</v>
      </c>
      <c r="O172">
        <f>IFERROR(VLOOKUP($A172,content!$G$1:$T$174,13,0),0)</f>
        <v>0</v>
      </c>
    </row>
    <row r="173" spans="1:15" hidden="1" x14ac:dyDescent="0.3">
      <c r="A173" s="12">
        <v>44741</v>
      </c>
      <c r="B173" s="7">
        <v>1938</v>
      </c>
      <c r="C173">
        <f>VLOOKUP(A173,profile_visits!$A$1:$B$658,2,FALSE)</f>
        <v>301</v>
      </c>
      <c r="D173">
        <f>IFERROR(VLOOKUP(A173,new_followers!$A$2:$B$341,2,FALSE),0)</f>
        <v>0</v>
      </c>
      <c r="E173">
        <f>IFERROR(INDEX(content!$E$1:$E$174,MATCH(newdata!A173,content!$G$1:$G$174,0)),)</f>
        <v>0</v>
      </c>
      <c r="F173">
        <f>IFERROR(INDEX(content!$F$1:$F$174,MATCH(newdata!A173,content!$G$1:$G$174,0)),0)</f>
        <v>0</v>
      </c>
      <c r="G173">
        <f>IFERROR(VLOOKUP($A173,content!$G$1:$T$174,3,0),0)</f>
        <v>0</v>
      </c>
      <c r="H173">
        <f>IFERROR(VLOOKUP($A173,content!$G$1:$T$174,6,0),0)</f>
        <v>0</v>
      </c>
      <c r="I173">
        <f>IFERROR(VLOOKUP($A173,content!$G$1:$T$174,7,0),0)</f>
        <v>0</v>
      </c>
      <c r="J173">
        <f>IFERROR(VLOOKUP($A173,content!$G$1:$T$174,8,0),0)</f>
        <v>0</v>
      </c>
      <c r="K173">
        <f>IFERROR(VLOOKUP($A173,content!$G$1:$T$174,9,0),0)</f>
        <v>0</v>
      </c>
      <c r="L173">
        <f>IFERROR(VLOOKUP($A173,content!$G$1:$T$174,10,0),0)</f>
        <v>0</v>
      </c>
      <c r="M173">
        <f>IFERROR(VLOOKUP($A173,content!$G$1:$T$174,11,0),0)</f>
        <v>0</v>
      </c>
      <c r="N173">
        <f>IFERROR(VLOOKUP($A173,content!$G$1:$T$174,12,0),0)</f>
        <v>0</v>
      </c>
      <c r="O173">
        <f>IFERROR(VLOOKUP($A173,content!$G$1:$T$174,13,0),0)</f>
        <v>0</v>
      </c>
    </row>
    <row r="174" spans="1:15" hidden="1" x14ac:dyDescent="0.3">
      <c r="A174" s="12">
        <v>44742</v>
      </c>
      <c r="B174" s="7">
        <v>1157</v>
      </c>
      <c r="C174">
        <f>VLOOKUP(A174,profile_visits!$A$1:$B$658,2,FALSE)</f>
        <v>184</v>
      </c>
      <c r="D174">
        <f>IFERROR(VLOOKUP(A174,new_followers!$A$2:$B$341,2,FALSE),0)</f>
        <v>0</v>
      </c>
      <c r="E174">
        <f>IFERROR(INDEX(content!$E$1:$E$174,MATCH(newdata!A174,content!$G$1:$G$174,0)),)</f>
        <v>0</v>
      </c>
      <c r="F174">
        <f>IFERROR(INDEX(content!$F$1:$F$174,MATCH(newdata!A174,content!$G$1:$G$174,0)),0)</f>
        <v>0</v>
      </c>
      <c r="G174">
        <f>IFERROR(VLOOKUP($A174,content!$G$1:$T$174,3,0),0)</f>
        <v>0</v>
      </c>
      <c r="H174">
        <f>IFERROR(VLOOKUP($A174,content!$G$1:$T$174,6,0),0)</f>
        <v>0</v>
      </c>
      <c r="I174">
        <f>IFERROR(VLOOKUP($A174,content!$G$1:$T$174,7,0),0)</f>
        <v>0</v>
      </c>
      <c r="J174">
        <f>IFERROR(VLOOKUP($A174,content!$G$1:$T$174,8,0),0)</f>
        <v>0</v>
      </c>
      <c r="K174">
        <f>IFERROR(VLOOKUP($A174,content!$G$1:$T$174,9,0),0)</f>
        <v>0</v>
      </c>
      <c r="L174">
        <f>IFERROR(VLOOKUP($A174,content!$G$1:$T$174,10,0),0)</f>
        <v>0</v>
      </c>
      <c r="M174">
        <f>IFERROR(VLOOKUP($A174,content!$G$1:$T$174,11,0),0)</f>
        <v>0</v>
      </c>
      <c r="N174">
        <f>IFERROR(VLOOKUP($A174,content!$G$1:$T$174,12,0),0)</f>
        <v>0</v>
      </c>
      <c r="O174">
        <f>IFERROR(VLOOKUP($A174,content!$G$1:$T$174,13,0),0)</f>
        <v>0</v>
      </c>
    </row>
    <row r="175" spans="1:15" hidden="1" x14ac:dyDescent="0.3">
      <c r="A175" s="12">
        <v>44743</v>
      </c>
      <c r="B175" s="7">
        <v>741</v>
      </c>
      <c r="C175">
        <f>VLOOKUP(A175,profile_visits!$A$1:$B$658,2,FALSE)</f>
        <v>168</v>
      </c>
      <c r="D175">
        <f>IFERROR(VLOOKUP(A175,new_followers!$A$2:$B$341,2,FALSE),0)</f>
        <v>0</v>
      </c>
      <c r="E175">
        <f>IFERROR(INDEX(content!$E$1:$E$174,MATCH(newdata!A175,content!$G$1:$G$174,0)),)</f>
        <v>0</v>
      </c>
      <c r="F175">
        <f>IFERROR(INDEX(content!$F$1:$F$174,MATCH(newdata!A175,content!$G$1:$G$174,0)),0)</f>
        <v>0</v>
      </c>
      <c r="G175">
        <f>IFERROR(VLOOKUP($A175,content!$G$1:$T$174,3,0),0)</f>
        <v>0</v>
      </c>
      <c r="H175">
        <f>IFERROR(VLOOKUP($A175,content!$G$1:$T$174,6,0),0)</f>
        <v>0</v>
      </c>
      <c r="I175">
        <f>IFERROR(VLOOKUP($A175,content!$G$1:$T$174,7,0),0)</f>
        <v>0</v>
      </c>
      <c r="J175">
        <f>IFERROR(VLOOKUP($A175,content!$G$1:$T$174,8,0),0)</f>
        <v>0</v>
      </c>
      <c r="K175">
        <f>IFERROR(VLOOKUP($A175,content!$G$1:$T$174,9,0),0)</f>
        <v>0</v>
      </c>
      <c r="L175">
        <f>IFERROR(VLOOKUP($A175,content!$G$1:$T$174,10,0),0)</f>
        <v>0</v>
      </c>
      <c r="M175">
        <f>IFERROR(VLOOKUP($A175,content!$G$1:$T$174,11,0),0)</f>
        <v>0</v>
      </c>
      <c r="N175">
        <f>IFERROR(VLOOKUP($A175,content!$G$1:$T$174,12,0),0)</f>
        <v>0</v>
      </c>
      <c r="O175">
        <f>IFERROR(VLOOKUP($A175,content!$G$1:$T$174,13,0),0)</f>
        <v>0</v>
      </c>
    </row>
    <row r="176" spans="1:15" hidden="1" x14ac:dyDescent="0.3">
      <c r="A176" s="12">
        <v>44744</v>
      </c>
      <c r="B176" s="7">
        <v>1134</v>
      </c>
      <c r="C176">
        <f>VLOOKUP(A176,profile_visits!$A$1:$B$658,2,FALSE)</f>
        <v>176</v>
      </c>
      <c r="D176">
        <f>IFERROR(VLOOKUP(A176,new_followers!$A$2:$B$341,2,FALSE),0)</f>
        <v>0</v>
      </c>
      <c r="E176">
        <f>IFERROR(INDEX(content!$E$1:$E$174,MATCH(newdata!A176,content!$G$1:$G$174,0)),)</f>
        <v>0</v>
      </c>
      <c r="F176">
        <f>IFERROR(INDEX(content!$F$1:$F$174,MATCH(newdata!A176,content!$G$1:$G$174,0)),0)</f>
        <v>0</v>
      </c>
      <c r="G176">
        <f>IFERROR(VLOOKUP($A176,content!$G$1:$T$174,3,0),0)</f>
        <v>0</v>
      </c>
      <c r="H176">
        <f>IFERROR(VLOOKUP($A176,content!$G$1:$T$174,6,0),0)</f>
        <v>0</v>
      </c>
      <c r="I176">
        <f>IFERROR(VLOOKUP($A176,content!$G$1:$T$174,7,0),0)</f>
        <v>0</v>
      </c>
      <c r="J176">
        <f>IFERROR(VLOOKUP($A176,content!$G$1:$T$174,8,0),0)</f>
        <v>0</v>
      </c>
      <c r="K176">
        <f>IFERROR(VLOOKUP($A176,content!$G$1:$T$174,9,0),0)</f>
        <v>0</v>
      </c>
      <c r="L176">
        <f>IFERROR(VLOOKUP($A176,content!$G$1:$T$174,10,0),0)</f>
        <v>0</v>
      </c>
      <c r="M176">
        <f>IFERROR(VLOOKUP($A176,content!$G$1:$T$174,11,0),0)</f>
        <v>0</v>
      </c>
      <c r="N176">
        <f>IFERROR(VLOOKUP($A176,content!$G$1:$T$174,12,0),0)</f>
        <v>0</v>
      </c>
      <c r="O176">
        <f>IFERROR(VLOOKUP($A176,content!$G$1:$T$174,13,0),0)</f>
        <v>0</v>
      </c>
    </row>
    <row r="177" spans="1:15" hidden="1" x14ac:dyDescent="0.3">
      <c r="A177" s="12">
        <v>44745</v>
      </c>
      <c r="B177" s="7">
        <v>3136</v>
      </c>
      <c r="C177">
        <f>VLOOKUP(A177,profile_visits!$A$1:$B$658,2,FALSE)</f>
        <v>323</v>
      </c>
      <c r="D177">
        <f>IFERROR(VLOOKUP(A177,new_followers!$A$2:$B$341,2,FALSE),0)</f>
        <v>0</v>
      </c>
      <c r="E177">
        <f>IFERROR(INDEX(content!$E$1:$E$174,MATCH(newdata!A177,content!$G$1:$G$174,0)),)</f>
        <v>0</v>
      </c>
      <c r="F177">
        <f>IFERROR(INDEX(content!$F$1:$F$174,MATCH(newdata!A177,content!$G$1:$G$174,0)),0)</f>
        <v>0</v>
      </c>
      <c r="G177">
        <f>IFERROR(VLOOKUP($A177,content!$G$1:$T$174,3,0),0)</f>
        <v>0</v>
      </c>
      <c r="H177">
        <f>IFERROR(VLOOKUP($A177,content!$G$1:$T$174,6,0),0)</f>
        <v>0</v>
      </c>
      <c r="I177">
        <f>IFERROR(VLOOKUP($A177,content!$G$1:$T$174,7,0),0)</f>
        <v>0</v>
      </c>
      <c r="J177">
        <f>IFERROR(VLOOKUP($A177,content!$G$1:$T$174,8,0),0)</f>
        <v>0</v>
      </c>
      <c r="K177">
        <f>IFERROR(VLOOKUP($A177,content!$G$1:$T$174,9,0),0)</f>
        <v>0</v>
      </c>
      <c r="L177">
        <f>IFERROR(VLOOKUP($A177,content!$G$1:$T$174,10,0),0)</f>
        <v>0</v>
      </c>
      <c r="M177">
        <f>IFERROR(VLOOKUP($A177,content!$G$1:$T$174,11,0),0)</f>
        <v>0</v>
      </c>
      <c r="N177">
        <f>IFERROR(VLOOKUP($A177,content!$G$1:$T$174,12,0),0)</f>
        <v>0</v>
      </c>
      <c r="O177">
        <f>IFERROR(VLOOKUP($A177,content!$G$1:$T$174,13,0),0)</f>
        <v>0</v>
      </c>
    </row>
    <row r="178" spans="1:15" hidden="1" x14ac:dyDescent="0.3">
      <c r="A178" s="12">
        <v>44746</v>
      </c>
      <c r="B178" s="7">
        <v>12043</v>
      </c>
      <c r="C178">
        <f>VLOOKUP(A178,profile_visits!$A$1:$B$658,2,FALSE)</f>
        <v>519</v>
      </c>
      <c r="D178">
        <f>IFERROR(VLOOKUP(A178,new_followers!$A$2:$B$341,2,FALSE),0)</f>
        <v>0</v>
      </c>
      <c r="E178">
        <f>IFERROR(INDEX(content!$E$1:$E$174,MATCH(newdata!A178,content!$G$1:$G$174,0)),)</f>
        <v>0</v>
      </c>
      <c r="F178">
        <f>IFERROR(INDEX(content!$F$1:$F$174,MATCH(newdata!A178,content!$G$1:$G$174,0)),0)</f>
        <v>0</v>
      </c>
      <c r="G178">
        <f>IFERROR(VLOOKUP($A178,content!$G$1:$T$174,3,0),0)</f>
        <v>0</v>
      </c>
      <c r="H178">
        <f>IFERROR(VLOOKUP($A178,content!$G$1:$T$174,6,0),0)</f>
        <v>0</v>
      </c>
      <c r="I178">
        <f>IFERROR(VLOOKUP($A178,content!$G$1:$T$174,7,0),0)</f>
        <v>0</v>
      </c>
      <c r="J178">
        <f>IFERROR(VLOOKUP($A178,content!$G$1:$T$174,8,0),0)</f>
        <v>0</v>
      </c>
      <c r="K178">
        <f>IFERROR(VLOOKUP($A178,content!$G$1:$T$174,9,0),0)</f>
        <v>0</v>
      </c>
      <c r="L178">
        <f>IFERROR(VLOOKUP($A178,content!$G$1:$T$174,10,0),0)</f>
        <v>0</v>
      </c>
      <c r="M178">
        <f>IFERROR(VLOOKUP($A178,content!$G$1:$T$174,11,0),0)</f>
        <v>0</v>
      </c>
      <c r="N178">
        <f>IFERROR(VLOOKUP($A178,content!$G$1:$T$174,12,0),0)</f>
        <v>0</v>
      </c>
      <c r="O178">
        <f>IFERROR(VLOOKUP($A178,content!$G$1:$T$174,13,0),0)</f>
        <v>0</v>
      </c>
    </row>
    <row r="179" spans="1:15" hidden="1" x14ac:dyDescent="0.3">
      <c r="A179" s="12">
        <v>44747</v>
      </c>
      <c r="B179" s="7">
        <v>7909</v>
      </c>
      <c r="C179">
        <f>VLOOKUP(A179,profile_visits!$A$1:$B$658,2,FALSE)</f>
        <v>442</v>
      </c>
      <c r="D179">
        <f>IFERROR(VLOOKUP(A179,new_followers!$A$2:$B$341,2,FALSE),0)</f>
        <v>0</v>
      </c>
      <c r="E179">
        <f>IFERROR(INDEX(content!$E$1:$E$174,MATCH(newdata!A179,content!$G$1:$G$174,0)),)</f>
        <v>0</v>
      </c>
      <c r="F179">
        <f>IFERROR(INDEX(content!$F$1:$F$174,MATCH(newdata!A179,content!$G$1:$G$174,0)),0)</f>
        <v>0</v>
      </c>
      <c r="G179">
        <f>IFERROR(VLOOKUP($A179,content!$G$1:$T$174,3,0),0)</f>
        <v>0</v>
      </c>
      <c r="H179">
        <f>IFERROR(VLOOKUP($A179,content!$G$1:$T$174,6,0),0)</f>
        <v>0</v>
      </c>
      <c r="I179">
        <f>IFERROR(VLOOKUP($A179,content!$G$1:$T$174,7,0),0)</f>
        <v>0</v>
      </c>
      <c r="J179">
        <f>IFERROR(VLOOKUP($A179,content!$G$1:$T$174,8,0),0)</f>
        <v>0</v>
      </c>
      <c r="K179">
        <f>IFERROR(VLOOKUP($A179,content!$G$1:$T$174,9,0),0)</f>
        <v>0</v>
      </c>
      <c r="L179">
        <f>IFERROR(VLOOKUP($A179,content!$G$1:$T$174,10,0),0)</f>
        <v>0</v>
      </c>
      <c r="M179">
        <f>IFERROR(VLOOKUP($A179,content!$G$1:$T$174,11,0),0)</f>
        <v>0</v>
      </c>
      <c r="N179">
        <f>IFERROR(VLOOKUP($A179,content!$G$1:$T$174,12,0),0)</f>
        <v>0</v>
      </c>
      <c r="O179">
        <f>IFERROR(VLOOKUP($A179,content!$G$1:$T$174,13,0),0)</f>
        <v>0</v>
      </c>
    </row>
    <row r="180" spans="1:15" hidden="1" x14ac:dyDescent="0.3">
      <c r="A180" s="12">
        <v>44748</v>
      </c>
      <c r="B180" s="7">
        <v>7350</v>
      </c>
      <c r="C180">
        <f>VLOOKUP(A180,profile_visits!$A$1:$B$658,2,FALSE)</f>
        <v>318</v>
      </c>
      <c r="D180">
        <f>IFERROR(VLOOKUP(A180,new_followers!$A$2:$B$341,2,FALSE),0)</f>
        <v>0</v>
      </c>
      <c r="E180">
        <f>IFERROR(INDEX(content!$E$1:$E$174,MATCH(newdata!A180,content!$G$1:$G$174,0)),)</f>
        <v>0</v>
      </c>
      <c r="F180">
        <f>IFERROR(INDEX(content!$F$1:$F$174,MATCH(newdata!A180,content!$G$1:$G$174,0)),0)</f>
        <v>0</v>
      </c>
      <c r="G180">
        <f>IFERROR(VLOOKUP($A180,content!$G$1:$T$174,3,0),0)</f>
        <v>0</v>
      </c>
      <c r="H180">
        <f>IFERROR(VLOOKUP($A180,content!$G$1:$T$174,6,0),0)</f>
        <v>0</v>
      </c>
      <c r="I180">
        <f>IFERROR(VLOOKUP($A180,content!$G$1:$T$174,7,0),0)</f>
        <v>0</v>
      </c>
      <c r="J180">
        <f>IFERROR(VLOOKUP($A180,content!$G$1:$T$174,8,0),0)</f>
        <v>0</v>
      </c>
      <c r="K180">
        <f>IFERROR(VLOOKUP($A180,content!$G$1:$T$174,9,0),0)</f>
        <v>0</v>
      </c>
      <c r="L180">
        <f>IFERROR(VLOOKUP($A180,content!$G$1:$T$174,10,0),0)</f>
        <v>0</v>
      </c>
      <c r="M180">
        <f>IFERROR(VLOOKUP($A180,content!$G$1:$T$174,11,0),0)</f>
        <v>0</v>
      </c>
      <c r="N180">
        <f>IFERROR(VLOOKUP($A180,content!$G$1:$T$174,12,0),0)</f>
        <v>0</v>
      </c>
      <c r="O180">
        <f>IFERROR(VLOOKUP($A180,content!$G$1:$T$174,13,0),0)</f>
        <v>0</v>
      </c>
    </row>
    <row r="181" spans="1:15" hidden="1" x14ac:dyDescent="0.3">
      <c r="A181" s="12">
        <v>44749</v>
      </c>
      <c r="B181" s="7">
        <v>12570</v>
      </c>
      <c r="C181">
        <f>VLOOKUP(A181,profile_visits!$A$1:$B$658,2,FALSE)</f>
        <v>330</v>
      </c>
      <c r="D181">
        <f>IFERROR(VLOOKUP(A181,new_followers!$A$2:$B$341,2,FALSE),0)</f>
        <v>0</v>
      </c>
      <c r="E181">
        <f>IFERROR(INDEX(content!$E$1:$E$174,MATCH(newdata!A181,content!$G$1:$G$174,0)),)</f>
        <v>0</v>
      </c>
      <c r="F181">
        <f>IFERROR(INDEX(content!$F$1:$F$174,MATCH(newdata!A181,content!$G$1:$G$174,0)),0)</f>
        <v>0</v>
      </c>
      <c r="G181">
        <f>IFERROR(VLOOKUP($A181,content!$G$1:$T$174,3,0),0)</f>
        <v>0</v>
      </c>
      <c r="H181">
        <f>IFERROR(VLOOKUP($A181,content!$G$1:$T$174,6,0),0)</f>
        <v>0</v>
      </c>
      <c r="I181">
        <f>IFERROR(VLOOKUP($A181,content!$G$1:$T$174,7,0),0)</f>
        <v>0</v>
      </c>
      <c r="J181">
        <f>IFERROR(VLOOKUP($A181,content!$G$1:$T$174,8,0),0)</f>
        <v>0</v>
      </c>
      <c r="K181">
        <f>IFERROR(VLOOKUP($A181,content!$G$1:$T$174,9,0),0)</f>
        <v>0</v>
      </c>
      <c r="L181">
        <f>IFERROR(VLOOKUP($A181,content!$G$1:$T$174,10,0),0)</f>
        <v>0</v>
      </c>
      <c r="M181">
        <f>IFERROR(VLOOKUP($A181,content!$G$1:$T$174,11,0),0)</f>
        <v>0</v>
      </c>
      <c r="N181">
        <f>IFERROR(VLOOKUP($A181,content!$G$1:$T$174,12,0),0)</f>
        <v>0</v>
      </c>
      <c r="O181">
        <f>IFERROR(VLOOKUP($A181,content!$G$1:$T$174,13,0),0)</f>
        <v>0</v>
      </c>
    </row>
    <row r="182" spans="1:15" hidden="1" x14ac:dyDescent="0.3">
      <c r="A182" s="12">
        <v>44750</v>
      </c>
      <c r="B182" s="7">
        <v>5222</v>
      </c>
      <c r="C182">
        <f>VLOOKUP(A182,profile_visits!$A$1:$B$658,2,FALSE)</f>
        <v>223</v>
      </c>
      <c r="D182">
        <f>IFERROR(VLOOKUP(A182,new_followers!$A$2:$B$341,2,FALSE),0)</f>
        <v>0</v>
      </c>
      <c r="E182">
        <f>IFERROR(INDEX(content!$E$1:$E$174,MATCH(newdata!A182,content!$G$1:$G$174,0)),)</f>
        <v>0</v>
      </c>
      <c r="F182">
        <f>IFERROR(INDEX(content!$F$1:$F$174,MATCH(newdata!A182,content!$G$1:$G$174,0)),0)</f>
        <v>0</v>
      </c>
      <c r="G182">
        <f>IFERROR(VLOOKUP($A182,content!$G$1:$T$174,3,0),0)</f>
        <v>0</v>
      </c>
      <c r="H182">
        <f>IFERROR(VLOOKUP($A182,content!$G$1:$T$174,6,0),0)</f>
        <v>0</v>
      </c>
      <c r="I182">
        <f>IFERROR(VLOOKUP($A182,content!$G$1:$T$174,7,0),0)</f>
        <v>0</v>
      </c>
      <c r="J182">
        <f>IFERROR(VLOOKUP($A182,content!$G$1:$T$174,8,0),0)</f>
        <v>0</v>
      </c>
      <c r="K182">
        <f>IFERROR(VLOOKUP($A182,content!$G$1:$T$174,9,0),0)</f>
        <v>0</v>
      </c>
      <c r="L182">
        <f>IFERROR(VLOOKUP($A182,content!$G$1:$T$174,10,0),0)</f>
        <v>0</v>
      </c>
      <c r="M182">
        <f>IFERROR(VLOOKUP($A182,content!$G$1:$T$174,11,0),0)</f>
        <v>0</v>
      </c>
      <c r="N182">
        <f>IFERROR(VLOOKUP($A182,content!$G$1:$T$174,12,0),0)</f>
        <v>0</v>
      </c>
      <c r="O182">
        <f>IFERROR(VLOOKUP($A182,content!$G$1:$T$174,13,0),0)</f>
        <v>0</v>
      </c>
    </row>
    <row r="183" spans="1:15" hidden="1" x14ac:dyDescent="0.3">
      <c r="A183" s="12">
        <v>44751</v>
      </c>
      <c r="B183" s="7">
        <v>3827</v>
      </c>
      <c r="C183">
        <f>VLOOKUP(A183,profile_visits!$A$1:$B$658,2,FALSE)</f>
        <v>206</v>
      </c>
      <c r="D183">
        <f>IFERROR(VLOOKUP(A183,new_followers!$A$2:$B$341,2,FALSE),0)</f>
        <v>0</v>
      </c>
      <c r="E183">
        <f>IFERROR(INDEX(content!$E$1:$E$174,MATCH(newdata!A183,content!$G$1:$G$174,0)),)</f>
        <v>0</v>
      </c>
      <c r="F183">
        <f>IFERROR(INDEX(content!$F$1:$F$174,MATCH(newdata!A183,content!$G$1:$G$174,0)),0)</f>
        <v>0</v>
      </c>
      <c r="G183">
        <f>IFERROR(VLOOKUP($A183,content!$G$1:$T$174,3,0),0)</f>
        <v>0</v>
      </c>
      <c r="H183">
        <f>IFERROR(VLOOKUP($A183,content!$G$1:$T$174,6,0),0)</f>
        <v>0</v>
      </c>
      <c r="I183">
        <f>IFERROR(VLOOKUP($A183,content!$G$1:$T$174,7,0),0)</f>
        <v>0</v>
      </c>
      <c r="J183">
        <f>IFERROR(VLOOKUP($A183,content!$G$1:$T$174,8,0),0)</f>
        <v>0</v>
      </c>
      <c r="K183">
        <f>IFERROR(VLOOKUP($A183,content!$G$1:$T$174,9,0),0)</f>
        <v>0</v>
      </c>
      <c r="L183">
        <f>IFERROR(VLOOKUP($A183,content!$G$1:$T$174,10,0),0)</f>
        <v>0</v>
      </c>
      <c r="M183">
        <f>IFERROR(VLOOKUP($A183,content!$G$1:$T$174,11,0),0)</f>
        <v>0</v>
      </c>
      <c r="N183">
        <f>IFERROR(VLOOKUP($A183,content!$G$1:$T$174,12,0),0)</f>
        <v>0</v>
      </c>
      <c r="O183">
        <f>IFERROR(VLOOKUP($A183,content!$G$1:$T$174,13,0),0)</f>
        <v>0</v>
      </c>
    </row>
    <row r="184" spans="1:15" hidden="1" x14ac:dyDescent="0.3">
      <c r="A184" s="12">
        <v>44752</v>
      </c>
      <c r="B184" s="7">
        <v>19758</v>
      </c>
      <c r="C184">
        <f>VLOOKUP(A184,profile_visits!$A$1:$B$658,2,FALSE)</f>
        <v>779</v>
      </c>
      <c r="D184">
        <f>IFERROR(VLOOKUP(A184,new_followers!$A$2:$B$341,2,FALSE),0)</f>
        <v>0</v>
      </c>
      <c r="E184">
        <f>IFERROR(INDEX(content!$E$1:$E$174,MATCH(newdata!A184,content!$G$1:$G$174,0)),)</f>
        <v>0</v>
      </c>
      <c r="F184">
        <f>IFERROR(INDEX(content!$F$1:$F$174,MATCH(newdata!A184,content!$G$1:$G$174,0)),0)</f>
        <v>0</v>
      </c>
      <c r="G184">
        <f>IFERROR(VLOOKUP($A184,content!$G$1:$T$174,3,0),0)</f>
        <v>0</v>
      </c>
      <c r="H184">
        <f>IFERROR(VLOOKUP($A184,content!$G$1:$T$174,6,0),0)</f>
        <v>0</v>
      </c>
      <c r="I184">
        <f>IFERROR(VLOOKUP($A184,content!$G$1:$T$174,7,0),0)</f>
        <v>0</v>
      </c>
      <c r="J184">
        <f>IFERROR(VLOOKUP($A184,content!$G$1:$T$174,8,0),0)</f>
        <v>0</v>
      </c>
      <c r="K184">
        <f>IFERROR(VLOOKUP($A184,content!$G$1:$T$174,9,0),0)</f>
        <v>0</v>
      </c>
      <c r="L184">
        <f>IFERROR(VLOOKUP($A184,content!$G$1:$T$174,10,0),0)</f>
        <v>0</v>
      </c>
      <c r="M184">
        <f>IFERROR(VLOOKUP($A184,content!$G$1:$T$174,11,0),0)</f>
        <v>0</v>
      </c>
      <c r="N184">
        <f>IFERROR(VLOOKUP($A184,content!$G$1:$T$174,12,0),0)</f>
        <v>0</v>
      </c>
      <c r="O184">
        <f>IFERROR(VLOOKUP($A184,content!$G$1:$T$174,13,0),0)</f>
        <v>0</v>
      </c>
    </row>
    <row r="185" spans="1:15" hidden="1" x14ac:dyDescent="0.3">
      <c r="A185" s="12">
        <v>44753</v>
      </c>
      <c r="B185" s="7">
        <v>28038</v>
      </c>
      <c r="C185">
        <f>VLOOKUP(A185,profile_visits!$A$1:$B$658,2,FALSE)</f>
        <v>968</v>
      </c>
      <c r="D185">
        <f>IFERROR(VLOOKUP(A185,new_followers!$A$2:$B$341,2,FALSE),0)</f>
        <v>0</v>
      </c>
      <c r="E185">
        <f>IFERROR(INDEX(content!$E$1:$E$174,MATCH(newdata!A185,content!$G$1:$G$174,0)),)</f>
        <v>0</v>
      </c>
      <c r="F185">
        <f>IFERROR(INDEX(content!$F$1:$F$174,MATCH(newdata!A185,content!$G$1:$G$174,0)),0)</f>
        <v>0</v>
      </c>
      <c r="G185">
        <f>IFERROR(VLOOKUP($A185,content!$G$1:$T$174,3,0),0)</f>
        <v>0</v>
      </c>
      <c r="H185">
        <f>IFERROR(VLOOKUP($A185,content!$G$1:$T$174,6,0),0)</f>
        <v>0</v>
      </c>
      <c r="I185">
        <f>IFERROR(VLOOKUP($A185,content!$G$1:$T$174,7,0),0)</f>
        <v>0</v>
      </c>
      <c r="J185">
        <f>IFERROR(VLOOKUP($A185,content!$G$1:$T$174,8,0),0)</f>
        <v>0</v>
      </c>
      <c r="K185">
        <f>IFERROR(VLOOKUP($A185,content!$G$1:$T$174,9,0),0)</f>
        <v>0</v>
      </c>
      <c r="L185">
        <f>IFERROR(VLOOKUP($A185,content!$G$1:$T$174,10,0),0)</f>
        <v>0</v>
      </c>
      <c r="M185">
        <f>IFERROR(VLOOKUP($A185,content!$G$1:$T$174,11,0),0)</f>
        <v>0</v>
      </c>
      <c r="N185">
        <f>IFERROR(VLOOKUP($A185,content!$G$1:$T$174,12,0),0)</f>
        <v>0</v>
      </c>
      <c r="O185">
        <f>IFERROR(VLOOKUP($A185,content!$G$1:$T$174,13,0),0)</f>
        <v>0</v>
      </c>
    </row>
    <row r="186" spans="1:15" hidden="1" x14ac:dyDescent="0.3">
      <c r="A186" s="12">
        <v>44754</v>
      </c>
      <c r="B186" s="7">
        <v>33174</v>
      </c>
      <c r="C186">
        <f>VLOOKUP(A186,profile_visits!$A$1:$B$658,2,FALSE)</f>
        <v>944</v>
      </c>
      <c r="D186">
        <f>IFERROR(VLOOKUP(A186,new_followers!$A$2:$B$341,2,FALSE),0)</f>
        <v>0</v>
      </c>
      <c r="E186">
        <f>IFERROR(INDEX(content!$E$1:$E$174,MATCH(newdata!A186,content!$G$1:$G$174,0)),)</f>
        <v>0</v>
      </c>
      <c r="F186">
        <f>IFERROR(INDEX(content!$F$1:$F$174,MATCH(newdata!A186,content!$G$1:$G$174,0)),0)</f>
        <v>0</v>
      </c>
      <c r="G186">
        <f>IFERROR(VLOOKUP($A186,content!$G$1:$T$174,3,0),0)</f>
        <v>0</v>
      </c>
      <c r="H186">
        <f>IFERROR(VLOOKUP($A186,content!$G$1:$T$174,6,0),0)</f>
        <v>0</v>
      </c>
      <c r="I186">
        <f>IFERROR(VLOOKUP($A186,content!$G$1:$T$174,7,0),0)</f>
        <v>0</v>
      </c>
      <c r="J186">
        <f>IFERROR(VLOOKUP($A186,content!$G$1:$T$174,8,0),0)</f>
        <v>0</v>
      </c>
      <c r="K186">
        <f>IFERROR(VLOOKUP($A186,content!$G$1:$T$174,9,0),0)</f>
        <v>0</v>
      </c>
      <c r="L186">
        <f>IFERROR(VLOOKUP($A186,content!$G$1:$T$174,10,0),0)</f>
        <v>0</v>
      </c>
      <c r="M186">
        <f>IFERROR(VLOOKUP($A186,content!$G$1:$T$174,11,0),0)</f>
        <v>0</v>
      </c>
      <c r="N186">
        <f>IFERROR(VLOOKUP($A186,content!$G$1:$T$174,12,0),0)</f>
        <v>0</v>
      </c>
      <c r="O186">
        <f>IFERROR(VLOOKUP($A186,content!$G$1:$T$174,13,0),0)</f>
        <v>0</v>
      </c>
    </row>
    <row r="187" spans="1:15" hidden="1" x14ac:dyDescent="0.3">
      <c r="A187" s="12">
        <v>44755</v>
      </c>
      <c r="B187" s="7">
        <v>23528</v>
      </c>
      <c r="C187">
        <f>VLOOKUP(A187,profile_visits!$A$1:$B$658,2,FALSE)</f>
        <v>616</v>
      </c>
      <c r="D187">
        <f>IFERROR(VLOOKUP(A187,new_followers!$A$2:$B$341,2,FALSE),0)</f>
        <v>0</v>
      </c>
      <c r="E187">
        <f>IFERROR(INDEX(content!$E$1:$E$174,MATCH(newdata!A187,content!$G$1:$G$174,0)),)</f>
        <v>0</v>
      </c>
      <c r="F187">
        <f>IFERROR(INDEX(content!$F$1:$F$174,MATCH(newdata!A187,content!$G$1:$G$174,0)),0)</f>
        <v>0</v>
      </c>
      <c r="G187">
        <f>IFERROR(VLOOKUP($A187,content!$G$1:$T$174,3,0),0)</f>
        <v>0</v>
      </c>
      <c r="H187">
        <f>IFERROR(VLOOKUP($A187,content!$G$1:$T$174,6,0),0)</f>
        <v>0</v>
      </c>
      <c r="I187">
        <f>IFERROR(VLOOKUP($A187,content!$G$1:$T$174,7,0),0)</f>
        <v>0</v>
      </c>
      <c r="J187">
        <f>IFERROR(VLOOKUP($A187,content!$G$1:$T$174,8,0),0)</f>
        <v>0</v>
      </c>
      <c r="K187">
        <f>IFERROR(VLOOKUP($A187,content!$G$1:$T$174,9,0),0)</f>
        <v>0</v>
      </c>
      <c r="L187">
        <f>IFERROR(VLOOKUP($A187,content!$G$1:$T$174,10,0),0)</f>
        <v>0</v>
      </c>
      <c r="M187">
        <f>IFERROR(VLOOKUP($A187,content!$G$1:$T$174,11,0),0)</f>
        <v>0</v>
      </c>
      <c r="N187">
        <f>IFERROR(VLOOKUP($A187,content!$G$1:$T$174,12,0),0)</f>
        <v>0</v>
      </c>
      <c r="O187">
        <f>IFERROR(VLOOKUP($A187,content!$G$1:$T$174,13,0),0)</f>
        <v>0</v>
      </c>
    </row>
    <row r="188" spans="1:15" hidden="1" x14ac:dyDescent="0.3">
      <c r="A188" s="12">
        <v>44756</v>
      </c>
      <c r="B188" s="7">
        <v>25992</v>
      </c>
      <c r="C188">
        <f>VLOOKUP(A188,profile_visits!$A$1:$B$658,2,FALSE)</f>
        <v>548</v>
      </c>
      <c r="D188">
        <f>IFERROR(VLOOKUP(A188,new_followers!$A$2:$B$341,2,FALSE),0)</f>
        <v>0</v>
      </c>
      <c r="E188">
        <f>IFERROR(INDEX(content!$E$1:$E$174,MATCH(newdata!A188,content!$G$1:$G$174,0)),)</f>
        <v>0</v>
      </c>
      <c r="F188">
        <f>IFERROR(INDEX(content!$F$1:$F$174,MATCH(newdata!A188,content!$G$1:$G$174,0)),0)</f>
        <v>0</v>
      </c>
      <c r="G188">
        <f>IFERROR(VLOOKUP($A188,content!$G$1:$T$174,3,0),0)</f>
        <v>0</v>
      </c>
      <c r="H188">
        <f>IFERROR(VLOOKUP($A188,content!$G$1:$T$174,6,0),0)</f>
        <v>0</v>
      </c>
      <c r="I188">
        <f>IFERROR(VLOOKUP($A188,content!$G$1:$T$174,7,0),0)</f>
        <v>0</v>
      </c>
      <c r="J188">
        <f>IFERROR(VLOOKUP($A188,content!$G$1:$T$174,8,0),0)</f>
        <v>0</v>
      </c>
      <c r="K188">
        <f>IFERROR(VLOOKUP($A188,content!$G$1:$T$174,9,0),0)</f>
        <v>0</v>
      </c>
      <c r="L188">
        <f>IFERROR(VLOOKUP($A188,content!$G$1:$T$174,10,0),0)</f>
        <v>0</v>
      </c>
      <c r="M188">
        <f>IFERROR(VLOOKUP($A188,content!$G$1:$T$174,11,0),0)</f>
        <v>0</v>
      </c>
      <c r="N188">
        <f>IFERROR(VLOOKUP($A188,content!$G$1:$T$174,12,0),0)</f>
        <v>0</v>
      </c>
      <c r="O188">
        <f>IFERROR(VLOOKUP($A188,content!$G$1:$T$174,13,0),0)</f>
        <v>0</v>
      </c>
    </row>
    <row r="189" spans="1:15" hidden="1" x14ac:dyDescent="0.3">
      <c r="A189" s="12">
        <v>44757</v>
      </c>
      <c r="B189" s="7">
        <v>71353</v>
      </c>
      <c r="C189">
        <f>VLOOKUP(A189,profile_visits!$A$1:$B$658,2,FALSE)</f>
        <v>1094</v>
      </c>
      <c r="D189">
        <f>IFERROR(VLOOKUP(A189,new_followers!$A$2:$B$341,2,FALSE),0)</f>
        <v>0</v>
      </c>
      <c r="E189">
        <f>IFERROR(INDEX(content!$E$1:$E$174,MATCH(newdata!A189,content!$G$1:$G$174,0)),)</f>
        <v>0</v>
      </c>
      <c r="F189">
        <f>IFERROR(INDEX(content!$F$1:$F$174,MATCH(newdata!A189,content!$G$1:$G$174,0)),0)</f>
        <v>0</v>
      </c>
      <c r="G189">
        <f>IFERROR(VLOOKUP($A189,content!$G$1:$T$174,3,0),0)</f>
        <v>0</v>
      </c>
      <c r="H189">
        <f>IFERROR(VLOOKUP($A189,content!$G$1:$T$174,6,0),0)</f>
        <v>0</v>
      </c>
      <c r="I189">
        <f>IFERROR(VLOOKUP($A189,content!$G$1:$T$174,7,0),0)</f>
        <v>0</v>
      </c>
      <c r="J189">
        <f>IFERROR(VLOOKUP($A189,content!$G$1:$T$174,8,0),0)</f>
        <v>0</v>
      </c>
      <c r="K189">
        <f>IFERROR(VLOOKUP($A189,content!$G$1:$T$174,9,0),0)</f>
        <v>0</v>
      </c>
      <c r="L189">
        <f>IFERROR(VLOOKUP($A189,content!$G$1:$T$174,10,0),0)</f>
        <v>0</v>
      </c>
      <c r="M189">
        <f>IFERROR(VLOOKUP($A189,content!$G$1:$T$174,11,0),0)</f>
        <v>0</v>
      </c>
      <c r="N189">
        <f>IFERROR(VLOOKUP($A189,content!$G$1:$T$174,12,0),0)</f>
        <v>0</v>
      </c>
      <c r="O189">
        <f>IFERROR(VLOOKUP($A189,content!$G$1:$T$174,13,0),0)</f>
        <v>0</v>
      </c>
    </row>
    <row r="190" spans="1:15" hidden="1" x14ac:dyDescent="0.3">
      <c r="A190" s="12">
        <v>44758</v>
      </c>
      <c r="B190" s="7">
        <v>81217</v>
      </c>
      <c r="C190">
        <f>VLOOKUP(A190,profile_visits!$A$1:$B$658,2,FALSE)</f>
        <v>990</v>
      </c>
      <c r="D190">
        <f>IFERROR(VLOOKUP(A190,new_followers!$A$2:$B$341,2,FALSE),0)</f>
        <v>0</v>
      </c>
      <c r="E190">
        <f>IFERROR(INDEX(content!$E$1:$E$174,MATCH(newdata!A190,content!$G$1:$G$174,0)),)</f>
        <v>0</v>
      </c>
      <c r="F190">
        <f>IFERROR(INDEX(content!$F$1:$F$174,MATCH(newdata!A190,content!$G$1:$G$174,0)),0)</f>
        <v>0</v>
      </c>
      <c r="G190">
        <f>IFERROR(VLOOKUP($A190,content!$G$1:$T$174,3,0),0)</f>
        <v>0</v>
      </c>
      <c r="H190">
        <f>IFERROR(VLOOKUP($A190,content!$G$1:$T$174,6,0),0)</f>
        <v>0</v>
      </c>
      <c r="I190">
        <f>IFERROR(VLOOKUP($A190,content!$G$1:$T$174,7,0),0)</f>
        <v>0</v>
      </c>
      <c r="J190">
        <f>IFERROR(VLOOKUP($A190,content!$G$1:$T$174,8,0),0)</f>
        <v>0</v>
      </c>
      <c r="K190">
        <f>IFERROR(VLOOKUP($A190,content!$G$1:$T$174,9,0),0)</f>
        <v>0</v>
      </c>
      <c r="L190">
        <f>IFERROR(VLOOKUP($A190,content!$G$1:$T$174,10,0),0)</f>
        <v>0</v>
      </c>
      <c r="M190">
        <f>IFERROR(VLOOKUP($A190,content!$G$1:$T$174,11,0),0)</f>
        <v>0</v>
      </c>
      <c r="N190">
        <f>IFERROR(VLOOKUP($A190,content!$G$1:$T$174,12,0),0)</f>
        <v>0</v>
      </c>
      <c r="O190">
        <f>IFERROR(VLOOKUP($A190,content!$G$1:$T$174,13,0),0)</f>
        <v>0</v>
      </c>
    </row>
    <row r="191" spans="1:15" hidden="1" x14ac:dyDescent="0.3">
      <c r="A191" s="12">
        <v>44759</v>
      </c>
      <c r="B191" s="7">
        <v>69851</v>
      </c>
      <c r="C191">
        <f>VLOOKUP(A191,profile_visits!$A$1:$B$658,2,FALSE)</f>
        <v>896</v>
      </c>
      <c r="D191">
        <f>IFERROR(VLOOKUP(A191,new_followers!$A$2:$B$341,2,FALSE),0)</f>
        <v>0</v>
      </c>
      <c r="E191">
        <f>IFERROR(INDEX(content!$E$1:$E$174,MATCH(newdata!A191,content!$G$1:$G$174,0)),)</f>
        <v>0</v>
      </c>
      <c r="F191">
        <f>IFERROR(INDEX(content!$F$1:$F$174,MATCH(newdata!A191,content!$G$1:$G$174,0)),0)</f>
        <v>0</v>
      </c>
      <c r="G191">
        <f>IFERROR(VLOOKUP($A191,content!$G$1:$T$174,3,0),0)</f>
        <v>0</v>
      </c>
      <c r="H191">
        <f>IFERROR(VLOOKUP($A191,content!$G$1:$T$174,6,0),0)</f>
        <v>0</v>
      </c>
      <c r="I191">
        <f>IFERROR(VLOOKUP($A191,content!$G$1:$T$174,7,0),0)</f>
        <v>0</v>
      </c>
      <c r="J191">
        <f>IFERROR(VLOOKUP($A191,content!$G$1:$T$174,8,0),0)</f>
        <v>0</v>
      </c>
      <c r="K191">
        <f>IFERROR(VLOOKUP($A191,content!$G$1:$T$174,9,0),0)</f>
        <v>0</v>
      </c>
      <c r="L191">
        <f>IFERROR(VLOOKUP($A191,content!$G$1:$T$174,10,0),0)</f>
        <v>0</v>
      </c>
      <c r="M191">
        <f>IFERROR(VLOOKUP($A191,content!$G$1:$T$174,11,0),0)</f>
        <v>0</v>
      </c>
      <c r="N191">
        <f>IFERROR(VLOOKUP($A191,content!$G$1:$T$174,12,0),0)</f>
        <v>0</v>
      </c>
      <c r="O191">
        <f>IFERROR(VLOOKUP($A191,content!$G$1:$T$174,13,0),0)</f>
        <v>0</v>
      </c>
    </row>
    <row r="192" spans="1:15" hidden="1" x14ac:dyDescent="0.3">
      <c r="A192" s="12">
        <v>44760</v>
      </c>
      <c r="B192" s="7">
        <v>46667</v>
      </c>
      <c r="C192">
        <f>VLOOKUP(A192,profile_visits!$A$1:$B$658,2,FALSE)</f>
        <v>522</v>
      </c>
      <c r="D192">
        <f>IFERROR(VLOOKUP(A192,new_followers!$A$2:$B$341,2,FALSE),0)</f>
        <v>0</v>
      </c>
      <c r="E192">
        <f>IFERROR(INDEX(content!$E$1:$E$174,MATCH(newdata!A192,content!$G$1:$G$174,0)),)</f>
        <v>0</v>
      </c>
      <c r="F192">
        <f>IFERROR(INDEX(content!$F$1:$F$174,MATCH(newdata!A192,content!$G$1:$G$174,0)),0)</f>
        <v>0</v>
      </c>
      <c r="G192">
        <f>IFERROR(VLOOKUP($A192,content!$G$1:$T$174,3,0),0)</f>
        <v>0</v>
      </c>
      <c r="H192">
        <f>IFERROR(VLOOKUP($A192,content!$G$1:$T$174,6,0),0)</f>
        <v>0</v>
      </c>
      <c r="I192">
        <f>IFERROR(VLOOKUP($A192,content!$G$1:$T$174,7,0),0)</f>
        <v>0</v>
      </c>
      <c r="J192">
        <f>IFERROR(VLOOKUP($A192,content!$G$1:$T$174,8,0),0)</f>
        <v>0</v>
      </c>
      <c r="K192">
        <f>IFERROR(VLOOKUP($A192,content!$G$1:$T$174,9,0),0)</f>
        <v>0</v>
      </c>
      <c r="L192">
        <f>IFERROR(VLOOKUP($A192,content!$G$1:$T$174,10,0),0)</f>
        <v>0</v>
      </c>
      <c r="M192">
        <f>IFERROR(VLOOKUP($A192,content!$G$1:$T$174,11,0),0)</f>
        <v>0</v>
      </c>
      <c r="N192">
        <f>IFERROR(VLOOKUP($A192,content!$G$1:$T$174,12,0),0)</f>
        <v>0</v>
      </c>
      <c r="O192">
        <f>IFERROR(VLOOKUP($A192,content!$G$1:$T$174,13,0),0)</f>
        <v>0</v>
      </c>
    </row>
    <row r="193" spans="1:15" hidden="1" x14ac:dyDescent="0.3">
      <c r="A193" s="12">
        <v>44761</v>
      </c>
      <c r="B193" s="7">
        <v>58174</v>
      </c>
      <c r="C193">
        <f>VLOOKUP(A193,profile_visits!$A$1:$B$658,2,FALSE)</f>
        <v>648</v>
      </c>
      <c r="D193">
        <f>IFERROR(VLOOKUP(A193,new_followers!$A$2:$B$341,2,FALSE),0)</f>
        <v>0</v>
      </c>
      <c r="E193">
        <f>IFERROR(INDEX(content!$E$1:$E$174,MATCH(newdata!A193,content!$G$1:$G$174,0)),)</f>
        <v>0</v>
      </c>
      <c r="F193">
        <f>IFERROR(INDEX(content!$F$1:$F$174,MATCH(newdata!A193,content!$G$1:$G$174,0)),0)</f>
        <v>0</v>
      </c>
      <c r="G193">
        <f>IFERROR(VLOOKUP($A193,content!$G$1:$T$174,3,0),0)</f>
        <v>0</v>
      </c>
      <c r="H193">
        <f>IFERROR(VLOOKUP($A193,content!$G$1:$T$174,6,0),0)</f>
        <v>0</v>
      </c>
      <c r="I193">
        <f>IFERROR(VLOOKUP($A193,content!$G$1:$T$174,7,0),0)</f>
        <v>0</v>
      </c>
      <c r="J193">
        <f>IFERROR(VLOOKUP($A193,content!$G$1:$T$174,8,0),0)</f>
        <v>0</v>
      </c>
      <c r="K193">
        <f>IFERROR(VLOOKUP($A193,content!$G$1:$T$174,9,0),0)</f>
        <v>0</v>
      </c>
      <c r="L193">
        <f>IFERROR(VLOOKUP($A193,content!$G$1:$T$174,10,0),0)</f>
        <v>0</v>
      </c>
      <c r="M193">
        <f>IFERROR(VLOOKUP($A193,content!$G$1:$T$174,11,0),0)</f>
        <v>0</v>
      </c>
      <c r="N193">
        <f>IFERROR(VLOOKUP($A193,content!$G$1:$T$174,12,0),0)</f>
        <v>0</v>
      </c>
      <c r="O193">
        <f>IFERROR(VLOOKUP($A193,content!$G$1:$T$174,13,0),0)</f>
        <v>0</v>
      </c>
    </row>
    <row r="194" spans="1:15" hidden="1" x14ac:dyDescent="0.3">
      <c r="A194" s="12">
        <v>44762</v>
      </c>
      <c r="B194" s="7">
        <v>23523</v>
      </c>
      <c r="C194">
        <f>VLOOKUP(A194,profile_visits!$A$1:$B$658,2,FALSE)</f>
        <v>454</v>
      </c>
      <c r="D194">
        <f>IFERROR(VLOOKUP(A194,new_followers!$A$2:$B$341,2,FALSE),0)</f>
        <v>0</v>
      </c>
      <c r="E194">
        <f>IFERROR(INDEX(content!$E$1:$E$174,MATCH(newdata!A194,content!$G$1:$G$174,0)),)</f>
        <v>0</v>
      </c>
      <c r="F194">
        <f>IFERROR(INDEX(content!$F$1:$F$174,MATCH(newdata!A194,content!$G$1:$G$174,0)),0)</f>
        <v>0</v>
      </c>
      <c r="G194">
        <f>IFERROR(VLOOKUP($A194,content!$G$1:$T$174,3,0),0)</f>
        <v>0</v>
      </c>
      <c r="H194">
        <f>IFERROR(VLOOKUP($A194,content!$G$1:$T$174,6,0),0)</f>
        <v>0</v>
      </c>
      <c r="I194">
        <f>IFERROR(VLOOKUP($A194,content!$G$1:$T$174,7,0),0)</f>
        <v>0</v>
      </c>
      <c r="J194">
        <f>IFERROR(VLOOKUP($A194,content!$G$1:$T$174,8,0),0)</f>
        <v>0</v>
      </c>
      <c r="K194">
        <f>IFERROR(VLOOKUP($A194,content!$G$1:$T$174,9,0),0)</f>
        <v>0</v>
      </c>
      <c r="L194">
        <f>IFERROR(VLOOKUP($A194,content!$G$1:$T$174,10,0),0)</f>
        <v>0</v>
      </c>
      <c r="M194">
        <f>IFERROR(VLOOKUP($A194,content!$G$1:$T$174,11,0),0)</f>
        <v>0</v>
      </c>
      <c r="N194">
        <f>IFERROR(VLOOKUP($A194,content!$G$1:$T$174,12,0),0)</f>
        <v>0</v>
      </c>
      <c r="O194">
        <f>IFERROR(VLOOKUP($A194,content!$G$1:$T$174,13,0),0)</f>
        <v>0</v>
      </c>
    </row>
    <row r="195" spans="1:15" hidden="1" x14ac:dyDescent="0.3">
      <c r="A195" s="12">
        <v>44763</v>
      </c>
      <c r="B195" s="7">
        <v>23275</v>
      </c>
      <c r="C195">
        <f>VLOOKUP(A195,profile_visits!$A$1:$B$658,2,FALSE)</f>
        <v>447</v>
      </c>
      <c r="D195">
        <f>IFERROR(VLOOKUP(A195,new_followers!$A$2:$B$341,2,FALSE),0)</f>
        <v>0</v>
      </c>
      <c r="E195">
        <f>IFERROR(INDEX(content!$E$1:$E$174,MATCH(newdata!A195,content!$G$1:$G$174,0)),)</f>
        <v>0</v>
      </c>
      <c r="F195">
        <f>IFERROR(INDEX(content!$F$1:$F$174,MATCH(newdata!A195,content!$G$1:$G$174,0)),0)</f>
        <v>0</v>
      </c>
      <c r="G195">
        <f>IFERROR(VLOOKUP($A195,content!$G$1:$T$174,3,0),0)</f>
        <v>0</v>
      </c>
      <c r="H195">
        <f>IFERROR(VLOOKUP($A195,content!$G$1:$T$174,6,0),0)</f>
        <v>0</v>
      </c>
      <c r="I195">
        <f>IFERROR(VLOOKUP($A195,content!$G$1:$T$174,7,0),0)</f>
        <v>0</v>
      </c>
      <c r="J195">
        <f>IFERROR(VLOOKUP($A195,content!$G$1:$T$174,8,0),0)</f>
        <v>0</v>
      </c>
      <c r="K195">
        <f>IFERROR(VLOOKUP($A195,content!$G$1:$T$174,9,0),0)</f>
        <v>0</v>
      </c>
      <c r="L195">
        <f>IFERROR(VLOOKUP($A195,content!$G$1:$T$174,10,0),0)</f>
        <v>0</v>
      </c>
      <c r="M195">
        <f>IFERROR(VLOOKUP($A195,content!$G$1:$T$174,11,0),0)</f>
        <v>0</v>
      </c>
      <c r="N195">
        <f>IFERROR(VLOOKUP($A195,content!$G$1:$T$174,12,0),0)</f>
        <v>0</v>
      </c>
      <c r="O195">
        <f>IFERROR(VLOOKUP($A195,content!$G$1:$T$174,13,0),0)</f>
        <v>0</v>
      </c>
    </row>
    <row r="196" spans="1:15" hidden="1" x14ac:dyDescent="0.3">
      <c r="A196" s="12">
        <v>44764</v>
      </c>
      <c r="B196" s="7">
        <v>17090</v>
      </c>
      <c r="C196">
        <f>VLOOKUP(A196,profile_visits!$A$1:$B$658,2,FALSE)</f>
        <v>322</v>
      </c>
      <c r="D196">
        <f>IFERROR(VLOOKUP(A196,new_followers!$A$2:$B$341,2,FALSE),0)</f>
        <v>0</v>
      </c>
      <c r="E196">
        <f>IFERROR(INDEX(content!$E$1:$E$174,MATCH(newdata!A196,content!$G$1:$G$174,0)),)</f>
        <v>0</v>
      </c>
      <c r="F196">
        <f>IFERROR(INDEX(content!$F$1:$F$174,MATCH(newdata!A196,content!$G$1:$G$174,0)),0)</f>
        <v>0</v>
      </c>
      <c r="G196">
        <f>IFERROR(VLOOKUP($A196,content!$G$1:$T$174,3,0),0)</f>
        <v>0</v>
      </c>
      <c r="H196">
        <f>IFERROR(VLOOKUP($A196,content!$G$1:$T$174,6,0),0)</f>
        <v>0</v>
      </c>
      <c r="I196">
        <f>IFERROR(VLOOKUP($A196,content!$G$1:$T$174,7,0),0)</f>
        <v>0</v>
      </c>
      <c r="J196">
        <f>IFERROR(VLOOKUP($A196,content!$G$1:$T$174,8,0),0)</f>
        <v>0</v>
      </c>
      <c r="K196">
        <f>IFERROR(VLOOKUP($A196,content!$G$1:$T$174,9,0),0)</f>
        <v>0</v>
      </c>
      <c r="L196">
        <f>IFERROR(VLOOKUP($A196,content!$G$1:$T$174,10,0),0)</f>
        <v>0</v>
      </c>
      <c r="M196">
        <f>IFERROR(VLOOKUP($A196,content!$G$1:$T$174,11,0),0)</f>
        <v>0</v>
      </c>
      <c r="N196">
        <f>IFERROR(VLOOKUP($A196,content!$G$1:$T$174,12,0),0)</f>
        <v>0</v>
      </c>
      <c r="O196">
        <f>IFERROR(VLOOKUP($A196,content!$G$1:$T$174,13,0),0)</f>
        <v>0</v>
      </c>
    </row>
    <row r="197" spans="1:15" hidden="1" x14ac:dyDescent="0.3">
      <c r="A197" s="12">
        <v>44765</v>
      </c>
      <c r="B197" s="7">
        <v>15486</v>
      </c>
      <c r="C197">
        <f>VLOOKUP(A197,profile_visits!$A$1:$B$658,2,FALSE)</f>
        <v>365</v>
      </c>
      <c r="D197">
        <f>IFERROR(VLOOKUP(A197,new_followers!$A$2:$B$341,2,FALSE),0)</f>
        <v>0</v>
      </c>
      <c r="E197">
        <f>IFERROR(INDEX(content!$E$1:$E$174,MATCH(newdata!A197,content!$G$1:$G$174,0)),)</f>
        <v>0</v>
      </c>
      <c r="F197">
        <f>IFERROR(INDEX(content!$F$1:$F$174,MATCH(newdata!A197,content!$G$1:$G$174,0)),0)</f>
        <v>0</v>
      </c>
      <c r="G197">
        <f>IFERROR(VLOOKUP($A197,content!$G$1:$T$174,3,0),0)</f>
        <v>0</v>
      </c>
      <c r="H197">
        <f>IFERROR(VLOOKUP($A197,content!$G$1:$T$174,6,0),0)</f>
        <v>0</v>
      </c>
      <c r="I197">
        <f>IFERROR(VLOOKUP($A197,content!$G$1:$T$174,7,0),0)</f>
        <v>0</v>
      </c>
      <c r="J197">
        <f>IFERROR(VLOOKUP($A197,content!$G$1:$T$174,8,0),0)</f>
        <v>0</v>
      </c>
      <c r="K197">
        <f>IFERROR(VLOOKUP($A197,content!$G$1:$T$174,9,0),0)</f>
        <v>0</v>
      </c>
      <c r="L197">
        <f>IFERROR(VLOOKUP($A197,content!$G$1:$T$174,10,0),0)</f>
        <v>0</v>
      </c>
      <c r="M197">
        <f>IFERROR(VLOOKUP($A197,content!$G$1:$T$174,11,0),0)</f>
        <v>0</v>
      </c>
      <c r="N197">
        <f>IFERROR(VLOOKUP($A197,content!$G$1:$T$174,12,0),0)</f>
        <v>0</v>
      </c>
      <c r="O197">
        <f>IFERROR(VLOOKUP($A197,content!$G$1:$T$174,13,0),0)</f>
        <v>0</v>
      </c>
    </row>
    <row r="198" spans="1:15" hidden="1" x14ac:dyDescent="0.3">
      <c r="A198" s="12">
        <v>44766</v>
      </c>
      <c r="B198" s="7">
        <v>12142</v>
      </c>
      <c r="C198">
        <f>VLOOKUP(A198,profile_visits!$A$1:$B$658,2,FALSE)</f>
        <v>301</v>
      </c>
      <c r="D198">
        <f>IFERROR(VLOOKUP(A198,new_followers!$A$2:$B$341,2,FALSE),0)</f>
        <v>0</v>
      </c>
      <c r="E198">
        <f>IFERROR(INDEX(content!$E$1:$E$174,MATCH(newdata!A198,content!$G$1:$G$174,0)),)</f>
        <v>0</v>
      </c>
      <c r="F198">
        <f>IFERROR(INDEX(content!$F$1:$F$174,MATCH(newdata!A198,content!$G$1:$G$174,0)),0)</f>
        <v>0</v>
      </c>
      <c r="G198">
        <f>IFERROR(VLOOKUP($A198,content!$G$1:$T$174,3,0),0)</f>
        <v>0</v>
      </c>
      <c r="H198">
        <f>IFERROR(VLOOKUP($A198,content!$G$1:$T$174,6,0),0)</f>
        <v>0</v>
      </c>
      <c r="I198">
        <f>IFERROR(VLOOKUP($A198,content!$G$1:$T$174,7,0),0)</f>
        <v>0</v>
      </c>
      <c r="J198">
        <f>IFERROR(VLOOKUP($A198,content!$G$1:$T$174,8,0),0)</f>
        <v>0</v>
      </c>
      <c r="K198">
        <f>IFERROR(VLOOKUP($A198,content!$G$1:$T$174,9,0),0)</f>
        <v>0</v>
      </c>
      <c r="L198">
        <f>IFERROR(VLOOKUP($A198,content!$G$1:$T$174,10,0),0)</f>
        <v>0</v>
      </c>
      <c r="M198">
        <f>IFERROR(VLOOKUP($A198,content!$G$1:$T$174,11,0),0)</f>
        <v>0</v>
      </c>
      <c r="N198">
        <f>IFERROR(VLOOKUP($A198,content!$G$1:$T$174,12,0),0)</f>
        <v>0</v>
      </c>
      <c r="O198">
        <f>IFERROR(VLOOKUP($A198,content!$G$1:$T$174,13,0),0)</f>
        <v>0</v>
      </c>
    </row>
    <row r="199" spans="1:15" hidden="1" x14ac:dyDescent="0.3">
      <c r="A199" s="12">
        <v>44767</v>
      </c>
      <c r="B199" s="7">
        <v>35180</v>
      </c>
      <c r="C199">
        <f>VLOOKUP(A199,profile_visits!$A$1:$B$658,2,FALSE)</f>
        <v>592</v>
      </c>
      <c r="D199">
        <f>IFERROR(VLOOKUP(A199,new_followers!$A$2:$B$341,2,FALSE),0)</f>
        <v>0</v>
      </c>
      <c r="E199">
        <f>IFERROR(INDEX(content!$E$1:$E$174,MATCH(newdata!A199,content!$G$1:$G$174,0)),)</f>
        <v>0</v>
      </c>
      <c r="F199">
        <f>IFERROR(INDEX(content!$F$1:$F$174,MATCH(newdata!A199,content!$G$1:$G$174,0)),0)</f>
        <v>0</v>
      </c>
      <c r="G199">
        <f>IFERROR(VLOOKUP($A199,content!$G$1:$T$174,3,0),0)</f>
        <v>0</v>
      </c>
      <c r="H199">
        <f>IFERROR(VLOOKUP($A199,content!$G$1:$T$174,6,0),0)</f>
        <v>0</v>
      </c>
      <c r="I199">
        <f>IFERROR(VLOOKUP($A199,content!$G$1:$T$174,7,0),0)</f>
        <v>0</v>
      </c>
      <c r="J199">
        <f>IFERROR(VLOOKUP($A199,content!$G$1:$T$174,8,0),0)</f>
        <v>0</v>
      </c>
      <c r="K199">
        <f>IFERROR(VLOOKUP($A199,content!$G$1:$T$174,9,0),0)</f>
        <v>0</v>
      </c>
      <c r="L199">
        <f>IFERROR(VLOOKUP($A199,content!$G$1:$T$174,10,0),0)</f>
        <v>0</v>
      </c>
      <c r="M199">
        <f>IFERROR(VLOOKUP($A199,content!$G$1:$T$174,11,0),0)</f>
        <v>0</v>
      </c>
      <c r="N199">
        <f>IFERROR(VLOOKUP($A199,content!$G$1:$T$174,12,0),0)</f>
        <v>0</v>
      </c>
      <c r="O199">
        <f>IFERROR(VLOOKUP($A199,content!$G$1:$T$174,13,0),0)</f>
        <v>0</v>
      </c>
    </row>
    <row r="200" spans="1:15" hidden="1" x14ac:dyDescent="0.3">
      <c r="A200" s="12">
        <v>44768</v>
      </c>
      <c r="B200" s="7">
        <v>28619</v>
      </c>
      <c r="C200">
        <f>VLOOKUP(A200,profile_visits!$A$1:$B$658,2,FALSE)</f>
        <v>463</v>
      </c>
      <c r="D200">
        <f>IFERROR(VLOOKUP(A200,new_followers!$A$2:$B$341,2,FALSE),0)</f>
        <v>0</v>
      </c>
      <c r="E200">
        <f>IFERROR(INDEX(content!$E$1:$E$174,MATCH(newdata!A200,content!$G$1:$G$174,0)),)</f>
        <v>0</v>
      </c>
      <c r="F200">
        <f>IFERROR(INDEX(content!$F$1:$F$174,MATCH(newdata!A200,content!$G$1:$G$174,0)),0)</f>
        <v>0</v>
      </c>
      <c r="G200">
        <f>IFERROR(VLOOKUP($A200,content!$G$1:$T$174,3,0),0)</f>
        <v>0</v>
      </c>
      <c r="H200">
        <f>IFERROR(VLOOKUP($A200,content!$G$1:$T$174,6,0),0)</f>
        <v>0</v>
      </c>
      <c r="I200">
        <f>IFERROR(VLOOKUP($A200,content!$G$1:$T$174,7,0),0)</f>
        <v>0</v>
      </c>
      <c r="J200">
        <f>IFERROR(VLOOKUP($A200,content!$G$1:$T$174,8,0),0)</f>
        <v>0</v>
      </c>
      <c r="K200">
        <f>IFERROR(VLOOKUP($A200,content!$G$1:$T$174,9,0),0)</f>
        <v>0</v>
      </c>
      <c r="L200">
        <f>IFERROR(VLOOKUP($A200,content!$G$1:$T$174,10,0),0)</f>
        <v>0</v>
      </c>
      <c r="M200">
        <f>IFERROR(VLOOKUP($A200,content!$G$1:$T$174,11,0),0)</f>
        <v>0</v>
      </c>
      <c r="N200">
        <f>IFERROR(VLOOKUP($A200,content!$G$1:$T$174,12,0),0)</f>
        <v>0</v>
      </c>
      <c r="O200">
        <f>IFERROR(VLOOKUP($A200,content!$G$1:$T$174,13,0),0)</f>
        <v>0</v>
      </c>
    </row>
    <row r="201" spans="1:15" hidden="1" x14ac:dyDescent="0.3">
      <c r="A201" s="12">
        <v>44769</v>
      </c>
      <c r="B201" s="7">
        <v>21059</v>
      </c>
      <c r="C201">
        <f>VLOOKUP(A201,profile_visits!$A$1:$B$658,2,FALSE)</f>
        <v>526</v>
      </c>
      <c r="D201">
        <f>IFERROR(VLOOKUP(A201,new_followers!$A$2:$B$341,2,FALSE),0)</f>
        <v>0</v>
      </c>
      <c r="E201">
        <f>IFERROR(INDEX(content!$E$1:$E$174,MATCH(newdata!A201,content!$G$1:$G$174,0)),)</f>
        <v>0</v>
      </c>
      <c r="F201">
        <f>IFERROR(INDEX(content!$F$1:$F$174,MATCH(newdata!A201,content!$G$1:$G$174,0)),0)</f>
        <v>0</v>
      </c>
      <c r="G201">
        <f>IFERROR(VLOOKUP($A201,content!$G$1:$T$174,3,0),0)</f>
        <v>0</v>
      </c>
      <c r="H201">
        <f>IFERROR(VLOOKUP($A201,content!$G$1:$T$174,6,0),0)</f>
        <v>0</v>
      </c>
      <c r="I201">
        <f>IFERROR(VLOOKUP($A201,content!$G$1:$T$174,7,0),0)</f>
        <v>0</v>
      </c>
      <c r="J201">
        <f>IFERROR(VLOOKUP($A201,content!$G$1:$T$174,8,0),0)</f>
        <v>0</v>
      </c>
      <c r="K201">
        <f>IFERROR(VLOOKUP($A201,content!$G$1:$T$174,9,0),0)</f>
        <v>0</v>
      </c>
      <c r="L201">
        <f>IFERROR(VLOOKUP($A201,content!$G$1:$T$174,10,0),0)</f>
        <v>0</v>
      </c>
      <c r="M201">
        <f>IFERROR(VLOOKUP($A201,content!$G$1:$T$174,11,0),0)</f>
        <v>0</v>
      </c>
      <c r="N201">
        <f>IFERROR(VLOOKUP($A201,content!$G$1:$T$174,12,0),0)</f>
        <v>0</v>
      </c>
      <c r="O201">
        <f>IFERROR(VLOOKUP($A201,content!$G$1:$T$174,13,0),0)</f>
        <v>0</v>
      </c>
    </row>
    <row r="202" spans="1:15" hidden="1" x14ac:dyDescent="0.3">
      <c r="A202" s="12">
        <v>44770</v>
      </c>
      <c r="B202" s="7">
        <v>22340</v>
      </c>
      <c r="C202">
        <f>VLOOKUP(A202,profile_visits!$A$1:$B$658,2,FALSE)</f>
        <v>356</v>
      </c>
      <c r="D202">
        <f>IFERROR(VLOOKUP(A202,new_followers!$A$2:$B$341,2,FALSE),0)</f>
        <v>0</v>
      </c>
      <c r="E202">
        <f>IFERROR(INDEX(content!$E$1:$E$174,MATCH(newdata!A202,content!$G$1:$G$174,0)),)</f>
        <v>0</v>
      </c>
      <c r="F202">
        <f>IFERROR(INDEX(content!$F$1:$F$174,MATCH(newdata!A202,content!$G$1:$G$174,0)),0)</f>
        <v>0</v>
      </c>
      <c r="G202">
        <f>IFERROR(VLOOKUP($A202,content!$G$1:$T$174,3,0),0)</f>
        <v>0</v>
      </c>
      <c r="H202">
        <f>IFERROR(VLOOKUP($A202,content!$G$1:$T$174,6,0),0)</f>
        <v>0</v>
      </c>
      <c r="I202">
        <f>IFERROR(VLOOKUP($A202,content!$G$1:$T$174,7,0),0)</f>
        <v>0</v>
      </c>
      <c r="J202">
        <f>IFERROR(VLOOKUP($A202,content!$G$1:$T$174,8,0),0)</f>
        <v>0</v>
      </c>
      <c r="K202">
        <f>IFERROR(VLOOKUP($A202,content!$G$1:$T$174,9,0),0)</f>
        <v>0</v>
      </c>
      <c r="L202">
        <f>IFERROR(VLOOKUP($A202,content!$G$1:$T$174,10,0),0)</f>
        <v>0</v>
      </c>
      <c r="M202">
        <f>IFERROR(VLOOKUP($A202,content!$G$1:$T$174,11,0),0)</f>
        <v>0</v>
      </c>
      <c r="N202">
        <f>IFERROR(VLOOKUP($A202,content!$G$1:$T$174,12,0),0)</f>
        <v>0</v>
      </c>
      <c r="O202">
        <f>IFERROR(VLOOKUP($A202,content!$G$1:$T$174,13,0),0)</f>
        <v>0</v>
      </c>
    </row>
    <row r="203" spans="1:15" hidden="1" x14ac:dyDescent="0.3">
      <c r="A203" s="12">
        <v>44771</v>
      </c>
      <c r="B203" s="7">
        <v>21649</v>
      </c>
      <c r="C203">
        <f>VLOOKUP(A203,profile_visits!$A$1:$B$658,2,FALSE)</f>
        <v>283</v>
      </c>
      <c r="D203">
        <f>IFERROR(VLOOKUP(A203,new_followers!$A$2:$B$341,2,FALSE),0)</f>
        <v>0</v>
      </c>
      <c r="E203">
        <f>IFERROR(INDEX(content!$E$1:$E$174,MATCH(newdata!A203,content!$G$1:$G$174,0)),)</f>
        <v>0</v>
      </c>
      <c r="F203">
        <f>IFERROR(INDEX(content!$F$1:$F$174,MATCH(newdata!A203,content!$G$1:$G$174,0)),0)</f>
        <v>0</v>
      </c>
      <c r="G203">
        <f>IFERROR(VLOOKUP($A203,content!$G$1:$T$174,3,0),0)</f>
        <v>0</v>
      </c>
      <c r="H203">
        <f>IFERROR(VLOOKUP($A203,content!$G$1:$T$174,6,0),0)</f>
        <v>0</v>
      </c>
      <c r="I203">
        <f>IFERROR(VLOOKUP($A203,content!$G$1:$T$174,7,0),0)</f>
        <v>0</v>
      </c>
      <c r="J203">
        <f>IFERROR(VLOOKUP($A203,content!$G$1:$T$174,8,0),0)</f>
        <v>0</v>
      </c>
      <c r="K203">
        <f>IFERROR(VLOOKUP($A203,content!$G$1:$T$174,9,0),0)</f>
        <v>0</v>
      </c>
      <c r="L203">
        <f>IFERROR(VLOOKUP($A203,content!$G$1:$T$174,10,0),0)</f>
        <v>0</v>
      </c>
      <c r="M203">
        <f>IFERROR(VLOOKUP($A203,content!$G$1:$T$174,11,0),0)</f>
        <v>0</v>
      </c>
      <c r="N203">
        <f>IFERROR(VLOOKUP($A203,content!$G$1:$T$174,12,0),0)</f>
        <v>0</v>
      </c>
      <c r="O203">
        <f>IFERROR(VLOOKUP($A203,content!$G$1:$T$174,13,0),0)</f>
        <v>0</v>
      </c>
    </row>
    <row r="204" spans="1:15" hidden="1" x14ac:dyDescent="0.3">
      <c r="A204" s="12">
        <v>44772</v>
      </c>
      <c r="B204" s="7">
        <v>26917</v>
      </c>
      <c r="C204">
        <f>VLOOKUP(A204,profile_visits!$A$1:$B$658,2,FALSE)</f>
        <v>376</v>
      </c>
      <c r="D204">
        <f>IFERROR(VLOOKUP(A204,new_followers!$A$2:$B$341,2,FALSE),0)</f>
        <v>0</v>
      </c>
      <c r="E204">
        <f>IFERROR(INDEX(content!$E$1:$E$174,MATCH(newdata!A204,content!$G$1:$G$174,0)),)</f>
        <v>0</v>
      </c>
      <c r="F204">
        <f>IFERROR(INDEX(content!$F$1:$F$174,MATCH(newdata!A204,content!$G$1:$G$174,0)),0)</f>
        <v>0</v>
      </c>
      <c r="G204">
        <f>IFERROR(VLOOKUP($A204,content!$G$1:$T$174,3,0),0)</f>
        <v>0</v>
      </c>
      <c r="H204">
        <f>IFERROR(VLOOKUP($A204,content!$G$1:$T$174,6,0),0)</f>
        <v>0</v>
      </c>
      <c r="I204">
        <f>IFERROR(VLOOKUP($A204,content!$G$1:$T$174,7,0),0)</f>
        <v>0</v>
      </c>
      <c r="J204">
        <f>IFERROR(VLOOKUP($A204,content!$G$1:$T$174,8,0),0)</f>
        <v>0</v>
      </c>
      <c r="K204">
        <f>IFERROR(VLOOKUP($A204,content!$G$1:$T$174,9,0),0)</f>
        <v>0</v>
      </c>
      <c r="L204">
        <f>IFERROR(VLOOKUP($A204,content!$G$1:$T$174,10,0),0)</f>
        <v>0</v>
      </c>
      <c r="M204">
        <f>IFERROR(VLOOKUP($A204,content!$G$1:$T$174,11,0),0)</f>
        <v>0</v>
      </c>
      <c r="N204">
        <f>IFERROR(VLOOKUP($A204,content!$G$1:$T$174,12,0),0)</f>
        <v>0</v>
      </c>
      <c r="O204">
        <f>IFERROR(VLOOKUP($A204,content!$G$1:$T$174,13,0),0)</f>
        <v>0</v>
      </c>
    </row>
    <row r="205" spans="1:15" hidden="1" x14ac:dyDescent="0.3">
      <c r="A205" s="12">
        <v>44773</v>
      </c>
      <c r="B205" s="7">
        <v>10563</v>
      </c>
      <c r="C205">
        <f>VLOOKUP(A205,profile_visits!$A$1:$B$658,2,FALSE)</f>
        <v>264</v>
      </c>
      <c r="D205">
        <f>IFERROR(VLOOKUP(A205,new_followers!$A$2:$B$341,2,FALSE),0)</f>
        <v>0</v>
      </c>
      <c r="E205">
        <f>IFERROR(INDEX(content!$E$1:$E$174,MATCH(newdata!A205,content!$G$1:$G$174,0)),)</f>
        <v>0</v>
      </c>
      <c r="F205">
        <f>IFERROR(INDEX(content!$F$1:$F$174,MATCH(newdata!A205,content!$G$1:$G$174,0)),0)</f>
        <v>0</v>
      </c>
      <c r="G205">
        <f>IFERROR(VLOOKUP($A205,content!$G$1:$T$174,3,0),0)</f>
        <v>0</v>
      </c>
      <c r="H205">
        <f>IFERROR(VLOOKUP($A205,content!$G$1:$T$174,6,0),0)</f>
        <v>0</v>
      </c>
      <c r="I205">
        <f>IFERROR(VLOOKUP($A205,content!$G$1:$T$174,7,0),0)</f>
        <v>0</v>
      </c>
      <c r="J205">
        <f>IFERROR(VLOOKUP($A205,content!$G$1:$T$174,8,0),0)</f>
        <v>0</v>
      </c>
      <c r="K205">
        <f>IFERROR(VLOOKUP($A205,content!$G$1:$T$174,9,0),0)</f>
        <v>0</v>
      </c>
      <c r="L205">
        <f>IFERROR(VLOOKUP($A205,content!$G$1:$T$174,10,0),0)</f>
        <v>0</v>
      </c>
      <c r="M205">
        <f>IFERROR(VLOOKUP($A205,content!$G$1:$T$174,11,0),0)</f>
        <v>0</v>
      </c>
      <c r="N205">
        <f>IFERROR(VLOOKUP($A205,content!$G$1:$T$174,12,0),0)</f>
        <v>0</v>
      </c>
      <c r="O205">
        <f>IFERROR(VLOOKUP($A205,content!$G$1:$T$174,13,0),0)</f>
        <v>0</v>
      </c>
    </row>
    <row r="206" spans="1:15" hidden="1" x14ac:dyDescent="0.3">
      <c r="A206" s="12">
        <v>44774</v>
      </c>
      <c r="B206" s="7">
        <v>8986</v>
      </c>
      <c r="C206">
        <f>VLOOKUP(A206,profile_visits!$A$1:$B$658,2,FALSE)</f>
        <v>263</v>
      </c>
      <c r="D206">
        <f>IFERROR(VLOOKUP(A206,new_followers!$A$2:$B$341,2,FALSE),0)</f>
        <v>0</v>
      </c>
      <c r="E206">
        <f>IFERROR(INDEX(content!$E$1:$E$174,MATCH(newdata!A206,content!$G$1:$G$174,0)),)</f>
        <v>0</v>
      </c>
      <c r="F206">
        <f>IFERROR(INDEX(content!$F$1:$F$174,MATCH(newdata!A206,content!$G$1:$G$174,0)),0)</f>
        <v>0</v>
      </c>
      <c r="G206">
        <f>IFERROR(VLOOKUP($A206,content!$G$1:$T$174,3,0),0)</f>
        <v>0</v>
      </c>
      <c r="H206">
        <f>IFERROR(VLOOKUP($A206,content!$G$1:$T$174,6,0),0)</f>
        <v>0</v>
      </c>
      <c r="I206">
        <f>IFERROR(VLOOKUP($A206,content!$G$1:$T$174,7,0),0)</f>
        <v>0</v>
      </c>
      <c r="J206">
        <f>IFERROR(VLOOKUP($A206,content!$G$1:$T$174,8,0),0)</f>
        <v>0</v>
      </c>
      <c r="K206">
        <f>IFERROR(VLOOKUP($A206,content!$G$1:$T$174,9,0),0)</f>
        <v>0</v>
      </c>
      <c r="L206">
        <f>IFERROR(VLOOKUP($A206,content!$G$1:$T$174,10,0),0)</f>
        <v>0</v>
      </c>
      <c r="M206">
        <f>IFERROR(VLOOKUP($A206,content!$G$1:$T$174,11,0),0)</f>
        <v>0</v>
      </c>
      <c r="N206">
        <f>IFERROR(VLOOKUP($A206,content!$G$1:$T$174,12,0),0)</f>
        <v>0</v>
      </c>
      <c r="O206">
        <f>IFERROR(VLOOKUP($A206,content!$G$1:$T$174,13,0),0)</f>
        <v>0</v>
      </c>
    </row>
    <row r="207" spans="1:15" hidden="1" x14ac:dyDescent="0.3">
      <c r="A207" s="12">
        <v>44775</v>
      </c>
      <c r="B207" s="7">
        <v>12433</v>
      </c>
      <c r="C207">
        <f>VLOOKUP(A207,profile_visits!$A$1:$B$658,2,FALSE)</f>
        <v>309</v>
      </c>
      <c r="D207">
        <f>IFERROR(VLOOKUP(A207,new_followers!$A$2:$B$341,2,FALSE),0)</f>
        <v>0</v>
      </c>
      <c r="E207">
        <f>IFERROR(INDEX(content!$E$1:$E$174,MATCH(newdata!A207,content!$G$1:$G$174,0)),)</f>
        <v>0</v>
      </c>
      <c r="F207">
        <f>IFERROR(INDEX(content!$F$1:$F$174,MATCH(newdata!A207,content!$G$1:$G$174,0)),0)</f>
        <v>0</v>
      </c>
      <c r="G207">
        <f>IFERROR(VLOOKUP($A207,content!$G$1:$T$174,3,0),0)</f>
        <v>0</v>
      </c>
      <c r="H207">
        <f>IFERROR(VLOOKUP($A207,content!$G$1:$T$174,6,0),0)</f>
        <v>0</v>
      </c>
      <c r="I207">
        <f>IFERROR(VLOOKUP($A207,content!$G$1:$T$174,7,0),0)</f>
        <v>0</v>
      </c>
      <c r="J207">
        <f>IFERROR(VLOOKUP($A207,content!$G$1:$T$174,8,0),0)</f>
        <v>0</v>
      </c>
      <c r="K207">
        <f>IFERROR(VLOOKUP($A207,content!$G$1:$T$174,9,0),0)</f>
        <v>0</v>
      </c>
      <c r="L207">
        <f>IFERROR(VLOOKUP($A207,content!$G$1:$T$174,10,0),0)</f>
        <v>0</v>
      </c>
      <c r="M207">
        <f>IFERROR(VLOOKUP($A207,content!$G$1:$T$174,11,0),0)</f>
        <v>0</v>
      </c>
      <c r="N207">
        <f>IFERROR(VLOOKUP($A207,content!$G$1:$T$174,12,0),0)</f>
        <v>0</v>
      </c>
      <c r="O207">
        <f>IFERROR(VLOOKUP($A207,content!$G$1:$T$174,13,0),0)</f>
        <v>0</v>
      </c>
    </row>
    <row r="208" spans="1:15" hidden="1" x14ac:dyDescent="0.3">
      <c r="A208" s="12">
        <v>44776</v>
      </c>
      <c r="B208" s="7">
        <v>9492</v>
      </c>
      <c r="C208">
        <f>VLOOKUP(A208,profile_visits!$A$1:$B$658,2,FALSE)</f>
        <v>319</v>
      </c>
      <c r="D208">
        <f>IFERROR(VLOOKUP(A208,new_followers!$A$2:$B$341,2,FALSE),0)</f>
        <v>0</v>
      </c>
      <c r="E208">
        <f>IFERROR(INDEX(content!$E$1:$E$174,MATCH(newdata!A208,content!$G$1:$G$174,0)),)</f>
        <v>0</v>
      </c>
      <c r="F208">
        <f>IFERROR(INDEX(content!$F$1:$F$174,MATCH(newdata!A208,content!$G$1:$G$174,0)),0)</f>
        <v>0</v>
      </c>
      <c r="G208">
        <f>IFERROR(VLOOKUP($A208,content!$G$1:$T$174,3,0),0)</f>
        <v>0</v>
      </c>
      <c r="H208">
        <f>IFERROR(VLOOKUP($A208,content!$G$1:$T$174,6,0),0)</f>
        <v>0</v>
      </c>
      <c r="I208">
        <f>IFERROR(VLOOKUP($A208,content!$G$1:$T$174,7,0),0)</f>
        <v>0</v>
      </c>
      <c r="J208">
        <f>IFERROR(VLOOKUP($A208,content!$G$1:$T$174,8,0),0)</f>
        <v>0</v>
      </c>
      <c r="K208">
        <f>IFERROR(VLOOKUP($A208,content!$G$1:$T$174,9,0),0)</f>
        <v>0</v>
      </c>
      <c r="L208">
        <f>IFERROR(VLOOKUP($A208,content!$G$1:$T$174,10,0),0)</f>
        <v>0</v>
      </c>
      <c r="M208">
        <f>IFERROR(VLOOKUP($A208,content!$G$1:$T$174,11,0),0)</f>
        <v>0</v>
      </c>
      <c r="N208">
        <f>IFERROR(VLOOKUP($A208,content!$G$1:$T$174,12,0),0)</f>
        <v>0</v>
      </c>
      <c r="O208">
        <f>IFERROR(VLOOKUP($A208,content!$G$1:$T$174,13,0),0)</f>
        <v>0</v>
      </c>
    </row>
    <row r="209" spans="1:15" hidden="1" x14ac:dyDescent="0.3">
      <c r="A209" s="12">
        <v>44777</v>
      </c>
      <c r="B209" s="7">
        <v>31641</v>
      </c>
      <c r="C209">
        <f>VLOOKUP(A209,profile_visits!$A$1:$B$658,2,FALSE)</f>
        <v>414</v>
      </c>
      <c r="D209">
        <f>IFERROR(VLOOKUP(A209,new_followers!$A$2:$B$341,2,FALSE),0)</f>
        <v>0</v>
      </c>
      <c r="E209">
        <f>IFERROR(INDEX(content!$E$1:$E$174,MATCH(newdata!A209,content!$G$1:$G$174,0)),)</f>
        <v>0</v>
      </c>
      <c r="F209">
        <f>IFERROR(INDEX(content!$F$1:$F$174,MATCH(newdata!A209,content!$G$1:$G$174,0)),0)</f>
        <v>0</v>
      </c>
      <c r="G209">
        <f>IFERROR(VLOOKUP($A209,content!$G$1:$T$174,3,0),0)</f>
        <v>0</v>
      </c>
      <c r="H209">
        <f>IFERROR(VLOOKUP($A209,content!$G$1:$T$174,6,0),0)</f>
        <v>0</v>
      </c>
      <c r="I209">
        <f>IFERROR(VLOOKUP($A209,content!$G$1:$T$174,7,0),0)</f>
        <v>0</v>
      </c>
      <c r="J209">
        <f>IFERROR(VLOOKUP($A209,content!$G$1:$T$174,8,0),0)</f>
        <v>0</v>
      </c>
      <c r="K209">
        <f>IFERROR(VLOOKUP($A209,content!$G$1:$T$174,9,0),0)</f>
        <v>0</v>
      </c>
      <c r="L209">
        <f>IFERROR(VLOOKUP($A209,content!$G$1:$T$174,10,0),0)</f>
        <v>0</v>
      </c>
      <c r="M209">
        <f>IFERROR(VLOOKUP($A209,content!$G$1:$T$174,11,0),0)</f>
        <v>0</v>
      </c>
      <c r="N209">
        <f>IFERROR(VLOOKUP($A209,content!$G$1:$T$174,12,0),0)</f>
        <v>0</v>
      </c>
      <c r="O209">
        <f>IFERROR(VLOOKUP($A209,content!$G$1:$T$174,13,0),0)</f>
        <v>0</v>
      </c>
    </row>
    <row r="210" spans="1:15" hidden="1" x14ac:dyDescent="0.3">
      <c r="A210" s="12">
        <v>44778</v>
      </c>
      <c r="B210" s="7">
        <v>21572</v>
      </c>
      <c r="C210">
        <f>VLOOKUP(A210,profile_visits!$A$1:$B$658,2,FALSE)</f>
        <v>358</v>
      </c>
      <c r="D210">
        <f>IFERROR(VLOOKUP(A210,new_followers!$A$2:$B$341,2,FALSE),0)</f>
        <v>0</v>
      </c>
      <c r="E210">
        <f>IFERROR(INDEX(content!$E$1:$E$174,MATCH(newdata!A210,content!$G$1:$G$174,0)),)</f>
        <v>0</v>
      </c>
      <c r="F210">
        <f>IFERROR(INDEX(content!$F$1:$F$174,MATCH(newdata!A210,content!$G$1:$G$174,0)),0)</f>
        <v>0</v>
      </c>
      <c r="G210">
        <f>IFERROR(VLOOKUP($A210,content!$G$1:$T$174,3,0),0)</f>
        <v>0</v>
      </c>
      <c r="H210">
        <f>IFERROR(VLOOKUP($A210,content!$G$1:$T$174,6,0),0)</f>
        <v>0</v>
      </c>
      <c r="I210">
        <f>IFERROR(VLOOKUP($A210,content!$G$1:$T$174,7,0),0)</f>
        <v>0</v>
      </c>
      <c r="J210">
        <f>IFERROR(VLOOKUP($A210,content!$G$1:$T$174,8,0),0)</f>
        <v>0</v>
      </c>
      <c r="K210">
        <f>IFERROR(VLOOKUP($A210,content!$G$1:$T$174,9,0),0)</f>
        <v>0</v>
      </c>
      <c r="L210">
        <f>IFERROR(VLOOKUP($A210,content!$G$1:$T$174,10,0),0)</f>
        <v>0</v>
      </c>
      <c r="M210">
        <f>IFERROR(VLOOKUP($A210,content!$G$1:$T$174,11,0),0)</f>
        <v>0</v>
      </c>
      <c r="N210">
        <f>IFERROR(VLOOKUP($A210,content!$G$1:$T$174,12,0),0)</f>
        <v>0</v>
      </c>
      <c r="O210">
        <f>IFERROR(VLOOKUP($A210,content!$G$1:$T$174,13,0),0)</f>
        <v>0</v>
      </c>
    </row>
    <row r="211" spans="1:15" hidden="1" x14ac:dyDescent="0.3">
      <c r="A211" s="12">
        <v>44779</v>
      </c>
      <c r="B211" s="7">
        <v>20504</v>
      </c>
      <c r="C211">
        <f>VLOOKUP(A211,profile_visits!$A$1:$B$658,2,FALSE)</f>
        <v>354</v>
      </c>
      <c r="D211">
        <f>IFERROR(VLOOKUP(A211,new_followers!$A$2:$B$341,2,FALSE),0)</f>
        <v>0</v>
      </c>
      <c r="E211">
        <f>IFERROR(INDEX(content!$E$1:$E$174,MATCH(newdata!A211,content!$G$1:$G$174,0)),)</f>
        <v>0</v>
      </c>
      <c r="F211">
        <f>IFERROR(INDEX(content!$F$1:$F$174,MATCH(newdata!A211,content!$G$1:$G$174,0)),0)</f>
        <v>0</v>
      </c>
      <c r="G211">
        <f>IFERROR(VLOOKUP($A211,content!$G$1:$T$174,3,0),0)</f>
        <v>0</v>
      </c>
      <c r="H211">
        <f>IFERROR(VLOOKUP($A211,content!$G$1:$T$174,6,0),0)</f>
        <v>0</v>
      </c>
      <c r="I211">
        <f>IFERROR(VLOOKUP($A211,content!$G$1:$T$174,7,0),0)</f>
        <v>0</v>
      </c>
      <c r="J211">
        <f>IFERROR(VLOOKUP($A211,content!$G$1:$T$174,8,0),0)</f>
        <v>0</v>
      </c>
      <c r="K211">
        <f>IFERROR(VLOOKUP($A211,content!$G$1:$T$174,9,0),0)</f>
        <v>0</v>
      </c>
      <c r="L211">
        <f>IFERROR(VLOOKUP($A211,content!$G$1:$T$174,10,0),0)</f>
        <v>0</v>
      </c>
      <c r="M211">
        <f>IFERROR(VLOOKUP($A211,content!$G$1:$T$174,11,0),0)</f>
        <v>0</v>
      </c>
      <c r="N211">
        <f>IFERROR(VLOOKUP($A211,content!$G$1:$T$174,12,0),0)</f>
        <v>0</v>
      </c>
      <c r="O211">
        <f>IFERROR(VLOOKUP($A211,content!$G$1:$T$174,13,0),0)</f>
        <v>0</v>
      </c>
    </row>
    <row r="212" spans="1:15" hidden="1" x14ac:dyDescent="0.3">
      <c r="A212" s="12">
        <v>44780</v>
      </c>
      <c r="B212" s="7">
        <v>35029</v>
      </c>
      <c r="C212">
        <f>VLOOKUP(A212,profile_visits!$A$1:$B$658,2,FALSE)</f>
        <v>472</v>
      </c>
      <c r="D212">
        <f>IFERROR(VLOOKUP(A212,new_followers!$A$2:$B$341,2,FALSE),0)</f>
        <v>0</v>
      </c>
      <c r="E212">
        <f>IFERROR(INDEX(content!$E$1:$E$174,MATCH(newdata!A212,content!$G$1:$G$174,0)),)</f>
        <v>0</v>
      </c>
      <c r="F212">
        <f>IFERROR(INDEX(content!$F$1:$F$174,MATCH(newdata!A212,content!$G$1:$G$174,0)),0)</f>
        <v>0</v>
      </c>
      <c r="G212">
        <f>IFERROR(VLOOKUP($A212,content!$G$1:$T$174,3,0),0)</f>
        <v>0</v>
      </c>
      <c r="H212">
        <f>IFERROR(VLOOKUP($A212,content!$G$1:$T$174,6,0),0)</f>
        <v>0</v>
      </c>
      <c r="I212">
        <f>IFERROR(VLOOKUP($A212,content!$G$1:$T$174,7,0),0)</f>
        <v>0</v>
      </c>
      <c r="J212">
        <f>IFERROR(VLOOKUP($A212,content!$G$1:$T$174,8,0),0)</f>
        <v>0</v>
      </c>
      <c r="K212">
        <f>IFERROR(VLOOKUP($A212,content!$G$1:$T$174,9,0),0)</f>
        <v>0</v>
      </c>
      <c r="L212">
        <f>IFERROR(VLOOKUP($A212,content!$G$1:$T$174,10,0),0)</f>
        <v>0</v>
      </c>
      <c r="M212">
        <f>IFERROR(VLOOKUP($A212,content!$G$1:$T$174,11,0),0)</f>
        <v>0</v>
      </c>
      <c r="N212">
        <f>IFERROR(VLOOKUP($A212,content!$G$1:$T$174,12,0),0)</f>
        <v>0</v>
      </c>
      <c r="O212">
        <f>IFERROR(VLOOKUP($A212,content!$G$1:$T$174,13,0),0)</f>
        <v>0</v>
      </c>
    </row>
    <row r="213" spans="1:15" hidden="1" x14ac:dyDescent="0.3">
      <c r="A213" s="12">
        <v>44781</v>
      </c>
      <c r="B213" s="7">
        <v>51681</v>
      </c>
      <c r="C213">
        <f>VLOOKUP(A213,profile_visits!$A$1:$B$658,2,FALSE)</f>
        <v>482</v>
      </c>
      <c r="D213">
        <f>IFERROR(VLOOKUP(A213,new_followers!$A$2:$B$341,2,FALSE),0)</f>
        <v>0</v>
      </c>
      <c r="E213">
        <f>IFERROR(INDEX(content!$E$1:$E$174,MATCH(newdata!A213,content!$G$1:$G$174,0)),)</f>
        <v>0</v>
      </c>
      <c r="F213">
        <f>IFERROR(INDEX(content!$F$1:$F$174,MATCH(newdata!A213,content!$G$1:$G$174,0)),0)</f>
        <v>0</v>
      </c>
      <c r="G213">
        <f>IFERROR(VLOOKUP($A213,content!$G$1:$T$174,3,0),0)</f>
        <v>0</v>
      </c>
      <c r="H213">
        <f>IFERROR(VLOOKUP($A213,content!$G$1:$T$174,6,0),0)</f>
        <v>0</v>
      </c>
      <c r="I213">
        <f>IFERROR(VLOOKUP($A213,content!$G$1:$T$174,7,0),0)</f>
        <v>0</v>
      </c>
      <c r="J213">
        <f>IFERROR(VLOOKUP($A213,content!$G$1:$T$174,8,0),0)</f>
        <v>0</v>
      </c>
      <c r="K213">
        <f>IFERROR(VLOOKUP($A213,content!$G$1:$T$174,9,0),0)</f>
        <v>0</v>
      </c>
      <c r="L213">
        <f>IFERROR(VLOOKUP($A213,content!$G$1:$T$174,10,0),0)</f>
        <v>0</v>
      </c>
      <c r="M213">
        <f>IFERROR(VLOOKUP($A213,content!$G$1:$T$174,11,0),0)</f>
        <v>0</v>
      </c>
      <c r="N213">
        <f>IFERROR(VLOOKUP($A213,content!$G$1:$T$174,12,0),0)</f>
        <v>0</v>
      </c>
      <c r="O213">
        <f>IFERROR(VLOOKUP($A213,content!$G$1:$T$174,13,0),0)</f>
        <v>0</v>
      </c>
    </row>
    <row r="214" spans="1:15" hidden="1" x14ac:dyDescent="0.3">
      <c r="A214" s="12">
        <v>44782</v>
      </c>
      <c r="B214" s="7">
        <v>36099</v>
      </c>
      <c r="C214">
        <f>VLOOKUP(A214,profile_visits!$A$1:$B$658,2,FALSE)</f>
        <v>421</v>
      </c>
      <c r="D214">
        <f>IFERROR(VLOOKUP(A214,new_followers!$A$2:$B$341,2,FALSE),0)</f>
        <v>0</v>
      </c>
      <c r="E214">
        <f>IFERROR(INDEX(content!$E$1:$E$174,MATCH(newdata!A214,content!$G$1:$G$174,0)),)</f>
        <v>0</v>
      </c>
      <c r="F214">
        <f>IFERROR(INDEX(content!$F$1:$F$174,MATCH(newdata!A214,content!$G$1:$G$174,0)),0)</f>
        <v>0</v>
      </c>
      <c r="G214">
        <f>IFERROR(VLOOKUP($A214,content!$G$1:$T$174,3,0),0)</f>
        <v>0</v>
      </c>
      <c r="H214">
        <f>IFERROR(VLOOKUP($A214,content!$G$1:$T$174,6,0),0)</f>
        <v>0</v>
      </c>
      <c r="I214">
        <f>IFERROR(VLOOKUP($A214,content!$G$1:$T$174,7,0),0)</f>
        <v>0</v>
      </c>
      <c r="J214">
        <f>IFERROR(VLOOKUP($A214,content!$G$1:$T$174,8,0),0)</f>
        <v>0</v>
      </c>
      <c r="K214">
        <f>IFERROR(VLOOKUP($A214,content!$G$1:$T$174,9,0),0)</f>
        <v>0</v>
      </c>
      <c r="L214">
        <f>IFERROR(VLOOKUP($A214,content!$G$1:$T$174,10,0),0)</f>
        <v>0</v>
      </c>
      <c r="M214">
        <f>IFERROR(VLOOKUP($A214,content!$G$1:$T$174,11,0),0)</f>
        <v>0</v>
      </c>
      <c r="N214">
        <f>IFERROR(VLOOKUP($A214,content!$G$1:$T$174,12,0),0)</f>
        <v>0</v>
      </c>
      <c r="O214">
        <f>IFERROR(VLOOKUP($A214,content!$G$1:$T$174,13,0),0)</f>
        <v>0</v>
      </c>
    </row>
    <row r="215" spans="1:15" hidden="1" x14ac:dyDescent="0.3">
      <c r="A215" s="12">
        <v>44783</v>
      </c>
      <c r="B215" s="7">
        <v>27813</v>
      </c>
      <c r="C215">
        <f>VLOOKUP(A215,profile_visits!$A$1:$B$658,2,FALSE)</f>
        <v>324</v>
      </c>
      <c r="D215">
        <f>IFERROR(VLOOKUP(A215,new_followers!$A$2:$B$341,2,FALSE),0)</f>
        <v>0</v>
      </c>
      <c r="E215">
        <f>IFERROR(INDEX(content!$E$1:$E$174,MATCH(newdata!A215,content!$G$1:$G$174,0)),)</f>
        <v>0</v>
      </c>
      <c r="F215">
        <f>IFERROR(INDEX(content!$F$1:$F$174,MATCH(newdata!A215,content!$G$1:$G$174,0)),0)</f>
        <v>0</v>
      </c>
      <c r="G215">
        <f>IFERROR(VLOOKUP($A215,content!$G$1:$T$174,3,0),0)</f>
        <v>0</v>
      </c>
      <c r="H215">
        <f>IFERROR(VLOOKUP($A215,content!$G$1:$T$174,6,0),0)</f>
        <v>0</v>
      </c>
      <c r="I215">
        <f>IFERROR(VLOOKUP($A215,content!$G$1:$T$174,7,0),0)</f>
        <v>0</v>
      </c>
      <c r="J215">
        <f>IFERROR(VLOOKUP($A215,content!$G$1:$T$174,8,0),0)</f>
        <v>0</v>
      </c>
      <c r="K215">
        <f>IFERROR(VLOOKUP($A215,content!$G$1:$T$174,9,0),0)</f>
        <v>0</v>
      </c>
      <c r="L215">
        <f>IFERROR(VLOOKUP($A215,content!$G$1:$T$174,10,0),0)</f>
        <v>0</v>
      </c>
      <c r="M215">
        <f>IFERROR(VLOOKUP($A215,content!$G$1:$T$174,11,0),0)</f>
        <v>0</v>
      </c>
      <c r="N215">
        <f>IFERROR(VLOOKUP($A215,content!$G$1:$T$174,12,0),0)</f>
        <v>0</v>
      </c>
      <c r="O215">
        <f>IFERROR(VLOOKUP($A215,content!$G$1:$T$174,13,0),0)</f>
        <v>0</v>
      </c>
    </row>
    <row r="216" spans="1:15" hidden="1" x14ac:dyDescent="0.3">
      <c r="A216" s="12">
        <v>44784</v>
      </c>
      <c r="B216" s="7">
        <v>26208</v>
      </c>
      <c r="C216">
        <f>VLOOKUP(A216,profile_visits!$A$1:$B$658,2,FALSE)</f>
        <v>278</v>
      </c>
      <c r="D216">
        <f>IFERROR(VLOOKUP(A216,new_followers!$A$2:$B$341,2,FALSE),0)</f>
        <v>0</v>
      </c>
      <c r="E216">
        <f>IFERROR(INDEX(content!$E$1:$E$174,MATCH(newdata!A216,content!$G$1:$G$174,0)),)</f>
        <v>0</v>
      </c>
      <c r="F216">
        <f>IFERROR(INDEX(content!$F$1:$F$174,MATCH(newdata!A216,content!$G$1:$G$174,0)),0)</f>
        <v>0</v>
      </c>
      <c r="G216">
        <f>IFERROR(VLOOKUP($A216,content!$G$1:$T$174,3,0),0)</f>
        <v>0</v>
      </c>
      <c r="H216">
        <f>IFERROR(VLOOKUP($A216,content!$G$1:$T$174,6,0),0)</f>
        <v>0</v>
      </c>
      <c r="I216">
        <f>IFERROR(VLOOKUP($A216,content!$G$1:$T$174,7,0),0)</f>
        <v>0</v>
      </c>
      <c r="J216">
        <f>IFERROR(VLOOKUP($A216,content!$G$1:$T$174,8,0),0)</f>
        <v>0</v>
      </c>
      <c r="K216">
        <f>IFERROR(VLOOKUP($A216,content!$G$1:$T$174,9,0),0)</f>
        <v>0</v>
      </c>
      <c r="L216">
        <f>IFERROR(VLOOKUP($A216,content!$G$1:$T$174,10,0),0)</f>
        <v>0</v>
      </c>
      <c r="M216">
        <f>IFERROR(VLOOKUP($A216,content!$G$1:$T$174,11,0),0)</f>
        <v>0</v>
      </c>
      <c r="N216">
        <f>IFERROR(VLOOKUP($A216,content!$G$1:$T$174,12,0),0)</f>
        <v>0</v>
      </c>
      <c r="O216">
        <f>IFERROR(VLOOKUP($A216,content!$G$1:$T$174,13,0),0)</f>
        <v>0</v>
      </c>
    </row>
    <row r="217" spans="1:15" hidden="1" x14ac:dyDescent="0.3">
      <c r="A217" s="12">
        <v>44785</v>
      </c>
      <c r="B217" s="7">
        <v>21255</v>
      </c>
      <c r="C217">
        <f>VLOOKUP(A217,profile_visits!$A$1:$B$658,2,FALSE)</f>
        <v>317</v>
      </c>
      <c r="D217">
        <f>IFERROR(VLOOKUP(A217,new_followers!$A$2:$B$341,2,FALSE),0)</f>
        <v>0</v>
      </c>
      <c r="E217">
        <f>IFERROR(INDEX(content!$E$1:$E$174,MATCH(newdata!A217,content!$G$1:$G$174,0)),)</f>
        <v>0</v>
      </c>
      <c r="F217">
        <f>IFERROR(INDEX(content!$F$1:$F$174,MATCH(newdata!A217,content!$G$1:$G$174,0)),0)</f>
        <v>0</v>
      </c>
      <c r="G217">
        <f>IFERROR(VLOOKUP($A217,content!$G$1:$T$174,3,0),0)</f>
        <v>0</v>
      </c>
      <c r="H217">
        <f>IFERROR(VLOOKUP($A217,content!$G$1:$T$174,6,0),0)</f>
        <v>0</v>
      </c>
      <c r="I217">
        <f>IFERROR(VLOOKUP($A217,content!$G$1:$T$174,7,0),0)</f>
        <v>0</v>
      </c>
      <c r="J217">
        <f>IFERROR(VLOOKUP($A217,content!$G$1:$T$174,8,0),0)</f>
        <v>0</v>
      </c>
      <c r="K217">
        <f>IFERROR(VLOOKUP($A217,content!$G$1:$T$174,9,0),0)</f>
        <v>0</v>
      </c>
      <c r="L217">
        <f>IFERROR(VLOOKUP($A217,content!$G$1:$T$174,10,0),0)</f>
        <v>0</v>
      </c>
      <c r="M217">
        <f>IFERROR(VLOOKUP($A217,content!$G$1:$T$174,11,0),0)</f>
        <v>0</v>
      </c>
      <c r="N217">
        <f>IFERROR(VLOOKUP($A217,content!$G$1:$T$174,12,0),0)</f>
        <v>0</v>
      </c>
      <c r="O217">
        <f>IFERROR(VLOOKUP($A217,content!$G$1:$T$174,13,0),0)</f>
        <v>0</v>
      </c>
    </row>
    <row r="218" spans="1:15" hidden="1" x14ac:dyDescent="0.3">
      <c r="A218" s="12">
        <v>44786</v>
      </c>
      <c r="B218" s="7">
        <v>27681</v>
      </c>
      <c r="C218">
        <f>VLOOKUP(A218,profile_visits!$A$1:$B$658,2,FALSE)</f>
        <v>752</v>
      </c>
      <c r="D218">
        <f>IFERROR(VLOOKUP(A218,new_followers!$A$2:$B$341,2,FALSE),0)</f>
        <v>0</v>
      </c>
      <c r="E218">
        <f>IFERROR(INDEX(content!$E$1:$E$174,MATCH(newdata!A218,content!$G$1:$G$174,0)),)</f>
        <v>0</v>
      </c>
      <c r="F218">
        <f>IFERROR(INDEX(content!$F$1:$F$174,MATCH(newdata!A218,content!$G$1:$G$174,0)),0)</f>
        <v>0</v>
      </c>
      <c r="G218">
        <f>IFERROR(VLOOKUP($A218,content!$G$1:$T$174,3,0),0)</f>
        <v>0</v>
      </c>
      <c r="H218">
        <f>IFERROR(VLOOKUP($A218,content!$G$1:$T$174,6,0),0)</f>
        <v>0</v>
      </c>
      <c r="I218">
        <f>IFERROR(VLOOKUP($A218,content!$G$1:$T$174,7,0),0)</f>
        <v>0</v>
      </c>
      <c r="J218">
        <f>IFERROR(VLOOKUP($A218,content!$G$1:$T$174,8,0),0)</f>
        <v>0</v>
      </c>
      <c r="K218">
        <f>IFERROR(VLOOKUP($A218,content!$G$1:$T$174,9,0),0)</f>
        <v>0</v>
      </c>
      <c r="L218">
        <f>IFERROR(VLOOKUP($A218,content!$G$1:$T$174,10,0),0)</f>
        <v>0</v>
      </c>
      <c r="M218">
        <f>IFERROR(VLOOKUP($A218,content!$G$1:$T$174,11,0),0)</f>
        <v>0</v>
      </c>
      <c r="N218">
        <f>IFERROR(VLOOKUP($A218,content!$G$1:$T$174,12,0),0)</f>
        <v>0</v>
      </c>
      <c r="O218">
        <f>IFERROR(VLOOKUP($A218,content!$G$1:$T$174,13,0),0)</f>
        <v>0</v>
      </c>
    </row>
    <row r="219" spans="1:15" hidden="1" x14ac:dyDescent="0.3">
      <c r="A219" s="12">
        <v>44787</v>
      </c>
      <c r="B219" s="7">
        <v>37450</v>
      </c>
      <c r="C219">
        <f>VLOOKUP(A219,profile_visits!$A$1:$B$658,2,FALSE)</f>
        <v>430</v>
      </c>
      <c r="D219">
        <f>IFERROR(VLOOKUP(A219,new_followers!$A$2:$B$341,2,FALSE),0)</f>
        <v>0</v>
      </c>
      <c r="E219">
        <f>IFERROR(INDEX(content!$E$1:$E$174,MATCH(newdata!A219,content!$G$1:$G$174,0)),)</f>
        <v>0</v>
      </c>
      <c r="F219">
        <f>IFERROR(INDEX(content!$F$1:$F$174,MATCH(newdata!A219,content!$G$1:$G$174,0)),0)</f>
        <v>0</v>
      </c>
      <c r="G219">
        <f>IFERROR(VLOOKUP($A219,content!$G$1:$T$174,3,0),0)</f>
        <v>0</v>
      </c>
      <c r="H219">
        <f>IFERROR(VLOOKUP($A219,content!$G$1:$T$174,6,0),0)</f>
        <v>0</v>
      </c>
      <c r="I219">
        <f>IFERROR(VLOOKUP($A219,content!$G$1:$T$174,7,0),0)</f>
        <v>0</v>
      </c>
      <c r="J219">
        <f>IFERROR(VLOOKUP($A219,content!$G$1:$T$174,8,0),0)</f>
        <v>0</v>
      </c>
      <c r="K219">
        <f>IFERROR(VLOOKUP($A219,content!$G$1:$T$174,9,0),0)</f>
        <v>0</v>
      </c>
      <c r="L219">
        <f>IFERROR(VLOOKUP($A219,content!$G$1:$T$174,10,0),0)</f>
        <v>0</v>
      </c>
      <c r="M219">
        <f>IFERROR(VLOOKUP($A219,content!$G$1:$T$174,11,0),0)</f>
        <v>0</v>
      </c>
      <c r="N219">
        <f>IFERROR(VLOOKUP($A219,content!$G$1:$T$174,12,0),0)</f>
        <v>0</v>
      </c>
      <c r="O219">
        <f>IFERROR(VLOOKUP($A219,content!$G$1:$T$174,13,0),0)</f>
        <v>0</v>
      </c>
    </row>
    <row r="220" spans="1:15" hidden="1" x14ac:dyDescent="0.3">
      <c r="A220" s="12">
        <v>44788</v>
      </c>
      <c r="B220" s="7">
        <v>15417</v>
      </c>
      <c r="C220">
        <f>VLOOKUP(A220,profile_visits!$A$1:$B$658,2,FALSE)</f>
        <v>335</v>
      </c>
      <c r="D220">
        <f>IFERROR(VLOOKUP(A220,new_followers!$A$2:$B$341,2,FALSE),0)</f>
        <v>0</v>
      </c>
      <c r="E220">
        <f>IFERROR(INDEX(content!$E$1:$E$174,MATCH(newdata!A220,content!$G$1:$G$174,0)),)</f>
        <v>0</v>
      </c>
      <c r="F220">
        <f>IFERROR(INDEX(content!$F$1:$F$174,MATCH(newdata!A220,content!$G$1:$G$174,0)),0)</f>
        <v>0</v>
      </c>
      <c r="G220">
        <f>IFERROR(VLOOKUP($A220,content!$G$1:$T$174,3,0),0)</f>
        <v>0</v>
      </c>
      <c r="H220">
        <f>IFERROR(VLOOKUP($A220,content!$G$1:$T$174,6,0),0)</f>
        <v>0</v>
      </c>
      <c r="I220">
        <f>IFERROR(VLOOKUP($A220,content!$G$1:$T$174,7,0),0)</f>
        <v>0</v>
      </c>
      <c r="J220">
        <f>IFERROR(VLOOKUP($A220,content!$G$1:$T$174,8,0),0)</f>
        <v>0</v>
      </c>
      <c r="K220">
        <f>IFERROR(VLOOKUP($A220,content!$G$1:$T$174,9,0),0)</f>
        <v>0</v>
      </c>
      <c r="L220">
        <f>IFERROR(VLOOKUP($A220,content!$G$1:$T$174,10,0),0)</f>
        <v>0</v>
      </c>
      <c r="M220">
        <f>IFERROR(VLOOKUP($A220,content!$G$1:$T$174,11,0),0)</f>
        <v>0</v>
      </c>
      <c r="N220">
        <f>IFERROR(VLOOKUP($A220,content!$G$1:$T$174,12,0),0)</f>
        <v>0</v>
      </c>
      <c r="O220">
        <f>IFERROR(VLOOKUP($A220,content!$G$1:$T$174,13,0),0)</f>
        <v>0</v>
      </c>
    </row>
    <row r="221" spans="1:15" hidden="1" x14ac:dyDescent="0.3">
      <c r="A221" s="12">
        <v>44789</v>
      </c>
      <c r="B221" s="7">
        <v>20268</v>
      </c>
      <c r="C221">
        <f>VLOOKUP(A221,profile_visits!$A$1:$B$658,2,FALSE)</f>
        <v>731</v>
      </c>
      <c r="D221">
        <f>IFERROR(VLOOKUP(A221,new_followers!$A$2:$B$341,2,FALSE),0)</f>
        <v>0</v>
      </c>
      <c r="E221">
        <f>IFERROR(INDEX(content!$E$1:$E$174,MATCH(newdata!A221,content!$G$1:$G$174,0)),)</f>
        <v>0</v>
      </c>
      <c r="F221">
        <f>IFERROR(INDEX(content!$F$1:$F$174,MATCH(newdata!A221,content!$G$1:$G$174,0)),0)</f>
        <v>0</v>
      </c>
      <c r="G221">
        <f>IFERROR(VLOOKUP($A221,content!$G$1:$T$174,3,0),0)</f>
        <v>0</v>
      </c>
      <c r="H221">
        <f>IFERROR(VLOOKUP($A221,content!$G$1:$T$174,6,0),0)</f>
        <v>0</v>
      </c>
      <c r="I221">
        <f>IFERROR(VLOOKUP($A221,content!$G$1:$T$174,7,0),0)</f>
        <v>0</v>
      </c>
      <c r="J221">
        <f>IFERROR(VLOOKUP($A221,content!$G$1:$T$174,8,0),0)</f>
        <v>0</v>
      </c>
      <c r="K221">
        <f>IFERROR(VLOOKUP($A221,content!$G$1:$T$174,9,0),0)</f>
        <v>0</v>
      </c>
      <c r="L221">
        <f>IFERROR(VLOOKUP($A221,content!$G$1:$T$174,10,0),0)</f>
        <v>0</v>
      </c>
      <c r="M221">
        <f>IFERROR(VLOOKUP($A221,content!$G$1:$T$174,11,0),0)</f>
        <v>0</v>
      </c>
      <c r="N221">
        <f>IFERROR(VLOOKUP($A221,content!$G$1:$T$174,12,0),0)</f>
        <v>0</v>
      </c>
      <c r="O221">
        <f>IFERROR(VLOOKUP($A221,content!$G$1:$T$174,13,0),0)</f>
        <v>0</v>
      </c>
    </row>
    <row r="222" spans="1:15" hidden="1" x14ac:dyDescent="0.3">
      <c r="A222" s="12">
        <v>44790</v>
      </c>
      <c r="B222" s="7">
        <v>22571</v>
      </c>
      <c r="C222">
        <f>VLOOKUP(A222,profile_visits!$A$1:$B$658,2,FALSE)</f>
        <v>535</v>
      </c>
      <c r="D222">
        <f>IFERROR(VLOOKUP(A222,new_followers!$A$2:$B$341,2,FALSE),0)</f>
        <v>0</v>
      </c>
      <c r="E222">
        <f>IFERROR(INDEX(content!$E$1:$E$174,MATCH(newdata!A222,content!$G$1:$G$174,0)),)</f>
        <v>0</v>
      </c>
      <c r="F222">
        <f>IFERROR(INDEX(content!$F$1:$F$174,MATCH(newdata!A222,content!$G$1:$G$174,0)),0)</f>
        <v>0</v>
      </c>
      <c r="G222">
        <f>IFERROR(VLOOKUP($A222,content!$G$1:$T$174,3,0),0)</f>
        <v>0</v>
      </c>
      <c r="H222">
        <f>IFERROR(VLOOKUP($A222,content!$G$1:$T$174,6,0),0)</f>
        <v>0</v>
      </c>
      <c r="I222">
        <f>IFERROR(VLOOKUP($A222,content!$G$1:$T$174,7,0),0)</f>
        <v>0</v>
      </c>
      <c r="J222">
        <f>IFERROR(VLOOKUP($A222,content!$G$1:$T$174,8,0),0)</f>
        <v>0</v>
      </c>
      <c r="K222">
        <f>IFERROR(VLOOKUP($A222,content!$G$1:$T$174,9,0),0)</f>
        <v>0</v>
      </c>
      <c r="L222">
        <f>IFERROR(VLOOKUP($A222,content!$G$1:$T$174,10,0),0)</f>
        <v>0</v>
      </c>
      <c r="M222">
        <f>IFERROR(VLOOKUP($A222,content!$G$1:$T$174,11,0),0)</f>
        <v>0</v>
      </c>
      <c r="N222">
        <f>IFERROR(VLOOKUP($A222,content!$G$1:$T$174,12,0),0)</f>
        <v>0</v>
      </c>
      <c r="O222">
        <f>IFERROR(VLOOKUP($A222,content!$G$1:$T$174,13,0),0)</f>
        <v>0</v>
      </c>
    </row>
    <row r="223" spans="1:15" hidden="1" x14ac:dyDescent="0.3">
      <c r="A223" s="12">
        <v>44791</v>
      </c>
      <c r="B223" s="7">
        <v>23244</v>
      </c>
      <c r="C223">
        <f>VLOOKUP(A223,profile_visits!$A$1:$B$658,2,FALSE)</f>
        <v>470</v>
      </c>
      <c r="D223">
        <f>IFERROR(VLOOKUP(A223,new_followers!$A$2:$B$341,2,FALSE),0)</f>
        <v>0</v>
      </c>
      <c r="E223">
        <f>IFERROR(INDEX(content!$E$1:$E$174,MATCH(newdata!A223,content!$G$1:$G$174,0)),)</f>
        <v>0</v>
      </c>
      <c r="F223">
        <f>IFERROR(INDEX(content!$F$1:$F$174,MATCH(newdata!A223,content!$G$1:$G$174,0)),0)</f>
        <v>0</v>
      </c>
      <c r="G223">
        <f>IFERROR(VLOOKUP($A223,content!$G$1:$T$174,3,0),0)</f>
        <v>0</v>
      </c>
      <c r="H223">
        <f>IFERROR(VLOOKUP($A223,content!$G$1:$T$174,6,0),0)</f>
        <v>0</v>
      </c>
      <c r="I223">
        <f>IFERROR(VLOOKUP($A223,content!$G$1:$T$174,7,0),0)</f>
        <v>0</v>
      </c>
      <c r="J223">
        <f>IFERROR(VLOOKUP($A223,content!$G$1:$T$174,8,0),0)</f>
        <v>0</v>
      </c>
      <c r="K223">
        <f>IFERROR(VLOOKUP($A223,content!$G$1:$T$174,9,0),0)</f>
        <v>0</v>
      </c>
      <c r="L223">
        <f>IFERROR(VLOOKUP($A223,content!$G$1:$T$174,10,0),0)</f>
        <v>0</v>
      </c>
      <c r="M223">
        <f>IFERROR(VLOOKUP($A223,content!$G$1:$T$174,11,0),0)</f>
        <v>0</v>
      </c>
      <c r="N223">
        <f>IFERROR(VLOOKUP($A223,content!$G$1:$T$174,12,0),0)</f>
        <v>0</v>
      </c>
      <c r="O223">
        <f>IFERROR(VLOOKUP($A223,content!$G$1:$T$174,13,0),0)</f>
        <v>0</v>
      </c>
    </row>
    <row r="224" spans="1:15" hidden="1" x14ac:dyDescent="0.3">
      <c r="A224" s="12">
        <v>44792</v>
      </c>
      <c r="B224" s="7">
        <v>46712</v>
      </c>
      <c r="C224">
        <f>VLOOKUP(A224,profile_visits!$A$1:$B$658,2,FALSE)</f>
        <v>1191</v>
      </c>
      <c r="D224">
        <f>IFERROR(VLOOKUP(A224,new_followers!$A$2:$B$341,2,FALSE),0)</f>
        <v>0</v>
      </c>
      <c r="E224">
        <f>IFERROR(INDEX(content!$E$1:$E$174,MATCH(newdata!A224,content!$G$1:$G$174,0)),)</f>
        <v>0</v>
      </c>
      <c r="F224">
        <f>IFERROR(INDEX(content!$F$1:$F$174,MATCH(newdata!A224,content!$G$1:$G$174,0)),0)</f>
        <v>0</v>
      </c>
      <c r="G224">
        <f>IFERROR(VLOOKUP($A224,content!$G$1:$T$174,3,0),0)</f>
        <v>0</v>
      </c>
      <c r="H224">
        <f>IFERROR(VLOOKUP($A224,content!$G$1:$T$174,6,0),0)</f>
        <v>0</v>
      </c>
      <c r="I224">
        <f>IFERROR(VLOOKUP($A224,content!$G$1:$T$174,7,0),0)</f>
        <v>0</v>
      </c>
      <c r="J224">
        <f>IFERROR(VLOOKUP($A224,content!$G$1:$T$174,8,0),0)</f>
        <v>0</v>
      </c>
      <c r="K224">
        <f>IFERROR(VLOOKUP($A224,content!$G$1:$T$174,9,0),0)</f>
        <v>0</v>
      </c>
      <c r="L224">
        <f>IFERROR(VLOOKUP($A224,content!$G$1:$T$174,10,0),0)</f>
        <v>0</v>
      </c>
      <c r="M224">
        <f>IFERROR(VLOOKUP($A224,content!$G$1:$T$174,11,0),0)</f>
        <v>0</v>
      </c>
      <c r="N224">
        <f>IFERROR(VLOOKUP($A224,content!$G$1:$T$174,12,0),0)</f>
        <v>0</v>
      </c>
      <c r="O224">
        <f>IFERROR(VLOOKUP($A224,content!$G$1:$T$174,13,0),0)</f>
        <v>0</v>
      </c>
    </row>
    <row r="225" spans="1:15" hidden="1" x14ac:dyDescent="0.3">
      <c r="A225" s="12">
        <v>44793</v>
      </c>
      <c r="B225" s="7">
        <v>74776</v>
      </c>
      <c r="C225">
        <f>VLOOKUP(A225,profile_visits!$A$1:$B$658,2,FALSE)</f>
        <v>1811</v>
      </c>
      <c r="D225">
        <f>IFERROR(VLOOKUP(A225,new_followers!$A$2:$B$341,2,FALSE),0)</f>
        <v>0</v>
      </c>
      <c r="E225">
        <f>IFERROR(INDEX(content!$E$1:$E$174,MATCH(newdata!A225,content!$G$1:$G$174,0)),)</f>
        <v>0</v>
      </c>
      <c r="F225">
        <f>IFERROR(INDEX(content!$F$1:$F$174,MATCH(newdata!A225,content!$G$1:$G$174,0)),0)</f>
        <v>0</v>
      </c>
      <c r="G225">
        <f>IFERROR(VLOOKUP($A225,content!$G$1:$T$174,3,0),0)</f>
        <v>0</v>
      </c>
      <c r="H225">
        <f>IFERROR(VLOOKUP($A225,content!$G$1:$T$174,6,0),0)</f>
        <v>0</v>
      </c>
      <c r="I225">
        <f>IFERROR(VLOOKUP($A225,content!$G$1:$T$174,7,0),0)</f>
        <v>0</v>
      </c>
      <c r="J225">
        <f>IFERROR(VLOOKUP($A225,content!$G$1:$T$174,8,0),0)</f>
        <v>0</v>
      </c>
      <c r="K225">
        <f>IFERROR(VLOOKUP($A225,content!$G$1:$T$174,9,0),0)</f>
        <v>0</v>
      </c>
      <c r="L225">
        <f>IFERROR(VLOOKUP($A225,content!$G$1:$T$174,10,0),0)</f>
        <v>0</v>
      </c>
      <c r="M225">
        <f>IFERROR(VLOOKUP($A225,content!$G$1:$T$174,11,0),0)</f>
        <v>0</v>
      </c>
      <c r="N225">
        <f>IFERROR(VLOOKUP($A225,content!$G$1:$T$174,12,0),0)</f>
        <v>0</v>
      </c>
      <c r="O225">
        <f>IFERROR(VLOOKUP($A225,content!$G$1:$T$174,13,0),0)</f>
        <v>0</v>
      </c>
    </row>
    <row r="226" spans="1:15" hidden="1" x14ac:dyDescent="0.3">
      <c r="A226" s="12">
        <v>44794</v>
      </c>
      <c r="B226" s="7">
        <v>93008</v>
      </c>
      <c r="C226">
        <f>VLOOKUP(A226,profile_visits!$A$1:$B$658,2,FALSE)</f>
        <v>1861</v>
      </c>
      <c r="D226">
        <f>IFERROR(VLOOKUP(A226,new_followers!$A$2:$B$341,2,FALSE),0)</f>
        <v>0</v>
      </c>
      <c r="E226">
        <f>IFERROR(INDEX(content!$E$1:$E$174,MATCH(newdata!A226,content!$G$1:$G$174,0)),)</f>
        <v>0</v>
      </c>
      <c r="F226">
        <f>IFERROR(INDEX(content!$F$1:$F$174,MATCH(newdata!A226,content!$G$1:$G$174,0)),0)</f>
        <v>0</v>
      </c>
      <c r="G226">
        <f>IFERROR(VLOOKUP($A226,content!$G$1:$T$174,3,0),0)</f>
        <v>0</v>
      </c>
      <c r="H226">
        <f>IFERROR(VLOOKUP($A226,content!$G$1:$T$174,6,0),0)</f>
        <v>0</v>
      </c>
      <c r="I226">
        <f>IFERROR(VLOOKUP($A226,content!$G$1:$T$174,7,0),0)</f>
        <v>0</v>
      </c>
      <c r="J226">
        <f>IFERROR(VLOOKUP($A226,content!$G$1:$T$174,8,0),0)</f>
        <v>0</v>
      </c>
      <c r="K226">
        <f>IFERROR(VLOOKUP($A226,content!$G$1:$T$174,9,0),0)</f>
        <v>0</v>
      </c>
      <c r="L226">
        <f>IFERROR(VLOOKUP($A226,content!$G$1:$T$174,10,0),0)</f>
        <v>0</v>
      </c>
      <c r="M226">
        <f>IFERROR(VLOOKUP($A226,content!$G$1:$T$174,11,0),0)</f>
        <v>0</v>
      </c>
      <c r="N226">
        <f>IFERROR(VLOOKUP($A226,content!$G$1:$T$174,12,0),0)</f>
        <v>0</v>
      </c>
      <c r="O226">
        <f>IFERROR(VLOOKUP($A226,content!$G$1:$T$174,13,0),0)</f>
        <v>0</v>
      </c>
    </row>
    <row r="227" spans="1:15" hidden="1" x14ac:dyDescent="0.3">
      <c r="A227" s="12">
        <v>44795</v>
      </c>
      <c r="B227" s="7">
        <v>75342</v>
      </c>
      <c r="C227">
        <f>VLOOKUP(A227,profile_visits!$A$1:$B$658,2,FALSE)</f>
        <v>1491</v>
      </c>
      <c r="D227">
        <f>IFERROR(VLOOKUP(A227,new_followers!$A$2:$B$341,2,FALSE),0)</f>
        <v>0</v>
      </c>
      <c r="E227">
        <f>IFERROR(INDEX(content!$E$1:$E$174,MATCH(newdata!A227,content!$G$1:$G$174,0)),)</f>
        <v>0</v>
      </c>
      <c r="F227">
        <f>IFERROR(INDEX(content!$F$1:$F$174,MATCH(newdata!A227,content!$G$1:$G$174,0)),0)</f>
        <v>0</v>
      </c>
      <c r="G227">
        <f>IFERROR(VLOOKUP($A227,content!$G$1:$T$174,3,0),0)</f>
        <v>0</v>
      </c>
      <c r="H227">
        <f>IFERROR(VLOOKUP($A227,content!$G$1:$T$174,6,0),0)</f>
        <v>0</v>
      </c>
      <c r="I227">
        <f>IFERROR(VLOOKUP($A227,content!$G$1:$T$174,7,0),0)</f>
        <v>0</v>
      </c>
      <c r="J227">
        <f>IFERROR(VLOOKUP($A227,content!$G$1:$T$174,8,0),0)</f>
        <v>0</v>
      </c>
      <c r="K227">
        <f>IFERROR(VLOOKUP($A227,content!$G$1:$T$174,9,0),0)</f>
        <v>0</v>
      </c>
      <c r="L227">
        <f>IFERROR(VLOOKUP($A227,content!$G$1:$T$174,10,0),0)</f>
        <v>0</v>
      </c>
      <c r="M227">
        <f>IFERROR(VLOOKUP($A227,content!$G$1:$T$174,11,0),0)</f>
        <v>0</v>
      </c>
      <c r="N227">
        <f>IFERROR(VLOOKUP($A227,content!$G$1:$T$174,12,0),0)</f>
        <v>0</v>
      </c>
      <c r="O227">
        <f>IFERROR(VLOOKUP($A227,content!$G$1:$T$174,13,0),0)</f>
        <v>0</v>
      </c>
    </row>
    <row r="228" spans="1:15" hidden="1" x14ac:dyDescent="0.3">
      <c r="A228" s="12">
        <v>44796</v>
      </c>
      <c r="B228" s="7">
        <v>79892</v>
      </c>
      <c r="C228">
        <f>VLOOKUP(A228,profile_visits!$A$1:$B$658,2,FALSE)</f>
        <v>1931</v>
      </c>
      <c r="D228">
        <f>IFERROR(VLOOKUP(A228,new_followers!$A$2:$B$341,2,FALSE),0)</f>
        <v>0</v>
      </c>
      <c r="E228">
        <f>IFERROR(INDEX(content!$E$1:$E$174,MATCH(newdata!A228,content!$G$1:$G$174,0)),)</f>
        <v>0</v>
      </c>
      <c r="F228">
        <f>IFERROR(INDEX(content!$F$1:$F$174,MATCH(newdata!A228,content!$G$1:$G$174,0)),0)</f>
        <v>0</v>
      </c>
      <c r="G228">
        <f>IFERROR(VLOOKUP($A228,content!$G$1:$T$174,3,0),0)</f>
        <v>0</v>
      </c>
      <c r="H228">
        <f>IFERROR(VLOOKUP($A228,content!$G$1:$T$174,6,0),0)</f>
        <v>0</v>
      </c>
      <c r="I228">
        <f>IFERROR(VLOOKUP($A228,content!$G$1:$T$174,7,0),0)</f>
        <v>0</v>
      </c>
      <c r="J228">
        <f>IFERROR(VLOOKUP($A228,content!$G$1:$T$174,8,0),0)</f>
        <v>0</v>
      </c>
      <c r="K228">
        <f>IFERROR(VLOOKUP($A228,content!$G$1:$T$174,9,0),0)</f>
        <v>0</v>
      </c>
      <c r="L228">
        <f>IFERROR(VLOOKUP($A228,content!$G$1:$T$174,10,0),0)</f>
        <v>0</v>
      </c>
      <c r="M228">
        <f>IFERROR(VLOOKUP($A228,content!$G$1:$T$174,11,0),0)</f>
        <v>0</v>
      </c>
      <c r="N228">
        <f>IFERROR(VLOOKUP($A228,content!$G$1:$T$174,12,0),0)</f>
        <v>0</v>
      </c>
      <c r="O228">
        <f>IFERROR(VLOOKUP($A228,content!$G$1:$T$174,13,0),0)</f>
        <v>0</v>
      </c>
    </row>
    <row r="229" spans="1:15" hidden="1" x14ac:dyDescent="0.3">
      <c r="A229" s="12">
        <v>44797</v>
      </c>
      <c r="B229" s="7">
        <v>66216</v>
      </c>
      <c r="C229">
        <f>VLOOKUP(A229,profile_visits!$A$1:$B$658,2,FALSE)</f>
        <v>1325</v>
      </c>
      <c r="D229">
        <f>IFERROR(VLOOKUP(A229,new_followers!$A$2:$B$341,2,FALSE),0)</f>
        <v>0</v>
      </c>
      <c r="E229">
        <f>IFERROR(INDEX(content!$E$1:$E$174,MATCH(newdata!A229,content!$G$1:$G$174,0)),)</f>
        <v>0</v>
      </c>
      <c r="F229">
        <f>IFERROR(INDEX(content!$F$1:$F$174,MATCH(newdata!A229,content!$G$1:$G$174,0)),0)</f>
        <v>0</v>
      </c>
      <c r="G229">
        <f>IFERROR(VLOOKUP($A229,content!$G$1:$T$174,3,0),0)</f>
        <v>0</v>
      </c>
      <c r="H229">
        <f>IFERROR(VLOOKUP($A229,content!$G$1:$T$174,6,0),0)</f>
        <v>0</v>
      </c>
      <c r="I229">
        <f>IFERROR(VLOOKUP($A229,content!$G$1:$T$174,7,0),0)</f>
        <v>0</v>
      </c>
      <c r="J229">
        <f>IFERROR(VLOOKUP($A229,content!$G$1:$T$174,8,0),0)</f>
        <v>0</v>
      </c>
      <c r="K229">
        <f>IFERROR(VLOOKUP($A229,content!$G$1:$T$174,9,0),0)</f>
        <v>0</v>
      </c>
      <c r="L229">
        <f>IFERROR(VLOOKUP($A229,content!$G$1:$T$174,10,0),0)</f>
        <v>0</v>
      </c>
      <c r="M229">
        <f>IFERROR(VLOOKUP($A229,content!$G$1:$T$174,11,0),0)</f>
        <v>0</v>
      </c>
      <c r="N229">
        <f>IFERROR(VLOOKUP($A229,content!$G$1:$T$174,12,0),0)</f>
        <v>0</v>
      </c>
      <c r="O229">
        <f>IFERROR(VLOOKUP($A229,content!$G$1:$T$174,13,0),0)</f>
        <v>0</v>
      </c>
    </row>
    <row r="230" spans="1:15" hidden="1" x14ac:dyDescent="0.3">
      <c r="A230" s="12">
        <v>44798</v>
      </c>
      <c r="B230" s="7">
        <v>55837</v>
      </c>
      <c r="C230">
        <f>VLOOKUP(A230,profile_visits!$A$1:$B$658,2,FALSE)</f>
        <v>1378</v>
      </c>
      <c r="D230">
        <f>IFERROR(VLOOKUP(A230,new_followers!$A$2:$B$341,2,FALSE),0)</f>
        <v>0</v>
      </c>
      <c r="E230">
        <f>IFERROR(INDEX(content!$E$1:$E$174,MATCH(newdata!A230,content!$G$1:$G$174,0)),)</f>
        <v>0</v>
      </c>
      <c r="F230">
        <f>IFERROR(INDEX(content!$F$1:$F$174,MATCH(newdata!A230,content!$G$1:$G$174,0)),0)</f>
        <v>0</v>
      </c>
      <c r="G230">
        <f>IFERROR(VLOOKUP($A230,content!$G$1:$T$174,3,0),0)</f>
        <v>0</v>
      </c>
      <c r="H230">
        <f>IFERROR(VLOOKUP($A230,content!$G$1:$T$174,6,0),0)</f>
        <v>0</v>
      </c>
      <c r="I230">
        <f>IFERROR(VLOOKUP($A230,content!$G$1:$T$174,7,0),0)</f>
        <v>0</v>
      </c>
      <c r="J230">
        <f>IFERROR(VLOOKUP($A230,content!$G$1:$T$174,8,0),0)</f>
        <v>0</v>
      </c>
      <c r="K230">
        <f>IFERROR(VLOOKUP($A230,content!$G$1:$T$174,9,0),0)</f>
        <v>0</v>
      </c>
      <c r="L230">
        <f>IFERROR(VLOOKUP($A230,content!$G$1:$T$174,10,0),0)</f>
        <v>0</v>
      </c>
      <c r="M230">
        <f>IFERROR(VLOOKUP($A230,content!$G$1:$T$174,11,0),0)</f>
        <v>0</v>
      </c>
      <c r="N230">
        <f>IFERROR(VLOOKUP($A230,content!$G$1:$T$174,12,0),0)</f>
        <v>0</v>
      </c>
      <c r="O230">
        <f>IFERROR(VLOOKUP($A230,content!$G$1:$T$174,13,0),0)</f>
        <v>0</v>
      </c>
    </row>
    <row r="231" spans="1:15" hidden="1" x14ac:dyDescent="0.3">
      <c r="A231" s="12">
        <v>44799</v>
      </c>
      <c r="B231" s="7">
        <v>51082</v>
      </c>
      <c r="C231">
        <f>VLOOKUP(A231,profile_visits!$A$1:$B$658,2,FALSE)</f>
        <v>2166</v>
      </c>
      <c r="D231">
        <f>IFERROR(VLOOKUP(A231,new_followers!$A$2:$B$341,2,FALSE),0)</f>
        <v>0</v>
      </c>
      <c r="E231">
        <f>IFERROR(INDEX(content!$E$1:$E$174,MATCH(newdata!A231,content!$G$1:$G$174,0)),)</f>
        <v>0</v>
      </c>
      <c r="F231">
        <f>IFERROR(INDEX(content!$F$1:$F$174,MATCH(newdata!A231,content!$G$1:$G$174,0)),0)</f>
        <v>0</v>
      </c>
      <c r="G231">
        <f>IFERROR(VLOOKUP($A231,content!$G$1:$T$174,3,0),0)</f>
        <v>0</v>
      </c>
      <c r="H231">
        <f>IFERROR(VLOOKUP($A231,content!$G$1:$T$174,6,0),0)</f>
        <v>0</v>
      </c>
      <c r="I231">
        <f>IFERROR(VLOOKUP($A231,content!$G$1:$T$174,7,0),0)</f>
        <v>0</v>
      </c>
      <c r="J231">
        <f>IFERROR(VLOOKUP($A231,content!$G$1:$T$174,8,0),0)</f>
        <v>0</v>
      </c>
      <c r="K231">
        <f>IFERROR(VLOOKUP($A231,content!$G$1:$T$174,9,0),0)</f>
        <v>0</v>
      </c>
      <c r="L231">
        <f>IFERROR(VLOOKUP($A231,content!$G$1:$T$174,10,0),0)</f>
        <v>0</v>
      </c>
      <c r="M231">
        <f>IFERROR(VLOOKUP($A231,content!$G$1:$T$174,11,0),0)</f>
        <v>0</v>
      </c>
      <c r="N231">
        <f>IFERROR(VLOOKUP($A231,content!$G$1:$T$174,12,0),0)</f>
        <v>0</v>
      </c>
      <c r="O231">
        <f>IFERROR(VLOOKUP($A231,content!$G$1:$T$174,13,0),0)</f>
        <v>0</v>
      </c>
    </row>
    <row r="232" spans="1:15" hidden="1" x14ac:dyDescent="0.3">
      <c r="A232" s="12">
        <v>44800</v>
      </c>
      <c r="B232" s="7">
        <v>32840</v>
      </c>
      <c r="C232">
        <f>VLOOKUP(A232,profile_visits!$A$1:$B$658,2,FALSE)</f>
        <v>1358</v>
      </c>
      <c r="D232">
        <f>IFERROR(VLOOKUP(A232,new_followers!$A$2:$B$341,2,FALSE),0)</f>
        <v>0</v>
      </c>
      <c r="E232">
        <f>IFERROR(INDEX(content!$E$1:$E$174,MATCH(newdata!A232,content!$G$1:$G$174,0)),)</f>
        <v>0</v>
      </c>
      <c r="F232">
        <f>IFERROR(INDEX(content!$F$1:$F$174,MATCH(newdata!A232,content!$G$1:$G$174,0)),0)</f>
        <v>0</v>
      </c>
      <c r="G232">
        <f>IFERROR(VLOOKUP($A232,content!$G$1:$T$174,3,0),0)</f>
        <v>0</v>
      </c>
      <c r="H232">
        <f>IFERROR(VLOOKUP($A232,content!$G$1:$T$174,6,0),0)</f>
        <v>0</v>
      </c>
      <c r="I232">
        <f>IFERROR(VLOOKUP($A232,content!$G$1:$T$174,7,0),0)</f>
        <v>0</v>
      </c>
      <c r="J232">
        <f>IFERROR(VLOOKUP($A232,content!$G$1:$T$174,8,0),0)</f>
        <v>0</v>
      </c>
      <c r="K232">
        <f>IFERROR(VLOOKUP($A232,content!$G$1:$T$174,9,0),0)</f>
        <v>0</v>
      </c>
      <c r="L232">
        <f>IFERROR(VLOOKUP($A232,content!$G$1:$T$174,10,0),0)</f>
        <v>0</v>
      </c>
      <c r="M232">
        <f>IFERROR(VLOOKUP($A232,content!$G$1:$T$174,11,0),0)</f>
        <v>0</v>
      </c>
      <c r="N232">
        <f>IFERROR(VLOOKUP($A232,content!$G$1:$T$174,12,0),0)</f>
        <v>0</v>
      </c>
      <c r="O232">
        <f>IFERROR(VLOOKUP($A232,content!$G$1:$T$174,13,0),0)</f>
        <v>0</v>
      </c>
    </row>
    <row r="233" spans="1:15" hidden="1" x14ac:dyDescent="0.3">
      <c r="A233" s="12">
        <v>44801</v>
      </c>
      <c r="B233" s="7">
        <v>41645</v>
      </c>
      <c r="C233">
        <f>VLOOKUP(A233,profile_visits!$A$1:$B$658,2,FALSE)</f>
        <v>1600</v>
      </c>
      <c r="D233">
        <f>IFERROR(VLOOKUP(A233,new_followers!$A$2:$B$341,2,FALSE),0)</f>
        <v>0</v>
      </c>
      <c r="E233">
        <f>IFERROR(INDEX(content!$E$1:$E$174,MATCH(newdata!A233,content!$G$1:$G$174,0)),)</f>
        <v>0</v>
      </c>
      <c r="F233">
        <f>IFERROR(INDEX(content!$F$1:$F$174,MATCH(newdata!A233,content!$G$1:$G$174,0)),0)</f>
        <v>0</v>
      </c>
      <c r="G233">
        <f>IFERROR(VLOOKUP($A233,content!$G$1:$T$174,3,0),0)</f>
        <v>0</v>
      </c>
      <c r="H233">
        <f>IFERROR(VLOOKUP($A233,content!$G$1:$T$174,6,0),0)</f>
        <v>0</v>
      </c>
      <c r="I233">
        <f>IFERROR(VLOOKUP($A233,content!$G$1:$T$174,7,0),0)</f>
        <v>0</v>
      </c>
      <c r="J233">
        <f>IFERROR(VLOOKUP($A233,content!$G$1:$T$174,8,0),0)</f>
        <v>0</v>
      </c>
      <c r="K233">
        <f>IFERROR(VLOOKUP($A233,content!$G$1:$T$174,9,0),0)</f>
        <v>0</v>
      </c>
      <c r="L233">
        <f>IFERROR(VLOOKUP($A233,content!$G$1:$T$174,10,0),0)</f>
        <v>0</v>
      </c>
      <c r="M233">
        <f>IFERROR(VLOOKUP($A233,content!$G$1:$T$174,11,0),0)</f>
        <v>0</v>
      </c>
      <c r="N233">
        <f>IFERROR(VLOOKUP($A233,content!$G$1:$T$174,12,0),0)</f>
        <v>0</v>
      </c>
      <c r="O233">
        <f>IFERROR(VLOOKUP($A233,content!$G$1:$T$174,13,0),0)</f>
        <v>0</v>
      </c>
    </row>
    <row r="234" spans="1:15" hidden="1" x14ac:dyDescent="0.3">
      <c r="A234" s="12">
        <v>44802</v>
      </c>
      <c r="B234" s="7">
        <v>53854</v>
      </c>
      <c r="C234">
        <f>VLOOKUP(A234,profile_visits!$A$1:$B$658,2,FALSE)</f>
        <v>1279</v>
      </c>
      <c r="D234">
        <f>IFERROR(VLOOKUP(A234,new_followers!$A$2:$B$341,2,FALSE),0)</f>
        <v>0</v>
      </c>
      <c r="E234">
        <f>IFERROR(INDEX(content!$E$1:$E$174,MATCH(newdata!A234,content!$G$1:$G$174,0)),)</f>
        <v>0</v>
      </c>
      <c r="F234">
        <f>IFERROR(INDEX(content!$F$1:$F$174,MATCH(newdata!A234,content!$G$1:$G$174,0)),0)</f>
        <v>0</v>
      </c>
      <c r="G234">
        <f>IFERROR(VLOOKUP($A234,content!$G$1:$T$174,3,0),0)</f>
        <v>0</v>
      </c>
      <c r="H234">
        <f>IFERROR(VLOOKUP($A234,content!$G$1:$T$174,6,0),0)</f>
        <v>0</v>
      </c>
      <c r="I234">
        <f>IFERROR(VLOOKUP($A234,content!$G$1:$T$174,7,0),0)</f>
        <v>0</v>
      </c>
      <c r="J234">
        <f>IFERROR(VLOOKUP($A234,content!$G$1:$T$174,8,0),0)</f>
        <v>0</v>
      </c>
      <c r="K234">
        <f>IFERROR(VLOOKUP($A234,content!$G$1:$T$174,9,0),0)</f>
        <v>0</v>
      </c>
      <c r="L234">
        <f>IFERROR(VLOOKUP($A234,content!$G$1:$T$174,10,0),0)</f>
        <v>0</v>
      </c>
      <c r="M234">
        <f>IFERROR(VLOOKUP($A234,content!$G$1:$T$174,11,0),0)</f>
        <v>0</v>
      </c>
      <c r="N234">
        <f>IFERROR(VLOOKUP($A234,content!$G$1:$T$174,12,0),0)</f>
        <v>0</v>
      </c>
      <c r="O234">
        <f>IFERROR(VLOOKUP($A234,content!$G$1:$T$174,13,0),0)</f>
        <v>0</v>
      </c>
    </row>
    <row r="235" spans="1:15" hidden="1" x14ac:dyDescent="0.3">
      <c r="A235" s="12">
        <v>44803</v>
      </c>
      <c r="B235" s="7">
        <v>57294</v>
      </c>
      <c r="C235">
        <f>VLOOKUP(A235,profile_visits!$A$1:$B$658,2,FALSE)</f>
        <v>597</v>
      </c>
      <c r="D235">
        <f>IFERROR(VLOOKUP(A235,new_followers!$A$2:$B$341,2,FALSE),0)</f>
        <v>0</v>
      </c>
      <c r="E235">
        <f>IFERROR(INDEX(content!$E$1:$E$174,MATCH(newdata!A235,content!$G$1:$G$174,0)),)</f>
        <v>0</v>
      </c>
      <c r="F235">
        <f>IFERROR(INDEX(content!$F$1:$F$174,MATCH(newdata!A235,content!$G$1:$G$174,0)),0)</f>
        <v>0</v>
      </c>
      <c r="G235">
        <f>IFERROR(VLOOKUP($A235,content!$G$1:$T$174,3,0),0)</f>
        <v>0</v>
      </c>
      <c r="H235">
        <f>IFERROR(VLOOKUP($A235,content!$G$1:$T$174,6,0),0)</f>
        <v>0</v>
      </c>
      <c r="I235">
        <f>IFERROR(VLOOKUP($A235,content!$G$1:$T$174,7,0),0)</f>
        <v>0</v>
      </c>
      <c r="J235">
        <f>IFERROR(VLOOKUP($A235,content!$G$1:$T$174,8,0),0)</f>
        <v>0</v>
      </c>
      <c r="K235">
        <f>IFERROR(VLOOKUP($A235,content!$G$1:$T$174,9,0),0)</f>
        <v>0</v>
      </c>
      <c r="L235">
        <f>IFERROR(VLOOKUP($A235,content!$G$1:$T$174,10,0),0)</f>
        <v>0</v>
      </c>
      <c r="M235">
        <f>IFERROR(VLOOKUP($A235,content!$G$1:$T$174,11,0),0)</f>
        <v>0</v>
      </c>
      <c r="N235">
        <f>IFERROR(VLOOKUP($A235,content!$G$1:$T$174,12,0),0)</f>
        <v>0</v>
      </c>
      <c r="O235">
        <f>IFERROR(VLOOKUP($A235,content!$G$1:$T$174,13,0),0)</f>
        <v>0</v>
      </c>
    </row>
    <row r="236" spans="1:15" hidden="1" x14ac:dyDescent="0.3">
      <c r="A236" s="12">
        <v>44804</v>
      </c>
      <c r="B236" s="7">
        <v>52790</v>
      </c>
      <c r="C236">
        <f>VLOOKUP(A236,profile_visits!$A$1:$B$658,2,FALSE)</f>
        <v>630</v>
      </c>
      <c r="D236">
        <f>IFERROR(VLOOKUP(A236,new_followers!$A$2:$B$341,2,FALSE),0)</f>
        <v>0</v>
      </c>
      <c r="E236">
        <f>IFERROR(INDEX(content!$E$1:$E$174,MATCH(newdata!A236,content!$G$1:$G$174,0)),)</f>
        <v>0</v>
      </c>
      <c r="F236">
        <f>IFERROR(INDEX(content!$F$1:$F$174,MATCH(newdata!A236,content!$G$1:$G$174,0)),0)</f>
        <v>0</v>
      </c>
      <c r="G236">
        <f>IFERROR(VLOOKUP($A236,content!$G$1:$T$174,3,0),0)</f>
        <v>0</v>
      </c>
      <c r="H236">
        <f>IFERROR(VLOOKUP($A236,content!$G$1:$T$174,6,0),0)</f>
        <v>0</v>
      </c>
      <c r="I236">
        <f>IFERROR(VLOOKUP($A236,content!$G$1:$T$174,7,0),0)</f>
        <v>0</v>
      </c>
      <c r="J236">
        <f>IFERROR(VLOOKUP($A236,content!$G$1:$T$174,8,0),0)</f>
        <v>0</v>
      </c>
      <c r="K236">
        <f>IFERROR(VLOOKUP($A236,content!$G$1:$T$174,9,0),0)</f>
        <v>0</v>
      </c>
      <c r="L236">
        <f>IFERROR(VLOOKUP($A236,content!$G$1:$T$174,10,0),0)</f>
        <v>0</v>
      </c>
      <c r="M236">
        <f>IFERROR(VLOOKUP($A236,content!$G$1:$T$174,11,0),0)</f>
        <v>0</v>
      </c>
      <c r="N236">
        <f>IFERROR(VLOOKUP($A236,content!$G$1:$T$174,12,0),0)</f>
        <v>0</v>
      </c>
      <c r="O236">
        <f>IFERROR(VLOOKUP($A236,content!$G$1:$T$174,13,0),0)</f>
        <v>0</v>
      </c>
    </row>
    <row r="237" spans="1:15" hidden="1" x14ac:dyDescent="0.3">
      <c r="A237" s="12">
        <v>44805</v>
      </c>
      <c r="B237" s="7">
        <v>31149</v>
      </c>
      <c r="C237">
        <f>VLOOKUP(A237,profile_visits!$A$1:$B$658,2,FALSE)</f>
        <v>487</v>
      </c>
      <c r="D237">
        <f>IFERROR(VLOOKUP(A237,new_followers!$A$2:$B$341,2,FALSE),0)</f>
        <v>0</v>
      </c>
      <c r="E237">
        <f>IFERROR(INDEX(content!$E$1:$E$174,MATCH(newdata!A237,content!$G$1:$G$174,0)),)</f>
        <v>0</v>
      </c>
      <c r="F237">
        <f>IFERROR(INDEX(content!$F$1:$F$174,MATCH(newdata!A237,content!$G$1:$G$174,0)),0)</f>
        <v>0</v>
      </c>
      <c r="G237">
        <f>IFERROR(VLOOKUP($A237,content!$G$1:$T$174,3,0),0)</f>
        <v>0</v>
      </c>
      <c r="H237">
        <f>IFERROR(VLOOKUP($A237,content!$G$1:$T$174,6,0),0)</f>
        <v>0</v>
      </c>
      <c r="I237">
        <f>IFERROR(VLOOKUP($A237,content!$G$1:$T$174,7,0),0)</f>
        <v>0</v>
      </c>
      <c r="J237">
        <f>IFERROR(VLOOKUP($A237,content!$G$1:$T$174,8,0),0)</f>
        <v>0</v>
      </c>
      <c r="K237">
        <f>IFERROR(VLOOKUP($A237,content!$G$1:$T$174,9,0),0)</f>
        <v>0</v>
      </c>
      <c r="L237">
        <f>IFERROR(VLOOKUP($A237,content!$G$1:$T$174,10,0),0)</f>
        <v>0</v>
      </c>
      <c r="M237">
        <f>IFERROR(VLOOKUP($A237,content!$G$1:$T$174,11,0),0)</f>
        <v>0</v>
      </c>
      <c r="N237">
        <f>IFERROR(VLOOKUP($A237,content!$G$1:$T$174,12,0),0)</f>
        <v>0</v>
      </c>
      <c r="O237">
        <f>IFERROR(VLOOKUP($A237,content!$G$1:$T$174,13,0),0)</f>
        <v>0</v>
      </c>
    </row>
    <row r="238" spans="1:15" hidden="1" x14ac:dyDescent="0.3">
      <c r="A238" s="12">
        <v>44806</v>
      </c>
      <c r="B238" s="7">
        <v>37829</v>
      </c>
      <c r="C238">
        <f>VLOOKUP(A238,profile_visits!$A$1:$B$658,2,FALSE)</f>
        <v>509</v>
      </c>
      <c r="D238">
        <f>IFERROR(VLOOKUP(A238,new_followers!$A$2:$B$341,2,FALSE),0)</f>
        <v>0</v>
      </c>
      <c r="E238">
        <f>IFERROR(INDEX(content!$E$1:$E$174,MATCH(newdata!A238,content!$G$1:$G$174,0)),)</f>
        <v>0</v>
      </c>
      <c r="F238">
        <f>IFERROR(INDEX(content!$F$1:$F$174,MATCH(newdata!A238,content!$G$1:$G$174,0)),0)</f>
        <v>0</v>
      </c>
      <c r="G238">
        <f>IFERROR(VLOOKUP($A238,content!$G$1:$T$174,3,0),0)</f>
        <v>0</v>
      </c>
      <c r="H238">
        <f>IFERROR(VLOOKUP($A238,content!$G$1:$T$174,6,0),0)</f>
        <v>0</v>
      </c>
      <c r="I238">
        <f>IFERROR(VLOOKUP($A238,content!$G$1:$T$174,7,0),0)</f>
        <v>0</v>
      </c>
      <c r="J238">
        <f>IFERROR(VLOOKUP($A238,content!$G$1:$T$174,8,0),0)</f>
        <v>0</v>
      </c>
      <c r="K238">
        <f>IFERROR(VLOOKUP($A238,content!$G$1:$T$174,9,0),0)</f>
        <v>0</v>
      </c>
      <c r="L238">
        <f>IFERROR(VLOOKUP($A238,content!$G$1:$T$174,10,0),0)</f>
        <v>0</v>
      </c>
      <c r="M238">
        <f>IFERROR(VLOOKUP($A238,content!$G$1:$T$174,11,0),0)</f>
        <v>0</v>
      </c>
      <c r="N238">
        <f>IFERROR(VLOOKUP($A238,content!$G$1:$T$174,12,0),0)</f>
        <v>0</v>
      </c>
      <c r="O238">
        <f>IFERROR(VLOOKUP($A238,content!$G$1:$T$174,13,0),0)</f>
        <v>0</v>
      </c>
    </row>
    <row r="239" spans="1:15" hidden="1" x14ac:dyDescent="0.3">
      <c r="A239" s="12">
        <v>44807</v>
      </c>
      <c r="B239" s="7">
        <v>22786</v>
      </c>
      <c r="C239">
        <f>VLOOKUP(A239,profile_visits!$A$1:$B$658,2,FALSE)</f>
        <v>449</v>
      </c>
      <c r="D239">
        <f>IFERROR(VLOOKUP(A239,new_followers!$A$2:$B$341,2,FALSE),0)</f>
        <v>0</v>
      </c>
      <c r="E239">
        <f>IFERROR(INDEX(content!$E$1:$E$174,MATCH(newdata!A239,content!$G$1:$G$174,0)),)</f>
        <v>0</v>
      </c>
      <c r="F239">
        <f>IFERROR(INDEX(content!$F$1:$F$174,MATCH(newdata!A239,content!$G$1:$G$174,0)),0)</f>
        <v>0</v>
      </c>
      <c r="G239">
        <f>IFERROR(VLOOKUP($A239,content!$G$1:$T$174,3,0),0)</f>
        <v>0</v>
      </c>
      <c r="H239">
        <f>IFERROR(VLOOKUP($A239,content!$G$1:$T$174,6,0),0)</f>
        <v>0</v>
      </c>
      <c r="I239">
        <f>IFERROR(VLOOKUP($A239,content!$G$1:$T$174,7,0),0)</f>
        <v>0</v>
      </c>
      <c r="J239">
        <f>IFERROR(VLOOKUP($A239,content!$G$1:$T$174,8,0),0)</f>
        <v>0</v>
      </c>
      <c r="K239">
        <f>IFERROR(VLOOKUP($A239,content!$G$1:$T$174,9,0),0)</f>
        <v>0</v>
      </c>
      <c r="L239">
        <f>IFERROR(VLOOKUP($A239,content!$G$1:$T$174,10,0),0)</f>
        <v>0</v>
      </c>
      <c r="M239">
        <f>IFERROR(VLOOKUP($A239,content!$G$1:$T$174,11,0),0)</f>
        <v>0</v>
      </c>
      <c r="N239">
        <f>IFERROR(VLOOKUP($A239,content!$G$1:$T$174,12,0),0)</f>
        <v>0</v>
      </c>
      <c r="O239">
        <f>IFERROR(VLOOKUP($A239,content!$G$1:$T$174,13,0),0)</f>
        <v>0</v>
      </c>
    </row>
    <row r="240" spans="1:15" hidden="1" x14ac:dyDescent="0.3">
      <c r="A240" s="12">
        <v>44808</v>
      </c>
      <c r="B240" s="7">
        <v>18282</v>
      </c>
      <c r="C240">
        <f>VLOOKUP(A240,profile_visits!$A$1:$B$658,2,FALSE)</f>
        <v>354</v>
      </c>
      <c r="D240">
        <f>IFERROR(VLOOKUP(A240,new_followers!$A$2:$B$341,2,FALSE),0)</f>
        <v>0</v>
      </c>
      <c r="E240">
        <f>IFERROR(INDEX(content!$E$1:$E$174,MATCH(newdata!A240,content!$G$1:$G$174,0)),)</f>
        <v>0</v>
      </c>
      <c r="F240">
        <f>IFERROR(INDEX(content!$F$1:$F$174,MATCH(newdata!A240,content!$G$1:$G$174,0)),0)</f>
        <v>0</v>
      </c>
      <c r="G240">
        <f>IFERROR(VLOOKUP($A240,content!$G$1:$T$174,3,0),0)</f>
        <v>0</v>
      </c>
      <c r="H240">
        <f>IFERROR(VLOOKUP($A240,content!$G$1:$T$174,6,0),0)</f>
        <v>0</v>
      </c>
      <c r="I240">
        <f>IFERROR(VLOOKUP($A240,content!$G$1:$T$174,7,0),0)</f>
        <v>0</v>
      </c>
      <c r="J240">
        <f>IFERROR(VLOOKUP($A240,content!$G$1:$T$174,8,0),0)</f>
        <v>0</v>
      </c>
      <c r="K240">
        <f>IFERROR(VLOOKUP($A240,content!$G$1:$T$174,9,0),0)</f>
        <v>0</v>
      </c>
      <c r="L240">
        <f>IFERROR(VLOOKUP($A240,content!$G$1:$T$174,10,0),0)</f>
        <v>0</v>
      </c>
      <c r="M240">
        <f>IFERROR(VLOOKUP($A240,content!$G$1:$T$174,11,0),0)</f>
        <v>0</v>
      </c>
      <c r="N240">
        <f>IFERROR(VLOOKUP($A240,content!$G$1:$T$174,12,0),0)</f>
        <v>0</v>
      </c>
      <c r="O240">
        <f>IFERROR(VLOOKUP($A240,content!$G$1:$T$174,13,0),0)</f>
        <v>0</v>
      </c>
    </row>
    <row r="241" spans="1:15" hidden="1" x14ac:dyDescent="0.3">
      <c r="A241" s="12">
        <v>44809</v>
      </c>
      <c r="B241" s="7">
        <v>17868</v>
      </c>
      <c r="C241">
        <f>VLOOKUP(A241,profile_visits!$A$1:$B$658,2,FALSE)</f>
        <v>601</v>
      </c>
      <c r="D241">
        <f>IFERROR(VLOOKUP(A241,new_followers!$A$2:$B$341,2,FALSE),0)</f>
        <v>0</v>
      </c>
      <c r="E241">
        <f>IFERROR(INDEX(content!$E$1:$E$174,MATCH(newdata!A241,content!$G$1:$G$174,0)),)</f>
        <v>0</v>
      </c>
      <c r="F241">
        <f>IFERROR(INDEX(content!$F$1:$F$174,MATCH(newdata!A241,content!$G$1:$G$174,0)),0)</f>
        <v>0</v>
      </c>
      <c r="G241">
        <f>IFERROR(VLOOKUP($A241,content!$G$1:$T$174,3,0),0)</f>
        <v>0</v>
      </c>
      <c r="H241">
        <f>IFERROR(VLOOKUP($A241,content!$G$1:$T$174,6,0),0)</f>
        <v>0</v>
      </c>
      <c r="I241">
        <f>IFERROR(VLOOKUP($A241,content!$G$1:$T$174,7,0),0)</f>
        <v>0</v>
      </c>
      <c r="J241">
        <f>IFERROR(VLOOKUP($A241,content!$G$1:$T$174,8,0),0)</f>
        <v>0</v>
      </c>
      <c r="K241">
        <f>IFERROR(VLOOKUP($A241,content!$G$1:$T$174,9,0),0)</f>
        <v>0</v>
      </c>
      <c r="L241">
        <f>IFERROR(VLOOKUP($A241,content!$G$1:$T$174,10,0),0)</f>
        <v>0</v>
      </c>
      <c r="M241">
        <f>IFERROR(VLOOKUP($A241,content!$G$1:$T$174,11,0),0)</f>
        <v>0</v>
      </c>
      <c r="N241">
        <f>IFERROR(VLOOKUP($A241,content!$G$1:$T$174,12,0),0)</f>
        <v>0</v>
      </c>
      <c r="O241">
        <f>IFERROR(VLOOKUP($A241,content!$G$1:$T$174,13,0),0)</f>
        <v>0</v>
      </c>
    </row>
    <row r="242" spans="1:15" hidden="1" x14ac:dyDescent="0.3">
      <c r="A242" s="12">
        <v>44810</v>
      </c>
      <c r="B242" s="7">
        <v>14740</v>
      </c>
      <c r="C242">
        <f>VLOOKUP(A242,profile_visits!$A$1:$B$658,2,FALSE)</f>
        <v>451</v>
      </c>
      <c r="D242">
        <f>IFERROR(VLOOKUP(A242,new_followers!$A$2:$B$341,2,FALSE),0)</f>
        <v>0</v>
      </c>
      <c r="E242">
        <f>IFERROR(INDEX(content!$E$1:$E$174,MATCH(newdata!A242,content!$G$1:$G$174,0)),)</f>
        <v>0</v>
      </c>
      <c r="F242">
        <f>IFERROR(INDEX(content!$F$1:$F$174,MATCH(newdata!A242,content!$G$1:$G$174,0)),0)</f>
        <v>0</v>
      </c>
      <c r="G242">
        <f>IFERROR(VLOOKUP($A242,content!$G$1:$T$174,3,0),0)</f>
        <v>0</v>
      </c>
      <c r="H242">
        <f>IFERROR(VLOOKUP($A242,content!$G$1:$T$174,6,0),0)</f>
        <v>0</v>
      </c>
      <c r="I242">
        <f>IFERROR(VLOOKUP($A242,content!$G$1:$T$174,7,0),0)</f>
        <v>0</v>
      </c>
      <c r="J242">
        <f>IFERROR(VLOOKUP($A242,content!$G$1:$T$174,8,0),0)</f>
        <v>0</v>
      </c>
      <c r="K242">
        <f>IFERROR(VLOOKUP($A242,content!$G$1:$T$174,9,0),0)</f>
        <v>0</v>
      </c>
      <c r="L242">
        <f>IFERROR(VLOOKUP($A242,content!$G$1:$T$174,10,0),0)</f>
        <v>0</v>
      </c>
      <c r="M242">
        <f>IFERROR(VLOOKUP($A242,content!$G$1:$T$174,11,0),0)</f>
        <v>0</v>
      </c>
      <c r="N242">
        <f>IFERROR(VLOOKUP($A242,content!$G$1:$T$174,12,0),0)</f>
        <v>0</v>
      </c>
      <c r="O242">
        <f>IFERROR(VLOOKUP($A242,content!$G$1:$T$174,13,0),0)</f>
        <v>0</v>
      </c>
    </row>
    <row r="243" spans="1:15" hidden="1" x14ac:dyDescent="0.3">
      <c r="A243" s="12">
        <v>44811</v>
      </c>
      <c r="B243" s="7">
        <v>9524</v>
      </c>
      <c r="C243">
        <f>VLOOKUP(A243,profile_visits!$A$1:$B$658,2,FALSE)</f>
        <v>314</v>
      </c>
      <c r="D243">
        <f>IFERROR(VLOOKUP(A243,new_followers!$A$2:$B$341,2,FALSE),0)</f>
        <v>0</v>
      </c>
      <c r="E243">
        <f>IFERROR(INDEX(content!$E$1:$E$174,MATCH(newdata!A243,content!$G$1:$G$174,0)),)</f>
        <v>0</v>
      </c>
      <c r="F243">
        <f>IFERROR(INDEX(content!$F$1:$F$174,MATCH(newdata!A243,content!$G$1:$G$174,0)),0)</f>
        <v>0</v>
      </c>
      <c r="G243">
        <f>IFERROR(VLOOKUP($A243,content!$G$1:$T$174,3,0),0)</f>
        <v>0</v>
      </c>
      <c r="H243">
        <f>IFERROR(VLOOKUP($A243,content!$G$1:$T$174,6,0),0)</f>
        <v>0</v>
      </c>
      <c r="I243">
        <f>IFERROR(VLOOKUP($A243,content!$G$1:$T$174,7,0),0)</f>
        <v>0</v>
      </c>
      <c r="J243">
        <f>IFERROR(VLOOKUP($A243,content!$G$1:$T$174,8,0),0)</f>
        <v>0</v>
      </c>
      <c r="K243">
        <f>IFERROR(VLOOKUP($A243,content!$G$1:$T$174,9,0),0)</f>
        <v>0</v>
      </c>
      <c r="L243">
        <f>IFERROR(VLOOKUP($A243,content!$G$1:$T$174,10,0),0)</f>
        <v>0</v>
      </c>
      <c r="M243">
        <f>IFERROR(VLOOKUP($A243,content!$G$1:$T$174,11,0),0)</f>
        <v>0</v>
      </c>
      <c r="N243">
        <f>IFERROR(VLOOKUP($A243,content!$G$1:$T$174,12,0),0)</f>
        <v>0</v>
      </c>
      <c r="O243">
        <f>IFERROR(VLOOKUP($A243,content!$G$1:$T$174,13,0),0)</f>
        <v>0</v>
      </c>
    </row>
    <row r="244" spans="1:15" hidden="1" x14ac:dyDescent="0.3">
      <c r="A244" s="12">
        <v>44812</v>
      </c>
      <c r="B244" s="7">
        <v>6040</v>
      </c>
      <c r="C244">
        <f>VLOOKUP(A244,profile_visits!$A$1:$B$658,2,FALSE)</f>
        <v>276</v>
      </c>
      <c r="D244">
        <f>IFERROR(VLOOKUP(A244,new_followers!$A$2:$B$341,2,FALSE),0)</f>
        <v>0</v>
      </c>
      <c r="E244">
        <f>IFERROR(INDEX(content!$E$1:$E$174,MATCH(newdata!A244,content!$G$1:$G$174,0)),)</f>
        <v>0</v>
      </c>
      <c r="F244">
        <f>IFERROR(INDEX(content!$F$1:$F$174,MATCH(newdata!A244,content!$G$1:$G$174,0)),0)</f>
        <v>0</v>
      </c>
      <c r="G244">
        <f>IFERROR(VLOOKUP($A244,content!$G$1:$T$174,3,0),0)</f>
        <v>0</v>
      </c>
      <c r="H244">
        <f>IFERROR(VLOOKUP($A244,content!$G$1:$T$174,6,0),0)</f>
        <v>0</v>
      </c>
      <c r="I244">
        <f>IFERROR(VLOOKUP($A244,content!$G$1:$T$174,7,0),0)</f>
        <v>0</v>
      </c>
      <c r="J244">
        <f>IFERROR(VLOOKUP($A244,content!$G$1:$T$174,8,0),0)</f>
        <v>0</v>
      </c>
      <c r="K244">
        <f>IFERROR(VLOOKUP($A244,content!$G$1:$T$174,9,0),0)</f>
        <v>0</v>
      </c>
      <c r="L244">
        <f>IFERROR(VLOOKUP($A244,content!$G$1:$T$174,10,0),0)</f>
        <v>0</v>
      </c>
      <c r="M244">
        <f>IFERROR(VLOOKUP($A244,content!$G$1:$T$174,11,0),0)</f>
        <v>0</v>
      </c>
      <c r="N244">
        <f>IFERROR(VLOOKUP($A244,content!$G$1:$T$174,12,0),0)</f>
        <v>0</v>
      </c>
      <c r="O244">
        <f>IFERROR(VLOOKUP($A244,content!$G$1:$T$174,13,0),0)</f>
        <v>0</v>
      </c>
    </row>
    <row r="245" spans="1:15" hidden="1" x14ac:dyDescent="0.3">
      <c r="A245" s="12">
        <v>44813</v>
      </c>
      <c r="B245" s="7">
        <v>3515</v>
      </c>
      <c r="C245">
        <f>VLOOKUP(A245,profile_visits!$A$1:$B$658,2,FALSE)</f>
        <v>197</v>
      </c>
      <c r="D245">
        <f>IFERROR(VLOOKUP(A245,new_followers!$A$2:$B$341,2,FALSE),0)</f>
        <v>0</v>
      </c>
      <c r="E245">
        <f>IFERROR(INDEX(content!$E$1:$E$174,MATCH(newdata!A245,content!$G$1:$G$174,0)),)</f>
        <v>0</v>
      </c>
      <c r="F245">
        <f>IFERROR(INDEX(content!$F$1:$F$174,MATCH(newdata!A245,content!$G$1:$G$174,0)),0)</f>
        <v>0</v>
      </c>
      <c r="G245">
        <f>IFERROR(VLOOKUP($A245,content!$G$1:$T$174,3,0),0)</f>
        <v>0</v>
      </c>
      <c r="H245">
        <f>IFERROR(VLOOKUP($A245,content!$G$1:$T$174,6,0),0)</f>
        <v>0</v>
      </c>
      <c r="I245">
        <f>IFERROR(VLOOKUP($A245,content!$G$1:$T$174,7,0),0)</f>
        <v>0</v>
      </c>
      <c r="J245">
        <f>IFERROR(VLOOKUP($A245,content!$G$1:$T$174,8,0),0)</f>
        <v>0</v>
      </c>
      <c r="K245">
        <f>IFERROR(VLOOKUP($A245,content!$G$1:$T$174,9,0),0)</f>
        <v>0</v>
      </c>
      <c r="L245">
        <f>IFERROR(VLOOKUP($A245,content!$G$1:$T$174,10,0),0)</f>
        <v>0</v>
      </c>
      <c r="M245">
        <f>IFERROR(VLOOKUP($A245,content!$G$1:$T$174,11,0),0)</f>
        <v>0</v>
      </c>
      <c r="N245">
        <f>IFERROR(VLOOKUP($A245,content!$G$1:$T$174,12,0),0)</f>
        <v>0</v>
      </c>
      <c r="O245">
        <f>IFERROR(VLOOKUP($A245,content!$G$1:$T$174,13,0),0)</f>
        <v>0</v>
      </c>
    </row>
    <row r="246" spans="1:15" hidden="1" x14ac:dyDescent="0.3">
      <c r="A246" s="12">
        <v>44814</v>
      </c>
      <c r="B246" s="7">
        <v>16348</v>
      </c>
      <c r="C246">
        <f>VLOOKUP(A246,profile_visits!$A$1:$B$658,2,FALSE)</f>
        <v>442</v>
      </c>
      <c r="D246">
        <f>IFERROR(VLOOKUP(A246,new_followers!$A$2:$B$341,2,FALSE),0)</f>
        <v>0</v>
      </c>
      <c r="E246">
        <f>IFERROR(INDEX(content!$E$1:$E$174,MATCH(newdata!A246,content!$G$1:$G$174,0)),)</f>
        <v>0</v>
      </c>
      <c r="F246">
        <f>IFERROR(INDEX(content!$F$1:$F$174,MATCH(newdata!A246,content!$G$1:$G$174,0)),0)</f>
        <v>0</v>
      </c>
      <c r="G246">
        <f>IFERROR(VLOOKUP($A246,content!$G$1:$T$174,3,0),0)</f>
        <v>0</v>
      </c>
      <c r="H246">
        <f>IFERROR(VLOOKUP($A246,content!$G$1:$T$174,6,0),0)</f>
        <v>0</v>
      </c>
      <c r="I246">
        <f>IFERROR(VLOOKUP($A246,content!$G$1:$T$174,7,0),0)</f>
        <v>0</v>
      </c>
      <c r="J246">
        <f>IFERROR(VLOOKUP($A246,content!$G$1:$T$174,8,0),0)</f>
        <v>0</v>
      </c>
      <c r="K246">
        <f>IFERROR(VLOOKUP($A246,content!$G$1:$T$174,9,0),0)</f>
        <v>0</v>
      </c>
      <c r="L246">
        <f>IFERROR(VLOOKUP($A246,content!$G$1:$T$174,10,0),0)</f>
        <v>0</v>
      </c>
      <c r="M246">
        <f>IFERROR(VLOOKUP($A246,content!$G$1:$T$174,11,0),0)</f>
        <v>0</v>
      </c>
      <c r="N246">
        <f>IFERROR(VLOOKUP($A246,content!$G$1:$T$174,12,0),0)</f>
        <v>0</v>
      </c>
      <c r="O246">
        <f>IFERROR(VLOOKUP($A246,content!$G$1:$T$174,13,0),0)</f>
        <v>0</v>
      </c>
    </row>
    <row r="247" spans="1:15" hidden="1" x14ac:dyDescent="0.3">
      <c r="A247" s="12">
        <v>44815</v>
      </c>
      <c r="B247" s="7">
        <v>11740</v>
      </c>
      <c r="C247">
        <f>VLOOKUP(A247,profile_visits!$A$1:$B$658,2,FALSE)</f>
        <v>409</v>
      </c>
      <c r="D247">
        <f>IFERROR(VLOOKUP(A247,new_followers!$A$2:$B$341,2,FALSE),0)</f>
        <v>0</v>
      </c>
      <c r="E247">
        <f>IFERROR(INDEX(content!$E$1:$E$174,MATCH(newdata!A247,content!$G$1:$G$174,0)),)</f>
        <v>0</v>
      </c>
      <c r="F247">
        <f>IFERROR(INDEX(content!$F$1:$F$174,MATCH(newdata!A247,content!$G$1:$G$174,0)),0)</f>
        <v>0</v>
      </c>
      <c r="G247">
        <f>IFERROR(VLOOKUP($A247,content!$G$1:$T$174,3,0),0)</f>
        <v>0</v>
      </c>
      <c r="H247">
        <f>IFERROR(VLOOKUP($A247,content!$G$1:$T$174,6,0),0)</f>
        <v>0</v>
      </c>
      <c r="I247">
        <f>IFERROR(VLOOKUP($A247,content!$G$1:$T$174,7,0),0)</f>
        <v>0</v>
      </c>
      <c r="J247">
        <f>IFERROR(VLOOKUP($A247,content!$G$1:$T$174,8,0),0)</f>
        <v>0</v>
      </c>
      <c r="K247">
        <f>IFERROR(VLOOKUP($A247,content!$G$1:$T$174,9,0),0)</f>
        <v>0</v>
      </c>
      <c r="L247">
        <f>IFERROR(VLOOKUP($A247,content!$G$1:$T$174,10,0),0)</f>
        <v>0</v>
      </c>
      <c r="M247">
        <f>IFERROR(VLOOKUP($A247,content!$G$1:$T$174,11,0),0)</f>
        <v>0</v>
      </c>
      <c r="N247">
        <f>IFERROR(VLOOKUP($A247,content!$G$1:$T$174,12,0),0)</f>
        <v>0</v>
      </c>
      <c r="O247">
        <f>IFERROR(VLOOKUP($A247,content!$G$1:$T$174,13,0),0)</f>
        <v>0</v>
      </c>
    </row>
    <row r="248" spans="1:15" hidden="1" x14ac:dyDescent="0.3">
      <c r="A248" s="12">
        <v>44816</v>
      </c>
      <c r="B248" s="7">
        <v>13732</v>
      </c>
      <c r="C248">
        <f>VLOOKUP(A248,profile_visits!$A$1:$B$658,2,FALSE)</f>
        <v>563</v>
      </c>
      <c r="D248">
        <f>IFERROR(VLOOKUP(A248,new_followers!$A$2:$B$341,2,FALSE),0)</f>
        <v>0</v>
      </c>
      <c r="E248">
        <f>IFERROR(INDEX(content!$E$1:$E$174,MATCH(newdata!A248,content!$G$1:$G$174,0)),)</f>
        <v>0</v>
      </c>
      <c r="F248">
        <f>IFERROR(INDEX(content!$F$1:$F$174,MATCH(newdata!A248,content!$G$1:$G$174,0)),0)</f>
        <v>0</v>
      </c>
      <c r="G248">
        <f>IFERROR(VLOOKUP($A248,content!$G$1:$T$174,3,0),0)</f>
        <v>0</v>
      </c>
      <c r="H248">
        <f>IFERROR(VLOOKUP($A248,content!$G$1:$T$174,6,0),0)</f>
        <v>0</v>
      </c>
      <c r="I248">
        <f>IFERROR(VLOOKUP($A248,content!$G$1:$T$174,7,0),0)</f>
        <v>0</v>
      </c>
      <c r="J248">
        <f>IFERROR(VLOOKUP($A248,content!$G$1:$T$174,8,0),0)</f>
        <v>0</v>
      </c>
      <c r="K248">
        <f>IFERROR(VLOOKUP($A248,content!$G$1:$T$174,9,0),0)</f>
        <v>0</v>
      </c>
      <c r="L248">
        <f>IFERROR(VLOOKUP($A248,content!$G$1:$T$174,10,0),0)</f>
        <v>0</v>
      </c>
      <c r="M248">
        <f>IFERROR(VLOOKUP($A248,content!$G$1:$T$174,11,0),0)</f>
        <v>0</v>
      </c>
      <c r="N248">
        <f>IFERROR(VLOOKUP($A248,content!$G$1:$T$174,12,0),0)</f>
        <v>0</v>
      </c>
      <c r="O248">
        <f>IFERROR(VLOOKUP($A248,content!$G$1:$T$174,13,0),0)</f>
        <v>0</v>
      </c>
    </row>
    <row r="249" spans="1:15" hidden="1" x14ac:dyDescent="0.3">
      <c r="A249" s="12">
        <v>44817</v>
      </c>
      <c r="B249" s="7">
        <v>8884</v>
      </c>
      <c r="C249">
        <f>VLOOKUP(A249,profile_visits!$A$1:$B$658,2,FALSE)</f>
        <v>470</v>
      </c>
      <c r="D249">
        <f>IFERROR(VLOOKUP(A249,new_followers!$A$2:$B$341,2,FALSE),0)</f>
        <v>0</v>
      </c>
      <c r="E249">
        <f>IFERROR(INDEX(content!$E$1:$E$174,MATCH(newdata!A249,content!$G$1:$G$174,0)),)</f>
        <v>0</v>
      </c>
      <c r="F249">
        <f>IFERROR(INDEX(content!$F$1:$F$174,MATCH(newdata!A249,content!$G$1:$G$174,0)),0)</f>
        <v>0</v>
      </c>
      <c r="G249">
        <f>IFERROR(VLOOKUP($A249,content!$G$1:$T$174,3,0),0)</f>
        <v>0</v>
      </c>
      <c r="H249">
        <f>IFERROR(VLOOKUP($A249,content!$G$1:$T$174,6,0),0)</f>
        <v>0</v>
      </c>
      <c r="I249">
        <f>IFERROR(VLOOKUP($A249,content!$G$1:$T$174,7,0),0)</f>
        <v>0</v>
      </c>
      <c r="J249">
        <f>IFERROR(VLOOKUP($A249,content!$G$1:$T$174,8,0),0)</f>
        <v>0</v>
      </c>
      <c r="K249">
        <f>IFERROR(VLOOKUP($A249,content!$G$1:$T$174,9,0),0)</f>
        <v>0</v>
      </c>
      <c r="L249">
        <f>IFERROR(VLOOKUP($A249,content!$G$1:$T$174,10,0),0)</f>
        <v>0</v>
      </c>
      <c r="M249">
        <f>IFERROR(VLOOKUP($A249,content!$G$1:$T$174,11,0),0)</f>
        <v>0</v>
      </c>
      <c r="N249">
        <f>IFERROR(VLOOKUP($A249,content!$G$1:$T$174,12,0),0)</f>
        <v>0</v>
      </c>
      <c r="O249">
        <f>IFERROR(VLOOKUP($A249,content!$G$1:$T$174,13,0),0)</f>
        <v>0</v>
      </c>
    </row>
    <row r="250" spans="1:15" hidden="1" x14ac:dyDescent="0.3">
      <c r="A250" s="12">
        <v>44818</v>
      </c>
      <c r="B250" s="7">
        <v>4684</v>
      </c>
      <c r="C250">
        <f>VLOOKUP(A250,profile_visits!$A$1:$B$658,2,FALSE)</f>
        <v>285</v>
      </c>
      <c r="D250">
        <f>IFERROR(VLOOKUP(A250,new_followers!$A$2:$B$341,2,FALSE),0)</f>
        <v>0</v>
      </c>
      <c r="E250">
        <f>IFERROR(INDEX(content!$E$1:$E$174,MATCH(newdata!A250,content!$G$1:$G$174,0)),)</f>
        <v>0</v>
      </c>
      <c r="F250">
        <f>IFERROR(INDEX(content!$F$1:$F$174,MATCH(newdata!A250,content!$G$1:$G$174,0)),0)</f>
        <v>0</v>
      </c>
      <c r="G250">
        <f>IFERROR(VLOOKUP($A250,content!$G$1:$T$174,3,0),0)</f>
        <v>0</v>
      </c>
      <c r="H250">
        <f>IFERROR(VLOOKUP($A250,content!$G$1:$T$174,6,0),0)</f>
        <v>0</v>
      </c>
      <c r="I250">
        <f>IFERROR(VLOOKUP($A250,content!$G$1:$T$174,7,0),0)</f>
        <v>0</v>
      </c>
      <c r="J250">
        <f>IFERROR(VLOOKUP($A250,content!$G$1:$T$174,8,0),0)</f>
        <v>0</v>
      </c>
      <c r="K250">
        <f>IFERROR(VLOOKUP($A250,content!$G$1:$T$174,9,0),0)</f>
        <v>0</v>
      </c>
      <c r="L250">
        <f>IFERROR(VLOOKUP($A250,content!$G$1:$T$174,10,0),0)</f>
        <v>0</v>
      </c>
      <c r="M250">
        <f>IFERROR(VLOOKUP($A250,content!$G$1:$T$174,11,0),0)</f>
        <v>0</v>
      </c>
      <c r="N250">
        <f>IFERROR(VLOOKUP($A250,content!$G$1:$T$174,12,0),0)</f>
        <v>0</v>
      </c>
      <c r="O250">
        <f>IFERROR(VLOOKUP($A250,content!$G$1:$T$174,13,0),0)</f>
        <v>0</v>
      </c>
    </row>
    <row r="251" spans="1:15" hidden="1" x14ac:dyDescent="0.3">
      <c r="A251" s="12">
        <v>44819</v>
      </c>
      <c r="B251" s="7">
        <v>36445</v>
      </c>
      <c r="C251">
        <f>VLOOKUP(A251,profile_visits!$A$1:$B$658,2,FALSE)</f>
        <v>832</v>
      </c>
      <c r="D251">
        <f>IFERROR(VLOOKUP(A251,new_followers!$A$2:$B$341,2,FALSE),0)</f>
        <v>0</v>
      </c>
      <c r="E251">
        <f>IFERROR(INDEX(content!$E$1:$E$174,MATCH(newdata!A251,content!$G$1:$G$174,0)),)</f>
        <v>0</v>
      </c>
      <c r="F251">
        <f>IFERROR(INDEX(content!$F$1:$F$174,MATCH(newdata!A251,content!$G$1:$G$174,0)),0)</f>
        <v>0</v>
      </c>
      <c r="G251">
        <f>IFERROR(VLOOKUP($A251,content!$G$1:$T$174,3,0),0)</f>
        <v>0</v>
      </c>
      <c r="H251">
        <f>IFERROR(VLOOKUP($A251,content!$G$1:$T$174,6,0),0)</f>
        <v>0</v>
      </c>
      <c r="I251">
        <f>IFERROR(VLOOKUP($A251,content!$G$1:$T$174,7,0),0)</f>
        <v>0</v>
      </c>
      <c r="J251">
        <f>IFERROR(VLOOKUP($A251,content!$G$1:$T$174,8,0),0)</f>
        <v>0</v>
      </c>
      <c r="K251">
        <f>IFERROR(VLOOKUP($A251,content!$G$1:$T$174,9,0),0)</f>
        <v>0</v>
      </c>
      <c r="L251">
        <f>IFERROR(VLOOKUP($A251,content!$G$1:$T$174,10,0),0)</f>
        <v>0</v>
      </c>
      <c r="M251">
        <f>IFERROR(VLOOKUP($A251,content!$G$1:$T$174,11,0),0)</f>
        <v>0</v>
      </c>
      <c r="N251">
        <f>IFERROR(VLOOKUP($A251,content!$G$1:$T$174,12,0),0)</f>
        <v>0</v>
      </c>
      <c r="O251">
        <f>IFERROR(VLOOKUP($A251,content!$G$1:$T$174,13,0),0)</f>
        <v>0</v>
      </c>
    </row>
    <row r="252" spans="1:15" hidden="1" x14ac:dyDescent="0.3">
      <c r="A252" s="12">
        <v>44820</v>
      </c>
      <c r="B252" s="7">
        <v>22592</v>
      </c>
      <c r="C252">
        <f>VLOOKUP(A252,profile_visits!$A$1:$B$658,2,FALSE)</f>
        <v>417</v>
      </c>
      <c r="D252">
        <f>IFERROR(VLOOKUP(A252,new_followers!$A$2:$B$341,2,FALSE),0)</f>
        <v>0</v>
      </c>
      <c r="E252">
        <f>IFERROR(INDEX(content!$E$1:$E$174,MATCH(newdata!A252,content!$G$1:$G$174,0)),)</f>
        <v>0</v>
      </c>
      <c r="F252">
        <f>IFERROR(INDEX(content!$F$1:$F$174,MATCH(newdata!A252,content!$G$1:$G$174,0)),0)</f>
        <v>0</v>
      </c>
      <c r="G252">
        <f>IFERROR(VLOOKUP($A252,content!$G$1:$T$174,3,0),0)</f>
        <v>0</v>
      </c>
      <c r="H252">
        <f>IFERROR(VLOOKUP($A252,content!$G$1:$T$174,6,0),0)</f>
        <v>0</v>
      </c>
      <c r="I252">
        <f>IFERROR(VLOOKUP($A252,content!$G$1:$T$174,7,0),0)</f>
        <v>0</v>
      </c>
      <c r="J252">
        <f>IFERROR(VLOOKUP($A252,content!$G$1:$T$174,8,0),0)</f>
        <v>0</v>
      </c>
      <c r="K252">
        <f>IFERROR(VLOOKUP($A252,content!$G$1:$T$174,9,0),0)</f>
        <v>0</v>
      </c>
      <c r="L252">
        <f>IFERROR(VLOOKUP($A252,content!$G$1:$T$174,10,0),0)</f>
        <v>0</v>
      </c>
      <c r="M252">
        <f>IFERROR(VLOOKUP($A252,content!$G$1:$T$174,11,0),0)</f>
        <v>0</v>
      </c>
      <c r="N252">
        <f>IFERROR(VLOOKUP($A252,content!$G$1:$T$174,12,0),0)</f>
        <v>0</v>
      </c>
      <c r="O252">
        <f>IFERROR(VLOOKUP($A252,content!$G$1:$T$174,13,0),0)</f>
        <v>0</v>
      </c>
    </row>
    <row r="253" spans="1:15" hidden="1" x14ac:dyDescent="0.3">
      <c r="A253" s="12">
        <v>44821</v>
      </c>
      <c r="B253" s="7">
        <v>24188</v>
      </c>
      <c r="C253">
        <f>VLOOKUP(A253,profile_visits!$A$1:$B$658,2,FALSE)</f>
        <v>373</v>
      </c>
      <c r="D253">
        <f>IFERROR(VLOOKUP(A253,new_followers!$A$2:$B$341,2,FALSE),0)</f>
        <v>0</v>
      </c>
      <c r="E253">
        <f>IFERROR(INDEX(content!$E$1:$E$174,MATCH(newdata!A253,content!$G$1:$G$174,0)),)</f>
        <v>0</v>
      </c>
      <c r="F253">
        <f>IFERROR(INDEX(content!$F$1:$F$174,MATCH(newdata!A253,content!$G$1:$G$174,0)),0)</f>
        <v>0</v>
      </c>
      <c r="G253">
        <f>IFERROR(VLOOKUP($A253,content!$G$1:$T$174,3,0),0)</f>
        <v>0</v>
      </c>
      <c r="H253">
        <f>IFERROR(VLOOKUP($A253,content!$G$1:$T$174,6,0),0)</f>
        <v>0</v>
      </c>
      <c r="I253">
        <f>IFERROR(VLOOKUP($A253,content!$G$1:$T$174,7,0),0)</f>
        <v>0</v>
      </c>
      <c r="J253">
        <f>IFERROR(VLOOKUP($A253,content!$G$1:$T$174,8,0),0)</f>
        <v>0</v>
      </c>
      <c r="K253">
        <f>IFERROR(VLOOKUP($A253,content!$G$1:$T$174,9,0),0)</f>
        <v>0</v>
      </c>
      <c r="L253">
        <f>IFERROR(VLOOKUP($A253,content!$G$1:$T$174,10,0),0)</f>
        <v>0</v>
      </c>
      <c r="M253">
        <f>IFERROR(VLOOKUP($A253,content!$G$1:$T$174,11,0),0)</f>
        <v>0</v>
      </c>
      <c r="N253">
        <f>IFERROR(VLOOKUP($A253,content!$G$1:$T$174,12,0),0)</f>
        <v>0</v>
      </c>
      <c r="O253">
        <f>IFERROR(VLOOKUP($A253,content!$G$1:$T$174,13,0),0)</f>
        <v>0</v>
      </c>
    </row>
    <row r="254" spans="1:15" hidden="1" x14ac:dyDescent="0.3">
      <c r="A254" s="12">
        <v>44822</v>
      </c>
      <c r="B254" s="7">
        <v>19162</v>
      </c>
      <c r="C254">
        <f>VLOOKUP(A254,profile_visits!$A$1:$B$658,2,FALSE)</f>
        <v>240</v>
      </c>
      <c r="D254">
        <f>IFERROR(VLOOKUP(A254,new_followers!$A$2:$B$341,2,FALSE),0)</f>
        <v>0</v>
      </c>
      <c r="E254">
        <f>IFERROR(INDEX(content!$E$1:$E$174,MATCH(newdata!A254,content!$G$1:$G$174,0)),)</f>
        <v>0</v>
      </c>
      <c r="F254">
        <f>IFERROR(INDEX(content!$F$1:$F$174,MATCH(newdata!A254,content!$G$1:$G$174,0)),0)</f>
        <v>0</v>
      </c>
      <c r="G254">
        <f>IFERROR(VLOOKUP($A254,content!$G$1:$T$174,3,0),0)</f>
        <v>0</v>
      </c>
      <c r="H254">
        <f>IFERROR(VLOOKUP($A254,content!$G$1:$T$174,6,0),0)</f>
        <v>0</v>
      </c>
      <c r="I254">
        <f>IFERROR(VLOOKUP($A254,content!$G$1:$T$174,7,0),0)</f>
        <v>0</v>
      </c>
      <c r="J254">
        <f>IFERROR(VLOOKUP($A254,content!$G$1:$T$174,8,0),0)</f>
        <v>0</v>
      </c>
      <c r="K254">
        <f>IFERROR(VLOOKUP($A254,content!$G$1:$T$174,9,0),0)</f>
        <v>0</v>
      </c>
      <c r="L254">
        <f>IFERROR(VLOOKUP($A254,content!$G$1:$T$174,10,0),0)</f>
        <v>0</v>
      </c>
      <c r="M254">
        <f>IFERROR(VLOOKUP($A254,content!$G$1:$T$174,11,0),0)</f>
        <v>0</v>
      </c>
      <c r="N254">
        <f>IFERROR(VLOOKUP($A254,content!$G$1:$T$174,12,0),0)</f>
        <v>0</v>
      </c>
      <c r="O254">
        <f>IFERROR(VLOOKUP($A254,content!$G$1:$T$174,13,0),0)</f>
        <v>0</v>
      </c>
    </row>
    <row r="255" spans="1:15" hidden="1" x14ac:dyDescent="0.3">
      <c r="A255" s="12">
        <v>44823</v>
      </c>
      <c r="B255" s="7">
        <v>24017</v>
      </c>
      <c r="C255">
        <f>VLOOKUP(A255,profile_visits!$A$1:$B$658,2,FALSE)</f>
        <v>392</v>
      </c>
      <c r="D255">
        <f>IFERROR(VLOOKUP(A255,new_followers!$A$2:$B$341,2,FALSE),0)</f>
        <v>0</v>
      </c>
      <c r="E255">
        <f>IFERROR(INDEX(content!$E$1:$E$174,MATCH(newdata!A255,content!$G$1:$G$174,0)),)</f>
        <v>0</v>
      </c>
      <c r="F255">
        <f>IFERROR(INDEX(content!$F$1:$F$174,MATCH(newdata!A255,content!$G$1:$G$174,0)),0)</f>
        <v>0</v>
      </c>
      <c r="G255">
        <f>IFERROR(VLOOKUP($A255,content!$G$1:$T$174,3,0),0)</f>
        <v>0</v>
      </c>
      <c r="H255">
        <f>IFERROR(VLOOKUP($A255,content!$G$1:$T$174,6,0),0)</f>
        <v>0</v>
      </c>
      <c r="I255">
        <f>IFERROR(VLOOKUP($A255,content!$G$1:$T$174,7,0),0)</f>
        <v>0</v>
      </c>
      <c r="J255">
        <f>IFERROR(VLOOKUP($A255,content!$G$1:$T$174,8,0),0)</f>
        <v>0</v>
      </c>
      <c r="K255">
        <f>IFERROR(VLOOKUP($A255,content!$G$1:$T$174,9,0),0)</f>
        <v>0</v>
      </c>
      <c r="L255">
        <f>IFERROR(VLOOKUP($A255,content!$G$1:$T$174,10,0),0)</f>
        <v>0</v>
      </c>
      <c r="M255">
        <f>IFERROR(VLOOKUP($A255,content!$G$1:$T$174,11,0),0)</f>
        <v>0</v>
      </c>
      <c r="N255">
        <f>IFERROR(VLOOKUP($A255,content!$G$1:$T$174,12,0),0)</f>
        <v>0</v>
      </c>
      <c r="O255">
        <f>IFERROR(VLOOKUP($A255,content!$G$1:$T$174,13,0),0)</f>
        <v>0</v>
      </c>
    </row>
    <row r="256" spans="1:15" hidden="1" x14ac:dyDescent="0.3">
      <c r="A256" s="12">
        <v>44824</v>
      </c>
      <c r="B256" s="7">
        <v>47147</v>
      </c>
      <c r="C256">
        <f>VLOOKUP(A256,profile_visits!$A$1:$B$658,2,FALSE)</f>
        <v>764</v>
      </c>
      <c r="D256">
        <f>IFERROR(VLOOKUP(A256,new_followers!$A$2:$B$341,2,FALSE),0)</f>
        <v>0</v>
      </c>
      <c r="E256">
        <f>IFERROR(INDEX(content!$E$1:$E$174,MATCH(newdata!A256,content!$G$1:$G$174,0)),)</f>
        <v>0</v>
      </c>
      <c r="F256">
        <f>IFERROR(INDEX(content!$F$1:$F$174,MATCH(newdata!A256,content!$G$1:$G$174,0)),0)</f>
        <v>0</v>
      </c>
      <c r="G256">
        <f>IFERROR(VLOOKUP($A256,content!$G$1:$T$174,3,0),0)</f>
        <v>0</v>
      </c>
      <c r="H256">
        <f>IFERROR(VLOOKUP($A256,content!$G$1:$T$174,6,0),0)</f>
        <v>0</v>
      </c>
      <c r="I256">
        <f>IFERROR(VLOOKUP($A256,content!$G$1:$T$174,7,0),0)</f>
        <v>0</v>
      </c>
      <c r="J256">
        <f>IFERROR(VLOOKUP($A256,content!$G$1:$T$174,8,0),0)</f>
        <v>0</v>
      </c>
      <c r="K256">
        <f>IFERROR(VLOOKUP($A256,content!$G$1:$T$174,9,0),0)</f>
        <v>0</v>
      </c>
      <c r="L256">
        <f>IFERROR(VLOOKUP($A256,content!$G$1:$T$174,10,0),0)</f>
        <v>0</v>
      </c>
      <c r="M256">
        <f>IFERROR(VLOOKUP($A256,content!$G$1:$T$174,11,0),0)</f>
        <v>0</v>
      </c>
      <c r="N256">
        <f>IFERROR(VLOOKUP($A256,content!$G$1:$T$174,12,0),0)</f>
        <v>0</v>
      </c>
      <c r="O256">
        <f>IFERROR(VLOOKUP($A256,content!$G$1:$T$174,13,0),0)</f>
        <v>0</v>
      </c>
    </row>
    <row r="257" spans="1:15" hidden="1" x14ac:dyDescent="0.3">
      <c r="A257" s="12">
        <v>44825</v>
      </c>
      <c r="B257" s="7">
        <v>55624</v>
      </c>
      <c r="C257">
        <f>VLOOKUP(A257,profile_visits!$A$1:$B$658,2,FALSE)</f>
        <v>664</v>
      </c>
      <c r="D257">
        <f>IFERROR(VLOOKUP(A257,new_followers!$A$2:$B$341,2,FALSE),0)</f>
        <v>0</v>
      </c>
      <c r="E257">
        <f>IFERROR(INDEX(content!$E$1:$E$174,MATCH(newdata!A257,content!$G$1:$G$174,0)),)</f>
        <v>0</v>
      </c>
      <c r="F257">
        <f>IFERROR(INDEX(content!$F$1:$F$174,MATCH(newdata!A257,content!$G$1:$G$174,0)),0)</f>
        <v>0</v>
      </c>
      <c r="G257">
        <f>IFERROR(VLOOKUP($A257,content!$G$1:$T$174,3,0),0)</f>
        <v>0</v>
      </c>
      <c r="H257">
        <f>IFERROR(VLOOKUP($A257,content!$G$1:$T$174,6,0),0)</f>
        <v>0</v>
      </c>
      <c r="I257">
        <f>IFERROR(VLOOKUP($A257,content!$G$1:$T$174,7,0),0)</f>
        <v>0</v>
      </c>
      <c r="J257">
        <f>IFERROR(VLOOKUP($A257,content!$G$1:$T$174,8,0),0)</f>
        <v>0</v>
      </c>
      <c r="K257">
        <f>IFERROR(VLOOKUP($A257,content!$G$1:$T$174,9,0),0)</f>
        <v>0</v>
      </c>
      <c r="L257">
        <f>IFERROR(VLOOKUP($A257,content!$G$1:$T$174,10,0),0)</f>
        <v>0</v>
      </c>
      <c r="M257">
        <f>IFERROR(VLOOKUP($A257,content!$G$1:$T$174,11,0),0)</f>
        <v>0</v>
      </c>
      <c r="N257">
        <f>IFERROR(VLOOKUP($A257,content!$G$1:$T$174,12,0),0)</f>
        <v>0</v>
      </c>
      <c r="O257">
        <f>IFERROR(VLOOKUP($A257,content!$G$1:$T$174,13,0),0)</f>
        <v>0</v>
      </c>
    </row>
    <row r="258" spans="1:15" hidden="1" x14ac:dyDescent="0.3">
      <c r="A258" s="12">
        <v>44826</v>
      </c>
      <c r="B258" s="7">
        <v>24424</v>
      </c>
      <c r="C258">
        <f>VLOOKUP(A258,profile_visits!$A$1:$B$658,2,FALSE)</f>
        <v>448</v>
      </c>
      <c r="D258">
        <f>IFERROR(VLOOKUP(A258,new_followers!$A$2:$B$341,2,FALSE),0)</f>
        <v>0</v>
      </c>
      <c r="E258">
        <f>IFERROR(INDEX(content!$E$1:$E$174,MATCH(newdata!A258,content!$G$1:$G$174,0)),)</f>
        <v>0</v>
      </c>
      <c r="F258">
        <f>IFERROR(INDEX(content!$F$1:$F$174,MATCH(newdata!A258,content!$G$1:$G$174,0)),0)</f>
        <v>0</v>
      </c>
      <c r="G258">
        <f>IFERROR(VLOOKUP($A258,content!$G$1:$T$174,3,0),0)</f>
        <v>0</v>
      </c>
      <c r="H258">
        <f>IFERROR(VLOOKUP($A258,content!$G$1:$T$174,6,0),0)</f>
        <v>0</v>
      </c>
      <c r="I258">
        <f>IFERROR(VLOOKUP($A258,content!$G$1:$T$174,7,0),0)</f>
        <v>0</v>
      </c>
      <c r="J258">
        <f>IFERROR(VLOOKUP($A258,content!$G$1:$T$174,8,0),0)</f>
        <v>0</v>
      </c>
      <c r="K258">
        <f>IFERROR(VLOOKUP($A258,content!$G$1:$T$174,9,0),0)</f>
        <v>0</v>
      </c>
      <c r="L258">
        <f>IFERROR(VLOOKUP($A258,content!$G$1:$T$174,10,0),0)</f>
        <v>0</v>
      </c>
      <c r="M258">
        <f>IFERROR(VLOOKUP($A258,content!$G$1:$T$174,11,0),0)</f>
        <v>0</v>
      </c>
      <c r="N258">
        <f>IFERROR(VLOOKUP($A258,content!$G$1:$T$174,12,0),0)</f>
        <v>0</v>
      </c>
      <c r="O258">
        <f>IFERROR(VLOOKUP($A258,content!$G$1:$T$174,13,0),0)</f>
        <v>0</v>
      </c>
    </row>
    <row r="259" spans="1:15" hidden="1" x14ac:dyDescent="0.3">
      <c r="A259" s="12">
        <v>44827</v>
      </c>
      <c r="B259" s="7">
        <v>12786</v>
      </c>
      <c r="C259">
        <f>VLOOKUP(A259,profile_visits!$A$1:$B$658,2,FALSE)</f>
        <v>369</v>
      </c>
      <c r="D259">
        <f>IFERROR(VLOOKUP(A259,new_followers!$A$2:$B$341,2,FALSE),0)</f>
        <v>0</v>
      </c>
      <c r="E259">
        <f>IFERROR(INDEX(content!$E$1:$E$174,MATCH(newdata!A259,content!$G$1:$G$174,0)),)</f>
        <v>0</v>
      </c>
      <c r="F259">
        <f>IFERROR(INDEX(content!$F$1:$F$174,MATCH(newdata!A259,content!$G$1:$G$174,0)),0)</f>
        <v>0</v>
      </c>
      <c r="G259">
        <f>IFERROR(VLOOKUP($A259,content!$G$1:$T$174,3,0),0)</f>
        <v>0</v>
      </c>
      <c r="H259">
        <f>IFERROR(VLOOKUP($A259,content!$G$1:$T$174,6,0),0)</f>
        <v>0</v>
      </c>
      <c r="I259">
        <f>IFERROR(VLOOKUP($A259,content!$G$1:$T$174,7,0),0)</f>
        <v>0</v>
      </c>
      <c r="J259">
        <f>IFERROR(VLOOKUP($A259,content!$G$1:$T$174,8,0),0)</f>
        <v>0</v>
      </c>
      <c r="K259">
        <f>IFERROR(VLOOKUP($A259,content!$G$1:$T$174,9,0),0)</f>
        <v>0</v>
      </c>
      <c r="L259">
        <f>IFERROR(VLOOKUP($A259,content!$G$1:$T$174,10,0),0)</f>
        <v>0</v>
      </c>
      <c r="M259">
        <f>IFERROR(VLOOKUP($A259,content!$G$1:$T$174,11,0),0)</f>
        <v>0</v>
      </c>
      <c r="N259">
        <f>IFERROR(VLOOKUP($A259,content!$G$1:$T$174,12,0),0)</f>
        <v>0</v>
      </c>
      <c r="O259">
        <f>IFERROR(VLOOKUP($A259,content!$G$1:$T$174,13,0),0)</f>
        <v>0</v>
      </c>
    </row>
    <row r="260" spans="1:15" hidden="1" x14ac:dyDescent="0.3">
      <c r="A260" s="12">
        <v>44828</v>
      </c>
      <c r="B260" s="7">
        <v>13574</v>
      </c>
      <c r="C260">
        <f>VLOOKUP(A260,profile_visits!$A$1:$B$658,2,FALSE)</f>
        <v>346</v>
      </c>
      <c r="D260">
        <f>IFERROR(VLOOKUP(A260,new_followers!$A$2:$B$341,2,FALSE),0)</f>
        <v>0</v>
      </c>
      <c r="E260">
        <f>IFERROR(INDEX(content!$E$1:$E$174,MATCH(newdata!A260,content!$G$1:$G$174,0)),)</f>
        <v>0</v>
      </c>
      <c r="F260">
        <f>IFERROR(INDEX(content!$F$1:$F$174,MATCH(newdata!A260,content!$G$1:$G$174,0)),0)</f>
        <v>0</v>
      </c>
      <c r="G260">
        <f>IFERROR(VLOOKUP($A260,content!$G$1:$T$174,3,0),0)</f>
        <v>0</v>
      </c>
      <c r="H260">
        <f>IFERROR(VLOOKUP($A260,content!$G$1:$T$174,6,0),0)</f>
        <v>0</v>
      </c>
      <c r="I260">
        <f>IFERROR(VLOOKUP($A260,content!$G$1:$T$174,7,0),0)</f>
        <v>0</v>
      </c>
      <c r="J260">
        <f>IFERROR(VLOOKUP($A260,content!$G$1:$T$174,8,0),0)</f>
        <v>0</v>
      </c>
      <c r="K260">
        <f>IFERROR(VLOOKUP($A260,content!$G$1:$T$174,9,0),0)</f>
        <v>0</v>
      </c>
      <c r="L260">
        <f>IFERROR(VLOOKUP($A260,content!$G$1:$T$174,10,0),0)</f>
        <v>0</v>
      </c>
      <c r="M260">
        <f>IFERROR(VLOOKUP($A260,content!$G$1:$T$174,11,0),0)</f>
        <v>0</v>
      </c>
      <c r="N260">
        <f>IFERROR(VLOOKUP($A260,content!$G$1:$T$174,12,0),0)</f>
        <v>0</v>
      </c>
      <c r="O260">
        <f>IFERROR(VLOOKUP($A260,content!$G$1:$T$174,13,0),0)</f>
        <v>0</v>
      </c>
    </row>
    <row r="261" spans="1:15" hidden="1" x14ac:dyDescent="0.3">
      <c r="A261" s="12">
        <v>44829</v>
      </c>
      <c r="B261" s="7">
        <v>13818</v>
      </c>
      <c r="C261">
        <f>VLOOKUP(A261,profile_visits!$A$1:$B$658,2,FALSE)</f>
        <v>449</v>
      </c>
      <c r="D261">
        <f>IFERROR(VLOOKUP(A261,new_followers!$A$2:$B$341,2,FALSE),0)</f>
        <v>0</v>
      </c>
      <c r="E261">
        <f>IFERROR(INDEX(content!$E$1:$E$174,MATCH(newdata!A261,content!$G$1:$G$174,0)),)</f>
        <v>0</v>
      </c>
      <c r="F261">
        <f>IFERROR(INDEX(content!$F$1:$F$174,MATCH(newdata!A261,content!$G$1:$G$174,0)),0)</f>
        <v>0</v>
      </c>
      <c r="G261">
        <f>IFERROR(VLOOKUP($A261,content!$G$1:$T$174,3,0),0)</f>
        <v>0</v>
      </c>
      <c r="H261">
        <f>IFERROR(VLOOKUP($A261,content!$G$1:$T$174,6,0),0)</f>
        <v>0</v>
      </c>
      <c r="I261">
        <f>IFERROR(VLOOKUP($A261,content!$G$1:$T$174,7,0),0)</f>
        <v>0</v>
      </c>
      <c r="J261">
        <f>IFERROR(VLOOKUP($A261,content!$G$1:$T$174,8,0),0)</f>
        <v>0</v>
      </c>
      <c r="K261">
        <f>IFERROR(VLOOKUP($A261,content!$G$1:$T$174,9,0),0)</f>
        <v>0</v>
      </c>
      <c r="L261">
        <f>IFERROR(VLOOKUP($A261,content!$G$1:$T$174,10,0),0)</f>
        <v>0</v>
      </c>
      <c r="M261">
        <f>IFERROR(VLOOKUP($A261,content!$G$1:$T$174,11,0),0)</f>
        <v>0</v>
      </c>
      <c r="N261">
        <f>IFERROR(VLOOKUP($A261,content!$G$1:$T$174,12,0),0)</f>
        <v>0</v>
      </c>
      <c r="O261">
        <f>IFERROR(VLOOKUP($A261,content!$G$1:$T$174,13,0),0)</f>
        <v>0</v>
      </c>
    </row>
    <row r="262" spans="1:15" hidden="1" x14ac:dyDescent="0.3">
      <c r="A262" s="12">
        <v>44830</v>
      </c>
      <c r="B262" s="7">
        <v>10877</v>
      </c>
      <c r="C262">
        <f>VLOOKUP(A262,profile_visits!$A$1:$B$658,2,FALSE)</f>
        <v>405</v>
      </c>
      <c r="D262">
        <f>IFERROR(VLOOKUP(A262,new_followers!$A$2:$B$341,2,FALSE),0)</f>
        <v>0</v>
      </c>
      <c r="E262">
        <f>IFERROR(INDEX(content!$E$1:$E$174,MATCH(newdata!A262,content!$G$1:$G$174,0)),)</f>
        <v>0</v>
      </c>
      <c r="F262">
        <f>IFERROR(INDEX(content!$F$1:$F$174,MATCH(newdata!A262,content!$G$1:$G$174,0)),0)</f>
        <v>0</v>
      </c>
      <c r="G262">
        <f>IFERROR(VLOOKUP($A262,content!$G$1:$T$174,3,0),0)</f>
        <v>0</v>
      </c>
      <c r="H262">
        <f>IFERROR(VLOOKUP($A262,content!$G$1:$T$174,6,0),0)</f>
        <v>0</v>
      </c>
      <c r="I262">
        <f>IFERROR(VLOOKUP($A262,content!$G$1:$T$174,7,0),0)</f>
        <v>0</v>
      </c>
      <c r="J262">
        <f>IFERROR(VLOOKUP($A262,content!$G$1:$T$174,8,0),0)</f>
        <v>0</v>
      </c>
      <c r="K262">
        <f>IFERROR(VLOOKUP($A262,content!$G$1:$T$174,9,0),0)</f>
        <v>0</v>
      </c>
      <c r="L262">
        <f>IFERROR(VLOOKUP($A262,content!$G$1:$T$174,10,0),0)</f>
        <v>0</v>
      </c>
      <c r="M262">
        <f>IFERROR(VLOOKUP($A262,content!$G$1:$T$174,11,0),0)</f>
        <v>0</v>
      </c>
      <c r="N262">
        <f>IFERROR(VLOOKUP($A262,content!$G$1:$T$174,12,0),0)</f>
        <v>0</v>
      </c>
      <c r="O262">
        <f>IFERROR(VLOOKUP($A262,content!$G$1:$T$174,13,0),0)</f>
        <v>0</v>
      </c>
    </row>
    <row r="263" spans="1:15" hidden="1" x14ac:dyDescent="0.3">
      <c r="A263" s="12">
        <v>44831</v>
      </c>
      <c r="B263" s="7">
        <v>21301</v>
      </c>
      <c r="C263">
        <f>VLOOKUP(A263,profile_visits!$A$1:$B$658,2,FALSE)</f>
        <v>711</v>
      </c>
      <c r="D263">
        <f>IFERROR(VLOOKUP(A263,new_followers!$A$2:$B$341,2,FALSE),0)</f>
        <v>0</v>
      </c>
      <c r="E263">
        <f>IFERROR(INDEX(content!$E$1:$E$174,MATCH(newdata!A263,content!$G$1:$G$174,0)),)</f>
        <v>0</v>
      </c>
      <c r="F263">
        <f>IFERROR(INDEX(content!$F$1:$F$174,MATCH(newdata!A263,content!$G$1:$G$174,0)),0)</f>
        <v>0</v>
      </c>
      <c r="G263">
        <f>IFERROR(VLOOKUP($A263,content!$G$1:$T$174,3,0),0)</f>
        <v>0</v>
      </c>
      <c r="H263">
        <f>IFERROR(VLOOKUP($A263,content!$G$1:$T$174,6,0),0)</f>
        <v>0</v>
      </c>
      <c r="I263">
        <f>IFERROR(VLOOKUP($A263,content!$G$1:$T$174,7,0),0)</f>
        <v>0</v>
      </c>
      <c r="J263">
        <f>IFERROR(VLOOKUP($A263,content!$G$1:$T$174,8,0),0)</f>
        <v>0</v>
      </c>
      <c r="K263">
        <f>IFERROR(VLOOKUP($A263,content!$G$1:$T$174,9,0),0)</f>
        <v>0</v>
      </c>
      <c r="L263">
        <f>IFERROR(VLOOKUP($A263,content!$G$1:$T$174,10,0),0)</f>
        <v>0</v>
      </c>
      <c r="M263">
        <f>IFERROR(VLOOKUP($A263,content!$G$1:$T$174,11,0),0)</f>
        <v>0</v>
      </c>
      <c r="N263">
        <f>IFERROR(VLOOKUP($A263,content!$G$1:$T$174,12,0),0)</f>
        <v>0</v>
      </c>
      <c r="O263">
        <f>IFERROR(VLOOKUP($A263,content!$G$1:$T$174,13,0),0)</f>
        <v>0</v>
      </c>
    </row>
    <row r="264" spans="1:15" hidden="1" x14ac:dyDescent="0.3">
      <c r="A264" s="12">
        <v>44832</v>
      </c>
      <c r="B264" s="7">
        <v>15398</v>
      </c>
      <c r="C264">
        <f>VLOOKUP(A264,profile_visits!$A$1:$B$658,2,FALSE)</f>
        <v>501</v>
      </c>
      <c r="D264">
        <f>IFERROR(VLOOKUP(A264,new_followers!$A$2:$B$341,2,FALSE),0)</f>
        <v>0</v>
      </c>
      <c r="E264">
        <f>IFERROR(INDEX(content!$E$1:$E$174,MATCH(newdata!A264,content!$G$1:$G$174,0)),)</f>
        <v>0</v>
      </c>
      <c r="F264">
        <f>IFERROR(INDEX(content!$F$1:$F$174,MATCH(newdata!A264,content!$G$1:$G$174,0)),0)</f>
        <v>0</v>
      </c>
      <c r="G264">
        <f>IFERROR(VLOOKUP($A264,content!$G$1:$T$174,3,0),0)</f>
        <v>0</v>
      </c>
      <c r="H264">
        <f>IFERROR(VLOOKUP($A264,content!$G$1:$T$174,6,0),0)</f>
        <v>0</v>
      </c>
      <c r="I264">
        <f>IFERROR(VLOOKUP($A264,content!$G$1:$T$174,7,0),0)</f>
        <v>0</v>
      </c>
      <c r="J264">
        <f>IFERROR(VLOOKUP($A264,content!$G$1:$T$174,8,0),0)</f>
        <v>0</v>
      </c>
      <c r="K264">
        <f>IFERROR(VLOOKUP($A264,content!$G$1:$T$174,9,0),0)</f>
        <v>0</v>
      </c>
      <c r="L264">
        <f>IFERROR(VLOOKUP($A264,content!$G$1:$T$174,10,0),0)</f>
        <v>0</v>
      </c>
      <c r="M264">
        <f>IFERROR(VLOOKUP($A264,content!$G$1:$T$174,11,0),0)</f>
        <v>0</v>
      </c>
      <c r="N264">
        <f>IFERROR(VLOOKUP($A264,content!$G$1:$T$174,12,0),0)</f>
        <v>0</v>
      </c>
      <c r="O264">
        <f>IFERROR(VLOOKUP($A264,content!$G$1:$T$174,13,0),0)</f>
        <v>0</v>
      </c>
    </row>
    <row r="265" spans="1:15" hidden="1" x14ac:dyDescent="0.3">
      <c r="A265" s="12">
        <v>44833</v>
      </c>
      <c r="B265" s="7">
        <v>13871</v>
      </c>
      <c r="C265">
        <f>VLOOKUP(A265,profile_visits!$A$1:$B$658,2,FALSE)</f>
        <v>472</v>
      </c>
      <c r="D265">
        <f>IFERROR(VLOOKUP(A265,new_followers!$A$2:$B$341,2,FALSE),0)</f>
        <v>0</v>
      </c>
      <c r="E265">
        <f>IFERROR(INDEX(content!$E$1:$E$174,MATCH(newdata!A265,content!$G$1:$G$174,0)),)</f>
        <v>0</v>
      </c>
      <c r="F265">
        <f>IFERROR(INDEX(content!$F$1:$F$174,MATCH(newdata!A265,content!$G$1:$G$174,0)),0)</f>
        <v>0</v>
      </c>
      <c r="G265">
        <f>IFERROR(VLOOKUP($A265,content!$G$1:$T$174,3,0),0)</f>
        <v>0</v>
      </c>
      <c r="H265">
        <f>IFERROR(VLOOKUP($A265,content!$G$1:$T$174,6,0),0)</f>
        <v>0</v>
      </c>
      <c r="I265">
        <f>IFERROR(VLOOKUP($A265,content!$G$1:$T$174,7,0),0)</f>
        <v>0</v>
      </c>
      <c r="J265">
        <f>IFERROR(VLOOKUP($A265,content!$G$1:$T$174,8,0),0)</f>
        <v>0</v>
      </c>
      <c r="K265">
        <f>IFERROR(VLOOKUP($A265,content!$G$1:$T$174,9,0),0)</f>
        <v>0</v>
      </c>
      <c r="L265">
        <f>IFERROR(VLOOKUP($A265,content!$G$1:$T$174,10,0),0)</f>
        <v>0</v>
      </c>
      <c r="M265">
        <f>IFERROR(VLOOKUP($A265,content!$G$1:$T$174,11,0),0)</f>
        <v>0</v>
      </c>
      <c r="N265">
        <f>IFERROR(VLOOKUP($A265,content!$G$1:$T$174,12,0),0)</f>
        <v>0</v>
      </c>
      <c r="O265">
        <f>IFERROR(VLOOKUP($A265,content!$G$1:$T$174,13,0),0)</f>
        <v>0</v>
      </c>
    </row>
    <row r="266" spans="1:15" hidden="1" x14ac:dyDescent="0.3">
      <c r="A266" s="12">
        <v>44834</v>
      </c>
      <c r="B266" s="7">
        <v>19857</v>
      </c>
      <c r="C266">
        <f>VLOOKUP(A266,profile_visits!$A$1:$B$658,2,FALSE)</f>
        <v>643</v>
      </c>
      <c r="D266">
        <f>IFERROR(VLOOKUP(A266,new_followers!$A$2:$B$341,2,FALSE),0)</f>
        <v>0</v>
      </c>
      <c r="E266">
        <f>IFERROR(INDEX(content!$E$1:$E$174,MATCH(newdata!A266,content!$G$1:$G$174,0)),)</f>
        <v>0</v>
      </c>
      <c r="F266">
        <f>IFERROR(INDEX(content!$F$1:$F$174,MATCH(newdata!A266,content!$G$1:$G$174,0)),0)</f>
        <v>0</v>
      </c>
      <c r="G266">
        <f>IFERROR(VLOOKUP($A266,content!$G$1:$T$174,3,0),0)</f>
        <v>0</v>
      </c>
      <c r="H266">
        <f>IFERROR(VLOOKUP($A266,content!$G$1:$T$174,6,0),0)</f>
        <v>0</v>
      </c>
      <c r="I266">
        <f>IFERROR(VLOOKUP($A266,content!$G$1:$T$174,7,0),0)</f>
        <v>0</v>
      </c>
      <c r="J266">
        <f>IFERROR(VLOOKUP($A266,content!$G$1:$T$174,8,0),0)</f>
        <v>0</v>
      </c>
      <c r="K266">
        <f>IFERROR(VLOOKUP($A266,content!$G$1:$T$174,9,0),0)</f>
        <v>0</v>
      </c>
      <c r="L266">
        <f>IFERROR(VLOOKUP($A266,content!$G$1:$T$174,10,0),0)</f>
        <v>0</v>
      </c>
      <c r="M266">
        <f>IFERROR(VLOOKUP($A266,content!$G$1:$T$174,11,0),0)</f>
        <v>0</v>
      </c>
      <c r="N266">
        <f>IFERROR(VLOOKUP($A266,content!$G$1:$T$174,12,0),0)</f>
        <v>0</v>
      </c>
      <c r="O266">
        <f>IFERROR(VLOOKUP($A266,content!$G$1:$T$174,13,0),0)</f>
        <v>0</v>
      </c>
    </row>
    <row r="267" spans="1:15" hidden="1" x14ac:dyDescent="0.3">
      <c r="A267" s="12">
        <v>44835</v>
      </c>
      <c r="B267" s="7">
        <v>20804</v>
      </c>
      <c r="C267">
        <f>VLOOKUP(A267,profile_visits!$A$1:$B$658,2,FALSE)</f>
        <v>654</v>
      </c>
      <c r="D267">
        <f>IFERROR(VLOOKUP(A267,new_followers!$A$2:$B$341,2,FALSE),0)</f>
        <v>0</v>
      </c>
      <c r="E267">
        <f>IFERROR(INDEX(content!$E$1:$E$174,MATCH(newdata!A267,content!$G$1:$G$174,0)),)</f>
        <v>0</v>
      </c>
      <c r="F267">
        <f>IFERROR(INDEX(content!$F$1:$F$174,MATCH(newdata!A267,content!$G$1:$G$174,0)),0)</f>
        <v>0</v>
      </c>
      <c r="G267">
        <f>IFERROR(VLOOKUP($A267,content!$G$1:$T$174,3,0),0)</f>
        <v>0</v>
      </c>
      <c r="H267">
        <f>IFERROR(VLOOKUP($A267,content!$G$1:$T$174,6,0),0)</f>
        <v>0</v>
      </c>
      <c r="I267">
        <f>IFERROR(VLOOKUP($A267,content!$G$1:$T$174,7,0),0)</f>
        <v>0</v>
      </c>
      <c r="J267">
        <f>IFERROR(VLOOKUP($A267,content!$G$1:$T$174,8,0),0)</f>
        <v>0</v>
      </c>
      <c r="K267">
        <f>IFERROR(VLOOKUP($A267,content!$G$1:$T$174,9,0),0)</f>
        <v>0</v>
      </c>
      <c r="L267">
        <f>IFERROR(VLOOKUP($A267,content!$G$1:$T$174,10,0),0)</f>
        <v>0</v>
      </c>
      <c r="M267">
        <f>IFERROR(VLOOKUP($A267,content!$G$1:$T$174,11,0),0)</f>
        <v>0</v>
      </c>
      <c r="N267">
        <f>IFERROR(VLOOKUP($A267,content!$G$1:$T$174,12,0),0)</f>
        <v>0</v>
      </c>
      <c r="O267">
        <f>IFERROR(VLOOKUP($A267,content!$G$1:$T$174,13,0),0)</f>
        <v>0</v>
      </c>
    </row>
    <row r="268" spans="1:15" hidden="1" x14ac:dyDescent="0.3">
      <c r="A268" s="12">
        <v>44836</v>
      </c>
      <c r="B268" s="7">
        <v>29154</v>
      </c>
      <c r="C268">
        <f>VLOOKUP(A268,profile_visits!$A$1:$B$658,2,FALSE)</f>
        <v>914</v>
      </c>
      <c r="D268">
        <f>IFERROR(VLOOKUP(A268,new_followers!$A$2:$B$341,2,FALSE),0)</f>
        <v>0</v>
      </c>
      <c r="E268">
        <f>IFERROR(INDEX(content!$E$1:$E$174,MATCH(newdata!A268,content!$G$1:$G$174,0)),)</f>
        <v>0</v>
      </c>
      <c r="F268">
        <f>IFERROR(INDEX(content!$F$1:$F$174,MATCH(newdata!A268,content!$G$1:$G$174,0)),0)</f>
        <v>0</v>
      </c>
      <c r="G268">
        <f>IFERROR(VLOOKUP($A268,content!$G$1:$T$174,3,0),0)</f>
        <v>0</v>
      </c>
      <c r="H268">
        <f>IFERROR(VLOOKUP($A268,content!$G$1:$T$174,6,0),0)</f>
        <v>0</v>
      </c>
      <c r="I268">
        <f>IFERROR(VLOOKUP($A268,content!$G$1:$T$174,7,0),0)</f>
        <v>0</v>
      </c>
      <c r="J268">
        <f>IFERROR(VLOOKUP($A268,content!$G$1:$T$174,8,0),0)</f>
        <v>0</v>
      </c>
      <c r="K268">
        <f>IFERROR(VLOOKUP($A268,content!$G$1:$T$174,9,0),0)</f>
        <v>0</v>
      </c>
      <c r="L268">
        <f>IFERROR(VLOOKUP($A268,content!$G$1:$T$174,10,0),0)</f>
        <v>0</v>
      </c>
      <c r="M268">
        <f>IFERROR(VLOOKUP($A268,content!$G$1:$T$174,11,0),0)</f>
        <v>0</v>
      </c>
      <c r="N268">
        <f>IFERROR(VLOOKUP($A268,content!$G$1:$T$174,12,0),0)</f>
        <v>0</v>
      </c>
      <c r="O268">
        <f>IFERROR(VLOOKUP($A268,content!$G$1:$T$174,13,0),0)</f>
        <v>0</v>
      </c>
    </row>
    <row r="269" spans="1:15" hidden="1" x14ac:dyDescent="0.3">
      <c r="A269" s="12">
        <v>44837</v>
      </c>
      <c r="B269" s="7">
        <v>47324</v>
      </c>
      <c r="C269">
        <f>VLOOKUP(A269,profile_visits!$A$1:$B$658,2,FALSE)</f>
        <v>1207</v>
      </c>
      <c r="D269">
        <f>IFERROR(VLOOKUP(A269,new_followers!$A$2:$B$341,2,FALSE),0)</f>
        <v>0</v>
      </c>
      <c r="E269">
        <f>IFERROR(INDEX(content!$E$1:$E$174,MATCH(newdata!A269,content!$G$1:$G$174,0)),)</f>
        <v>0</v>
      </c>
      <c r="F269">
        <f>IFERROR(INDEX(content!$F$1:$F$174,MATCH(newdata!A269,content!$G$1:$G$174,0)),0)</f>
        <v>0</v>
      </c>
      <c r="G269">
        <f>IFERROR(VLOOKUP($A269,content!$G$1:$T$174,3,0),0)</f>
        <v>0</v>
      </c>
      <c r="H269">
        <f>IFERROR(VLOOKUP($A269,content!$G$1:$T$174,6,0),0)</f>
        <v>0</v>
      </c>
      <c r="I269">
        <f>IFERROR(VLOOKUP($A269,content!$G$1:$T$174,7,0),0)</f>
        <v>0</v>
      </c>
      <c r="J269">
        <f>IFERROR(VLOOKUP($A269,content!$G$1:$T$174,8,0),0)</f>
        <v>0</v>
      </c>
      <c r="K269">
        <f>IFERROR(VLOOKUP($A269,content!$G$1:$T$174,9,0),0)</f>
        <v>0</v>
      </c>
      <c r="L269">
        <f>IFERROR(VLOOKUP($A269,content!$G$1:$T$174,10,0),0)</f>
        <v>0</v>
      </c>
      <c r="M269">
        <f>IFERROR(VLOOKUP($A269,content!$G$1:$T$174,11,0),0)</f>
        <v>0</v>
      </c>
      <c r="N269">
        <f>IFERROR(VLOOKUP($A269,content!$G$1:$T$174,12,0),0)</f>
        <v>0</v>
      </c>
      <c r="O269">
        <f>IFERROR(VLOOKUP($A269,content!$G$1:$T$174,13,0),0)</f>
        <v>0</v>
      </c>
    </row>
    <row r="270" spans="1:15" hidden="1" x14ac:dyDescent="0.3">
      <c r="A270" s="12">
        <v>44838</v>
      </c>
      <c r="B270" s="7">
        <v>40118</v>
      </c>
      <c r="C270">
        <f>VLOOKUP(A270,profile_visits!$A$1:$B$658,2,FALSE)</f>
        <v>1013</v>
      </c>
      <c r="D270">
        <f>IFERROR(VLOOKUP(A270,new_followers!$A$2:$B$341,2,FALSE),0)</f>
        <v>0</v>
      </c>
      <c r="E270">
        <f>IFERROR(INDEX(content!$E$1:$E$174,MATCH(newdata!A270,content!$G$1:$G$174,0)),)</f>
        <v>0</v>
      </c>
      <c r="F270">
        <f>IFERROR(INDEX(content!$F$1:$F$174,MATCH(newdata!A270,content!$G$1:$G$174,0)),0)</f>
        <v>0</v>
      </c>
      <c r="G270">
        <f>IFERROR(VLOOKUP($A270,content!$G$1:$T$174,3,0),0)</f>
        <v>0</v>
      </c>
      <c r="H270">
        <f>IFERROR(VLOOKUP($A270,content!$G$1:$T$174,6,0),0)</f>
        <v>0</v>
      </c>
      <c r="I270">
        <f>IFERROR(VLOOKUP($A270,content!$G$1:$T$174,7,0),0)</f>
        <v>0</v>
      </c>
      <c r="J270">
        <f>IFERROR(VLOOKUP($A270,content!$G$1:$T$174,8,0),0)</f>
        <v>0</v>
      </c>
      <c r="K270">
        <f>IFERROR(VLOOKUP($A270,content!$G$1:$T$174,9,0),0)</f>
        <v>0</v>
      </c>
      <c r="L270">
        <f>IFERROR(VLOOKUP($A270,content!$G$1:$T$174,10,0),0)</f>
        <v>0</v>
      </c>
      <c r="M270">
        <f>IFERROR(VLOOKUP($A270,content!$G$1:$T$174,11,0),0)</f>
        <v>0</v>
      </c>
      <c r="N270">
        <f>IFERROR(VLOOKUP($A270,content!$G$1:$T$174,12,0),0)</f>
        <v>0</v>
      </c>
      <c r="O270">
        <f>IFERROR(VLOOKUP($A270,content!$G$1:$T$174,13,0),0)</f>
        <v>0</v>
      </c>
    </row>
    <row r="271" spans="1:15" hidden="1" x14ac:dyDescent="0.3">
      <c r="A271" s="12">
        <v>44839</v>
      </c>
      <c r="B271" s="7">
        <v>46622</v>
      </c>
      <c r="C271">
        <f>VLOOKUP(A271,profile_visits!$A$1:$B$658,2,FALSE)</f>
        <v>1044</v>
      </c>
      <c r="D271">
        <f>IFERROR(VLOOKUP(A271,new_followers!$A$2:$B$341,2,FALSE),0)</f>
        <v>0</v>
      </c>
      <c r="E271">
        <f>IFERROR(INDEX(content!$E$1:$E$174,MATCH(newdata!A271,content!$G$1:$G$174,0)),)</f>
        <v>0</v>
      </c>
      <c r="F271">
        <f>IFERROR(INDEX(content!$F$1:$F$174,MATCH(newdata!A271,content!$G$1:$G$174,0)),0)</f>
        <v>0</v>
      </c>
      <c r="G271">
        <f>IFERROR(VLOOKUP($A271,content!$G$1:$T$174,3,0),0)</f>
        <v>0</v>
      </c>
      <c r="H271">
        <f>IFERROR(VLOOKUP($A271,content!$G$1:$T$174,6,0),0)</f>
        <v>0</v>
      </c>
      <c r="I271">
        <f>IFERROR(VLOOKUP($A271,content!$G$1:$T$174,7,0),0)</f>
        <v>0</v>
      </c>
      <c r="J271">
        <f>IFERROR(VLOOKUP($A271,content!$G$1:$T$174,8,0),0)</f>
        <v>0</v>
      </c>
      <c r="K271">
        <f>IFERROR(VLOOKUP($A271,content!$G$1:$T$174,9,0),0)</f>
        <v>0</v>
      </c>
      <c r="L271">
        <f>IFERROR(VLOOKUP($A271,content!$G$1:$T$174,10,0),0)</f>
        <v>0</v>
      </c>
      <c r="M271">
        <f>IFERROR(VLOOKUP($A271,content!$G$1:$T$174,11,0),0)</f>
        <v>0</v>
      </c>
      <c r="N271">
        <f>IFERROR(VLOOKUP($A271,content!$G$1:$T$174,12,0),0)</f>
        <v>0</v>
      </c>
      <c r="O271">
        <f>IFERROR(VLOOKUP($A271,content!$G$1:$T$174,13,0),0)</f>
        <v>0</v>
      </c>
    </row>
    <row r="272" spans="1:15" hidden="1" x14ac:dyDescent="0.3">
      <c r="A272" s="12">
        <v>44840</v>
      </c>
      <c r="B272" s="7">
        <v>32316</v>
      </c>
      <c r="C272">
        <f>VLOOKUP(A272,profile_visits!$A$1:$B$658,2,FALSE)</f>
        <v>968</v>
      </c>
      <c r="D272">
        <f>IFERROR(VLOOKUP(A272,new_followers!$A$2:$B$341,2,FALSE),0)</f>
        <v>0</v>
      </c>
      <c r="E272">
        <f>IFERROR(INDEX(content!$E$1:$E$174,MATCH(newdata!A272,content!$G$1:$G$174,0)),)</f>
        <v>0</v>
      </c>
      <c r="F272">
        <f>IFERROR(INDEX(content!$F$1:$F$174,MATCH(newdata!A272,content!$G$1:$G$174,0)),0)</f>
        <v>0</v>
      </c>
      <c r="G272">
        <f>IFERROR(VLOOKUP($A272,content!$G$1:$T$174,3,0),0)</f>
        <v>0</v>
      </c>
      <c r="H272">
        <f>IFERROR(VLOOKUP($A272,content!$G$1:$T$174,6,0),0)</f>
        <v>0</v>
      </c>
      <c r="I272">
        <f>IFERROR(VLOOKUP($A272,content!$G$1:$T$174,7,0),0)</f>
        <v>0</v>
      </c>
      <c r="J272">
        <f>IFERROR(VLOOKUP($A272,content!$G$1:$T$174,8,0),0)</f>
        <v>0</v>
      </c>
      <c r="K272">
        <f>IFERROR(VLOOKUP($A272,content!$G$1:$T$174,9,0),0)</f>
        <v>0</v>
      </c>
      <c r="L272">
        <f>IFERROR(VLOOKUP($A272,content!$G$1:$T$174,10,0),0)</f>
        <v>0</v>
      </c>
      <c r="M272">
        <f>IFERROR(VLOOKUP($A272,content!$G$1:$T$174,11,0),0)</f>
        <v>0</v>
      </c>
      <c r="N272">
        <f>IFERROR(VLOOKUP($A272,content!$G$1:$T$174,12,0),0)</f>
        <v>0</v>
      </c>
      <c r="O272">
        <f>IFERROR(VLOOKUP($A272,content!$G$1:$T$174,13,0),0)</f>
        <v>0</v>
      </c>
    </row>
    <row r="273" spans="1:15" hidden="1" x14ac:dyDescent="0.3">
      <c r="A273" s="12">
        <v>44841</v>
      </c>
      <c r="B273" s="7">
        <v>38824</v>
      </c>
      <c r="C273">
        <f>VLOOKUP(A273,profile_visits!$A$1:$B$658,2,FALSE)</f>
        <v>1201</v>
      </c>
      <c r="D273">
        <f>IFERROR(VLOOKUP(A273,new_followers!$A$2:$B$341,2,FALSE),0)</f>
        <v>0</v>
      </c>
      <c r="E273">
        <f>IFERROR(INDEX(content!$E$1:$E$174,MATCH(newdata!A273,content!$G$1:$G$174,0)),)</f>
        <v>0</v>
      </c>
      <c r="F273">
        <f>IFERROR(INDEX(content!$F$1:$F$174,MATCH(newdata!A273,content!$G$1:$G$174,0)),0)</f>
        <v>0</v>
      </c>
      <c r="G273">
        <f>IFERROR(VLOOKUP($A273,content!$G$1:$T$174,3,0),0)</f>
        <v>0</v>
      </c>
      <c r="H273">
        <f>IFERROR(VLOOKUP($A273,content!$G$1:$T$174,6,0),0)</f>
        <v>0</v>
      </c>
      <c r="I273">
        <f>IFERROR(VLOOKUP($A273,content!$G$1:$T$174,7,0),0)</f>
        <v>0</v>
      </c>
      <c r="J273">
        <f>IFERROR(VLOOKUP($A273,content!$G$1:$T$174,8,0),0)</f>
        <v>0</v>
      </c>
      <c r="K273">
        <f>IFERROR(VLOOKUP($A273,content!$G$1:$T$174,9,0),0)</f>
        <v>0</v>
      </c>
      <c r="L273">
        <f>IFERROR(VLOOKUP($A273,content!$G$1:$T$174,10,0),0)</f>
        <v>0</v>
      </c>
      <c r="M273">
        <f>IFERROR(VLOOKUP($A273,content!$G$1:$T$174,11,0),0)</f>
        <v>0</v>
      </c>
      <c r="N273">
        <f>IFERROR(VLOOKUP($A273,content!$G$1:$T$174,12,0),0)</f>
        <v>0</v>
      </c>
      <c r="O273">
        <f>IFERROR(VLOOKUP($A273,content!$G$1:$T$174,13,0),0)</f>
        <v>0</v>
      </c>
    </row>
    <row r="274" spans="1:15" hidden="1" x14ac:dyDescent="0.3">
      <c r="A274" s="12">
        <v>44842</v>
      </c>
      <c r="B274" s="7">
        <v>35390</v>
      </c>
      <c r="C274">
        <f>VLOOKUP(A274,profile_visits!$A$1:$B$658,2,FALSE)</f>
        <v>1011</v>
      </c>
      <c r="D274">
        <f>IFERROR(VLOOKUP(A274,new_followers!$A$2:$B$341,2,FALSE),0)</f>
        <v>0</v>
      </c>
      <c r="E274">
        <f>IFERROR(INDEX(content!$E$1:$E$174,MATCH(newdata!A274,content!$G$1:$G$174,0)),)</f>
        <v>0</v>
      </c>
      <c r="F274">
        <f>IFERROR(INDEX(content!$F$1:$F$174,MATCH(newdata!A274,content!$G$1:$G$174,0)),0)</f>
        <v>0</v>
      </c>
      <c r="G274">
        <f>IFERROR(VLOOKUP($A274,content!$G$1:$T$174,3,0),0)</f>
        <v>0</v>
      </c>
      <c r="H274">
        <f>IFERROR(VLOOKUP($A274,content!$G$1:$T$174,6,0),0)</f>
        <v>0</v>
      </c>
      <c r="I274">
        <f>IFERROR(VLOOKUP($A274,content!$G$1:$T$174,7,0),0)</f>
        <v>0</v>
      </c>
      <c r="J274">
        <f>IFERROR(VLOOKUP($A274,content!$G$1:$T$174,8,0),0)</f>
        <v>0</v>
      </c>
      <c r="K274">
        <f>IFERROR(VLOOKUP($A274,content!$G$1:$T$174,9,0),0)</f>
        <v>0</v>
      </c>
      <c r="L274">
        <f>IFERROR(VLOOKUP($A274,content!$G$1:$T$174,10,0),0)</f>
        <v>0</v>
      </c>
      <c r="M274">
        <f>IFERROR(VLOOKUP($A274,content!$G$1:$T$174,11,0),0)</f>
        <v>0</v>
      </c>
      <c r="N274">
        <f>IFERROR(VLOOKUP($A274,content!$G$1:$T$174,12,0),0)</f>
        <v>0</v>
      </c>
      <c r="O274">
        <f>IFERROR(VLOOKUP($A274,content!$G$1:$T$174,13,0),0)</f>
        <v>0</v>
      </c>
    </row>
    <row r="275" spans="1:15" hidden="1" x14ac:dyDescent="0.3">
      <c r="A275" s="12">
        <v>44843</v>
      </c>
      <c r="B275" s="7">
        <v>25740</v>
      </c>
      <c r="C275">
        <f>VLOOKUP(A275,profile_visits!$A$1:$B$658,2,FALSE)</f>
        <v>838</v>
      </c>
      <c r="D275">
        <f>IFERROR(VLOOKUP(A275,new_followers!$A$2:$B$341,2,FALSE),0)</f>
        <v>0</v>
      </c>
      <c r="E275">
        <f>IFERROR(INDEX(content!$E$1:$E$174,MATCH(newdata!A275,content!$G$1:$G$174,0)),)</f>
        <v>0</v>
      </c>
      <c r="F275">
        <f>IFERROR(INDEX(content!$F$1:$F$174,MATCH(newdata!A275,content!$G$1:$G$174,0)),0)</f>
        <v>0</v>
      </c>
      <c r="G275">
        <f>IFERROR(VLOOKUP($A275,content!$G$1:$T$174,3,0),0)</f>
        <v>0</v>
      </c>
      <c r="H275">
        <f>IFERROR(VLOOKUP($A275,content!$G$1:$T$174,6,0),0)</f>
        <v>0</v>
      </c>
      <c r="I275">
        <f>IFERROR(VLOOKUP($A275,content!$G$1:$T$174,7,0),0)</f>
        <v>0</v>
      </c>
      <c r="J275">
        <f>IFERROR(VLOOKUP($A275,content!$G$1:$T$174,8,0),0)</f>
        <v>0</v>
      </c>
      <c r="K275">
        <f>IFERROR(VLOOKUP($A275,content!$G$1:$T$174,9,0),0)</f>
        <v>0</v>
      </c>
      <c r="L275">
        <f>IFERROR(VLOOKUP($A275,content!$G$1:$T$174,10,0),0)</f>
        <v>0</v>
      </c>
      <c r="M275">
        <f>IFERROR(VLOOKUP($A275,content!$G$1:$T$174,11,0),0)</f>
        <v>0</v>
      </c>
      <c r="N275">
        <f>IFERROR(VLOOKUP($A275,content!$G$1:$T$174,12,0),0)</f>
        <v>0</v>
      </c>
      <c r="O275">
        <f>IFERROR(VLOOKUP($A275,content!$G$1:$T$174,13,0),0)</f>
        <v>0</v>
      </c>
    </row>
    <row r="276" spans="1:15" hidden="1" x14ac:dyDescent="0.3">
      <c r="A276" s="12">
        <v>44844</v>
      </c>
      <c r="B276" s="7">
        <v>15019</v>
      </c>
      <c r="C276">
        <f>VLOOKUP(A276,profile_visits!$A$1:$B$658,2,FALSE)</f>
        <v>630</v>
      </c>
      <c r="D276">
        <f>IFERROR(VLOOKUP(A276,new_followers!$A$2:$B$341,2,FALSE),0)</f>
        <v>0</v>
      </c>
      <c r="E276">
        <f>IFERROR(INDEX(content!$E$1:$E$174,MATCH(newdata!A276,content!$G$1:$G$174,0)),)</f>
        <v>0</v>
      </c>
      <c r="F276">
        <f>IFERROR(INDEX(content!$F$1:$F$174,MATCH(newdata!A276,content!$G$1:$G$174,0)),0)</f>
        <v>0</v>
      </c>
      <c r="G276">
        <f>IFERROR(VLOOKUP($A276,content!$G$1:$T$174,3,0),0)</f>
        <v>0</v>
      </c>
      <c r="H276">
        <f>IFERROR(VLOOKUP($A276,content!$G$1:$T$174,6,0),0)</f>
        <v>0</v>
      </c>
      <c r="I276">
        <f>IFERROR(VLOOKUP($A276,content!$G$1:$T$174,7,0),0)</f>
        <v>0</v>
      </c>
      <c r="J276">
        <f>IFERROR(VLOOKUP($A276,content!$G$1:$T$174,8,0),0)</f>
        <v>0</v>
      </c>
      <c r="K276">
        <f>IFERROR(VLOOKUP($A276,content!$G$1:$T$174,9,0),0)</f>
        <v>0</v>
      </c>
      <c r="L276">
        <f>IFERROR(VLOOKUP($A276,content!$G$1:$T$174,10,0),0)</f>
        <v>0</v>
      </c>
      <c r="M276">
        <f>IFERROR(VLOOKUP($A276,content!$G$1:$T$174,11,0),0)</f>
        <v>0</v>
      </c>
      <c r="N276">
        <f>IFERROR(VLOOKUP($A276,content!$G$1:$T$174,12,0),0)</f>
        <v>0</v>
      </c>
      <c r="O276">
        <f>IFERROR(VLOOKUP($A276,content!$G$1:$T$174,13,0),0)</f>
        <v>0</v>
      </c>
    </row>
    <row r="277" spans="1:15" hidden="1" x14ac:dyDescent="0.3">
      <c r="A277" s="12">
        <v>44845</v>
      </c>
      <c r="B277" s="7">
        <v>14003</v>
      </c>
      <c r="C277">
        <f>VLOOKUP(A277,profile_visits!$A$1:$B$658,2,FALSE)</f>
        <v>610</v>
      </c>
      <c r="D277">
        <f>IFERROR(VLOOKUP(A277,new_followers!$A$2:$B$341,2,FALSE),0)</f>
        <v>0</v>
      </c>
      <c r="E277">
        <f>IFERROR(INDEX(content!$E$1:$E$174,MATCH(newdata!A277,content!$G$1:$G$174,0)),)</f>
        <v>0</v>
      </c>
      <c r="F277">
        <f>IFERROR(INDEX(content!$F$1:$F$174,MATCH(newdata!A277,content!$G$1:$G$174,0)),0)</f>
        <v>0</v>
      </c>
      <c r="G277">
        <f>IFERROR(VLOOKUP($A277,content!$G$1:$T$174,3,0),0)</f>
        <v>0</v>
      </c>
      <c r="H277">
        <f>IFERROR(VLOOKUP($A277,content!$G$1:$T$174,6,0),0)</f>
        <v>0</v>
      </c>
      <c r="I277">
        <f>IFERROR(VLOOKUP($A277,content!$G$1:$T$174,7,0),0)</f>
        <v>0</v>
      </c>
      <c r="J277">
        <f>IFERROR(VLOOKUP($A277,content!$G$1:$T$174,8,0),0)</f>
        <v>0</v>
      </c>
      <c r="K277">
        <f>IFERROR(VLOOKUP($A277,content!$G$1:$T$174,9,0),0)</f>
        <v>0</v>
      </c>
      <c r="L277">
        <f>IFERROR(VLOOKUP($A277,content!$G$1:$T$174,10,0),0)</f>
        <v>0</v>
      </c>
      <c r="M277">
        <f>IFERROR(VLOOKUP($A277,content!$G$1:$T$174,11,0),0)</f>
        <v>0</v>
      </c>
      <c r="N277">
        <f>IFERROR(VLOOKUP($A277,content!$G$1:$T$174,12,0),0)</f>
        <v>0</v>
      </c>
      <c r="O277">
        <f>IFERROR(VLOOKUP($A277,content!$G$1:$T$174,13,0),0)</f>
        <v>0</v>
      </c>
    </row>
    <row r="278" spans="1:15" hidden="1" x14ac:dyDescent="0.3">
      <c r="A278" s="12">
        <v>44846</v>
      </c>
      <c r="B278" s="7">
        <v>14153</v>
      </c>
      <c r="C278">
        <f>VLOOKUP(A278,profile_visits!$A$1:$B$658,2,FALSE)</f>
        <v>595</v>
      </c>
      <c r="D278">
        <f>IFERROR(VLOOKUP(A278,new_followers!$A$2:$B$341,2,FALSE),0)</f>
        <v>0</v>
      </c>
      <c r="E278">
        <f>IFERROR(INDEX(content!$E$1:$E$174,MATCH(newdata!A278,content!$G$1:$G$174,0)),)</f>
        <v>0</v>
      </c>
      <c r="F278">
        <f>IFERROR(INDEX(content!$F$1:$F$174,MATCH(newdata!A278,content!$G$1:$G$174,0)),0)</f>
        <v>0</v>
      </c>
      <c r="G278">
        <f>IFERROR(VLOOKUP($A278,content!$G$1:$T$174,3,0),0)</f>
        <v>0</v>
      </c>
      <c r="H278">
        <f>IFERROR(VLOOKUP($A278,content!$G$1:$T$174,6,0),0)</f>
        <v>0</v>
      </c>
      <c r="I278">
        <f>IFERROR(VLOOKUP($A278,content!$G$1:$T$174,7,0),0)</f>
        <v>0</v>
      </c>
      <c r="J278">
        <f>IFERROR(VLOOKUP($A278,content!$G$1:$T$174,8,0),0)</f>
        <v>0</v>
      </c>
      <c r="K278">
        <f>IFERROR(VLOOKUP($A278,content!$G$1:$T$174,9,0),0)</f>
        <v>0</v>
      </c>
      <c r="L278">
        <f>IFERROR(VLOOKUP($A278,content!$G$1:$T$174,10,0),0)</f>
        <v>0</v>
      </c>
      <c r="M278">
        <f>IFERROR(VLOOKUP($A278,content!$G$1:$T$174,11,0),0)</f>
        <v>0</v>
      </c>
      <c r="N278">
        <f>IFERROR(VLOOKUP($A278,content!$G$1:$T$174,12,0),0)</f>
        <v>0</v>
      </c>
      <c r="O278">
        <f>IFERROR(VLOOKUP($A278,content!$G$1:$T$174,13,0),0)</f>
        <v>0</v>
      </c>
    </row>
    <row r="279" spans="1:15" hidden="1" x14ac:dyDescent="0.3">
      <c r="A279" s="12">
        <v>44847</v>
      </c>
      <c r="B279" s="7">
        <v>13349</v>
      </c>
      <c r="C279">
        <f>VLOOKUP(A279,profile_visits!$A$1:$B$658,2,FALSE)</f>
        <v>509</v>
      </c>
      <c r="D279">
        <f>IFERROR(VLOOKUP(A279,new_followers!$A$2:$B$341,2,FALSE),0)</f>
        <v>0</v>
      </c>
      <c r="E279">
        <f>IFERROR(INDEX(content!$E$1:$E$174,MATCH(newdata!A279,content!$G$1:$G$174,0)),)</f>
        <v>0</v>
      </c>
      <c r="F279">
        <f>IFERROR(INDEX(content!$F$1:$F$174,MATCH(newdata!A279,content!$G$1:$G$174,0)),0)</f>
        <v>0</v>
      </c>
      <c r="G279">
        <f>IFERROR(VLOOKUP($A279,content!$G$1:$T$174,3,0),0)</f>
        <v>0</v>
      </c>
      <c r="H279">
        <f>IFERROR(VLOOKUP($A279,content!$G$1:$T$174,6,0),0)</f>
        <v>0</v>
      </c>
      <c r="I279">
        <f>IFERROR(VLOOKUP($A279,content!$G$1:$T$174,7,0),0)</f>
        <v>0</v>
      </c>
      <c r="J279">
        <f>IFERROR(VLOOKUP($A279,content!$G$1:$T$174,8,0),0)</f>
        <v>0</v>
      </c>
      <c r="K279">
        <f>IFERROR(VLOOKUP($A279,content!$G$1:$T$174,9,0),0)</f>
        <v>0</v>
      </c>
      <c r="L279">
        <f>IFERROR(VLOOKUP($A279,content!$G$1:$T$174,10,0),0)</f>
        <v>0</v>
      </c>
      <c r="M279">
        <f>IFERROR(VLOOKUP($A279,content!$G$1:$T$174,11,0),0)</f>
        <v>0</v>
      </c>
      <c r="N279">
        <f>IFERROR(VLOOKUP($A279,content!$G$1:$T$174,12,0),0)</f>
        <v>0</v>
      </c>
      <c r="O279">
        <f>IFERROR(VLOOKUP($A279,content!$G$1:$T$174,13,0),0)</f>
        <v>0</v>
      </c>
    </row>
    <row r="280" spans="1:15" hidden="1" x14ac:dyDescent="0.3">
      <c r="A280" s="12">
        <v>44848</v>
      </c>
      <c r="B280" s="7">
        <v>12637</v>
      </c>
      <c r="C280">
        <f>VLOOKUP(A280,profile_visits!$A$1:$B$658,2,FALSE)</f>
        <v>544</v>
      </c>
      <c r="D280">
        <f>IFERROR(VLOOKUP(A280,new_followers!$A$2:$B$341,2,FALSE),0)</f>
        <v>0</v>
      </c>
      <c r="E280">
        <f>IFERROR(INDEX(content!$E$1:$E$174,MATCH(newdata!A280,content!$G$1:$G$174,0)),)</f>
        <v>0</v>
      </c>
      <c r="F280">
        <f>IFERROR(INDEX(content!$F$1:$F$174,MATCH(newdata!A280,content!$G$1:$G$174,0)),0)</f>
        <v>0</v>
      </c>
      <c r="G280">
        <f>IFERROR(VLOOKUP($A280,content!$G$1:$T$174,3,0),0)</f>
        <v>0</v>
      </c>
      <c r="H280">
        <f>IFERROR(VLOOKUP($A280,content!$G$1:$T$174,6,0),0)</f>
        <v>0</v>
      </c>
      <c r="I280">
        <f>IFERROR(VLOOKUP($A280,content!$G$1:$T$174,7,0),0)</f>
        <v>0</v>
      </c>
      <c r="J280">
        <f>IFERROR(VLOOKUP($A280,content!$G$1:$T$174,8,0),0)</f>
        <v>0</v>
      </c>
      <c r="K280">
        <f>IFERROR(VLOOKUP($A280,content!$G$1:$T$174,9,0),0)</f>
        <v>0</v>
      </c>
      <c r="L280">
        <f>IFERROR(VLOOKUP($A280,content!$G$1:$T$174,10,0),0)</f>
        <v>0</v>
      </c>
      <c r="M280">
        <f>IFERROR(VLOOKUP($A280,content!$G$1:$T$174,11,0),0)</f>
        <v>0</v>
      </c>
      <c r="N280">
        <f>IFERROR(VLOOKUP($A280,content!$G$1:$T$174,12,0),0)</f>
        <v>0</v>
      </c>
      <c r="O280">
        <f>IFERROR(VLOOKUP($A280,content!$G$1:$T$174,13,0),0)</f>
        <v>0</v>
      </c>
    </row>
    <row r="281" spans="1:15" hidden="1" x14ac:dyDescent="0.3">
      <c r="A281" s="12">
        <v>44849</v>
      </c>
      <c r="B281" s="7">
        <v>11026</v>
      </c>
      <c r="C281">
        <f>VLOOKUP(A281,profile_visits!$A$1:$B$658,2,FALSE)</f>
        <v>534</v>
      </c>
      <c r="D281">
        <f>IFERROR(VLOOKUP(A281,new_followers!$A$2:$B$341,2,FALSE),0)</f>
        <v>0</v>
      </c>
      <c r="E281">
        <f>IFERROR(INDEX(content!$E$1:$E$174,MATCH(newdata!A281,content!$G$1:$G$174,0)),)</f>
        <v>0</v>
      </c>
      <c r="F281">
        <f>IFERROR(INDEX(content!$F$1:$F$174,MATCH(newdata!A281,content!$G$1:$G$174,0)),0)</f>
        <v>0</v>
      </c>
      <c r="G281">
        <f>IFERROR(VLOOKUP($A281,content!$G$1:$T$174,3,0),0)</f>
        <v>0</v>
      </c>
      <c r="H281">
        <f>IFERROR(VLOOKUP($A281,content!$G$1:$T$174,6,0),0)</f>
        <v>0</v>
      </c>
      <c r="I281">
        <f>IFERROR(VLOOKUP($A281,content!$G$1:$T$174,7,0),0)</f>
        <v>0</v>
      </c>
      <c r="J281">
        <f>IFERROR(VLOOKUP($A281,content!$G$1:$T$174,8,0),0)</f>
        <v>0</v>
      </c>
      <c r="K281">
        <f>IFERROR(VLOOKUP($A281,content!$G$1:$T$174,9,0),0)</f>
        <v>0</v>
      </c>
      <c r="L281">
        <f>IFERROR(VLOOKUP($A281,content!$G$1:$T$174,10,0),0)</f>
        <v>0</v>
      </c>
      <c r="M281">
        <f>IFERROR(VLOOKUP($A281,content!$G$1:$T$174,11,0),0)</f>
        <v>0</v>
      </c>
      <c r="N281">
        <f>IFERROR(VLOOKUP($A281,content!$G$1:$T$174,12,0),0)</f>
        <v>0</v>
      </c>
      <c r="O281">
        <f>IFERROR(VLOOKUP($A281,content!$G$1:$T$174,13,0),0)</f>
        <v>0</v>
      </c>
    </row>
    <row r="282" spans="1:15" hidden="1" x14ac:dyDescent="0.3">
      <c r="A282" s="12">
        <v>44850</v>
      </c>
      <c r="B282" s="7">
        <v>8556</v>
      </c>
      <c r="C282">
        <f>VLOOKUP(A282,profile_visits!$A$1:$B$658,2,FALSE)</f>
        <v>442</v>
      </c>
      <c r="D282">
        <f>IFERROR(VLOOKUP(A282,new_followers!$A$2:$B$341,2,FALSE),0)</f>
        <v>0</v>
      </c>
      <c r="E282">
        <f>IFERROR(INDEX(content!$E$1:$E$174,MATCH(newdata!A282,content!$G$1:$G$174,0)),)</f>
        <v>0</v>
      </c>
      <c r="F282">
        <f>IFERROR(INDEX(content!$F$1:$F$174,MATCH(newdata!A282,content!$G$1:$G$174,0)),0)</f>
        <v>0</v>
      </c>
      <c r="G282">
        <f>IFERROR(VLOOKUP($A282,content!$G$1:$T$174,3,0),0)</f>
        <v>0</v>
      </c>
      <c r="H282">
        <f>IFERROR(VLOOKUP($A282,content!$G$1:$T$174,6,0),0)</f>
        <v>0</v>
      </c>
      <c r="I282">
        <f>IFERROR(VLOOKUP($A282,content!$G$1:$T$174,7,0),0)</f>
        <v>0</v>
      </c>
      <c r="J282">
        <f>IFERROR(VLOOKUP($A282,content!$G$1:$T$174,8,0),0)</f>
        <v>0</v>
      </c>
      <c r="K282">
        <f>IFERROR(VLOOKUP($A282,content!$G$1:$T$174,9,0),0)</f>
        <v>0</v>
      </c>
      <c r="L282">
        <f>IFERROR(VLOOKUP($A282,content!$G$1:$T$174,10,0),0)</f>
        <v>0</v>
      </c>
      <c r="M282">
        <f>IFERROR(VLOOKUP($A282,content!$G$1:$T$174,11,0),0)</f>
        <v>0</v>
      </c>
      <c r="N282">
        <f>IFERROR(VLOOKUP($A282,content!$G$1:$T$174,12,0),0)</f>
        <v>0</v>
      </c>
      <c r="O282">
        <f>IFERROR(VLOOKUP($A282,content!$G$1:$T$174,13,0),0)</f>
        <v>0</v>
      </c>
    </row>
    <row r="283" spans="1:15" hidden="1" x14ac:dyDescent="0.3">
      <c r="A283" s="12">
        <v>44851</v>
      </c>
      <c r="B283" s="7">
        <v>10226</v>
      </c>
      <c r="C283">
        <f>VLOOKUP(A283,profile_visits!$A$1:$B$658,2,FALSE)</f>
        <v>454</v>
      </c>
      <c r="D283">
        <f>IFERROR(VLOOKUP(A283,new_followers!$A$2:$B$341,2,FALSE),0)</f>
        <v>0</v>
      </c>
      <c r="E283">
        <f>IFERROR(INDEX(content!$E$1:$E$174,MATCH(newdata!A283,content!$G$1:$G$174,0)),)</f>
        <v>0</v>
      </c>
      <c r="F283">
        <f>IFERROR(INDEX(content!$F$1:$F$174,MATCH(newdata!A283,content!$G$1:$G$174,0)),0)</f>
        <v>0</v>
      </c>
      <c r="G283">
        <f>IFERROR(VLOOKUP($A283,content!$G$1:$T$174,3,0),0)</f>
        <v>0</v>
      </c>
      <c r="H283">
        <f>IFERROR(VLOOKUP($A283,content!$G$1:$T$174,6,0),0)</f>
        <v>0</v>
      </c>
      <c r="I283">
        <f>IFERROR(VLOOKUP($A283,content!$G$1:$T$174,7,0),0)</f>
        <v>0</v>
      </c>
      <c r="J283">
        <f>IFERROR(VLOOKUP($A283,content!$G$1:$T$174,8,0),0)</f>
        <v>0</v>
      </c>
      <c r="K283">
        <f>IFERROR(VLOOKUP($A283,content!$G$1:$T$174,9,0),0)</f>
        <v>0</v>
      </c>
      <c r="L283">
        <f>IFERROR(VLOOKUP($A283,content!$G$1:$T$174,10,0),0)</f>
        <v>0</v>
      </c>
      <c r="M283">
        <f>IFERROR(VLOOKUP($A283,content!$G$1:$T$174,11,0),0)</f>
        <v>0</v>
      </c>
      <c r="N283">
        <f>IFERROR(VLOOKUP($A283,content!$G$1:$T$174,12,0),0)</f>
        <v>0</v>
      </c>
      <c r="O283">
        <f>IFERROR(VLOOKUP($A283,content!$G$1:$T$174,13,0),0)</f>
        <v>0</v>
      </c>
    </row>
    <row r="284" spans="1:15" hidden="1" x14ac:dyDescent="0.3">
      <c r="A284" s="12">
        <v>44852</v>
      </c>
      <c r="B284" s="7">
        <v>6960</v>
      </c>
      <c r="C284">
        <f>VLOOKUP(A284,profile_visits!$A$1:$B$658,2,FALSE)</f>
        <v>432</v>
      </c>
      <c r="D284">
        <f>IFERROR(VLOOKUP(A284,new_followers!$A$2:$B$341,2,FALSE),0)</f>
        <v>0</v>
      </c>
      <c r="E284">
        <f>IFERROR(INDEX(content!$E$1:$E$174,MATCH(newdata!A284,content!$G$1:$G$174,0)),)</f>
        <v>0</v>
      </c>
      <c r="F284">
        <f>IFERROR(INDEX(content!$F$1:$F$174,MATCH(newdata!A284,content!$G$1:$G$174,0)),0)</f>
        <v>0</v>
      </c>
      <c r="G284">
        <f>IFERROR(VLOOKUP($A284,content!$G$1:$T$174,3,0),0)</f>
        <v>0</v>
      </c>
      <c r="H284">
        <f>IFERROR(VLOOKUP($A284,content!$G$1:$T$174,6,0),0)</f>
        <v>0</v>
      </c>
      <c r="I284">
        <f>IFERROR(VLOOKUP($A284,content!$G$1:$T$174,7,0),0)</f>
        <v>0</v>
      </c>
      <c r="J284">
        <f>IFERROR(VLOOKUP($A284,content!$G$1:$T$174,8,0),0)</f>
        <v>0</v>
      </c>
      <c r="K284">
        <f>IFERROR(VLOOKUP($A284,content!$G$1:$T$174,9,0),0)</f>
        <v>0</v>
      </c>
      <c r="L284">
        <f>IFERROR(VLOOKUP($A284,content!$G$1:$T$174,10,0),0)</f>
        <v>0</v>
      </c>
      <c r="M284">
        <f>IFERROR(VLOOKUP($A284,content!$G$1:$T$174,11,0),0)</f>
        <v>0</v>
      </c>
      <c r="N284">
        <f>IFERROR(VLOOKUP($A284,content!$G$1:$T$174,12,0),0)</f>
        <v>0</v>
      </c>
      <c r="O284">
        <f>IFERROR(VLOOKUP($A284,content!$G$1:$T$174,13,0),0)</f>
        <v>0</v>
      </c>
    </row>
    <row r="285" spans="1:15" hidden="1" x14ac:dyDescent="0.3">
      <c r="A285" s="12">
        <v>44853</v>
      </c>
      <c r="B285" s="7">
        <v>11653</v>
      </c>
      <c r="C285">
        <f>VLOOKUP(A285,profile_visits!$A$1:$B$658,2,FALSE)</f>
        <v>407</v>
      </c>
      <c r="D285">
        <f>IFERROR(VLOOKUP(A285,new_followers!$A$2:$B$341,2,FALSE),0)</f>
        <v>0</v>
      </c>
      <c r="E285">
        <f>IFERROR(INDEX(content!$E$1:$E$174,MATCH(newdata!A285,content!$G$1:$G$174,0)),)</f>
        <v>0</v>
      </c>
      <c r="F285">
        <f>IFERROR(INDEX(content!$F$1:$F$174,MATCH(newdata!A285,content!$G$1:$G$174,0)),0)</f>
        <v>0</v>
      </c>
      <c r="G285">
        <f>IFERROR(VLOOKUP($A285,content!$G$1:$T$174,3,0),0)</f>
        <v>0</v>
      </c>
      <c r="H285">
        <f>IFERROR(VLOOKUP($A285,content!$G$1:$T$174,6,0),0)</f>
        <v>0</v>
      </c>
      <c r="I285">
        <f>IFERROR(VLOOKUP($A285,content!$G$1:$T$174,7,0),0)</f>
        <v>0</v>
      </c>
      <c r="J285">
        <f>IFERROR(VLOOKUP($A285,content!$G$1:$T$174,8,0),0)</f>
        <v>0</v>
      </c>
      <c r="K285">
        <f>IFERROR(VLOOKUP($A285,content!$G$1:$T$174,9,0),0)</f>
        <v>0</v>
      </c>
      <c r="L285">
        <f>IFERROR(VLOOKUP($A285,content!$G$1:$T$174,10,0),0)</f>
        <v>0</v>
      </c>
      <c r="M285">
        <f>IFERROR(VLOOKUP($A285,content!$G$1:$T$174,11,0),0)</f>
        <v>0</v>
      </c>
      <c r="N285">
        <f>IFERROR(VLOOKUP($A285,content!$G$1:$T$174,12,0),0)</f>
        <v>0</v>
      </c>
      <c r="O285">
        <f>IFERROR(VLOOKUP($A285,content!$G$1:$T$174,13,0),0)</f>
        <v>0</v>
      </c>
    </row>
    <row r="286" spans="1:15" hidden="1" x14ac:dyDescent="0.3">
      <c r="A286" s="12">
        <v>44854</v>
      </c>
      <c r="B286" s="7">
        <v>7658</v>
      </c>
      <c r="C286">
        <f>VLOOKUP(A286,profile_visits!$A$1:$B$658,2,FALSE)</f>
        <v>437</v>
      </c>
      <c r="D286">
        <f>IFERROR(VLOOKUP(A286,new_followers!$A$2:$B$341,2,FALSE),0)</f>
        <v>0</v>
      </c>
      <c r="E286">
        <f>IFERROR(INDEX(content!$E$1:$E$174,MATCH(newdata!A286,content!$G$1:$G$174,0)),)</f>
        <v>0</v>
      </c>
      <c r="F286">
        <f>IFERROR(INDEX(content!$F$1:$F$174,MATCH(newdata!A286,content!$G$1:$G$174,0)),0)</f>
        <v>0</v>
      </c>
      <c r="G286">
        <f>IFERROR(VLOOKUP($A286,content!$G$1:$T$174,3,0),0)</f>
        <v>0</v>
      </c>
      <c r="H286">
        <f>IFERROR(VLOOKUP($A286,content!$G$1:$T$174,6,0),0)</f>
        <v>0</v>
      </c>
      <c r="I286">
        <f>IFERROR(VLOOKUP($A286,content!$G$1:$T$174,7,0),0)</f>
        <v>0</v>
      </c>
      <c r="J286">
        <f>IFERROR(VLOOKUP($A286,content!$G$1:$T$174,8,0),0)</f>
        <v>0</v>
      </c>
      <c r="K286">
        <f>IFERROR(VLOOKUP($A286,content!$G$1:$T$174,9,0),0)</f>
        <v>0</v>
      </c>
      <c r="L286">
        <f>IFERROR(VLOOKUP($A286,content!$G$1:$T$174,10,0),0)</f>
        <v>0</v>
      </c>
      <c r="M286">
        <f>IFERROR(VLOOKUP($A286,content!$G$1:$T$174,11,0),0)</f>
        <v>0</v>
      </c>
      <c r="N286">
        <f>IFERROR(VLOOKUP($A286,content!$G$1:$T$174,12,0),0)</f>
        <v>0</v>
      </c>
      <c r="O286">
        <f>IFERROR(VLOOKUP($A286,content!$G$1:$T$174,13,0),0)</f>
        <v>0</v>
      </c>
    </row>
    <row r="287" spans="1:15" hidden="1" x14ac:dyDescent="0.3">
      <c r="A287" s="12">
        <v>44855</v>
      </c>
      <c r="B287" s="7">
        <v>8206</v>
      </c>
      <c r="C287">
        <f>VLOOKUP(A287,profile_visits!$A$1:$B$658,2,FALSE)</f>
        <v>368</v>
      </c>
      <c r="D287">
        <f>IFERROR(VLOOKUP(A287,new_followers!$A$2:$B$341,2,FALSE),0)</f>
        <v>0</v>
      </c>
      <c r="E287">
        <f>IFERROR(INDEX(content!$E$1:$E$174,MATCH(newdata!A287,content!$G$1:$G$174,0)),)</f>
        <v>0</v>
      </c>
      <c r="F287">
        <f>IFERROR(INDEX(content!$F$1:$F$174,MATCH(newdata!A287,content!$G$1:$G$174,0)),0)</f>
        <v>0</v>
      </c>
      <c r="G287">
        <f>IFERROR(VLOOKUP($A287,content!$G$1:$T$174,3,0),0)</f>
        <v>0</v>
      </c>
      <c r="H287">
        <f>IFERROR(VLOOKUP($A287,content!$G$1:$T$174,6,0),0)</f>
        <v>0</v>
      </c>
      <c r="I287">
        <f>IFERROR(VLOOKUP($A287,content!$G$1:$T$174,7,0),0)</f>
        <v>0</v>
      </c>
      <c r="J287">
        <f>IFERROR(VLOOKUP($A287,content!$G$1:$T$174,8,0),0)</f>
        <v>0</v>
      </c>
      <c r="K287">
        <f>IFERROR(VLOOKUP($A287,content!$G$1:$T$174,9,0),0)</f>
        <v>0</v>
      </c>
      <c r="L287">
        <f>IFERROR(VLOOKUP($A287,content!$G$1:$T$174,10,0),0)</f>
        <v>0</v>
      </c>
      <c r="M287">
        <f>IFERROR(VLOOKUP($A287,content!$G$1:$T$174,11,0),0)</f>
        <v>0</v>
      </c>
      <c r="N287">
        <f>IFERROR(VLOOKUP($A287,content!$G$1:$T$174,12,0),0)</f>
        <v>0</v>
      </c>
      <c r="O287">
        <f>IFERROR(VLOOKUP($A287,content!$G$1:$T$174,13,0),0)</f>
        <v>0</v>
      </c>
    </row>
    <row r="288" spans="1:15" hidden="1" x14ac:dyDescent="0.3">
      <c r="A288" s="12">
        <v>44856</v>
      </c>
      <c r="B288" s="7">
        <v>4785</v>
      </c>
      <c r="C288">
        <f>VLOOKUP(A288,profile_visits!$A$1:$B$658,2,FALSE)</f>
        <v>366</v>
      </c>
      <c r="D288">
        <f>IFERROR(VLOOKUP(A288,new_followers!$A$2:$B$341,2,FALSE),0)</f>
        <v>0</v>
      </c>
      <c r="E288">
        <f>IFERROR(INDEX(content!$E$1:$E$174,MATCH(newdata!A288,content!$G$1:$G$174,0)),)</f>
        <v>0</v>
      </c>
      <c r="F288">
        <f>IFERROR(INDEX(content!$F$1:$F$174,MATCH(newdata!A288,content!$G$1:$G$174,0)),0)</f>
        <v>0</v>
      </c>
      <c r="G288">
        <f>IFERROR(VLOOKUP($A288,content!$G$1:$T$174,3,0),0)</f>
        <v>0</v>
      </c>
      <c r="H288">
        <f>IFERROR(VLOOKUP($A288,content!$G$1:$T$174,6,0),0)</f>
        <v>0</v>
      </c>
      <c r="I288">
        <f>IFERROR(VLOOKUP($A288,content!$G$1:$T$174,7,0),0)</f>
        <v>0</v>
      </c>
      <c r="J288">
        <f>IFERROR(VLOOKUP($A288,content!$G$1:$T$174,8,0),0)</f>
        <v>0</v>
      </c>
      <c r="K288">
        <f>IFERROR(VLOOKUP($A288,content!$G$1:$T$174,9,0),0)</f>
        <v>0</v>
      </c>
      <c r="L288">
        <f>IFERROR(VLOOKUP($A288,content!$G$1:$T$174,10,0),0)</f>
        <v>0</v>
      </c>
      <c r="M288">
        <f>IFERROR(VLOOKUP($A288,content!$G$1:$T$174,11,0),0)</f>
        <v>0</v>
      </c>
      <c r="N288">
        <f>IFERROR(VLOOKUP($A288,content!$G$1:$T$174,12,0),0)</f>
        <v>0</v>
      </c>
      <c r="O288">
        <f>IFERROR(VLOOKUP($A288,content!$G$1:$T$174,13,0),0)</f>
        <v>0</v>
      </c>
    </row>
    <row r="289" spans="1:15" hidden="1" x14ac:dyDescent="0.3">
      <c r="A289" s="12">
        <v>44857</v>
      </c>
      <c r="B289" s="7">
        <v>11779</v>
      </c>
      <c r="C289">
        <f>VLOOKUP(A289,profile_visits!$A$1:$B$658,2,FALSE)</f>
        <v>342</v>
      </c>
      <c r="D289">
        <f>IFERROR(VLOOKUP(A289,new_followers!$A$2:$B$341,2,FALSE),0)</f>
        <v>0</v>
      </c>
      <c r="E289">
        <f>IFERROR(INDEX(content!$E$1:$E$174,MATCH(newdata!A289,content!$G$1:$G$174,0)),)</f>
        <v>0</v>
      </c>
      <c r="F289">
        <f>IFERROR(INDEX(content!$F$1:$F$174,MATCH(newdata!A289,content!$G$1:$G$174,0)),0)</f>
        <v>0</v>
      </c>
      <c r="G289">
        <f>IFERROR(VLOOKUP($A289,content!$G$1:$T$174,3,0),0)</f>
        <v>0</v>
      </c>
      <c r="H289">
        <f>IFERROR(VLOOKUP($A289,content!$G$1:$T$174,6,0),0)</f>
        <v>0</v>
      </c>
      <c r="I289">
        <f>IFERROR(VLOOKUP($A289,content!$G$1:$T$174,7,0),0)</f>
        <v>0</v>
      </c>
      <c r="J289">
        <f>IFERROR(VLOOKUP($A289,content!$G$1:$T$174,8,0),0)</f>
        <v>0</v>
      </c>
      <c r="K289">
        <f>IFERROR(VLOOKUP($A289,content!$G$1:$T$174,9,0),0)</f>
        <v>0</v>
      </c>
      <c r="L289">
        <f>IFERROR(VLOOKUP($A289,content!$G$1:$T$174,10,0),0)</f>
        <v>0</v>
      </c>
      <c r="M289">
        <f>IFERROR(VLOOKUP($A289,content!$G$1:$T$174,11,0),0)</f>
        <v>0</v>
      </c>
      <c r="N289">
        <f>IFERROR(VLOOKUP($A289,content!$G$1:$T$174,12,0),0)</f>
        <v>0</v>
      </c>
      <c r="O289">
        <f>IFERROR(VLOOKUP($A289,content!$G$1:$T$174,13,0),0)</f>
        <v>0</v>
      </c>
    </row>
    <row r="290" spans="1:15" hidden="1" x14ac:dyDescent="0.3">
      <c r="A290" s="12">
        <v>44858</v>
      </c>
      <c r="B290" s="7">
        <v>24779</v>
      </c>
      <c r="C290">
        <f>VLOOKUP(A290,profile_visits!$A$1:$B$658,2,FALSE)</f>
        <v>540</v>
      </c>
      <c r="D290">
        <f>IFERROR(VLOOKUP(A290,new_followers!$A$2:$B$341,2,FALSE),0)</f>
        <v>0</v>
      </c>
      <c r="E290">
        <f>IFERROR(INDEX(content!$E$1:$E$174,MATCH(newdata!A290,content!$G$1:$G$174,0)),)</f>
        <v>0</v>
      </c>
      <c r="F290">
        <f>IFERROR(INDEX(content!$F$1:$F$174,MATCH(newdata!A290,content!$G$1:$G$174,0)),0)</f>
        <v>0</v>
      </c>
      <c r="G290">
        <f>IFERROR(VLOOKUP($A290,content!$G$1:$T$174,3,0),0)</f>
        <v>0</v>
      </c>
      <c r="H290">
        <f>IFERROR(VLOOKUP($A290,content!$G$1:$T$174,6,0),0)</f>
        <v>0</v>
      </c>
      <c r="I290">
        <f>IFERROR(VLOOKUP($A290,content!$G$1:$T$174,7,0),0)</f>
        <v>0</v>
      </c>
      <c r="J290">
        <f>IFERROR(VLOOKUP($A290,content!$G$1:$T$174,8,0),0)</f>
        <v>0</v>
      </c>
      <c r="K290">
        <f>IFERROR(VLOOKUP($A290,content!$G$1:$T$174,9,0),0)</f>
        <v>0</v>
      </c>
      <c r="L290">
        <f>IFERROR(VLOOKUP($A290,content!$G$1:$T$174,10,0),0)</f>
        <v>0</v>
      </c>
      <c r="M290">
        <f>IFERROR(VLOOKUP($A290,content!$G$1:$T$174,11,0),0)</f>
        <v>0</v>
      </c>
      <c r="N290">
        <f>IFERROR(VLOOKUP($A290,content!$G$1:$T$174,12,0),0)</f>
        <v>0</v>
      </c>
      <c r="O290">
        <f>IFERROR(VLOOKUP($A290,content!$G$1:$T$174,13,0),0)</f>
        <v>0</v>
      </c>
    </row>
    <row r="291" spans="1:15" hidden="1" x14ac:dyDescent="0.3">
      <c r="A291" s="12">
        <v>44859</v>
      </c>
      <c r="B291" s="7">
        <v>18095</v>
      </c>
      <c r="C291">
        <f>VLOOKUP(A291,profile_visits!$A$1:$B$658,2,FALSE)</f>
        <v>505</v>
      </c>
      <c r="D291">
        <f>IFERROR(VLOOKUP(A291,new_followers!$A$2:$B$341,2,FALSE),0)</f>
        <v>0</v>
      </c>
      <c r="E291">
        <f>IFERROR(INDEX(content!$E$1:$E$174,MATCH(newdata!A291,content!$G$1:$G$174,0)),)</f>
        <v>0</v>
      </c>
      <c r="F291">
        <f>IFERROR(INDEX(content!$F$1:$F$174,MATCH(newdata!A291,content!$G$1:$G$174,0)),0)</f>
        <v>0</v>
      </c>
      <c r="G291">
        <f>IFERROR(VLOOKUP($A291,content!$G$1:$T$174,3,0),0)</f>
        <v>0</v>
      </c>
      <c r="H291">
        <f>IFERROR(VLOOKUP($A291,content!$G$1:$T$174,6,0),0)</f>
        <v>0</v>
      </c>
      <c r="I291">
        <f>IFERROR(VLOOKUP($A291,content!$G$1:$T$174,7,0),0)</f>
        <v>0</v>
      </c>
      <c r="J291">
        <f>IFERROR(VLOOKUP($A291,content!$G$1:$T$174,8,0),0)</f>
        <v>0</v>
      </c>
      <c r="K291">
        <f>IFERROR(VLOOKUP($A291,content!$G$1:$T$174,9,0),0)</f>
        <v>0</v>
      </c>
      <c r="L291">
        <f>IFERROR(VLOOKUP($A291,content!$G$1:$T$174,10,0),0)</f>
        <v>0</v>
      </c>
      <c r="M291">
        <f>IFERROR(VLOOKUP($A291,content!$G$1:$T$174,11,0),0)</f>
        <v>0</v>
      </c>
      <c r="N291">
        <f>IFERROR(VLOOKUP($A291,content!$G$1:$T$174,12,0),0)</f>
        <v>0</v>
      </c>
      <c r="O291">
        <f>IFERROR(VLOOKUP($A291,content!$G$1:$T$174,13,0),0)</f>
        <v>0</v>
      </c>
    </row>
    <row r="292" spans="1:15" hidden="1" x14ac:dyDescent="0.3">
      <c r="A292" s="12">
        <v>44860</v>
      </c>
      <c r="B292" s="7">
        <v>16019</v>
      </c>
      <c r="C292">
        <f>VLOOKUP(A292,profile_visits!$A$1:$B$658,2,FALSE)</f>
        <v>447</v>
      </c>
      <c r="D292">
        <f>IFERROR(VLOOKUP(A292,new_followers!$A$2:$B$341,2,FALSE),0)</f>
        <v>0</v>
      </c>
      <c r="E292">
        <f>IFERROR(INDEX(content!$E$1:$E$174,MATCH(newdata!A292,content!$G$1:$G$174,0)),)</f>
        <v>0</v>
      </c>
      <c r="F292">
        <f>IFERROR(INDEX(content!$F$1:$F$174,MATCH(newdata!A292,content!$G$1:$G$174,0)),0)</f>
        <v>0</v>
      </c>
      <c r="G292">
        <f>IFERROR(VLOOKUP($A292,content!$G$1:$T$174,3,0),0)</f>
        <v>0</v>
      </c>
      <c r="H292">
        <f>IFERROR(VLOOKUP($A292,content!$G$1:$T$174,6,0),0)</f>
        <v>0</v>
      </c>
      <c r="I292">
        <f>IFERROR(VLOOKUP($A292,content!$G$1:$T$174,7,0),0)</f>
        <v>0</v>
      </c>
      <c r="J292">
        <f>IFERROR(VLOOKUP($A292,content!$G$1:$T$174,8,0),0)</f>
        <v>0</v>
      </c>
      <c r="K292">
        <f>IFERROR(VLOOKUP($A292,content!$G$1:$T$174,9,0),0)</f>
        <v>0</v>
      </c>
      <c r="L292">
        <f>IFERROR(VLOOKUP($A292,content!$G$1:$T$174,10,0),0)</f>
        <v>0</v>
      </c>
      <c r="M292">
        <f>IFERROR(VLOOKUP($A292,content!$G$1:$T$174,11,0),0)</f>
        <v>0</v>
      </c>
      <c r="N292">
        <f>IFERROR(VLOOKUP($A292,content!$G$1:$T$174,12,0),0)</f>
        <v>0</v>
      </c>
      <c r="O292">
        <f>IFERROR(VLOOKUP($A292,content!$G$1:$T$174,13,0),0)</f>
        <v>0</v>
      </c>
    </row>
    <row r="293" spans="1:15" hidden="1" x14ac:dyDescent="0.3">
      <c r="A293" s="12">
        <v>44861</v>
      </c>
      <c r="B293" s="7">
        <v>9439</v>
      </c>
      <c r="C293">
        <f>VLOOKUP(A293,profile_visits!$A$1:$B$658,2,FALSE)</f>
        <v>426</v>
      </c>
      <c r="D293">
        <f>IFERROR(VLOOKUP(A293,new_followers!$A$2:$B$341,2,FALSE),0)</f>
        <v>0</v>
      </c>
      <c r="E293">
        <f>IFERROR(INDEX(content!$E$1:$E$174,MATCH(newdata!A293,content!$G$1:$G$174,0)),)</f>
        <v>0</v>
      </c>
      <c r="F293">
        <f>IFERROR(INDEX(content!$F$1:$F$174,MATCH(newdata!A293,content!$G$1:$G$174,0)),0)</f>
        <v>0</v>
      </c>
      <c r="G293">
        <f>IFERROR(VLOOKUP($A293,content!$G$1:$T$174,3,0),0)</f>
        <v>0</v>
      </c>
      <c r="H293">
        <f>IFERROR(VLOOKUP($A293,content!$G$1:$T$174,6,0),0)</f>
        <v>0</v>
      </c>
      <c r="I293">
        <f>IFERROR(VLOOKUP($A293,content!$G$1:$T$174,7,0),0)</f>
        <v>0</v>
      </c>
      <c r="J293">
        <f>IFERROR(VLOOKUP($A293,content!$G$1:$T$174,8,0),0)</f>
        <v>0</v>
      </c>
      <c r="K293">
        <f>IFERROR(VLOOKUP($A293,content!$G$1:$T$174,9,0),0)</f>
        <v>0</v>
      </c>
      <c r="L293">
        <f>IFERROR(VLOOKUP($A293,content!$G$1:$T$174,10,0),0)</f>
        <v>0</v>
      </c>
      <c r="M293">
        <f>IFERROR(VLOOKUP($A293,content!$G$1:$T$174,11,0),0)</f>
        <v>0</v>
      </c>
      <c r="N293">
        <f>IFERROR(VLOOKUP($A293,content!$G$1:$T$174,12,0),0)</f>
        <v>0</v>
      </c>
      <c r="O293">
        <f>IFERROR(VLOOKUP($A293,content!$G$1:$T$174,13,0),0)</f>
        <v>0</v>
      </c>
    </row>
    <row r="294" spans="1:15" hidden="1" x14ac:dyDescent="0.3">
      <c r="A294" s="12">
        <v>44862</v>
      </c>
      <c r="B294" s="7">
        <v>9853</v>
      </c>
      <c r="C294">
        <f>VLOOKUP(A294,profile_visits!$A$1:$B$658,2,FALSE)</f>
        <v>442</v>
      </c>
      <c r="D294">
        <f>IFERROR(VLOOKUP(A294,new_followers!$A$2:$B$341,2,FALSE),0)</f>
        <v>0</v>
      </c>
      <c r="E294">
        <f>IFERROR(INDEX(content!$E$1:$E$174,MATCH(newdata!A294,content!$G$1:$G$174,0)),)</f>
        <v>0</v>
      </c>
      <c r="F294">
        <f>IFERROR(INDEX(content!$F$1:$F$174,MATCH(newdata!A294,content!$G$1:$G$174,0)),0)</f>
        <v>0</v>
      </c>
      <c r="G294">
        <f>IFERROR(VLOOKUP($A294,content!$G$1:$T$174,3,0),0)</f>
        <v>0</v>
      </c>
      <c r="H294">
        <f>IFERROR(VLOOKUP($A294,content!$G$1:$T$174,6,0),0)</f>
        <v>0</v>
      </c>
      <c r="I294">
        <f>IFERROR(VLOOKUP($A294,content!$G$1:$T$174,7,0),0)</f>
        <v>0</v>
      </c>
      <c r="J294">
        <f>IFERROR(VLOOKUP($A294,content!$G$1:$T$174,8,0),0)</f>
        <v>0</v>
      </c>
      <c r="K294">
        <f>IFERROR(VLOOKUP($A294,content!$G$1:$T$174,9,0),0)</f>
        <v>0</v>
      </c>
      <c r="L294">
        <f>IFERROR(VLOOKUP($A294,content!$G$1:$T$174,10,0),0)</f>
        <v>0</v>
      </c>
      <c r="M294">
        <f>IFERROR(VLOOKUP($A294,content!$G$1:$T$174,11,0),0)</f>
        <v>0</v>
      </c>
      <c r="N294">
        <f>IFERROR(VLOOKUP($A294,content!$G$1:$T$174,12,0),0)</f>
        <v>0</v>
      </c>
      <c r="O294">
        <f>IFERROR(VLOOKUP($A294,content!$G$1:$T$174,13,0),0)</f>
        <v>0</v>
      </c>
    </row>
    <row r="295" spans="1:15" hidden="1" x14ac:dyDescent="0.3">
      <c r="A295" s="12">
        <v>44863</v>
      </c>
      <c r="B295" s="7">
        <v>10350</v>
      </c>
      <c r="C295">
        <f>VLOOKUP(A295,profile_visits!$A$1:$B$658,2,FALSE)</f>
        <v>395</v>
      </c>
      <c r="D295">
        <f>IFERROR(VLOOKUP(A295,new_followers!$A$2:$B$341,2,FALSE),0)</f>
        <v>0</v>
      </c>
      <c r="E295">
        <f>IFERROR(INDEX(content!$E$1:$E$174,MATCH(newdata!A295,content!$G$1:$G$174,0)),)</f>
        <v>0</v>
      </c>
      <c r="F295">
        <f>IFERROR(INDEX(content!$F$1:$F$174,MATCH(newdata!A295,content!$G$1:$G$174,0)),0)</f>
        <v>0</v>
      </c>
      <c r="G295">
        <f>IFERROR(VLOOKUP($A295,content!$G$1:$T$174,3,0),0)</f>
        <v>0</v>
      </c>
      <c r="H295">
        <f>IFERROR(VLOOKUP($A295,content!$G$1:$T$174,6,0),0)</f>
        <v>0</v>
      </c>
      <c r="I295">
        <f>IFERROR(VLOOKUP($A295,content!$G$1:$T$174,7,0),0)</f>
        <v>0</v>
      </c>
      <c r="J295">
        <f>IFERROR(VLOOKUP($A295,content!$G$1:$T$174,8,0),0)</f>
        <v>0</v>
      </c>
      <c r="K295">
        <f>IFERROR(VLOOKUP($A295,content!$G$1:$T$174,9,0),0)</f>
        <v>0</v>
      </c>
      <c r="L295">
        <f>IFERROR(VLOOKUP($A295,content!$G$1:$T$174,10,0),0)</f>
        <v>0</v>
      </c>
      <c r="M295">
        <f>IFERROR(VLOOKUP($A295,content!$G$1:$T$174,11,0),0)</f>
        <v>0</v>
      </c>
      <c r="N295">
        <f>IFERROR(VLOOKUP($A295,content!$G$1:$T$174,12,0),0)</f>
        <v>0</v>
      </c>
      <c r="O295">
        <f>IFERROR(VLOOKUP($A295,content!$G$1:$T$174,13,0),0)</f>
        <v>0</v>
      </c>
    </row>
    <row r="296" spans="1:15" hidden="1" x14ac:dyDescent="0.3">
      <c r="A296" s="12">
        <v>44864</v>
      </c>
      <c r="B296" s="7">
        <v>9387</v>
      </c>
      <c r="C296">
        <f>VLOOKUP(A296,profile_visits!$A$1:$B$658,2,FALSE)</f>
        <v>352</v>
      </c>
      <c r="D296">
        <f>IFERROR(VLOOKUP(A296,new_followers!$A$2:$B$341,2,FALSE),0)</f>
        <v>0</v>
      </c>
      <c r="E296">
        <f>IFERROR(INDEX(content!$E$1:$E$174,MATCH(newdata!A296,content!$G$1:$G$174,0)),)</f>
        <v>0</v>
      </c>
      <c r="F296">
        <f>IFERROR(INDEX(content!$F$1:$F$174,MATCH(newdata!A296,content!$G$1:$G$174,0)),0)</f>
        <v>0</v>
      </c>
      <c r="G296">
        <f>IFERROR(VLOOKUP($A296,content!$G$1:$T$174,3,0),0)</f>
        <v>0</v>
      </c>
      <c r="H296">
        <f>IFERROR(VLOOKUP($A296,content!$G$1:$T$174,6,0),0)</f>
        <v>0</v>
      </c>
      <c r="I296">
        <f>IFERROR(VLOOKUP($A296,content!$G$1:$T$174,7,0),0)</f>
        <v>0</v>
      </c>
      <c r="J296">
        <f>IFERROR(VLOOKUP($A296,content!$G$1:$T$174,8,0),0)</f>
        <v>0</v>
      </c>
      <c r="K296">
        <f>IFERROR(VLOOKUP($A296,content!$G$1:$T$174,9,0),0)</f>
        <v>0</v>
      </c>
      <c r="L296">
        <f>IFERROR(VLOOKUP($A296,content!$G$1:$T$174,10,0),0)</f>
        <v>0</v>
      </c>
      <c r="M296">
        <f>IFERROR(VLOOKUP($A296,content!$G$1:$T$174,11,0),0)</f>
        <v>0</v>
      </c>
      <c r="N296">
        <f>IFERROR(VLOOKUP($A296,content!$G$1:$T$174,12,0),0)</f>
        <v>0</v>
      </c>
      <c r="O296">
        <f>IFERROR(VLOOKUP($A296,content!$G$1:$T$174,13,0),0)</f>
        <v>0</v>
      </c>
    </row>
    <row r="297" spans="1:15" hidden="1" x14ac:dyDescent="0.3">
      <c r="A297" s="12">
        <v>44865</v>
      </c>
      <c r="B297" s="7">
        <v>9187</v>
      </c>
      <c r="C297">
        <f>VLOOKUP(A297,profile_visits!$A$1:$B$658,2,FALSE)</f>
        <v>382</v>
      </c>
      <c r="D297">
        <f>IFERROR(VLOOKUP(A297,new_followers!$A$2:$B$341,2,FALSE),0)</f>
        <v>0</v>
      </c>
      <c r="E297">
        <f>IFERROR(INDEX(content!$E$1:$E$174,MATCH(newdata!A297,content!$G$1:$G$174,0)),)</f>
        <v>0</v>
      </c>
      <c r="F297">
        <f>IFERROR(INDEX(content!$F$1:$F$174,MATCH(newdata!A297,content!$G$1:$G$174,0)),0)</f>
        <v>0</v>
      </c>
      <c r="G297">
        <f>IFERROR(VLOOKUP($A297,content!$G$1:$T$174,3,0),0)</f>
        <v>0</v>
      </c>
      <c r="H297">
        <f>IFERROR(VLOOKUP($A297,content!$G$1:$T$174,6,0),0)</f>
        <v>0</v>
      </c>
      <c r="I297">
        <f>IFERROR(VLOOKUP($A297,content!$G$1:$T$174,7,0),0)</f>
        <v>0</v>
      </c>
      <c r="J297">
        <f>IFERROR(VLOOKUP($A297,content!$G$1:$T$174,8,0),0)</f>
        <v>0</v>
      </c>
      <c r="K297">
        <f>IFERROR(VLOOKUP($A297,content!$G$1:$T$174,9,0),0)</f>
        <v>0</v>
      </c>
      <c r="L297">
        <f>IFERROR(VLOOKUP($A297,content!$G$1:$T$174,10,0),0)</f>
        <v>0</v>
      </c>
      <c r="M297">
        <f>IFERROR(VLOOKUP($A297,content!$G$1:$T$174,11,0),0)</f>
        <v>0</v>
      </c>
      <c r="N297">
        <f>IFERROR(VLOOKUP($A297,content!$G$1:$T$174,12,0),0)</f>
        <v>0</v>
      </c>
      <c r="O297">
        <f>IFERROR(VLOOKUP($A297,content!$G$1:$T$174,13,0),0)</f>
        <v>0</v>
      </c>
    </row>
    <row r="298" spans="1:15" hidden="1" x14ac:dyDescent="0.3">
      <c r="A298" s="12">
        <v>44866</v>
      </c>
      <c r="B298" s="7">
        <v>13581</v>
      </c>
      <c r="C298">
        <f>VLOOKUP(A298,profile_visits!$A$1:$B$658,2,FALSE)</f>
        <v>595</v>
      </c>
      <c r="D298">
        <f>IFERROR(VLOOKUP(A298,new_followers!$A$2:$B$341,2,FALSE),0)</f>
        <v>0</v>
      </c>
      <c r="E298">
        <f>IFERROR(INDEX(content!$E$1:$E$174,MATCH(newdata!A298,content!$G$1:$G$174,0)),)</f>
        <v>0</v>
      </c>
      <c r="F298">
        <f>IFERROR(INDEX(content!$F$1:$F$174,MATCH(newdata!A298,content!$G$1:$G$174,0)),0)</f>
        <v>0</v>
      </c>
      <c r="G298">
        <f>IFERROR(VLOOKUP($A298,content!$G$1:$T$174,3,0),0)</f>
        <v>0</v>
      </c>
      <c r="H298">
        <f>IFERROR(VLOOKUP($A298,content!$G$1:$T$174,6,0),0)</f>
        <v>0</v>
      </c>
      <c r="I298">
        <f>IFERROR(VLOOKUP($A298,content!$G$1:$T$174,7,0),0)</f>
        <v>0</v>
      </c>
      <c r="J298">
        <f>IFERROR(VLOOKUP($A298,content!$G$1:$T$174,8,0),0)</f>
        <v>0</v>
      </c>
      <c r="K298">
        <f>IFERROR(VLOOKUP($A298,content!$G$1:$T$174,9,0),0)</f>
        <v>0</v>
      </c>
      <c r="L298">
        <f>IFERROR(VLOOKUP($A298,content!$G$1:$T$174,10,0),0)</f>
        <v>0</v>
      </c>
      <c r="M298">
        <f>IFERROR(VLOOKUP($A298,content!$G$1:$T$174,11,0),0)</f>
        <v>0</v>
      </c>
      <c r="N298">
        <f>IFERROR(VLOOKUP($A298,content!$G$1:$T$174,12,0),0)</f>
        <v>0</v>
      </c>
      <c r="O298">
        <f>IFERROR(VLOOKUP($A298,content!$G$1:$T$174,13,0),0)</f>
        <v>0</v>
      </c>
    </row>
    <row r="299" spans="1:15" hidden="1" x14ac:dyDescent="0.3">
      <c r="A299" s="12">
        <v>44867</v>
      </c>
      <c r="B299" s="7">
        <v>9211</v>
      </c>
      <c r="C299">
        <f>VLOOKUP(A299,profile_visits!$A$1:$B$658,2,FALSE)</f>
        <v>469</v>
      </c>
      <c r="D299">
        <f>IFERROR(VLOOKUP(A299,new_followers!$A$2:$B$341,2,FALSE),0)</f>
        <v>0</v>
      </c>
      <c r="E299">
        <f>IFERROR(INDEX(content!$E$1:$E$174,MATCH(newdata!A299,content!$G$1:$G$174,0)),)</f>
        <v>0</v>
      </c>
      <c r="F299">
        <f>IFERROR(INDEX(content!$F$1:$F$174,MATCH(newdata!A299,content!$G$1:$G$174,0)),0)</f>
        <v>0</v>
      </c>
      <c r="G299">
        <f>IFERROR(VLOOKUP($A299,content!$G$1:$T$174,3,0),0)</f>
        <v>0</v>
      </c>
      <c r="H299">
        <f>IFERROR(VLOOKUP($A299,content!$G$1:$T$174,6,0),0)</f>
        <v>0</v>
      </c>
      <c r="I299">
        <f>IFERROR(VLOOKUP($A299,content!$G$1:$T$174,7,0),0)</f>
        <v>0</v>
      </c>
      <c r="J299">
        <f>IFERROR(VLOOKUP($A299,content!$G$1:$T$174,8,0),0)</f>
        <v>0</v>
      </c>
      <c r="K299">
        <f>IFERROR(VLOOKUP($A299,content!$G$1:$T$174,9,0),0)</f>
        <v>0</v>
      </c>
      <c r="L299">
        <f>IFERROR(VLOOKUP($A299,content!$G$1:$T$174,10,0),0)</f>
        <v>0</v>
      </c>
      <c r="M299">
        <f>IFERROR(VLOOKUP($A299,content!$G$1:$T$174,11,0),0)</f>
        <v>0</v>
      </c>
      <c r="N299">
        <f>IFERROR(VLOOKUP($A299,content!$G$1:$T$174,12,0),0)</f>
        <v>0</v>
      </c>
      <c r="O299">
        <f>IFERROR(VLOOKUP($A299,content!$G$1:$T$174,13,0),0)</f>
        <v>0</v>
      </c>
    </row>
    <row r="300" spans="1:15" hidden="1" x14ac:dyDescent="0.3">
      <c r="A300" s="12">
        <v>44868</v>
      </c>
      <c r="B300" s="7">
        <v>11680</v>
      </c>
      <c r="C300">
        <f>VLOOKUP(A300,profile_visits!$A$1:$B$658,2,FALSE)</f>
        <v>624</v>
      </c>
      <c r="D300">
        <f>IFERROR(VLOOKUP(A300,new_followers!$A$2:$B$341,2,FALSE),0)</f>
        <v>0</v>
      </c>
      <c r="E300">
        <f>IFERROR(INDEX(content!$E$1:$E$174,MATCH(newdata!A300,content!$G$1:$G$174,0)),)</f>
        <v>0</v>
      </c>
      <c r="F300">
        <f>IFERROR(INDEX(content!$F$1:$F$174,MATCH(newdata!A300,content!$G$1:$G$174,0)),0)</f>
        <v>0</v>
      </c>
      <c r="G300">
        <f>IFERROR(VLOOKUP($A300,content!$G$1:$T$174,3,0),0)</f>
        <v>0</v>
      </c>
      <c r="H300">
        <f>IFERROR(VLOOKUP($A300,content!$G$1:$T$174,6,0),0)</f>
        <v>0</v>
      </c>
      <c r="I300">
        <f>IFERROR(VLOOKUP($A300,content!$G$1:$T$174,7,0),0)</f>
        <v>0</v>
      </c>
      <c r="J300">
        <f>IFERROR(VLOOKUP($A300,content!$G$1:$T$174,8,0),0)</f>
        <v>0</v>
      </c>
      <c r="K300">
        <f>IFERROR(VLOOKUP($A300,content!$G$1:$T$174,9,0),0)</f>
        <v>0</v>
      </c>
      <c r="L300">
        <f>IFERROR(VLOOKUP($A300,content!$G$1:$T$174,10,0),0)</f>
        <v>0</v>
      </c>
      <c r="M300">
        <f>IFERROR(VLOOKUP($A300,content!$G$1:$T$174,11,0),0)</f>
        <v>0</v>
      </c>
      <c r="N300">
        <f>IFERROR(VLOOKUP($A300,content!$G$1:$T$174,12,0),0)</f>
        <v>0</v>
      </c>
      <c r="O300">
        <f>IFERROR(VLOOKUP($A300,content!$G$1:$T$174,13,0),0)</f>
        <v>0</v>
      </c>
    </row>
    <row r="301" spans="1:15" hidden="1" x14ac:dyDescent="0.3">
      <c r="A301" s="12">
        <v>44869</v>
      </c>
      <c r="B301" s="7">
        <v>10912</v>
      </c>
      <c r="C301">
        <f>VLOOKUP(A301,profile_visits!$A$1:$B$658,2,FALSE)</f>
        <v>530</v>
      </c>
      <c r="D301">
        <f>IFERROR(VLOOKUP(A301,new_followers!$A$2:$B$341,2,FALSE),0)</f>
        <v>0</v>
      </c>
      <c r="E301">
        <f>IFERROR(INDEX(content!$E$1:$E$174,MATCH(newdata!A301,content!$G$1:$G$174,0)),)</f>
        <v>0</v>
      </c>
      <c r="F301">
        <f>IFERROR(INDEX(content!$F$1:$F$174,MATCH(newdata!A301,content!$G$1:$G$174,0)),0)</f>
        <v>0</v>
      </c>
      <c r="G301">
        <f>IFERROR(VLOOKUP($A301,content!$G$1:$T$174,3,0),0)</f>
        <v>0</v>
      </c>
      <c r="H301">
        <f>IFERROR(VLOOKUP($A301,content!$G$1:$T$174,6,0),0)</f>
        <v>0</v>
      </c>
      <c r="I301">
        <f>IFERROR(VLOOKUP($A301,content!$G$1:$T$174,7,0),0)</f>
        <v>0</v>
      </c>
      <c r="J301">
        <f>IFERROR(VLOOKUP($A301,content!$G$1:$T$174,8,0),0)</f>
        <v>0</v>
      </c>
      <c r="K301">
        <f>IFERROR(VLOOKUP($A301,content!$G$1:$T$174,9,0),0)</f>
        <v>0</v>
      </c>
      <c r="L301">
        <f>IFERROR(VLOOKUP($A301,content!$G$1:$T$174,10,0),0)</f>
        <v>0</v>
      </c>
      <c r="M301">
        <f>IFERROR(VLOOKUP($A301,content!$G$1:$T$174,11,0),0)</f>
        <v>0</v>
      </c>
      <c r="N301">
        <f>IFERROR(VLOOKUP($A301,content!$G$1:$T$174,12,0),0)</f>
        <v>0</v>
      </c>
      <c r="O301">
        <f>IFERROR(VLOOKUP($A301,content!$G$1:$T$174,13,0),0)</f>
        <v>0</v>
      </c>
    </row>
    <row r="302" spans="1:15" hidden="1" x14ac:dyDescent="0.3">
      <c r="A302" s="12">
        <v>44870</v>
      </c>
      <c r="B302" s="7">
        <v>10489</v>
      </c>
      <c r="C302">
        <f>VLOOKUP(A302,profile_visits!$A$1:$B$658,2,FALSE)</f>
        <v>534</v>
      </c>
      <c r="D302">
        <f>IFERROR(VLOOKUP(A302,new_followers!$A$2:$B$341,2,FALSE),0)</f>
        <v>0</v>
      </c>
      <c r="E302">
        <f>IFERROR(INDEX(content!$E$1:$E$174,MATCH(newdata!A302,content!$G$1:$G$174,0)),)</f>
        <v>0</v>
      </c>
      <c r="F302">
        <f>IFERROR(INDEX(content!$F$1:$F$174,MATCH(newdata!A302,content!$G$1:$G$174,0)),0)</f>
        <v>0</v>
      </c>
      <c r="G302">
        <f>IFERROR(VLOOKUP($A302,content!$G$1:$T$174,3,0),0)</f>
        <v>0</v>
      </c>
      <c r="H302">
        <f>IFERROR(VLOOKUP($A302,content!$G$1:$T$174,6,0),0)</f>
        <v>0</v>
      </c>
      <c r="I302">
        <f>IFERROR(VLOOKUP($A302,content!$G$1:$T$174,7,0),0)</f>
        <v>0</v>
      </c>
      <c r="J302">
        <f>IFERROR(VLOOKUP($A302,content!$G$1:$T$174,8,0),0)</f>
        <v>0</v>
      </c>
      <c r="K302">
        <f>IFERROR(VLOOKUP($A302,content!$G$1:$T$174,9,0),0)</f>
        <v>0</v>
      </c>
      <c r="L302">
        <f>IFERROR(VLOOKUP($A302,content!$G$1:$T$174,10,0),0)</f>
        <v>0</v>
      </c>
      <c r="M302">
        <f>IFERROR(VLOOKUP($A302,content!$G$1:$T$174,11,0),0)</f>
        <v>0</v>
      </c>
      <c r="N302">
        <f>IFERROR(VLOOKUP($A302,content!$G$1:$T$174,12,0),0)</f>
        <v>0</v>
      </c>
      <c r="O302">
        <f>IFERROR(VLOOKUP($A302,content!$G$1:$T$174,13,0),0)</f>
        <v>0</v>
      </c>
    </row>
    <row r="303" spans="1:15" hidden="1" x14ac:dyDescent="0.3">
      <c r="A303" s="12">
        <v>44871</v>
      </c>
      <c r="B303" s="7">
        <v>11082</v>
      </c>
      <c r="C303">
        <f>VLOOKUP(A303,profile_visits!$A$1:$B$658,2,FALSE)</f>
        <v>519</v>
      </c>
      <c r="D303">
        <f>IFERROR(VLOOKUP(A303,new_followers!$A$2:$B$341,2,FALSE),0)</f>
        <v>0</v>
      </c>
      <c r="E303">
        <f>IFERROR(INDEX(content!$E$1:$E$174,MATCH(newdata!A303,content!$G$1:$G$174,0)),)</f>
        <v>0</v>
      </c>
      <c r="F303">
        <f>IFERROR(INDEX(content!$F$1:$F$174,MATCH(newdata!A303,content!$G$1:$G$174,0)),0)</f>
        <v>0</v>
      </c>
      <c r="G303">
        <f>IFERROR(VLOOKUP($A303,content!$G$1:$T$174,3,0),0)</f>
        <v>0</v>
      </c>
      <c r="H303">
        <f>IFERROR(VLOOKUP($A303,content!$G$1:$T$174,6,0),0)</f>
        <v>0</v>
      </c>
      <c r="I303">
        <f>IFERROR(VLOOKUP($A303,content!$G$1:$T$174,7,0),0)</f>
        <v>0</v>
      </c>
      <c r="J303">
        <f>IFERROR(VLOOKUP($A303,content!$G$1:$T$174,8,0),0)</f>
        <v>0</v>
      </c>
      <c r="K303">
        <f>IFERROR(VLOOKUP($A303,content!$G$1:$T$174,9,0),0)</f>
        <v>0</v>
      </c>
      <c r="L303">
        <f>IFERROR(VLOOKUP($A303,content!$G$1:$T$174,10,0),0)</f>
        <v>0</v>
      </c>
      <c r="M303">
        <f>IFERROR(VLOOKUP($A303,content!$G$1:$T$174,11,0),0)</f>
        <v>0</v>
      </c>
      <c r="N303">
        <f>IFERROR(VLOOKUP($A303,content!$G$1:$T$174,12,0),0)</f>
        <v>0</v>
      </c>
      <c r="O303">
        <f>IFERROR(VLOOKUP($A303,content!$G$1:$T$174,13,0),0)</f>
        <v>0</v>
      </c>
    </row>
    <row r="304" spans="1:15" hidden="1" x14ac:dyDescent="0.3">
      <c r="A304" s="12">
        <v>44872</v>
      </c>
      <c r="B304" s="7">
        <v>10833</v>
      </c>
      <c r="C304">
        <f>VLOOKUP(A304,profile_visits!$A$1:$B$658,2,FALSE)</f>
        <v>509</v>
      </c>
      <c r="D304">
        <f>IFERROR(VLOOKUP(A304,new_followers!$A$2:$B$341,2,FALSE),0)</f>
        <v>0</v>
      </c>
      <c r="E304">
        <f>IFERROR(INDEX(content!$E$1:$E$174,MATCH(newdata!A304,content!$G$1:$G$174,0)),)</f>
        <v>0</v>
      </c>
      <c r="F304">
        <f>IFERROR(INDEX(content!$F$1:$F$174,MATCH(newdata!A304,content!$G$1:$G$174,0)),0)</f>
        <v>0</v>
      </c>
      <c r="G304">
        <f>IFERROR(VLOOKUP($A304,content!$G$1:$T$174,3,0),0)</f>
        <v>0</v>
      </c>
      <c r="H304">
        <f>IFERROR(VLOOKUP($A304,content!$G$1:$T$174,6,0),0)</f>
        <v>0</v>
      </c>
      <c r="I304">
        <f>IFERROR(VLOOKUP($A304,content!$G$1:$T$174,7,0),0)</f>
        <v>0</v>
      </c>
      <c r="J304">
        <f>IFERROR(VLOOKUP($A304,content!$G$1:$T$174,8,0),0)</f>
        <v>0</v>
      </c>
      <c r="K304">
        <f>IFERROR(VLOOKUP($A304,content!$G$1:$T$174,9,0),0)</f>
        <v>0</v>
      </c>
      <c r="L304">
        <f>IFERROR(VLOOKUP($A304,content!$G$1:$T$174,10,0),0)</f>
        <v>0</v>
      </c>
      <c r="M304">
        <f>IFERROR(VLOOKUP($A304,content!$G$1:$T$174,11,0),0)</f>
        <v>0</v>
      </c>
      <c r="N304">
        <f>IFERROR(VLOOKUP($A304,content!$G$1:$T$174,12,0),0)</f>
        <v>0</v>
      </c>
      <c r="O304">
        <f>IFERROR(VLOOKUP($A304,content!$G$1:$T$174,13,0),0)</f>
        <v>0</v>
      </c>
    </row>
    <row r="305" spans="1:15" hidden="1" x14ac:dyDescent="0.3">
      <c r="A305" s="12">
        <v>44873</v>
      </c>
      <c r="B305" s="7">
        <v>9822</v>
      </c>
      <c r="C305">
        <f>VLOOKUP(A305,profile_visits!$A$1:$B$658,2,FALSE)</f>
        <v>515</v>
      </c>
      <c r="D305">
        <f>IFERROR(VLOOKUP(A305,new_followers!$A$2:$B$341,2,FALSE),0)</f>
        <v>0</v>
      </c>
      <c r="E305">
        <f>IFERROR(INDEX(content!$E$1:$E$174,MATCH(newdata!A305,content!$G$1:$G$174,0)),)</f>
        <v>0</v>
      </c>
      <c r="F305">
        <f>IFERROR(INDEX(content!$F$1:$F$174,MATCH(newdata!A305,content!$G$1:$G$174,0)),0)</f>
        <v>0</v>
      </c>
      <c r="G305">
        <f>IFERROR(VLOOKUP($A305,content!$G$1:$T$174,3,0),0)</f>
        <v>0</v>
      </c>
      <c r="H305">
        <f>IFERROR(VLOOKUP($A305,content!$G$1:$T$174,6,0),0)</f>
        <v>0</v>
      </c>
      <c r="I305">
        <f>IFERROR(VLOOKUP($A305,content!$G$1:$T$174,7,0),0)</f>
        <v>0</v>
      </c>
      <c r="J305">
        <f>IFERROR(VLOOKUP($A305,content!$G$1:$T$174,8,0),0)</f>
        <v>0</v>
      </c>
      <c r="K305">
        <f>IFERROR(VLOOKUP($A305,content!$G$1:$T$174,9,0),0)</f>
        <v>0</v>
      </c>
      <c r="L305">
        <f>IFERROR(VLOOKUP($A305,content!$G$1:$T$174,10,0),0)</f>
        <v>0</v>
      </c>
      <c r="M305">
        <f>IFERROR(VLOOKUP($A305,content!$G$1:$T$174,11,0),0)</f>
        <v>0</v>
      </c>
      <c r="N305">
        <f>IFERROR(VLOOKUP($A305,content!$G$1:$T$174,12,0),0)</f>
        <v>0</v>
      </c>
      <c r="O305">
        <f>IFERROR(VLOOKUP($A305,content!$G$1:$T$174,13,0),0)</f>
        <v>0</v>
      </c>
    </row>
    <row r="306" spans="1:15" hidden="1" x14ac:dyDescent="0.3">
      <c r="A306" s="12">
        <v>44874</v>
      </c>
      <c r="B306" s="7">
        <v>8435</v>
      </c>
      <c r="C306">
        <f>VLOOKUP(A306,profile_visits!$A$1:$B$658,2,FALSE)</f>
        <v>443</v>
      </c>
      <c r="D306">
        <f>IFERROR(VLOOKUP(A306,new_followers!$A$2:$B$341,2,FALSE),0)</f>
        <v>0</v>
      </c>
      <c r="E306">
        <f>IFERROR(INDEX(content!$E$1:$E$174,MATCH(newdata!A306,content!$G$1:$G$174,0)),)</f>
        <v>0</v>
      </c>
      <c r="F306">
        <f>IFERROR(INDEX(content!$F$1:$F$174,MATCH(newdata!A306,content!$G$1:$G$174,0)),0)</f>
        <v>0</v>
      </c>
      <c r="G306">
        <f>IFERROR(VLOOKUP($A306,content!$G$1:$T$174,3,0),0)</f>
        <v>0</v>
      </c>
      <c r="H306">
        <f>IFERROR(VLOOKUP($A306,content!$G$1:$T$174,6,0),0)</f>
        <v>0</v>
      </c>
      <c r="I306">
        <f>IFERROR(VLOOKUP($A306,content!$G$1:$T$174,7,0),0)</f>
        <v>0</v>
      </c>
      <c r="J306">
        <f>IFERROR(VLOOKUP($A306,content!$G$1:$T$174,8,0),0)</f>
        <v>0</v>
      </c>
      <c r="K306">
        <f>IFERROR(VLOOKUP($A306,content!$G$1:$T$174,9,0),0)</f>
        <v>0</v>
      </c>
      <c r="L306">
        <f>IFERROR(VLOOKUP($A306,content!$G$1:$T$174,10,0),0)</f>
        <v>0</v>
      </c>
      <c r="M306">
        <f>IFERROR(VLOOKUP($A306,content!$G$1:$T$174,11,0),0)</f>
        <v>0</v>
      </c>
      <c r="N306">
        <f>IFERROR(VLOOKUP($A306,content!$G$1:$T$174,12,0),0)</f>
        <v>0</v>
      </c>
      <c r="O306">
        <f>IFERROR(VLOOKUP($A306,content!$G$1:$T$174,13,0),0)</f>
        <v>0</v>
      </c>
    </row>
    <row r="307" spans="1:15" hidden="1" x14ac:dyDescent="0.3">
      <c r="A307" s="12">
        <v>44875</v>
      </c>
      <c r="B307" s="7">
        <v>8328</v>
      </c>
      <c r="C307">
        <f>VLOOKUP(A307,profile_visits!$A$1:$B$658,2,FALSE)</f>
        <v>476</v>
      </c>
      <c r="D307">
        <f>IFERROR(VLOOKUP(A307,new_followers!$A$2:$B$341,2,FALSE),0)</f>
        <v>0</v>
      </c>
      <c r="E307">
        <f>IFERROR(INDEX(content!$E$1:$E$174,MATCH(newdata!A307,content!$G$1:$G$174,0)),)</f>
        <v>0</v>
      </c>
      <c r="F307">
        <f>IFERROR(INDEX(content!$F$1:$F$174,MATCH(newdata!A307,content!$G$1:$G$174,0)),0)</f>
        <v>0</v>
      </c>
      <c r="G307">
        <f>IFERROR(VLOOKUP($A307,content!$G$1:$T$174,3,0),0)</f>
        <v>0</v>
      </c>
      <c r="H307">
        <f>IFERROR(VLOOKUP($A307,content!$G$1:$T$174,6,0),0)</f>
        <v>0</v>
      </c>
      <c r="I307">
        <f>IFERROR(VLOOKUP($A307,content!$G$1:$T$174,7,0),0)</f>
        <v>0</v>
      </c>
      <c r="J307">
        <f>IFERROR(VLOOKUP($A307,content!$G$1:$T$174,8,0),0)</f>
        <v>0</v>
      </c>
      <c r="K307">
        <f>IFERROR(VLOOKUP($A307,content!$G$1:$T$174,9,0),0)</f>
        <v>0</v>
      </c>
      <c r="L307">
        <f>IFERROR(VLOOKUP($A307,content!$G$1:$T$174,10,0),0)</f>
        <v>0</v>
      </c>
      <c r="M307">
        <f>IFERROR(VLOOKUP($A307,content!$G$1:$T$174,11,0),0)</f>
        <v>0</v>
      </c>
      <c r="N307">
        <f>IFERROR(VLOOKUP($A307,content!$G$1:$T$174,12,0),0)</f>
        <v>0</v>
      </c>
      <c r="O307">
        <f>IFERROR(VLOOKUP($A307,content!$G$1:$T$174,13,0),0)</f>
        <v>0</v>
      </c>
    </row>
    <row r="308" spans="1:15" hidden="1" x14ac:dyDescent="0.3">
      <c r="A308" s="12">
        <v>44876</v>
      </c>
      <c r="B308" s="7">
        <v>9911</v>
      </c>
      <c r="C308">
        <f>VLOOKUP(A308,profile_visits!$A$1:$B$658,2,FALSE)</f>
        <v>458</v>
      </c>
      <c r="D308">
        <f>IFERROR(VLOOKUP(A308,new_followers!$A$2:$B$341,2,FALSE),0)</f>
        <v>0</v>
      </c>
      <c r="E308">
        <f>IFERROR(INDEX(content!$E$1:$E$174,MATCH(newdata!A308,content!$G$1:$G$174,0)),)</f>
        <v>0</v>
      </c>
      <c r="F308">
        <f>IFERROR(INDEX(content!$F$1:$F$174,MATCH(newdata!A308,content!$G$1:$G$174,0)),0)</f>
        <v>0</v>
      </c>
      <c r="G308">
        <f>IFERROR(VLOOKUP($A308,content!$G$1:$T$174,3,0),0)</f>
        <v>0</v>
      </c>
      <c r="H308">
        <f>IFERROR(VLOOKUP($A308,content!$G$1:$T$174,6,0),0)</f>
        <v>0</v>
      </c>
      <c r="I308">
        <f>IFERROR(VLOOKUP($A308,content!$G$1:$T$174,7,0),0)</f>
        <v>0</v>
      </c>
      <c r="J308">
        <f>IFERROR(VLOOKUP($A308,content!$G$1:$T$174,8,0),0)</f>
        <v>0</v>
      </c>
      <c r="K308">
        <f>IFERROR(VLOOKUP($A308,content!$G$1:$T$174,9,0),0)</f>
        <v>0</v>
      </c>
      <c r="L308">
        <f>IFERROR(VLOOKUP($A308,content!$G$1:$T$174,10,0),0)</f>
        <v>0</v>
      </c>
      <c r="M308">
        <f>IFERROR(VLOOKUP($A308,content!$G$1:$T$174,11,0),0)</f>
        <v>0</v>
      </c>
      <c r="N308">
        <f>IFERROR(VLOOKUP($A308,content!$G$1:$T$174,12,0),0)</f>
        <v>0</v>
      </c>
      <c r="O308">
        <f>IFERROR(VLOOKUP($A308,content!$G$1:$T$174,13,0),0)</f>
        <v>0</v>
      </c>
    </row>
    <row r="309" spans="1:15" hidden="1" x14ac:dyDescent="0.3">
      <c r="A309" s="12">
        <v>44877</v>
      </c>
      <c r="B309" s="7">
        <v>10026</v>
      </c>
      <c r="C309">
        <f>VLOOKUP(A309,profile_visits!$A$1:$B$658,2,FALSE)</f>
        <v>474</v>
      </c>
      <c r="D309">
        <f>IFERROR(VLOOKUP(A309,new_followers!$A$2:$B$341,2,FALSE),0)</f>
        <v>0</v>
      </c>
      <c r="E309">
        <f>IFERROR(INDEX(content!$E$1:$E$174,MATCH(newdata!A309,content!$G$1:$G$174,0)),)</f>
        <v>0</v>
      </c>
      <c r="F309">
        <f>IFERROR(INDEX(content!$F$1:$F$174,MATCH(newdata!A309,content!$G$1:$G$174,0)),0)</f>
        <v>0</v>
      </c>
      <c r="G309">
        <f>IFERROR(VLOOKUP($A309,content!$G$1:$T$174,3,0),0)</f>
        <v>0</v>
      </c>
      <c r="H309">
        <f>IFERROR(VLOOKUP($A309,content!$G$1:$T$174,6,0),0)</f>
        <v>0</v>
      </c>
      <c r="I309">
        <f>IFERROR(VLOOKUP($A309,content!$G$1:$T$174,7,0),0)</f>
        <v>0</v>
      </c>
      <c r="J309">
        <f>IFERROR(VLOOKUP($A309,content!$G$1:$T$174,8,0),0)</f>
        <v>0</v>
      </c>
      <c r="K309">
        <f>IFERROR(VLOOKUP($A309,content!$G$1:$T$174,9,0),0)</f>
        <v>0</v>
      </c>
      <c r="L309">
        <f>IFERROR(VLOOKUP($A309,content!$G$1:$T$174,10,0),0)</f>
        <v>0</v>
      </c>
      <c r="M309">
        <f>IFERROR(VLOOKUP($A309,content!$G$1:$T$174,11,0),0)</f>
        <v>0</v>
      </c>
      <c r="N309">
        <f>IFERROR(VLOOKUP($A309,content!$G$1:$T$174,12,0),0)</f>
        <v>0</v>
      </c>
      <c r="O309">
        <f>IFERROR(VLOOKUP($A309,content!$G$1:$T$174,13,0),0)</f>
        <v>0</v>
      </c>
    </row>
    <row r="310" spans="1:15" hidden="1" x14ac:dyDescent="0.3">
      <c r="A310" s="12">
        <v>44878</v>
      </c>
      <c r="B310" s="7">
        <v>8455</v>
      </c>
      <c r="C310">
        <f>VLOOKUP(A310,profile_visits!$A$1:$B$658,2,FALSE)</f>
        <v>458</v>
      </c>
      <c r="D310">
        <f>IFERROR(VLOOKUP(A310,new_followers!$A$2:$B$341,2,FALSE),0)</f>
        <v>0</v>
      </c>
      <c r="E310">
        <f>IFERROR(INDEX(content!$E$1:$E$174,MATCH(newdata!A310,content!$G$1:$G$174,0)),)</f>
        <v>0</v>
      </c>
      <c r="F310">
        <f>IFERROR(INDEX(content!$F$1:$F$174,MATCH(newdata!A310,content!$G$1:$G$174,0)),0)</f>
        <v>0</v>
      </c>
      <c r="G310">
        <f>IFERROR(VLOOKUP($A310,content!$G$1:$T$174,3,0),0)</f>
        <v>0</v>
      </c>
      <c r="H310">
        <f>IFERROR(VLOOKUP($A310,content!$G$1:$T$174,6,0),0)</f>
        <v>0</v>
      </c>
      <c r="I310">
        <f>IFERROR(VLOOKUP($A310,content!$G$1:$T$174,7,0),0)</f>
        <v>0</v>
      </c>
      <c r="J310">
        <f>IFERROR(VLOOKUP($A310,content!$G$1:$T$174,8,0),0)</f>
        <v>0</v>
      </c>
      <c r="K310">
        <f>IFERROR(VLOOKUP($A310,content!$G$1:$T$174,9,0),0)</f>
        <v>0</v>
      </c>
      <c r="L310">
        <f>IFERROR(VLOOKUP($A310,content!$G$1:$T$174,10,0),0)</f>
        <v>0</v>
      </c>
      <c r="M310">
        <f>IFERROR(VLOOKUP($A310,content!$G$1:$T$174,11,0),0)</f>
        <v>0</v>
      </c>
      <c r="N310">
        <f>IFERROR(VLOOKUP($A310,content!$G$1:$T$174,12,0),0)</f>
        <v>0</v>
      </c>
      <c r="O310">
        <f>IFERROR(VLOOKUP($A310,content!$G$1:$T$174,13,0),0)</f>
        <v>0</v>
      </c>
    </row>
    <row r="311" spans="1:15" hidden="1" x14ac:dyDescent="0.3">
      <c r="A311" s="12">
        <v>44879</v>
      </c>
      <c r="B311" s="7">
        <v>19825</v>
      </c>
      <c r="C311">
        <f>VLOOKUP(A311,profile_visits!$A$1:$B$658,2,FALSE)</f>
        <v>694</v>
      </c>
      <c r="D311">
        <f>IFERROR(VLOOKUP(A311,new_followers!$A$2:$B$341,2,FALSE),0)</f>
        <v>0</v>
      </c>
      <c r="E311">
        <f>IFERROR(INDEX(content!$E$1:$E$174,MATCH(newdata!A311,content!$G$1:$G$174,0)),)</f>
        <v>0</v>
      </c>
      <c r="F311">
        <f>IFERROR(INDEX(content!$F$1:$F$174,MATCH(newdata!A311,content!$G$1:$G$174,0)),0)</f>
        <v>0</v>
      </c>
      <c r="G311">
        <f>IFERROR(VLOOKUP($A311,content!$G$1:$T$174,3,0),0)</f>
        <v>0</v>
      </c>
      <c r="H311">
        <f>IFERROR(VLOOKUP($A311,content!$G$1:$T$174,6,0),0)</f>
        <v>0</v>
      </c>
      <c r="I311">
        <f>IFERROR(VLOOKUP($A311,content!$G$1:$T$174,7,0),0)</f>
        <v>0</v>
      </c>
      <c r="J311">
        <f>IFERROR(VLOOKUP($A311,content!$G$1:$T$174,8,0),0)</f>
        <v>0</v>
      </c>
      <c r="K311">
        <f>IFERROR(VLOOKUP($A311,content!$G$1:$T$174,9,0),0)</f>
        <v>0</v>
      </c>
      <c r="L311">
        <f>IFERROR(VLOOKUP($A311,content!$G$1:$T$174,10,0),0)</f>
        <v>0</v>
      </c>
      <c r="M311">
        <f>IFERROR(VLOOKUP($A311,content!$G$1:$T$174,11,0),0)</f>
        <v>0</v>
      </c>
      <c r="N311">
        <f>IFERROR(VLOOKUP($A311,content!$G$1:$T$174,12,0),0)</f>
        <v>0</v>
      </c>
      <c r="O311">
        <f>IFERROR(VLOOKUP($A311,content!$G$1:$T$174,13,0),0)</f>
        <v>0</v>
      </c>
    </row>
    <row r="312" spans="1:15" hidden="1" x14ac:dyDescent="0.3">
      <c r="A312" s="12">
        <v>44880</v>
      </c>
      <c r="B312" s="7">
        <v>12745</v>
      </c>
      <c r="C312">
        <f>VLOOKUP(A312,profile_visits!$A$1:$B$658,2,FALSE)</f>
        <v>496</v>
      </c>
      <c r="D312">
        <f>IFERROR(VLOOKUP(A312,new_followers!$A$2:$B$341,2,FALSE),0)</f>
        <v>0</v>
      </c>
      <c r="E312">
        <f>IFERROR(INDEX(content!$E$1:$E$174,MATCH(newdata!A312,content!$G$1:$G$174,0)),)</f>
        <v>0</v>
      </c>
      <c r="F312">
        <f>IFERROR(INDEX(content!$F$1:$F$174,MATCH(newdata!A312,content!$G$1:$G$174,0)),0)</f>
        <v>0</v>
      </c>
      <c r="G312">
        <f>IFERROR(VLOOKUP($A312,content!$G$1:$T$174,3,0),0)</f>
        <v>0</v>
      </c>
      <c r="H312">
        <f>IFERROR(VLOOKUP($A312,content!$G$1:$T$174,6,0),0)</f>
        <v>0</v>
      </c>
      <c r="I312">
        <f>IFERROR(VLOOKUP($A312,content!$G$1:$T$174,7,0),0)</f>
        <v>0</v>
      </c>
      <c r="J312">
        <f>IFERROR(VLOOKUP($A312,content!$G$1:$T$174,8,0),0)</f>
        <v>0</v>
      </c>
      <c r="K312">
        <f>IFERROR(VLOOKUP($A312,content!$G$1:$T$174,9,0),0)</f>
        <v>0</v>
      </c>
      <c r="L312">
        <f>IFERROR(VLOOKUP($A312,content!$G$1:$T$174,10,0),0)</f>
        <v>0</v>
      </c>
      <c r="M312">
        <f>IFERROR(VLOOKUP($A312,content!$G$1:$T$174,11,0),0)</f>
        <v>0</v>
      </c>
      <c r="N312">
        <f>IFERROR(VLOOKUP($A312,content!$G$1:$T$174,12,0),0)</f>
        <v>0</v>
      </c>
      <c r="O312">
        <f>IFERROR(VLOOKUP($A312,content!$G$1:$T$174,13,0),0)</f>
        <v>0</v>
      </c>
    </row>
    <row r="313" spans="1:15" hidden="1" x14ac:dyDescent="0.3">
      <c r="A313" s="12">
        <v>44881</v>
      </c>
      <c r="B313" s="7">
        <v>20277</v>
      </c>
      <c r="C313">
        <f>VLOOKUP(A313,profile_visits!$A$1:$B$658,2,FALSE)</f>
        <v>526</v>
      </c>
      <c r="D313">
        <f>IFERROR(VLOOKUP(A313,new_followers!$A$2:$B$341,2,FALSE),0)</f>
        <v>0</v>
      </c>
      <c r="E313">
        <f>IFERROR(INDEX(content!$E$1:$E$174,MATCH(newdata!A313,content!$G$1:$G$174,0)),)</f>
        <v>0</v>
      </c>
      <c r="F313">
        <f>IFERROR(INDEX(content!$F$1:$F$174,MATCH(newdata!A313,content!$G$1:$G$174,0)),0)</f>
        <v>0</v>
      </c>
      <c r="G313">
        <f>IFERROR(VLOOKUP($A313,content!$G$1:$T$174,3,0),0)</f>
        <v>0</v>
      </c>
      <c r="H313">
        <f>IFERROR(VLOOKUP($A313,content!$G$1:$T$174,6,0),0)</f>
        <v>0</v>
      </c>
      <c r="I313">
        <f>IFERROR(VLOOKUP($A313,content!$G$1:$T$174,7,0),0)</f>
        <v>0</v>
      </c>
      <c r="J313">
        <f>IFERROR(VLOOKUP($A313,content!$G$1:$T$174,8,0),0)</f>
        <v>0</v>
      </c>
      <c r="K313">
        <f>IFERROR(VLOOKUP($A313,content!$G$1:$T$174,9,0),0)</f>
        <v>0</v>
      </c>
      <c r="L313">
        <f>IFERROR(VLOOKUP($A313,content!$G$1:$T$174,10,0),0)</f>
        <v>0</v>
      </c>
      <c r="M313">
        <f>IFERROR(VLOOKUP($A313,content!$G$1:$T$174,11,0),0)</f>
        <v>0</v>
      </c>
      <c r="N313">
        <f>IFERROR(VLOOKUP($A313,content!$G$1:$T$174,12,0),0)</f>
        <v>0</v>
      </c>
      <c r="O313">
        <f>IFERROR(VLOOKUP($A313,content!$G$1:$T$174,13,0),0)</f>
        <v>0</v>
      </c>
    </row>
    <row r="314" spans="1:15" hidden="1" x14ac:dyDescent="0.3">
      <c r="A314" s="12">
        <v>44882</v>
      </c>
      <c r="B314" s="7">
        <v>12830</v>
      </c>
      <c r="C314">
        <f>VLOOKUP(A314,profile_visits!$A$1:$B$658,2,FALSE)</f>
        <v>475</v>
      </c>
      <c r="D314">
        <f>IFERROR(VLOOKUP(A314,new_followers!$A$2:$B$341,2,FALSE),0)</f>
        <v>0</v>
      </c>
      <c r="E314">
        <f>IFERROR(INDEX(content!$E$1:$E$174,MATCH(newdata!A314,content!$G$1:$G$174,0)),)</f>
        <v>0</v>
      </c>
      <c r="F314">
        <f>IFERROR(INDEX(content!$F$1:$F$174,MATCH(newdata!A314,content!$G$1:$G$174,0)),0)</f>
        <v>0</v>
      </c>
      <c r="G314">
        <f>IFERROR(VLOOKUP($A314,content!$G$1:$T$174,3,0),0)</f>
        <v>0</v>
      </c>
      <c r="H314">
        <f>IFERROR(VLOOKUP($A314,content!$G$1:$T$174,6,0),0)</f>
        <v>0</v>
      </c>
      <c r="I314">
        <f>IFERROR(VLOOKUP($A314,content!$G$1:$T$174,7,0),0)</f>
        <v>0</v>
      </c>
      <c r="J314">
        <f>IFERROR(VLOOKUP($A314,content!$G$1:$T$174,8,0),0)</f>
        <v>0</v>
      </c>
      <c r="K314">
        <f>IFERROR(VLOOKUP($A314,content!$G$1:$T$174,9,0),0)</f>
        <v>0</v>
      </c>
      <c r="L314">
        <f>IFERROR(VLOOKUP($A314,content!$G$1:$T$174,10,0),0)</f>
        <v>0</v>
      </c>
      <c r="M314">
        <f>IFERROR(VLOOKUP($A314,content!$G$1:$T$174,11,0),0)</f>
        <v>0</v>
      </c>
      <c r="N314">
        <f>IFERROR(VLOOKUP($A314,content!$G$1:$T$174,12,0),0)</f>
        <v>0</v>
      </c>
      <c r="O314">
        <f>IFERROR(VLOOKUP($A314,content!$G$1:$T$174,13,0),0)</f>
        <v>0</v>
      </c>
    </row>
    <row r="315" spans="1:15" hidden="1" x14ac:dyDescent="0.3">
      <c r="A315" s="12">
        <v>44883</v>
      </c>
      <c r="B315" s="7">
        <v>19931</v>
      </c>
      <c r="C315">
        <f>VLOOKUP(A315,profile_visits!$A$1:$B$658,2,FALSE)</f>
        <v>425</v>
      </c>
      <c r="D315">
        <f>IFERROR(VLOOKUP(A315,new_followers!$A$2:$B$341,2,FALSE),0)</f>
        <v>0</v>
      </c>
      <c r="E315">
        <f>IFERROR(INDEX(content!$E$1:$E$174,MATCH(newdata!A315,content!$G$1:$G$174,0)),)</f>
        <v>0</v>
      </c>
      <c r="F315">
        <f>IFERROR(INDEX(content!$F$1:$F$174,MATCH(newdata!A315,content!$G$1:$G$174,0)),0)</f>
        <v>0</v>
      </c>
      <c r="G315">
        <f>IFERROR(VLOOKUP($A315,content!$G$1:$T$174,3,0),0)</f>
        <v>0</v>
      </c>
      <c r="H315">
        <f>IFERROR(VLOOKUP($A315,content!$G$1:$T$174,6,0),0)</f>
        <v>0</v>
      </c>
      <c r="I315">
        <f>IFERROR(VLOOKUP($A315,content!$G$1:$T$174,7,0),0)</f>
        <v>0</v>
      </c>
      <c r="J315">
        <f>IFERROR(VLOOKUP($A315,content!$G$1:$T$174,8,0),0)</f>
        <v>0</v>
      </c>
      <c r="K315">
        <f>IFERROR(VLOOKUP($A315,content!$G$1:$T$174,9,0),0)</f>
        <v>0</v>
      </c>
      <c r="L315">
        <f>IFERROR(VLOOKUP($A315,content!$G$1:$T$174,10,0),0)</f>
        <v>0</v>
      </c>
      <c r="M315">
        <f>IFERROR(VLOOKUP($A315,content!$G$1:$T$174,11,0),0)</f>
        <v>0</v>
      </c>
      <c r="N315">
        <f>IFERROR(VLOOKUP($A315,content!$G$1:$T$174,12,0),0)</f>
        <v>0</v>
      </c>
      <c r="O315">
        <f>IFERROR(VLOOKUP($A315,content!$G$1:$T$174,13,0),0)</f>
        <v>0</v>
      </c>
    </row>
    <row r="316" spans="1:15" hidden="1" x14ac:dyDescent="0.3">
      <c r="A316" s="12">
        <v>44884</v>
      </c>
      <c r="B316" s="7">
        <v>9698</v>
      </c>
      <c r="C316">
        <f>VLOOKUP(A316,profile_visits!$A$1:$B$658,2,FALSE)</f>
        <v>355</v>
      </c>
      <c r="D316">
        <f>IFERROR(VLOOKUP(A316,new_followers!$A$2:$B$341,2,FALSE),0)</f>
        <v>0</v>
      </c>
      <c r="E316">
        <f>IFERROR(INDEX(content!$E$1:$E$174,MATCH(newdata!A316,content!$G$1:$G$174,0)),)</f>
        <v>0</v>
      </c>
      <c r="F316">
        <f>IFERROR(INDEX(content!$F$1:$F$174,MATCH(newdata!A316,content!$G$1:$G$174,0)),0)</f>
        <v>0</v>
      </c>
      <c r="G316">
        <f>IFERROR(VLOOKUP($A316,content!$G$1:$T$174,3,0),0)</f>
        <v>0</v>
      </c>
      <c r="H316">
        <f>IFERROR(VLOOKUP($A316,content!$G$1:$T$174,6,0),0)</f>
        <v>0</v>
      </c>
      <c r="I316">
        <f>IFERROR(VLOOKUP($A316,content!$G$1:$T$174,7,0),0)</f>
        <v>0</v>
      </c>
      <c r="J316">
        <f>IFERROR(VLOOKUP($A316,content!$G$1:$T$174,8,0),0)</f>
        <v>0</v>
      </c>
      <c r="K316">
        <f>IFERROR(VLOOKUP($A316,content!$G$1:$T$174,9,0),0)</f>
        <v>0</v>
      </c>
      <c r="L316">
        <f>IFERROR(VLOOKUP($A316,content!$G$1:$T$174,10,0),0)</f>
        <v>0</v>
      </c>
      <c r="M316">
        <f>IFERROR(VLOOKUP($A316,content!$G$1:$T$174,11,0),0)</f>
        <v>0</v>
      </c>
      <c r="N316">
        <f>IFERROR(VLOOKUP($A316,content!$G$1:$T$174,12,0),0)</f>
        <v>0</v>
      </c>
      <c r="O316">
        <f>IFERROR(VLOOKUP($A316,content!$G$1:$T$174,13,0),0)</f>
        <v>0</v>
      </c>
    </row>
    <row r="317" spans="1:15" hidden="1" x14ac:dyDescent="0.3">
      <c r="A317" s="12">
        <v>44885</v>
      </c>
      <c r="B317" s="7">
        <v>7689</v>
      </c>
      <c r="C317">
        <f>VLOOKUP(A317,profile_visits!$A$1:$B$658,2,FALSE)</f>
        <v>322</v>
      </c>
      <c r="D317">
        <f>IFERROR(VLOOKUP(A317,new_followers!$A$2:$B$341,2,FALSE),0)</f>
        <v>0</v>
      </c>
      <c r="E317">
        <f>IFERROR(INDEX(content!$E$1:$E$174,MATCH(newdata!A317,content!$G$1:$G$174,0)),)</f>
        <v>0</v>
      </c>
      <c r="F317">
        <f>IFERROR(INDEX(content!$F$1:$F$174,MATCH(newdata!A317,content!$G$1:$G$174,0)),0)</f>
        <v>0</v>
      </c>
      <c r="G317">
        <f>IFERROR(VLOOKUP($A317,content!$G$1:$T$174,3,0),0)</f>
        <v>0</v>
      </c>
      <c r="H317">
        <f>IFERROR(VLOOKUP($A317,content!$G$1:$T$174,6,0),0)</f>
        <v>0</v>
      </c>
      <c r="I317">
        <f>IFERROR(VLOOKUP($A317,content!$G$1:$T$174,7,0),0)</f>
        <v>0</v>
      </c>
      <c r="J317">
        <f>IFERROR(VLOOKUP($A317,content!$G$1:$T$174,8,0),0)</f>
        <v>0</v>
      </c>
      <c r="K317">
        <f>IFERROR(VLOOKUP($A317,content!$G$1:$T$174,9,0),0)</f>
        <v>0</v>
      </c>
      <c r="L317">
        <f>IFERROR(VLOOKUP($A317,content!$G$1:$T$174,10,0),0)</f>
        <v>0</v>
      </c>
      <c r="M317">
        <f>IFERROR(VLOOKUP($A317,content!$G$1:$T$174,11,0),0)</f>
        <v>0</v>
      </c>
      <c r="N317">
        <f>IFERROR(VLOOKUP($A317,content!$G$1:$T$174,12,0),0)</f>
        <v>0</v>
      </c>
      <c r="O317">
        <f>IFERROR(VLOOKUP($A317,content!$G$1:$T$174,13,0),0)</f>
        <v>0</v>
      </c>
    </row>
    <row r="318" spans="1:15" hidden="1" x14ac:dyDescent="0.3">
      <c r="A318" s="12">
        <v>44886</v>
      </c>
      <c r="B318" s="7">
        <v>9661</v>
      </c>
      <c r="C318">
        <f>VLOOKUP(A318,profile_visits!$A$1:$B$658,2,FALSE)</f>
        <v>310</v>
      </c>
      <c r="D318">
        <f>IFERROR(VLOOKUP(A318,new_followers!$A$2:$B$341,2,FALSE),0)</f>
        <v>95</v>
      </c>
      <c r="E318">
        <f>IFERROR(INDEX(content!$E$1:$E$174,MATCH(newdata!A318,content!$G$1:$G$174,0)),)</f>
        <v>0</v>
      </c>
      <c r="F318">
        <f>IFERROR(INDEX(content!$F$1:$F$174,MATCH(newdata!A318,content!$G$1:$G$174,0)),0)</f>
        <v>0</v>
      </c>
      <c r="G318">
        <f>IFERROR(VLOOKUP($A318,content!$G$1:$T$174,3,0),0)</f>
        <v>0</v>
      </c>
      <c r="H318">
        <f>IFERROR(VLOOKUP($A318,content!$G$1:$T$174,6,0),0)</f>
        <v>0</v>
      </c>
      <c r="I318">
        <f>IFERROR(VLOOKUP($A318,content!$G$1:$T$174,7,0),0)</f>
        <v>0</v>
      </c>
      <c r="J318">
        <f>IFERROR(VLOOKUP($A318,content!$G$1:$T$174,8,0),0)</f>
        <v>0</v>
      </c>
      <c r="K318">
        <f>IFERROR(VLOOKUP($A318,content!$G$1:$T$174,9,0),0)</f>
        <v>0</v>
      </c>
      <c r="L318">
        <f>IFERROR(VLOOKUP($A318,content!$G$1:$T$174,10,0),0)</f>
        <v>0</v>
      </c>
      <c r="M318">
        <f>IFERROR(VLOOKUP($A318,content!$G$1:$T$174,11,0),0)</f>
        <v>0</v>
      </c>
      <c r="N318">
        <f>IFERROR(VLOOKUP($A318,content!$G$1:$T$174,12,0),0)</f>
        <v>0</v>
      </c>
      <c r="O318">
        <f>IFERROR(VLOOKUP($A318,content!$G$1:$T$174,13,0),0)</f>
        <v>0</v>
      </c>
    </row>
    <row r="319" spans="1:15" hidden="1" x14ac:dyDescent="0.3">
      <c r="A319" s="12">
        <v>44887</v>
      </c>
      <c r="B319" s="7">
        <v>8073</v>
      </c>
      <c r="C319">
        <f>VLOOKUP(A319,profile_visits!$A$1:$B$658,2,FALSE)</f>
        <v>309</v>
      </c>
      <c r="D319">
        <f>IFERROR(VLOOKUP(A319,new_followers!$A$2:$B$341,2,FALSE),0)</f>
        <v>94</v>
      </c>
      <c r="E319">
        <f>IFERROR(INDEX(content!$E$1:$E$174,MATCH(newdata!A319,content!$G$1:$G$174,0)),)</f>
        <v>0</v>
      </c>
      <c r="F319">
        <f>IFERROR(INDEX(content!$F$1:$F$174,MATCH(newdata!A319,content!$G$1:$G$174,0)),0)</f>
        <v>0</v>
      </c>
      <c r="G319">
        <f>IFERROR(VLOOKUP($A319,content!$G$1:$T$174,3,0),0)</f>
        <v>0</v>
      </c>
      <c r="H319">
        <f>IFERROR(VLOOKUP($A319,content!$G$1:$T$174,6,0),0)</f>
        <v>0</v>
      </c>
      <c r="I319">
        <f>IFERROR(VLOOKUP($A319,content!$G$1:$T$174,7,0),0)</f>
        <v>0</v>
      </c>
      <c r="J319">
        <f>IFERROR(VLOOKUP($A319,content!$G$1:$T$174,8,0),0)</f>
        <v>0</v>
      </c>
      <c r="K319">
        <f>IFERROR(VLOOKUP($A319,content!$G$1:$T$174,9,0),0)</f>
        <v>0</v>
      </c>
      <c r="L319">
        <f>IFERROR(VLOOKUP($A319,content!$G$1:$T$174,10,0),0)</f>
        <v>0</v>
      </c>
      <c r="M319">
        <f>IFERROR(VLOOKUP($A319,content!$G$1:$T$174,11,0),0)</f>
        <v>0</v>
      </c>
      <c r="N319">
        <f>IFERROR(VLOOKUP($A319,content!$G$1:$T$174,12,0),0)</f>
        <v>0</v>
      </c>
      <c r="O319">
        <f>IFERROR(VLOOKUP($A319,content!$G$1:$T$174,13,0),0)</f>
        <v>0</v>
      </c>
    </row>
    <row r="320" spans="1:15" hidden="1" x14ac:dyDescent="0.3">
      <c r="A320" s="12">
        <v>44888</v>
      </c>
      <c r="B320" s="7">
        <v>9117</v>
      </c>
      <c r="C320">
        <f>VLOOKUP(A320,profile_visits!$A$1:$B$658,2,FALSE)</f>
        <v>366</v>
      </c>
      <c r="D320">
        <f>IFERROR(VLOOKUP(A320,new_followers!$A$2:$B$341,2,FALSE),0)</f>
        <v>103</v>
      </c>
      <c r="E320">
        <f>IFERROR(INDEX(content!$E$1:$E$174,MATCH(newdata!A320,content!$G$1:$G$174,0)),)</f>
        <v>0</v>
      </c>
      <c r="F320">
        <f>IFERROR(INDEX(content!$F$1:$F$174,MATCH(newdata!A320,content!$G$1:$G$174,0)),0)</f>
        <v>0</v>
      </c>
      <c r="G320">
        <f>IFERROR(VLOOKUP($A320,content!$G$1:$T$174,3,0),0)</f>
        <v>0</v>
      </c>
      <c r="H320">
        <f>IFERROR(VLOOKUP($A320,content!$G$1:$T$174,6,0),0)</f>
        <v>0</v>
      </c>
      <c r="I320">
        <f>IFERROR(VLOOKUP($A320,content!$G$1:$T$174,7,0),0)</f>
        <v>0</v>
      </c>
      <c r="J320">
        <f>IFERROR(VLOOKUP($A320,content!$G$1:$T$174,8,0),0)</f>
        <v>0</v>
      </c>
      <c r="K320">
        <f>IFERROR(VLOOKUP($A320,content!$G$1:$T$174,9,0),0)</f>
        <v>0</v>
      </c>
      <c r="L320">
        <f>IFERROR(VLOOKUP($A320,content!$G$1:$T$174,10,0),0)</f>
        <v>0</v>
      </c>
      <c r="M320">
        <f>IFERROR(VLOOKUP($A320,content!$G$1:$T$174,11,0),0)</f>
        <v>0</v>
      </c>
      <c r="N320">
        <f>IFERROR(VLOOKUP($A320,content!$G$1:$T$174,12,0),0)</f>
        <v>0</v>
      </c>
      <c r="O320">
        <f>IFERROR(VLOOKUP($A320,content!$G$1:$T$174,13,0),0)</f>
        <v>0</v>
      </c>
    </row>
    <row r="321" spans="1:15" hidden="1" x14ac:dyDescent="0.3">
      <c r="A321" s="12">
        <v>44889</v>
      </c>
      <c r="B321" s="7">
        <v>6012</v>
      </c>
      <c r="C321">
        <f>VLOOKUP(A321,profile_visits!$A$1:$B$658,2,FALSE)</f>
        <v>358</v>
      </c>
      <c r="D321">
        <f>IFERROR(VLOOKUP(A321,new_followers!$A$2:$B$341,2,FALSE),0)</f>
        <v>101</v>
      </c>
      <c r="E321">
        <f>IFERROR(INDEX(content!$E$1:$E$174,MATCH(newdata!A321,content!$G$1:$G$174,0)),)</f>
        <v>0</v>
      </c>
      <c r="F321">
        <f>IFERROR(INDEX(content!$F$1:$F$174,MATCH(newdata!A321,content!$G$1:$G$174,0)),0)</f>
        <v>0</v>
      </c>
      <c r="G321">
        <f>IFERROR(VLOOKUP($A321,content!$G$1:$T$174,3,0),0)</f>
        <v>0</v>
      </c>
      <c r="H321">
        <f>IFERROR(VLOOKUP($A321,content!$G$1:$T$174,6,0),0)</f>
        <v>0</v>
      </c>
      <c r="I321">
        <f>IFERROR(VLOOKUP($A321,content!$G$1:$T$174,7,0),0)</f>
        <v>0</v>
      </c>
      <c r="J321">
        <f>IFERROR(VLOOKUP($A321,content!$G$1:$T$174,8,0),0)</f>
        <v>0</v>
      </c>
      <c r="K321">
        <f>IFERROR(VLOOKUP($A321,content!$G$1:$T$174,9,0),0)</f>
        <v>0</v>
      </c>
      <c r="L321">
        <f>IFERROR(VLOOKUP($A321,content!$G$1:$T$174,10,0),0)</f>
        <v>0</v>
      </c>
      <c r="M321">
        <f>IFERROR(VLOOKUP($A321,content!$G$1:$T$174,11,0),0)</f>
        <v>0</v>
      </c>
      <c r="N321">
        <f>IFERROR(VLOOKUP($A321,content!$G$1:$T$174,12,0),0)</f>
        <v>0</v>
      </c>
      <c r="O321">
        <f>IFERROR(VLOOKUP($A321,content!$G$1:$T$174,13,0),0)</f>
        <v>0</v>
      </c>
    </row>
    <row r="322" spans="1:15" hidden="1" x14ac:dyDescent="0.3">
      <c r="A322" s="12">
        <v>44890</v>
      </c>
      <c r="B322" s="7">
        <v>8298</v>
      </c>
      <c r="C322">
        <f>VLOOKUP(A322,profile_visits!$A$1:$B$658,2,FALSE)</f>
        <v>663</v>
      </c>
      <c r="D322">
        <f>IFERROR(VLOOKUP(A322,new_followers!$A$2:$B$341,2,FALSE),0)</f>
        <v>160</v>
      </c>
      <c r="E322">
        <f>IFERROR(INDEX(content!$E$1:$E$174,MATCH(newdata!A322,content!$G$1:$G$174,0)),)</f>
        <v>0</v>
      </c>
      <c r="F322">
        <f>IFERROR(INDEX(content!$F$1:$F$174,MATCH(newdata!A322,content!$G$1:$G$174,0)),0)</f>
        <v>0</v>
      </c>
      <c r="G322">
        <f>IFERROR(VLOOKUP($A322,content!$G$1:$T$174,3,0),0)</f>
        <v>0</v>
      </c>
      <c r="H322">
        <f>IFERROR(VLOOKUP($A322,content!$G$1:$T$174,6,0),0)</f>
        <v>0</v>
      </c>
      <c r="I322">
        <f>IFERROR(VLOOKUP($A322,content!$G$1:$T$174,7,0),0)</f>
        <v>0</v>
      </c>
      <c r="J322">
        <f>IFERROR(VLOOKUP($A322,content!$G$1:$T$174,8,0),0)</f>
        <v>0</v>
      </c>
      <c r="K322">
        <f>IFERROR(VLOOKUP($A322,content!$G$1:$T$174,9,0),0)</f>
        <v>0</v>
      </c>
      <c r="L322">
        <f>IFERROR(VLOOKUP($A322,content!$G$1:$T$174,10,0),0)</f>
        <v>0</v>
      </c>
      <c r="M322">
        <f>IFERROR(VLOOKUP($A322,content!$G$1:$T$174,11,0),0)</f>
        <v>0</v>
      </c>
      <c r="N322">
        <f>IFERROR(VLOOKUP($A322,content!$G$1:$T$174,12,0),0)</f>
        <v>0</v>
      </c>
      <c r="O322">
        <f>IFERROR(VLOOKUP($A322,content!$G$1:$T$174,13,0),0)</f>
        <v>0</v>
      </c>
    </row>
    <row r="323" spans="1:15" hidden="1" x14ac:dyDescent="0.3">
      <c r="A323" s="12">
        <v>44891</v>
      </c>
      <c r="B323" s="7">
        <v>19326</v>
      </c>
      <c r="C323">
        <f>VLOOKUP(A323,profile_visits!$A$1:$B$658,2,FALSE)</f>
        <v>786</v>
      </c>
      <c r="D323">
        <f>IFERROR(VLOOKUP(A323,new_followers!$A$2:$B$341,2,FALSE),0)</f>
        <v>84</v>
      </c>
      <c r="E323">
        <f>IFERROR(INDEX(content!$E$1:$E$174,MATCH(newdata!A323,content!$G$1:$G$174,0)),)</f>
        <v>0</v>
      </c>
      <c r="F323">
        <f>IFERROR(INDEX(content!$F$1:$F$174,MATCH(newdata!A323,content!$G$1:$G$174,0)),0)</f>
        <v>0</v>
      </c>
      <c r="G323">
        <f>IFERROR(VLOOKUP($A323,content!$G$1:$T$174,3,0),0)</f>
        <v>0</v>
      </c>
      <c r="H323">
        <f>IFERROR(VLOOKUP($A323,content!$G$1:$T$174,6,0),0)</f>
        <v>0</v>
      </c>
      <c r="I323">
        <f>IFERROR(VLOOKUP($A323,content!$G$1:$T$174,7,0),0)</f>
        <v>0</v>
      </c>
      <c r="J323">
        <f>IFERROR(VLOOKUP($A323,content!$G$1:$T$174,8,0),0)</f>
        <v>0</v>
      </c>
      <c r="K323">
        <f>IFERROR(VLOOKUP($A323,content!$G$1:$T$174,9,0),0)</f>
        <v>0</v>
      </c>
      <c r="L323">
        <f>IFERROR(VLOOKUP($A323,content!$G$1:$T$174,10,0),0)</f>
        <v>0</v>
      </c>
      <c r="M323">
        <f>IFERROR(VLOOKUP($A323,content!$G$1:$T$174,11,0),0)</f>
        <v>0</v>
      </c>
      <c r="N323">
        <f>IFERROR(VLOOKUP($A323,content!$G$1:$T$174,12,0),0)</f>
        <v>0</v>
      </c>
      <c r="O323">
        <f>IFERROR(VLOOKUP($A323,content!$G$1:$T$174,13,0),0)</f>
        <v>0</v>
      </c>
    </row>
    <row r="324" spans="1:15" hidden="1" x14ac:dyDescent="0.3">
      <c r="A324" s="12">
        <v>44892</v>
      </c>
      <c r="B324" s="7">
        <v>6687</v>
      </c>
      <c r="C324">
        <f>VLOOKUP(A324,profile_visits!$A$1:$B$658,2,FALSE)</f>
        <v>333</v>
      </c>
      <c r="D324">
        <f>IFERROR(VLOOKUP(A324,new_followers!$A$2:$B$341,2,FALSE),0)</f>
        <v>104</v>
      </c>
      <c r="E324">
        <f>IFERROR(INDEX(content!$E$1:$E$174,MATCH(newdata!A324,content!$G$1:$G$174,0)),)</f>
        <v>0</v>
      </c>
      <c r="F324">
        <f>IFERROR(INDEX(content!$F$1:$F$174,MATCH(newdata!A324,content!$G$1:$G$174,0)),0)</f>
        <v>0</v>
      </c>
      <c r="G324">
        <f>IFERROR(VLOOKUP($A324,content!$G$1:$T$174,3,0),0)</f>
        <v>0</v>
      </c>
      <c r="H324">
        <f>IFERROR(VLOOKUP($A324,content!$G$1:$T$174,6,0),0)</f>
        <v>0</v>
      </c>
      <c r="I324">
        <f>IFERROR(VLOOKUP($A324,content!$G$1:$T$174,7,0),0)</f>
        <v>0</v>
      </c>
      <c r="J324">
        <f>IFERROR(VLOOKUP($A324,content!$G$1:$T$174,8,0),0)</f>
        <v>0</v>
      </c>
      <c r="K324">
        <f>IFERROR(VLOOKUP($A324,content!$G$1:$T$174,9,0),0)</f>
        <v>0</v>
      </c>
      <c r="L324">
        <f>IFERROR(VLOOKUP($A324,content!$G$1:$T$174,10,0),0)</f>
        <v>0</v>
      </c>
      <c r="M324">
        <f>IFERROR(VLOOKUP($A324,content!$G$1:$T$174,11,0),0)</f>
        <v>0</v>
      </c>
      <c r="N324">
        <f>IFERROR(VLOOKUP($A324,content!$G$1:$T$174,12,0),0)</f>
        <v>0</v>
      </c>
      <c r="O324">
        <f>IFERROR(VLOOKUP($A324,content!$G$1:$T$174,13,0),0)</f>
        <v>0</v>
      </c>
    </row>
    <row r="325" spans="1:15" hidden="1" x14ac:dyDescent="0.3">
      <c r="A325" s="12">
        <v>44893</v>
      </c>
      <c r="B325" s="7">
        <v>23559</v>
      </c>
      <c r="C325">
        <f>VLOOKUP(A325,profile_visits!$A$1:$B$658,2,FALSE)</f>
        <v>784</v>
      </c>
      <c r="D325">
        <f>IFERROR(VLOOKUP(A325,new_followers!$A$2:$B$341,2,FALSE),0)</f>
        <v>196</v>
      </c>
      <c r="E325">
        <f>IFERROR(INDEX(content!$E$1:$E$174,MATCH(newdata!A325,content!$G$1:$G$174,0)),)</f>
        <v>0</v>
      </c>
      <c r="F325">
        <f>IFERROR(INDEX(content!$F$1:$F$174,MATCH(newdata!A325,content!$G$1:$G$174,0)),0)</f>
        <v>0</v>
      </c>
      <c r="G325">
        <f>IFERROR(VLOOKUP($A325,content!$G$1:$T$174,3,0),0)</f>
        <v>0</v>
      </c>
      <c r="H325">
        <f>IFERROR(VLOOKUP($A325,content!$G$1:$T$174,6,0),0)</f>
        <v>0</v>
      </c>
      <c r="I325">
        <f>IFERROR(VLOOKUP($A325,content!$G$1:$T$174,7,0),0)</f>
        <v>0</v>
      </c>
      <c r="J325">
        <f>IFERROR(VLOOKUP($A325,content!$G$1:$T$174,8,0),0)</f>
        <v>0</v>
      </c>
      <c r="K325">
        <f>IFERROR(VLOOKUP($A325,content!$G$1:$T$174,9,0),0)</f>
        <v>0</v>
      </c>
      <c r="L325">
        <f>IFERROR(VLOOKUP($A325,content!$G$1:$T$174,10,0),0)</f>
        <v>0</v>
      </c>
      <c r="M325">
        <f>IFERROR(VLOOKUP($A325,content!$G$1:$T$174,11,0),0)</f>
        <v>0</v>
      </c>
      <c r="N325">
        <f>IFERROR(VLOOKUP($A325,content!$G$1:$T$174,12,0),0)</f>
        <v>0</v>
      </c>
      <c r="O325">
        <f>IFERROR(VLOOKUP($A325,content!$G$1:$T$174,13,0),0)</f>
        <v>0</v>
      </c>
    </row>
    <row r="326" spans="1:15" hidden="1" x14ac:dyDescent="0.3">
      <c r="A326" s="12">
        <v>44894</v>
      </c>
      <c r="B326" s="7">
        <v>15266</v>
      </c>
      <c r="C326">
        <f>VLOOKUP(A326,profile_visits!$A$1:$B$658,2,FALSE)</f>
        <v>557</v>
      </c>
      <c r="D326">
        <f>IFERROR(VLOOKUP(A326,new_followers!$A$2:$B$341,2,FALSE),0)</f>
        <v>242</v>
      </c>
      <c r="E326">
        <f>IFERROR(INDEX(content!$E$1:$E$174,MATCH(newdata!A326,content!$G$1:$G$174,0)),)</f>
        <v>0</v>
      </c>
      <c r="F326">
        <f>IFERROR(INDEX(content!$F$1:$F$174,MATCH(newdata!A326,content!$G$1:$G$174,0)),0)</f>
        <v>0</v>
      </c>
      <c r="G326">
        <f>IFERROR(VLOOKUP($A326,content!$G$1:$T$174,3,0),0)</f>
        <v>0</v>
      </c>
      <c r="H326">
        <f>IFERROR(VLOOKUP($A326,content!$G$1:$T$174,6,0),0)</f>
        <v>0</v>
      </c>
      <c r="I326">
        <f>IFERROR(VLOOKUP($A326,content!$G$1:$T$174,7,0),0)</f>
        <v>0</v>
      </c>
      <c r="J326">
        <f>IFERROR(VLOOKUP($A326,content!$G$1:$T$174,8,0),0)</f>
        <v>0</v>
      </c>
      <c r="K326">
        <f>IFERROR(VLOOKUP($A326,content!$G$1:$T$174,9,0),0)</f>
        <v>0</v>
      </c>
      <c r="L326">
        <f>IFERROR(VLOOKUP($A326,content!$G$1:$T$174,10,0),0)</f>
        <v>0</v>
      </c>
      <c r="M326">
        <f>IFERROR(VLOOKUP($A326,content!$G$1:$T$174,11,0),0)</f>
        <v>0</v>
      </c>
      <c r="N326">
        <f>IFERROR(VLOOKUP($A326,content!$G$1:$T$174,12,0),0)</f>
        <v>0</v>
      </c>
      <c r="O326">
        <f>IFERROR(VLOOKUP($A326,content!$G$1:$T$174,13,0),0)</f>
        <v>0</v>
      </c>
    </row>
    <row r="327" spans="1:15" hidden="1" x14ac:dyDescent="0.3">
      <c r="A327" s="12">
        <v>44895</v>
      </c>
      <c r="B327" s="7">
        <v>24547</v>
      </c>
      <c r="C327">
        <f>VLOOKUP(A327,profile_visits!$A$1:$B$658,2,FALSE)</f>
        <v>722</v>
      </c>
      <c r="D327">
        <f>IFERROR(VLOOKUP(A327,new_followers!$A$2:$B$341,2,FALSE),0)</f>
        <v>416</v>
      </c>
      <c r="E327">
        <f>IFERROR(INDEX(content!$E$1:$E$174,MATCH(newdata!A327,content!$G$1:$G$174,0)),)</f>
        <v>0</v>
      </c>
      <c r="F327">
        <f>IFERROR(INDEX(content!$F$1:$F$174,MATCH(newdata!A327,content!$G$1:$G$174,0)),0)</f>
        <v>0</v>
      </c>
      <c r="G327">
        <f>IFERROR(VLOOKUP($A327,content!$G$1:$T$174,3,0),0)</f>
        <v>0</v>
      </c>
      <c r="H327">
        <f>IFERROR(VLOOKUP($A327,content!$G$1:$T$174,6,0),0)</f>
        <v>0</v>
      </c>
      <c r="I327">
        <f>IFERROR(VLOOKUP($A327,content!$G$1:$T$174,7,0),0)</f>
        <v>0</v>
      </c>
      <c r="J327">
        <f>IFERROR(VLOOKUP($A327,content!$G$1:$T$174,8,0),0)</f>
        <v>0</v>
      </c>
      <c r="K327">
        <f>IFERROR(VLOOKUP($A327,content!$G$1:$T$174,9,0),0)</f>
        <v>0</v>
      </c>
      <c r="L327">
        <f>IFERROR(VLOOKUP($A327,content!$G$1:$T$174,10,0),0)</f>
        <v>0</v>
      </c>
      <c r="M327">
        <f>IFERROR(VLOOKUP($A327,content!$G$1:$T$174,11,0),0)</f>
        <v>0</v>
      </c>
      <c r="N327">
        <f>IFERROR(VLOOKUP($A327,content!$G$1:$T$174,12,0),0)</f>
        <v>0</v>
      </c>
      <c r="O327">
        <f>IFERROR(VLOOKUP($A327,content!$G$1:$T$174,13,0),0)</f>
        <v>0</v>
      </c>
    </row>
    <row r="328" spans="1:15" x14ac:dyDescent="0.3">
      <c r="A328" s="12">
        <v>44896</v>
      </c>
      <c r="B328" s="7">
        <v>35414</v>
      </c>
      <c r="C328">
        <f>VLOOKUP(A328,profile_visits!$A$1:$B$658,2,FALSE)</f>
        <v>1002</v>
      </c>
      <c r="D328">
        <f>IFERROR(VLOOKUP(A328,new_followers!$A$2:$B$341,2,FALSE),0)</f>
        <v>568</v>
      </c>
      <c r="E328" t="str">
        <f>IFERROR(INDEX(content!$E$1:$E$174,MATCH(newdata!A328,content!$G$1:$G$174,0)),)</f>
        <v>How to find a good project idea❓
Follow @dataanalystduo 
.
.
#data #dataanalytics #datascience #reels #trendingreels</v>
      </c>
      <c r="F328">
        <f>IFERROR(INDEX(content!$F$1:$F$174,MATCH(newdata!A328,content!$G$1:$G$174,0)),0)</f>
        <v>46</v>
      </c>
      <c r="G328" t="str">
        <f>IFERROR(VLOOKUP($A328,content!$G$1:$T$174,3,0),0)</f>
        <v>https://www.instagram.com/reel/Clp84_SD3wK/</v>
      </c>
      <c r="H328" t="str">
        <f>IFERROR(VLOOKUP($A328,content!$G$1:$T$174,6,0),0)</f>
        <v>Lifetime</v>
      </c>
      <c r="I328">
        <f>IFERROR(VLOOKUP($A328,content!$G$1:$T$174,7,0),0)</f>
        <v>18340</v>
      </c>
      <c r="J328">
        <f>IFERROR(VLOOKUP($A328,content!$G$1:$T$174,8,0),0)</f>
        <v>14582</v>
      </c>
      <c r="K328">
        <f>IFERROR(VLOOKUP($A328,content!$G$1:$T$174,9,0),0)</f>
        <v>52</v>
      </c>
      <c r="L328">
        <f>IFERROR(VLOOKUP($A328,content!$G$1:$T$174,10,0),0)</f>
        <v>33</v>
      </c>
      <c r="M328">
        <f>IFERROR(VLOOKUP($A328,content!$G$1:$T$174,11,0),0)</f>
        <v>6634</v>
      </c>
      <c r="N328">
        <f>IFERROR(VLOOKUP($A328,content!$G$1:$T$174,12,0),0)</f>
        <v>658</v>
      </c>
      <c r="O328">
        <f>IFERROR(VLOOKUP($A328,content!$G$1:$T$174,13,0),0)</f>
        <v>0</v>
      </c>
    </row>
    <row r="329" spans="1:15" x14ac:dyDescent="0.3">
      <c r="A329" s="12">
        <v>44897</v>
      </c>
      <c r="B329" s="7">
        <v>30583</v>
      </c>
      <c r="C329">
        <f>VLOOKUP(A329,profile_visits!$A$1:$B$658,2,FALSE)</f>
        <v>1024</v>
      </c>
      <c r="D329">
        <f>IFERROR(VLOOKUP(A329,new_followers!$A$2:$B$341,2,FALSE),0)</f>
        <v>504</v>
      </c>
      <c r="E329" t="str">
        <f>IFERROR(INDEX(content!$E$1:$E$174,MATCH(newdata!A329,content!$G$1:$G$174,0)),)</f>
        <v>What is Data Analytics❓
Follow @dataanalystduo 
.
.
#data #dataanalytics #datascience #reels #trendingreels</v>
      </c>
      <c r="F329">
        <f>IFERROR(INDEX(content!$F$1:$F$174,MATCH(newdata!A329,content!$G$1:$G$174,0)),0)</f>
        <v>39</v>
      </c>
      <c r="G329" t="str">
        <f>IFERROR(VLOOKUP($A329,content!$G$1:$T$174,3,0),0)</f>
        <v>https://www.instagram.com/reel/Clshv37Dezb/</v>
      </c>
      <c r="H329" t="str">
        <f>IFERROR(VLOOKUP($A329,content!$G$1:$T$174,6,0),0)</f>
        <v>Lifetime</v>
      </c>
      <c r="I329">
        <f>IFERROR(VLOOKUP($A329,content!$G$1:$T$174,7,0),0)</f>
        <v>75594</v>
      </c>
      <c r="J329">
        <f>IFERROR(VLOOKUP($A329,content!$G$1:$T$174,8,0),0)</f>
        <v>67063</v>
      </c>
      <c r="K329">
        <f>IFERROR(VLOOKUP($A329,content!$G$1:$T$174,9,0),0)</f>
        <v>745</v>
      </c>
      <c r="L329">
        <f>IFERROR(VLOOKUP($A329,content!$G$1:$T$174,10,0),0)</f>
        <v>514</v>
      </c>
      <c r="M329">
        <f>IFERROR(VLOOKUP($A329,content!$G$1:$T$174,11,0),0)</f>
        <v>29253</v>
      </c>
      <c r="N329">
        <f>IFERROR(VLOOKUP($A329,content!$G$1:$T$174,12,0),0)</f>
        <v>2779</v>
      </c>
      <c r="O329">
        <f>IFERROR(VLOOKUP($A329,content!$G$1:$T$174,13,0),0)</f>
        <v>38</v>
      </c>
    </row>
    <row r="330" spans="1:15" x14ac:dyDescent="0.3">
      <c r="A330" s="12">
        <v>44898</v>
      </c>
      <c r="B330" s="7">
        <v>32112</v>
      </c>
      <c r="C330">
        <f>VLOOKUP(A330,profile_visits!$A$1:$B$658,2,FALSE)</f>
        <v>875</v>
      </c>
      <c r="D330">
        <f>IFERROR(VLOOKUP(A330,new_followers!$A$2:$B$341,2,FALSE),0)</f>
        <v>421</v>
      </c>
      <c r="E330" t="str">
        <f>IFERROR(INDEX(content!$E$1:$E$174,MATCH(newdata!A330,content!$G$1:$G$174,0)),)</f>
        <v>Why data is considered as valuable resource?
.
.
.
Follow @dataanalystduo 
.
.
#data #dataanalytics #datascience #reels #trendingreels</v>
      </c>
      <c r="F330">
        <f>IFERROR(INDEX(content!$F$1:$F$174,MATCH(newdata!A330,content!$G$1:$G$174,0)),0)</f>
        <v>36</v>
      </c>
      <c r="G330" t="str">
        <f>IFERROR(VLOOKUP($A330,content!$G$1:$T$174,3,0),0)</f>
        <v>https://www.instagram.com/reel/ClvGCCAD-vt/</v>
      </c>
      <c r="H330" t="str">
        <f>IFERROR(VLOOKUP($A330,content!$G$1:$T$174,6,0),0)</f>
        <v>Lifetime</v>
      </c>
      <c r="I330">
        <f>IFERROR(VLOOKUP($A330,content!$G$1:$T$174,7,0),0)</f>
        <v>11883</v>
      </c>
      <c r="J330">
        <f>IFERROR(VLOOKUP($A330,content!$G$1:$T$174,8,0),0)</f>
        <v>10646</v>
      </c>
      <c r="K330">
        <f>IFERROR(VLOOKUP($A330,content!$G$1:$T$174,9,0),0)</f>
        <v>26</v>
      </c>
      <c r="L330">
        <f>IFERROR(VLOOKUP($A330,content!$G$1:$T$174,10,0),0)</f>
        <v>13</v>
      </c>
      <c r="M330">
        <f>IFERROR(VLOOKUP($A330,content!$G$1:$T$174,11,0),0)</f>
        <v>4620</v>
      </c>
      <c r="N330">
        <f>IFERROR(VLOOKUP($A330,content!$G$1:$T$174,12,0),0)</f>
        <v>453</v>
      </c>
      <c r="O330">
        <f>IFERROR(VLOOKUP($A330,content!$G$1:$T$174,13,0),0)</f>
        <v>3</v>
      </c>
    </row>
    <row r="331" spans="1:15" x14ac:dyDescent="0.3">
      <c r="A331" s="12">
        <v>44899</v>
      </c>
      <c r="B331" s="7">
        <v>30851</v>
      </c>
      <c r="C331">
        <f>VLOOKUP(A331,profile_visits!$A$1:$B$658,2,FALSE)</f>
        <v>829</v>
      </c>
      <c r="D331">
        <f>IFERROR(VLOOKUP(A331,new_followers!$A$2:$B$341,2,FALSE),0)</f>
        <v>475</v>
      </c>
      <c r="E331">
        <f>IFERROR(INDEX(content!$E$1:$E$174,MATCH(newdata!A331,content!$G$1:$G$174,0)),)</f>
        <v>0</v>
      </c>
      <c r="F331">
        <f>IFERROR(INDEX(content!$F$1:$F$174,MATCH(newdata!A331,content!$G$1:$G$174,0)),0)</f>
        <v>0</v>
      </c>
      <c r="G331">
        <f>IFERROR(VLOOKUP($A331,content!$G$1:$T$174,3,0),0)</f>
        <v>0</v>
      </c>
      <c r="H331">
        <f>IFERROR(VLOOKUP($A331,content!$G$1:$T$174,6,0),0)</f>
        <v>0</v>
      </c>
      <c r="I331">
        <f>IFERROR(VLOOKUP($A331,content!$G$1:$T$174,7,0),0)</f>
        <v>0</v>
      </c>
      <c r="J331">
        <f>IFERROR(VLOOKUP($A331,content!$G$1:$T$174,8,0),0)</f>
        <v>0</v>
      </c>
      <c r="K331">
        <f>IFERROR(VLOOKUP($A331,content!$G$1:$T$174,9,0),0)</f>
        <v>0</v>
      </c>
      <c r="L331">
        <f>IFERROR(VLOOKUP($A331,content!$G$1:$T$174,10,0),0)</f>
        <v>0</v>
      </c>
      <c r="M331">
        <f>IFERROR(VLOOKUP($A331,content!$G$1:$T$174,11,0),0)</f>
        <v>0</v>
      </c>
      <c r="N331">
        <f>IFERROR(VLOOKUP($A331,content!$G$1:$T$174,12,0),0)</f>
        <v>0</v>
      </c>
      <c r="O331">
        <f>IFERROR(VLOOKUP($A331,content!$G$1:$T$174,13,0),0)</f>
        <v>0</v>
      </c>
    </row>
    <row r="332" spans="1:15" x14ac:dyDescent="0.3">
      <c r="A332" s="12">
        <v>44900</v>
      </c>
      <c r="B332" s="7">
        <v>39611</v>
      </c>
      <c r="C332">
        <f>VLOOKUP(A332,profile_visits!$A$1:$B$658,2,FALSE)</f>
        <v>1069</v>
      </c>
      <c r="D332">
        <f>IFERROR(VLOOKUP(A332,new_followers!$A$2:$B$341,2,FALSE),0)</f>
        <v>823</v>
      </c>
      <c r="E332" t="str">
        <f>IFERROR(INDEX(content!$E$1:$E$174,MATCH(newdata!A332,content!$G$1:$G$174,0)),)</f>
        <v>Coding Blocks - CAREER BOOTCAMP
PAY AFTER PLACEMENT PROGRAM:-
✅ 100% Placement Guarantee 
✅ Zero upfront fees
✅ Landing you to Minimum 5 LPA job if not then no fees charged
For more details, check link in bio. 
.
.
.
Follow @dataanalystduo 
.
.
#data #dataanalytics #datascience #reels #trending</v>
      </c>
      <c r="F332">
        <f>IFERROR(INDEX(content!$F$1:$F$174,MATCH(newdata!A332,content!$G$1:$G$174,0)),0)</f>
        <v>45</v>
      </c>
      <c r="G332" t="str">
        <f>IFERROR(VLOOKUP($A332,content!$G$1:$T$174,3,0),0)</f>
        <v>https://www.instagram.com/reel/ClyiQqBjFRZ/</v>
      </c>
      <c r="H332" t="str">
        <f>IFERROR(VLOOKUP($A332,content!$G$1:$T$174,6,0),0)</f>
        <v>Lifetime</v>
      </c>
      <c r="I332">
        <f>IFERROR(VLOOKUP($A332,content!$G$1:$T$174,7,0),0)</f>
        <v>24512</v>
      </c>
      <c r="J332">
        <f>IFERROR(VLOOKUP($A332,content!$G$1:$T$174,8,0),0)</f>
        <v>21258</v>
      </c>
      <c r="K332">
        <f>IFERROR(VLOOKUP($A332,content!$G$1:$T$174,9,0),0)</f>
        <v>273</v>
      </c>
      <c r="L332">
        <f>IFERROR(VLOOKUP($A332,content!$G$1:$T$174,10,0),0)</f>
        <v>45</v>
      </c>
      <c r="M332">
        <f>IFERROR(VLOOKUP($A332,content!$G$1:$T$174,11,0),0)</f>
        <v>10576</v>
      </c>
      <c r="N332">
        <f>IFERROR(VLOOKUP($A332,content!$G$1:$T$174,12,0),0)</f>
        <v>720</v>
      </c>
      <c r="O332">
        <f>IFERROR(VLOOKUP($A332,content!$G$1:$T$174,13,0),0)</f>
        <v>7</v>
      </c>
    </row>
    <row r="333" spans="1:15" x14ac:dyDescent="0.3">
      <c r="A333" s="12">
        <v>44901</v>
      </c>
      <c r="B333" s="7">
        <v>62370</v>
      </c>
      <c r="C333">
        <f>VLOOKUP(A333,profile_visits!$A$1:$B$658,2,FALSE)</f>
        <v>1399</v>
      </c>
      <c r="D333">
        <f>IFERROR(VLOOKUP(A333,new_followers!$A$2:$B$341,2,FALSE),0)</f>
        <v>1418</v>
      </c>
      <c r="E333" t="str">
        <f>IFERROR(INDEX(content!$E$1:$E$174,MATCH(newdata!A333,content!$G$1:$G$174,0)),)</f>
        <v>ChatGPT is a large language model, which uses algorithms to analyze a massive corpus of text, often scraped from the internet, to respond to user requests in language that can sound surprisingly human.
ChatGPT has been developed by OpenAI, which is a research institute and company that focuses on developing artificial intelligence technology in a responsible and safe way. 
.
.
.
Follow @dataanalystduo 
.
.
#data #dataanalytics #datascience #reels #trendingreels #chatgpt #openai #ai</v>
      </c>
      <c r="F333">
        <f>IFERROR(INDEX(content!$F$1:$F$174,MATCH(newdata!A333,content!$G$1:$G$174,0)),0)</f>
        <v>42</v>
      </c>
      <c r="G333" t="str">
        <f>IFERROR(VLOOKUP($A333,content!$G$1:$T$174,3,0),0)</f>
        <v>https://www.instagram.com/reel/Cl1bAb-D1_K/</v>
      </c>
      <c r="H333" t="str">
        <f>IFERROR(VLOOKUP($A333,content!$G$1:$T$174,6,0),0)</f>
        <v>Lifetime</v>
      </c>
      <c r="I333">
        <f>IFERROR(VLOOKUP($A333,content!$G$1:$T$174,7,0),0)</f>
        <v>24877</v>
      </c>
      <c r="J333">
        <f>IFERROR(VLOOKUP($A333,content!$G$1:$T$174,8,0),0)</f>
        <v>22810</v>
      </c>
      <c r="K333">
        <f>IFERROR(VLOOKUP($A333,content!$G$1:$T$174,9,0),0)</f>
        <v>211</v>
      </c>
      <c r="L333">
        <f>IFERROR(VLOOKUP($A333,content!$G$1:$T$174,10,0),0)</f>
        <v>19</v>
      </c>
      <c r="M333">
        <f>IFERROR(VLOOKUP($A333,content!$G$1:$T$174,11,0),0)</f>
        <v>11387</v>
      </c>
      <c r="N333">
        <f>IFERROR(VLOOKUP($A333,content!$G$1:$T$174,12,0),0)</f>
        <v>1025</v>
      </c>
      <c r="O333">
        <f>IFERROR(VLOOKUP($A333,content!$G$1:$T$174,13,0),0)</f>
        <v>21</v>
      </c>
    </row>
    <row r="334" spans="1:15" x14ac:dyDescent="0.3">
      <c r="A334" s="12">
        <v>44902</v>
      </c>
      <c r="B334" s="7">
        <v>66801</v>
      </c>
      <c r="C334">
        <f>VLOOKUP(A334,profile_visits!$A$1:$B$658,2,FALSE)</f>
        <v>1482</v>
      </c>
      <c r="D334">
        <f>IFERROR(VLOOKUP(A334,new_followers!$A$2:$B$341,2,FALSE),0)</f>
        <v>1427</v>
      </c>
      <c r="E334" t="str">
        <f>IFERROR(INDEX(content!$E$1:$E$174,MATCH(newdata!A334,content!$G$1:$G$174,0)),)</f>
        <v>✅ Checklist to do your first project: 
- Identify the problem statement 
- Write primary &amp; secondary objectives 
- Collect data (Questionnaire or Web Scraping)
- Data Cleaning 
- Data Analysis 
- Building models &amp; interpreting results
- Presentation or Documentation 
.
.
.
Follow @dataanalystduo 
.
.
#data #dataanalytics #datascience #reels #trendingreels</v>
      </c>
      <c r="F334">
        <f>IFERROR(INDEX(content!$F$1:$F$174,MATCH(newdata!A334,content!$G$1:$G$174,0)),0)</f>
        <v>42</v>
      </c>
      <c r="G334" t="str">
        <f>IFERROR(VLOOKUP($A334,content!$G$1:$T$174,3,0),0)</f>
        <v>https://www.instagram.com/reel/Cl3eVvEDwhN/</v>
      </c>
      <c r="H334" t="str">
        <f>IFERROR(VLOOKUP($A334,content!$G$1:$T$174,6,0),0)</f>
        <v>Lifetime</v>
      </c>
      <c r="I334">
        <f>IFERROR(VLOOKUP($A334,content!$G$1:$T$174,7,0),0)</f>
        <v>59832</v>
      </c>
      <c r="J334">
        <f>IFERROR(VLOOKUP($A334,content!$G$1:$T$174,8,0),0)</f>
        <v>54148</v>
      </c>
      <c r="K334">
        <f>IFERROR(VLOOKUP($A334,content!$G$1:$T$174,9,0),0)</f>
        <v>517</v>
      </c>
      <c r="L334">
        <f>IFERROR(VLOOKUP($A334,content!$G$1:$T$174,10,0),0)</f>
        <v>432</v>
      </c>
      <c r="M334">
        <f>IFERROR(VLOOKUP($A334,content!$G$1:$T$174,11,0),0)</f>
        <v>24647</v>
      </c>
      <c r="N334">
        <f>IFERROR(VLOOKUP($A334,content!$G$1:$T$174,12,0),0)</f>
        <v>1939</v>
      </c>
      <c r="O334">
        <f>IFERROR(VLOOKUP($A334,content!$G$1:$T$174,13,0),0)</f>
        <v>17</v>
      </c>
    </row>
    <row r="335" spans="1:15" x14ac:dyDescent="0.3">
      <c r="A335" s="12">
        <v>44903</v>
      </c>
      <c r="B335" s="7">
        <v>51602</v>
      </c>
      <c r="C335">
        <f>VLOOKUP(A335,profile_visits!$A$1:$B$658,2,FALSE)</f>
        <v>1287</v>
      </c>
      <c r="D335">
        <f>IFERROR(VLOOKUP(A335,new_followers!$A$2:$B$341,2,FALSE),0)</f>
        <v>1148</v>
      </c>
      <c r="E335" t="str">
        <f>IFERROR(INDEX(content!$E$1:$E$174,MATCH(newdata!A335,content!$G$1:$G$174,0)),)</f>
        <v>Can Descriptive Statistics be misleading? 🤔 - Part 1
Let’s find out today. 
.
.
.
Follow @dataanalystduo 
.
.
#data #dataanalytics #datascience #reels #trending #statistics #dataanalystduo</v>
      </c>
      <c r="F335">
        <f>IFERROR(INDEX(content!$F$1:$F$174,MATCH(newdata!A335,content!$G$1:$G$174,0)),0)</f>
        <v>46</v>
      </c>
      <c r="G335" t="str">
        <f>IFERROR(VLOOKUP($A335,content!$G$1:$T$174,3,0),0)</f>
        <v>https://www.instagram.com/reel/Cl588SEDdKY/</v>
      </c>
      <c r="H335" t="str">
        <f>IFERROR(VLOOKUP($A335,content!$G$1:$T$174,6,0),0)</f>
        <v>Lifetime</v>
      </c>
      <c r="I335">
        <f>IFERROR(VLOOKUP($A335,content!$G$1:$T$174,7,0),0)</f>
        <v>17541</v>
      </c>
      <c r="J335">
        <f>IFERROR(VLOOKUP($A335,content!$G$1:$T$174,8,0),0)</f>
        <v>13075</v>
      </c>
      <c r="K335">
        <f>IFERROR(VLOOKUP($A335,content!$G$1:$T$174,9,0),0)</f>
        <v>17</v>
      </c>
      <c r="L335">
        <f>IFERROR(VLOOKUP($A335,content!$G$1:$T$174,10,0),0)</f>
        <v>4</v>
      </c>
      <c r="M335">
        <f>IFERROR(VLOOKUP($A335,content!$G$1:$T$174,11,0),0)</f>
        <v>5815</v>
      </c>
      <c r="N335">
        <f>IFERROR(VLOOKUP($A335,content!$G$1:$T$174,12,0),0)</f>
        <v>492</v>
      </c>
      <c r="O335">
        <f>IFERROR(VLOOKUP($A335,content!$G$1:$T$174,13,0),0)</f>
        <v>17</v>
      </c>
    </row>
    <row r="336" spans="1:15" x14ac:dyDescent="0.3">
      <c r="A336" s="12">
        <v>44904</v>
      </c>
      <c r="B336" s="7">
        <v>39309</v>
      </c>
      <c r="C336">
        <f>VLOOKUP(A336,profile_visits!$A$1:$B$658,2,FALSE)</f>
        <v>985</v>
      </c>
      <c r="D336">
        <f>IFERROR(VLOOKUP(A336,new_followers!$A$2:$B$341,2,FALSE),0)</f>
        <v>738</v>
      </c>
      <c r="E336" t="str">
        <f>IFERROR(INDEX(content!$E$1:$E$174,MATCH(newdata!A336,content!$G$1:$G$174,0)),)</f>
        <v>Can Descriptive Statistics be misleading? 🤔 - Part 2
What do you think? Comment below!
.
.
.
Follow @dataanalystduo 
.
.
#data #dataanalytics #datascience #reels #trending</v>
      </c>
      <c r="F336">
        <f>IFERROR(INDEX(content!$F$1:$F$174,MATCH(newdata!A336,content!$G$1:$G$174,0)),0)</f>
        <v>51</v>
      </c>
      <c r="G336" t="str">
        <f>IFERROR(VLOOKUP($A336,content!$G$1:$T$174,3,0),0)</f>
        <v>https://www.instagram.com/reel/Cl8ntysjqWc/</v>
      </c>
      <c r="H336" t="str">
        <f>IFERROR(VLOOKUP($A336,content!$G$1:$T$174,6,0),0)</f>
        <v>Lifetime</v>
      </c>
      <c r="I336">
        <f>IFERROR(VLOOKUP($A336,content!$G$1:$T$174,7,0),0)</f>
        <v>14610</v>
      </c>
      <c r="J336">
        <f>IFERROR(VLOOKUP($A336,content!$G$1:$T$174,8,0),0)</f>
        <v>11252</v>
      </c>
      <c r="K336">
        <f>IFERROR(VLOOKUP($A336,content!$G$1:$T$174,9,0),0)</f>
        <v>9</v>
      </c>
      <c r="L336">
        <f>IFERROR(VLOOKUP($A336,content!$G$1:$T$174,10,0),0)</f>
        <v>6</v>
      </c>
      <c r="M336">
        <f>IFERROR(VLOOKUP($A336,content!$G$1:$T$174,11,0),0)</f>
        <v>3964</v>
      </c>
      <c r="N336">
        <f>IFERROR(VLOOKUP($A336,content!$G$1:$T$174,12,0),0)</f>
        <v>319</v>
      </c>
      <c r="O336">
        <f>IFERROR(VLOOKUP($A336,content!$G$1:$T$174,13,0),0)</f>
        <v>7</v>
      </c>
    </row>
    <row r="337" spans="1:15" x14ac:dyDescent="0.3">
      <c r="A337" s="12">
        <v>44905</v>
      </c>
      <c r="B337" s="7">
        <v>39655</v>
      </c>
      <c r="C337">
        <f>VLOOKUP(A337,profile_visits!$A$1:$B$658,2,FALSE)</f>
        <v>933</v>
      </c>
      <c r="D337">
        <f>IFERROR(VLOOKUP(A337,new_followers!$A$2:$B$341,2,FALSE),0)</f>
        <v>526</v>
      </c>
      <c r="E337" t="str">
        <f>IFERROR(INDEX(content!$E$1:$E$174,MATCH(newdata!A337,content!$G$1:$G$174,0)),)</f>
        <v>Four Myths about starting in Data Science ✅
.
.
.
Follow @dataanalystduo 
.
.
#data #dataanalytics #datascience #reels #trendingreels</v>
      </c>
      <c r="F337">
        <f>IFERROR(INDEX(content!$F$1:$F$174,MATCH(newdata!A337,content!$G$1:$G$174,0)),0)</f>
        <v>46</v>
      </c>
      <c r="G337" t="str">
        <f>IFERROR(VLOOKUP($A337,content!$G$1:$T$174,3,0),0)</f>
        <v>https://www.instagram.com/reel/Cl_MorFj1Cp/</v>
      </c>
      <c r="H337" t="str">
        <f>IFERROR(VLOOKUP($A337,content!$G$1:$T$174,6,0),0)</f>
        <v>Lifetime</v>
      </c>
      <c r="I337">
        <f>IFERROR(VLOOKUP($A337,content!$G$1:$T$174,7,0),0)</f>
        <v>86819</v>
      </c>
      <c r="J337">
        <f>IFERROR(VLOOKUP($A337,content!$G$1:$T$174,8,0),0)</f>
        <v>78856</v>
      </c>
      <c r="K337">
        <f>IFERROR(VLOOKUP($A337,content!$G$1:$T$174,9,0),0)</f>
        <v>954</v>
      </c>
      <c r="L337">
        <f>IFERROR(VLOOKUP($A337,content!$G$1:$T$174,10,0),0)</f>
        <v>646</v>
      </c>
      <c r="M337">
        <f>IFERROR(VLOOKUP($A337,content!$G$1:$T$174,11,0),0)</f>
        <v>34044</v>
      </c>
      <c r="N337">
        <f>IFERROR(VLOOKUP($A337,content!$G$1:$T$174,12,0),0)</f>
        <v>3439</v>
      </c>
      <c r="O337">
        <f>IFERROR(VLOOKUP($A337,content!$G$1:$T$174,13,0),0)</f>
        <v>28</v>
      </c>
    </row>
    <row r="338" spans="1:15" x14ac:dyDescent="0.3">
      <c r="A338" s="12">
        <v>44906</v>
      </c>
      <c r="B338" s="7">
        <v>38036</v>
      </c>
      <c r="C338">
        <f>VLOOKUP(A338,profile_visits!$A$1:$B$658,2,FALSE)</f>
        <v>954</v>
      </c>
      <c r="D338">
        <f>IFERROR(VLOOKUP(A338,new_followers!$A$2:$B$341,2,FALSE),0)</f>
        <v>394</v>
      </c>
      <c r="E338">
        <f>IFERROR(INDEX(content!$E$1:$E$174,MATCH(newdata!A338,content!$G$1:$G$174,0)),)</f>
        <v>0</v>
      </c>
      <c r="F338">
        <f>IFERROR(INDEX(content!$F$1:$F$174,MATCH(newdata!A338,content!$G$1:$G$174,0)),0)</f>
        <v>0</v>
      </c>
      <c r="G338">
        <f>IFERROR(VLOOKUP($A338,content!$G$1:$T$174,3,0),0)</f>
        <v>0</v>
      </c>
      <c r="H338">
        <f>IFERROR(VLOOKUP($A338,content!$G$1:$T$174,6,0),0)</f>
        <v>0</v>
      </c>
      <c r="I338">
        <f>IFERROR(VLOOKUP($A338,content!$G$1:$T$174,7,0),0)</f>
        <v>0</v>
      </c>
      <c r="J338">
        <f>IFERROR(VLOOKUP($A338,content!$G$1:$T$174,8,0),0)</f>
        <v>0</v>
      </c>
      <c r="K338">
        <f>IFERROR(VLOOKUP($A338,content!$G$1:$T$174,9,0),0)</f>
        <v>0</v>
      </c>
      <c r="L338">
        <f>IFERROR(VLOOKUP($A338,content!$G$1:$T$174,10,0),0)</f>
        <v>0</v>
      </c>
      <c r="M338">
        <f>IFERROR(VLOOKUP($A338,content!$G$1:$T$174,11,0),0)</f>
        <v>0</v>
      </c>
      <c r="N338">
        <f>IFERROR(VLOOKUP($A338,content!$G$1:$T$174,12,0),0)</f>
        <v>0</v>
      </c>
      <c r="O338">
        <f>IFERROR(VLOOKUP($A338,content!$G$1:$T$174,13,0),0)</f>
        <v>0</v>
      </c>
    </row>
    <row r="339" spans="1:15" x14ac:dyDescent="0.3">
      <c r="A339" s="12">
        <v>44907</v>
      </c>
      <c r="B339" s="7">
        <v>32650</v>
      </c>
      <c r="C339">
        <f>VLOOKUP(A339,profile_visits!$A$1:$B$658,2,FALSE)</f>
        <v>825</v>
      </c>
      <c r="D339">
        <f>IFERROR(VLOOKUP(A339,new_followers!$A$2:$B$341,2,FALSE),0)</f>
        <v>379</v>
      </c>
      <c r="E339" t="str">
        <f>IFERROR(INDEX(content!$E$1:$E$174,MATCH(newdata!A339,content!$G$1:$G$174,0)),)</f>
        <v>Tools I use as a Statistical Analyst 🛠️
.
.
.
Follow @dataanalystduo 
.
.
.
#data #dataanalytics #datascience #reels #trending</v>
      </c>
      <c r="F339">
        <f>IFERROR(INDEX(content!$F$1:$F$174,MATCH(newdata!A339,content!$G$1:$G$174,0)),0)</f>
        <v>52</v>
      </c>
      <c r="G339" t="str">
        <f>IFERROR(VLOOKUP($A339,content!$G$1:$T$174,3,0),0)</f>
        <v>https://www.instagram.com/reel/CmEYJyJD5zT/</v>
      </c>
      <c r="H339" t="str">
        <f>IFERROR(VLOOKUP($A339,content!$G$1:$T$174,6,0),0)</f>
        <v>Lifetime</v>
      </c>
      <c r="I339">
        <f>IFERROR(VLOOKUP($A339,content!$G$1:$T$174,7,0),0)</f>
        <v>43838</v>
      </c>
      <c r="J339">
        <f>IFERROR(VLOOKUP($A339,content!$G$1:$T$174,8,0),0)</f>
        <v>37928</v>
      </c>
      <c r="K339">
        <f>IFERROR(VLOOKUP($A339,content!$G$1:$T$174,9,0),0)</f>
        <v>206</v>
      </c>
      <c r="L339">
        <f>IFERROR(VLOOKUP($A339,content!$G$1:$T$174,10,0),0)</f>
        <v>281</v>
      </c>
      <c r="M339">
        <f>IFERROR(VLOOKUP($A339,content!$G$1:$T$174,11,0),0)</f>
        <v>15172</v>
      </c>
      <c r="N339">
        <f>IFERROR(VLOOKUP($A339,content!$G$1:$T$174,12,0),0)</f>
        <v>1666</v>
      </c>
      <c r="O339">
        <f>IFERROR(VLOOKUP($A339,content!$G$1:$T$174,13,0),0)</f>
        <v>20</v>
      </c>
    </row>
    <row r="340" spans="1:15" x14ac:dyDescent="0.3">
      <c r="A340" s="12">
        <v>44908</v>
      </c>
      <c r="B340" s="7">
        <v>29979</v>
      </c>
      <c r="C340">
        <f>VLOOKUP(A340,profile_visits!$A$1:$B$658,2,FALSE)</f>
        <v>726</v>
      </c>
      <c r="D340">
        <f>IFERROR(VLOOKUP(A340,new_followers!$A$2:$B$341,2,FALSE),0)</f>
        <v>394</v>
      </c>
      <c r="E340" t="str">
        <f>IFERROR(INDEX(content!$E$1:$E$174,MATCH(newdata!A340,content!$G$1:$G$174,0)),)</f>
        <v>My first real-world machine learning project 🎥🎬🍿
.
.
.
Follow @dataanalystduo 
.
.
#data #dataanalytics #datascience #reels #trendingreels #dataanalystduo</v>
      </c>
      <c r="F340">
        <f>IFERROR(INDEX(content!$F$1:$F$174,MATCH(newdata!A340,content!$G$1:$G$174,0)),0)</f>
        <v>49</v>
      </c>
      <c r="G340" t="str">
        <f>IFERROR(VLOOKUP($A340,content!$G$1:$T$174,3,0),0)</f>
        <v>https://www.instagram.com/reel/CmG66WHjDhX/</v>
      </c>
      <c r="H340" t="str">
        <f>IFERROR(VLOOKUP($A340,content!$G$1:$T$174,6,0),0)</f>
        <v>Lifetime</v>
      </c>
      <c r="I340">
        <f>IFERROR(VLOOKUP($A340,content!$G$1:$T$174,7,0),0)</f>
        <v>22953</v>
      </c>
      <c r="J340">
        <f>IFERROR(VLOOKUP($A340,content!$G$1:$T$174,8,0),0)</f>
        <v>20114</v>
      </c>
      <c r="K340">
        <f>IFERROR(VLOOKUP($A340,content!$G$1:$T$174,9,0),0)</f>
        <v>90</v>
      </c>
      <c r="L340">
        <f>IFERROR(VLOOKUP($A340,content!$G$1:$T$174,10,0),0)</f>
        <v>64</v>
      </c>
      <c r="M340">
        <f>IFERROR(VLOOKUP($A340,content!$G$1:$T$174,11,0),0)</f>
        <v>7736</v>
      </c>
      <c r="N340">
        <f>IFERROR(VLOOKUP($A340,content!$G$1:$T$174,12,0),0)</f>
        <v>856</v>
      </c>
      <c r="O340">
        <f>IFERROR(VLOOKUP($A340,content!$G$1:$T$174,13,0),0)</f>
        <v>29</v>
      </c>
    </row>
    <row r="341" spans="1:15" x14ac:dyDescent="0.3">
      <c r="A341" s="12">
        <v>44909</v>
      </c>
      <c r="B341" s="7">
        <v>29539</v>
      </c>
      <c r="C341">
        <f>VLOOKUP(A341,profile_visits!$A$1:$B$658,2,FALSE)</f>
        <v>706</v>
      </c>
      <c r="D341">
        <f>IFERROR(VLOOKUP(A341,new_followers!$A$2:$B$341,2,FALSE),0)</f>
        <v>425</v>
      </c>
      <c r="E341" t="str">
        <f>IFERROR(INDEX(content!$E$1:$E$174,MATCH(newdata!A341,content!$G$1:$G$174,0)),)</f>
        <v>Right course/institute for learning Data Science is difficult to find. We understand that there are tons of option in the market but these tips will definitely help you narrow down. 
All the best. Happy Learning !
#education #datascience #dataanalytics #dataanalyst #dataenthusiast #datascientist #job #career #certificate #course #institute #college #university</v>
      </c>
      <c r="F341">
        <f>IFERROR(INDEX(content!$F$1:$F$174,MATCH(newdata!A341,content!$G$1:$G$174,0)),0)</f>
        <v>60</v>
      </c>
      <c r="G341" t="str">
        <f>IFERROR(VLOOKUP($A341,content!$G$1:$T$174,3,0),0)</f>
        <v>https://www.instagram.com/reel/CmJfi4cjQkq/</v>
      </c>
      <c r="H341" t="str">
        <f>IFERROR(VLOOKUP($A341,content!$G$1:$T$174,6,0),0)</f>
        <v>Lifetime</v>
      </c>
      <c r="I341">
        <f>IFERROR(VLOOKUP($A341,content!$G$1:$T$174,7,0),0)</f>
        <v>25279</v>
      </c>
      <c r="J341">
        <f>IFERROR(VLOOKUP($A341,content!$G$1:$T$174,8,0),0)</f>
        <v>21347</v>
      </c>
      <c r="K341">
        <f>IFERROR(VLOOKUP($A341,content!$G$1:$T$174,9,0),0)</f>
        <v>177</v>
      </c>
      <c r="L341">
        <f>IFERROR(VLOOKUP($A341,content!$G$1:$T$174,10,0),0)</f>
        <v>40</v>
      </c>
      <c r="M341">
        <f>IFERROR(VLOOKUP($A341,content!$G$1:$T$174,11,0),0)</f>
        <v>9912</v>
      </c>
      <c r="N341">
        <f>IFERROR(VLOOKUP($A341,content!$G$1:$T$174,12,0),0)</f>
        <v>1029</v>
      </c>
      <c r="O341">
        <f>IFERROR(VLOOKUP($A341,content!$G$1:$T$174,13,0),0)</f>
        <v>15</v>
      </c>
    </row>
    <row r="342" spans="1:15" x14ac:dyDescent="0.3">
      <c r="A342" s="12">
        <v>44910</v>
      </c>
      <c r="B342" s="7">
        <v>49355</v>
      </c>
      <c r="C342">
        <f>VLOOKUP(A342,profile_visits!$A$1:$B$658,2,FALSE)</f>
        <v>1074</v>
      </c>
      <c r="D342">
        <f>IFERROR(VLOOKUP(A342,new_followers!$A$2:$B$341,2,FALSE),0)</f>
        <v>474</v>
      </c>
      <c r="E342" t="str">
        <f>IFERROR(INDEX(content!$E$1:$E$174,MATCH(newdata!A342,content!$G$1:$G$174,0)),)</f>
        <v>Data Analyst vs Business Analyst 👨🏽‍💻
.
.
.
Follow @dataanalystduo 
.
.
#data #dataanalytics #datascience #reels #trendingreels</v>
      </c>
      <c r="F342">
        <f>IFERROR(INDEX(content!$F$1:$F$174,MATCH(newdata!A342,content!$G$1:$G$174,0)),0)</f>
        <v>45</v>
      </c>
      <c r="G342" t="str">
        <f>IFERROR(VLOOKUP($A342,content!$G$1:$T$174,3,0),0)</f>
        <v>https://www.instagram.com/reel/CmMHLUSDa9K/</v>
      </c>
      <c r="H342" t="str">
        <f>IFERROR(VLOOKUP($A342,content!$G$1:$T$174,6,0),0)</f>
        <v>Lifetime</v>
      </c>
      <c r="I342">
        <f>IFERROR(VLOOKUP($A342,content!$G$1:$T$174,7,0),0)</f>
        <v>246432</v>
      </c>
      <c r="J342">
        <f>IFERROR(VLOOKUP($A342,content!$G$1:$T$174,8,0),0)</f>
        <v>223091</v>
      </c>
      <c r="K342">
        <f>IFERROR(VLOOKUP($A342,content!$G$1:$T$174,9,0),0)</f>
        <v>4385</v>
      </c>
      <c r="L342">
        <f>IFERROR(VLOOKUP($A342,content!$G$1:$T$174,10,0),0)</f>
        <v>3253</v>
      </c>
      <c r="M342">
        <f>IFERROR(VLOOKUP($A342,content!$G$1:$T$174,11,0),0)</f>
        <v>120820</v>
      </c>
      <c r="N342">
        <f>IFERROR(VLOOKUP($A342,content!$G$1:$T$174,12,0),0)</f>
        <v>9495</v>
      </c>
      <c r="O342">
        <f>IFERROR(VLOOKUP($A342,content!$G$1:$T$174,13,0),0)</f>
        <v>126</v>
      </c>
    </row>
    <row r="343" spans="1:15" x14ac:dyDescent="0.3">
      <c r="A343" s="12">
        <v>44911</v>
      </c>
      <c r="B343" s="7">
        <v>48435</v>
      </c>
      <c r="C343">
        <f>VLOOKUP(A343,profile_visits!$A$1:$B$658,2,FALSE)</f>
        <v>1215</v>
      </c>
      <c r="D343">
        <f>IFERROR(VLOOKUP(A343,new_followers!$A$2:$B$341,2,FALSE),0)</f>
        <v>544</v>
      </c>
      <c r="E343" t="str">
        <f>IFERROR(INDEX(content!$E$1:$E$174,MATCH(newdata!A343,content!$G$1:$G$174,0)),)</f>
        <v>Budget friendly version: Best online data science courses?
One our favourite platform Udemy.
Udemy is an online learning platform that offers a wide range of courses on a variety of topics, including data science. Udemy courses are usually created and taught by individual instructors, who can be experts in their field or just enthusiastic about sharing their knowledge. Many of the courses on Udemy are self-paced, meaning that students can complete the course at their own pace, and some courses offer additional resources such as exercises, projects, and forums for discussion.
But you need to make sure you complete the courses if you buy it.. Otherwise, you are just wasting money
Courses recommended:
·  SQL for Data Science by Imtiaz Ahmad.
·  Zero to Hero in Python by Jose Portilla
·  Python for Data Science &amp; ML by Jose Portilla
·  Statistics for Data Science by 365 careers.
·  Microsoft Power BI Desktop for Business Intelligence By Maven Analytics
·  Microsoft Excel - Excel from Beginner to Advanced
#datascience #datascientist #dataanalyst #dataanalytics #bigdata #course #education #udemy #productivity #upskilling #learning</v>
      </c>
      <c r="F343">
        <f>IFERROR(INDEX(content!$F$1:$F$174,MATCH(newdata!A343,content!$G$1:$G$174,0)),0)</f>
        <v>42</v>
      </c>
      <c r="G343" t="str">
        <f>IFERROR(VLOOKUP($A343,content!$G$1:$T$174,3,0),0)</f>
        <v>https://www.instagram.com/reel/CmOqGePjj_a/</v>
      </c>
      <c r="H343" t="str">
        <f>IFERROR(VLOOKUP($A343,content!$G$1:$T$174,6,0),0)</f>
        <v>Lifetime</v>
      </c>
      <c r="I343">
        <f>IFERROR(VLOOKUP($A343,content!$G$1:$T$174,7,0),0)</f>
        <v>304733</v>
      </c>
      <c r="J343">
        <f>IFERROR(VLOOKUP($A343,content!$G$1:$T$174,8,0),0)</f>
        <v>266752</v>
      </c>
      <c r="K343">
        <f>IFERROR(VLOOKUP($A343,content!$G$1:$T$174,9,0),0)</f>
        <v>8460</v>
      </c>
      <c r="L343">
        <f>IFERROR(VLOOKUP($A343,content!$G$1:$T$174,10,0),0)</f>
        <v>1853</v>
      </c>
      <c r="M343">
        <f>IFERROR(VLOOKUP($A343,content!$G$1:$T$174,11,0),0)</f>
        <v>111966</v>
      </c>
      <c r="N343">
        <f>IFERROR(VLOOKUP($A343,content!$G$1:$T$174,12,0),0)</f>
        <v>6835</v>
      </c>
      <c r="O343">
        <f>IFERROR(VLOOKUP($A343,content!$G$1:$T$174,13,0),0)</f>
        <v>50</v>
      </c>
    </row>
    <row r="344" spans="1:15" x14ac:dyDescent="0.3">
      <c r="A344" s="12">
        <v>44912</v>
      </c>
      <c r="B344" s="7">
        <v>40130</v>
      </c>
      <c r="C344">
        <f>VLOOKUP(A344,profile_visits!$A$1:$B$658,2,FALSE)</f>
        <v>966</v>
      </c>
      <c r="D344">
        <f>IFERROR(VLOOKUP(A344,new_followers!$A$2:$B$341,2,FALSE),0)</f>
        <v>640</v>
      </c>
      <c r="E344" t="str">
        <f>IFERROR(INDEX(content!$E$1:$E$174,MATCH(newdata!A344,content!$G$1:$G$174,0)),)</f>
        <v>The Empirical Rule can be useful in a variety of real-life situations where data is collected and analyzed. Here’s how I have used it at my work as a Data Analyst
Identifying outliers: The Empirical Rule can also be used to identify outliers, or data points that are significantly different from the rest of the data set. If you know that a data set is normally distributed and you find a data point that falls outside of the range described by the Empirical Rule, it may be an outlier.
.
.
.
Follow @dataanalystduo 
.
.
#data #dataanalytics #datascience #reels #trendingreels #statistics #ai #reel</v>
      </c>
      <c r="F344">
        <f>IFERROR(INDEX(content!$F$1:$F$174,MATCH(newdata!A344,content!$G$1:$G$174,0)),0)</f>
        <v>67</v>
      </c>
      <c r="G344" t="str">
        <f>IFERROR(VLOOKUP($A344,content!$G$1:$T$174,3,0),0)</f>
        <v>https://www.instagram.com/reel/CmRQk8TjDkz/</v>
      </c>
      <c r="H344" t="str">
        <f>IFERROR(VLOOKUP($A344,content!$G$1:$T$174,6,0),0)</f>
        <v>Lifetime</v>
      </c>
      <c r="I344">
        <f>IFERROR(VLOOKUP($A344,content!$G$1:$T$174,7,0),0)</f>
        <v>17149</v>
      </c>
      <c r="J344">
        <f>IFERROR(VLOOKUP($A344,content!$G$1:$T$174,8,0),0)</f>
        <v>13895</v>
      </c>
      <c r="K344">
        <f>IFERROR(VLOOKUP($A344,content!$G$1:$T$174,9,0),0)</f>
        <v>39</v>
      </c>
      <c r="L344">
        <f>IFERROR(VLOOKUP($A344,content!$G$1:$T$174,10,0),0)</f>
        <v>16</v>
      </c>
      <c r="M344">
        <f>IFERROR(VLOOKUP($A344,content!$G$1:$T$174,11,0),0)</f>
        <v>6912</v>
      </c>
      <c r="N344">
        <f>IFERROR(VLOOKUP($A344,content!$G$1:$T$174,12,0),0)</f>
        <v>711</v>
      </c>
      <c r="O344">
        <f>IFERROR(VLOOKUP($A344,content!$G$1:$T$174,13,0),0)</f>
        <v>15</v>
      </c>
    </row>
    <row r="345" spans="1:15" x14ac:dyDescent="0.3">
      <c r="A345" s="12">
        <v>44913</v>
      </c>
      <c r="B345" s="7">
        <v>49953</v>
      </c>
      <c r="C345">
        <f>VLOOKUP(A345,profile_visits!$A$1:$B$658,2,FALSE)</f>
        <v>1290</v>
      </c>
      <c r="D345">
        <f>IFERROR(VLOOKUP(A345,new_followers!$A$2:$B$341,2,FALSE),0)</f>
        <v>699</v>
      </c>
      <c r="E345" t="str">
        <f>IFERROR(INDEX(content!$E$1:$E$174,MATCH(newdata!A345,content!$G$1:$G$174,0)),)</f>
        <v>#freeeducation Comment below the name of your favourite data YouTuber.
YouTube is a fantastic platform that has so much of valuable resources. Also, It is one of the most affordable place to learn Data Science.
Knowing where to study is crucial, and we have trusted these YouTubers’ work over few years now and we truly love these YouTubers.
.
.
.
Follow @dataanalystduo 
.
.
.
#data #dataanalytics #datascience #reels #trending #youtube</v>
      </c>
      <c r="F345">
        <f>IFERROR(INDEX(content!$F$1:$F$174,MATCH(newdata!A345,content!$G$1:$G$174,0)),0)</f>
        <v>76</v>
      </c>
      <c r="G345" t="str">
        <f>IFERROR(VLOOKUP($A345,content!$G$1:$T$174,3,0),0)</f>
        <v>https://www.instagram.com/reel/CmTy9zZDqO0/</v>
      </c>
      <c r="H345" t="str">
        <f>IFERROR(VLOOKUP($A345,content!$G$1:$T$174,6,0),0)</f>
        <v>Lifetime</v>
      </c>
      <c r="I345">
        <f>IFERROR(VLOOKUP($A345,content!$G$1:$T$174,7,0),0)</f>
        <v>236463</v>
      </c>
      <c r="J345">
        <f>IFERROR(VLOOKUP($A345,content!$G$1:$T$174,8,0),0)</f>
        <v>204028</v>
      </c>
      <c r="K345">
        <f>IFERROR(VLOOKUP($A345,content!$G$1:$T$174,9,0),0)</f>
        <v>6060</v>
      </c>
      <c r="L345">
        <f>IFERROR(VLOOKUP($A345,content!$G$1:$T$174,10,0),0)</f>
        <v>1636</v>
      </c>
      <c r="M345">
        <f>IFERROR(VLOOKUP($A345,content!$G$1:$T$174,11,0),0)</f>
        <v>89286</v>
      </c>
      <c r="N345">
        <f>IFERROR(VLOOKUP($A345,content!$G$1:$T$174,12,0),0)</f>
        <v>5503</v>
      </c>
      <c r="O345">
        <f>IFERROR(VLOOKUP($A345,content!$G$1:$T$174,13,0),0)</f>
        <v>42</v>
      </c>
    </row>
    <row r="346" spans="1:15" x14ac:dyDescent="0.3">
      <c r="A346" s="12">
        <v>44914</v>
      </c>
      <c r="B346" s="7">
        <v>75025</v>
      </c>
      <c r="C346">
        <f>VLOOKUP(A346,profile_visits!$A$1:$B$658,2,FALSE)</f>
        <v>1679</v>
      </c>
      <c r="D346">
        <f>IFERROR(VLOOKUP(A346,new_followers!$A$2:$B$341,2,FALSE),0)</f>
        <v>835</v>
      </c>
      <c r="E346" t="str">
        <f>IFERROR(INDEX(content!$E$1:$E$174,MATCH(newdata!A346,content!$G$1:$G$174,0)),)</f>
        <v>Virtual internships may not be the traditional route, but they’re a flexible and convenient way to gain experience in the industry. #virtualinternship #internlife 
Also, these are becoming an increasingly popular option for those looking to gain real-world experience in their chosen field.
This is not a sponsored post. But theforage.com is a great place to get virtual internship. 
📣IMPORTANT📣
Remember to mention about this internship under certificate section of your resume (if you do it from theforage.com)
#datascience #bigdata #machinelearning #artificialintelligence #datascientist
#deeplearning #datamining #datanalytics #dataviz #python 
Follow @dataanalystduo</v>
      </c>
      <c r="F346">
        <f>IFERROR(INDEX(content!$F$1:$F$174,MATCH(newdata!A346,content!$G$1:$G$174,0)),0)</f>
        <v>55</v>
      </c>
      <c r="G346" t="str">
        <f>IFERROR(VLOOKUP($A346,content!$G$1:$T$174,3,0),0)</f>
        <v>https://www.instagram.com/reel/CmWXybgjyws/</v>
      </c>
      <c r="H346" t="str">
        <f>IFERROR(VLOOKUP($A346,content!$G$1:$T$174,6,0),0)</f>
        <v>Lifetime</v>
      </c>
      <c r="I346">
        <f>IFERROR(VLOOKUP($A346,content!$G$1:$T$174,7,0),0)</f>
        <v>389084</v>
      </c>
      <c r="J346">
        <f>IFERROR(VLOOKUP($A346,content!$G$1:$T$174,8,0),0)</f>
        <v>359466</v>
      </c>
      <c r="K346">
        <f>IFERROR(VLOOKUP($A346,content!$G$1:$T$174,9,0),0)</f>
        <v>11781</v>
      </c>
      <c r="L346">
        <f>IFERROR(VLOOKUP($A346,content!$G$1:$T$174,10,0),0)</f>
        <v>3830</v>
      </c>
      <c r="M346">
        <f>IFERROR(VLOOKUP($A346,content!$G$1:$T$174,11,0),0)</f>
        <v>220631</v>
      </c>
      <c r="N346">
        <f>IFERROR(VLOOKUP($A346,content!$G$1:$T$174,12,0),0)</f>
        <v>10376</v>
      </c>
      <c r="O346">
        <f>IFERROR(VLOOKUP($A346,content!$G$1:$T$174,13,0),0)</f>
        <v>76</v>
      </c>
    </row>
    <row r="347" spans="1:15" x14ac:dyDescent="0.3">
      <c r="A347" s="12">
        <v>44915</v>
      </c>
      <c r="B347" s="7">
        <v>88250</v>
      </c>
      <c r="C347">
        <f>VLOOKUP(A347,profile_visits!$A$1:$B$658,2,FALSE)</f>
        <v>1852</v>
      </c>
      <c r="D347">
        <f>IFERROR(VLOOKUP(A347,new_followers!$A$2:$B$341,2,FALSE),0)</f>
        <v>1069</v>
      </c>
      <c r="E347" t="str">
        <f>IFERROR(INDEX(content!$E$1:$E$174,MATCH(newdata!A347,content!$G$1:$G$174,0)),)</f>
        <v>*READ CAPTION*
In statistical analysis, correlation is a measure of the strength and direction of the relationship between two variables. It is a statistical technique that is used to determine whether there is a relationship between two or more variables. A correlation can be positive, negative, or zero.
Correlation does not necessarily imply causation, which means that just because two variables are correlated does not mean that one is causing the other. It is important to consider all factors that may be contributing to the relationship between the variables when interpreting the results of a correlation analysis.
“Did you know that there’s a strong correlation between exercise and mental health? So next time you’re feeling down, try going for a walk or hitting the gym!”
.
.
.
Follow @dataanalystduo 
.
.
#data #dataanalytics #datascience #reels #trendingreels #statistics #nuggetsofstatistics</v>
      </c>
      <c r="F347">
        <f>IFERROR(INDEX(content!$F$1:$F$174,MATCH(newdata!A347,content!$G$1:$G$174,0)),0)</f>
        <v>44</v>
      </c>
      <c r="G347" t="str">
        <f>IFERROR(VLOOKUP($A347,content!$G$1:$T$174,3,0),0)</f>
        <v>https://www.instagram.com/reel/CmY9SwGDUfp/</v>
      </c>
      <c r="H347" t="str">
        <f>IFERROR(VLOOKUP($A347,content!$G$1:$T$174,6,0),0)</f>
        <v>Lifetime</v>
      </c>
      <c r="I347">
        <f>IFERROR(VLOOKUP($A347,content!$G$1:$T$174,7,0),0)</f>
        <v>29250</v>
      </c>
      <c r="J347">
        <f>IFERROR(VLOOKUP($A347,content!$G$1:$T$174,8,0),0)</f>
        <v>24338</v>
      </c>
      <c r="K347">
        <f>IFERROR(VLOOKUP($A347,content!$G$1:$T$174,9,0),0)</f>
        <v>146</v>
      </c>
      <c r="L347">
        <f>IFERROR(VLOOKUP($A347,content!$G$1:$T$174,10,0),0)</f>
        <v>113</v>
      </c>
      <c r="M347">
        <f>IFERROR(VLOOKUP($A347,content!$G$1:$T$174,11,0),0)</f>
        <v>13562</v>
      </c>
      <c r="N347">
        <f>IFERROR(VLOOKUP($A347,content!$G$1:$T$174,12,0),0)</f>
        <v>1267</v>
      </c>
      <c r="O347">
        <f>IFERROR(VLOOKUP($A347,content!$G$1:$T$174,13,0),0)</f>
        <v>25</v>
      </c>
    </row>
    <row r="348" spans="1:15" x14ac:dyDescent="0.3">
      <c r="A348" s="12">
        <v>44916</v>
      </c>
      <c r="B348" s="7">
        <v>83710</v>
      </c>
      <c r="C348">
        <f>VLOOKUP(A348,profile_visits!$A$1:$B$658,2,FALSE)</f>
        <v>1738</v>
      </c>
      <c r="D348">
        <f>IFERROR(VLOOKUP(A348,new_followers!$A$2:$B$341,2,FALSE),0)</f>
        <v>1216</v>
      </c>
      <c r="E348" t="str">
        <f>IFERROR(INDEX(content!$E$1:$E$174,MATCH(newdata!A348,content!$G$1:$G$174,0)),)</f>
        <v>Python is the go-to language for data analysts looking to harness the power of big data. With its extensive libraries and intuitive syntax, Python makes it easy to clean, analyze, and visualize data, giving you the insights you need to make informed decisions. 
.
.
Follow @dataanalystduo 
.
.
.
#data #dataanalytics #datascience #reels #trending #python # ai #dataanalyst</v>
      </c>
      <c r="F348">
        <f>IFERROR(INDEX(content!$F$1:$F$174,MATCH(newdata!A348,content!$G$1:$G$174,0)),0)</f>
        <v>57</v>
      </c>
      <c r="G348" t="str">
        <f>IFERROR(VLOOKUP($A348,content!$G$1:$T$174,3,0),0)</f>
        <v>https://www.instagram.com/reel/Cmbg3kkDl3c/</v>
      </c>
      <c r="H348" t="str">
        <f>IFERROR(VLOOKUP($A348,content!$G$1:$T$174,6,0),0)</f>
        <v>Lifetime</v>
      </c>
      <c r="I348">
        <f>IFERROR(VLOOKUP($A348,content!$G$1:$T$174,7,0),0)</f>
        <v>62319</v>
      </c>
      <c r="J348">
        <f>IFERROR(VLOOKUP($A348,content!$G$1:$T$174,8,0),0)</f>
        <v>52756</v>
      </c>
      <c r="K348">
        <f>IFERROR(VLOOKUP($A348,content!$G$1:$T$174,9,0),0)</f>
        <v>595</v>
      </c>
      <c r="L348">
        <f>IFERROR(VLOOKUP($A348,content!$G$1:$T$174,10,0),0)</f>
        <v>380</v>
      </c>
      <c r="M348">
        <f>IFERROR(VLOOKUP($A348,content!$G$1:$T$174,11,0),0)</f>
        <v>25305</v>
      </c>
      <c r="N348">
        <f>IFERROR(VLOOKUP($A348,content!$G$1:$T$174,12,0),0)</f>
        <v>2086</v>
      </c>
      <c r="O348">
        <f>IFERROR(VLOOKUP($A348,content!$G$1:$T$174,13,0),0)</f>
        <v>42</v>
      </c>
    </row>
    <row r="349" spans="1:15" x14ac:dyDescent="0.3">
      <c r="A349" s="12">
        <v>44917</v>
      </c>
      <c r="B349" s="7">
        <v>73061</v>
      </c>
      <c r="C349">
        <f>VLOOKUP(A349,profile_visits!$A$1:$B$658,2,FALSE)</f>
        <v>1624</v>
      </c>
      <c r="D349">
        <f>IFERROR(VLOOKUP(A349,new_followers!$A$2:$B$341,2,FALSE),0)</f>
        <v>976</v>
      </c>
      <c r="E349" t="str">
        <f>IFERROR(INDEX(content!$E$1:$E$174,MATCH(newdata!A349,content!$G$1:$G$174,0)),)</f>
        <v>Pro tip for Data Enthusiasts #2 - Build Projects
.
.
.
Follow @dataanalystduo 
.
.
#data #dataanalytics #datascience #reels #trendingreels #statistics</v>
      </c>
      <c r="F349">
        <f>IFERROR(INDEX(content!$F$1:$F$174,MATCH(newdata!A349,content!$G$1:$G$174,0)),0)</f>
        <v>46</v>
      </c>
      <c r="G349" t="str">
        <f>IFERROR(VLOOKUP($A349,content!$G$1:$T$174,3,0),0)</f>
        <v>https://www.instagram.com/reel/CmeQa1TDFGu/</v>
      </c>
      <c r="H349" t="str">
        <f>IFERROR(VLOOKUP($A349,content!$G$1:$T$174,6,0),0)</f>
        <v>Lifetime</v>
      </c>
      <c r="I349">
        <f>IFERROR(VLOOKUP($A349,content!$G$1:$T$174,7,0),0)</f>
        <v>30114</v>
      </c>
      <c r="J349">
        <f>IFERROR(VLOOKUP($A349,content!$G$1:$T$174,8,0),0)</f>
        <v>24820</v>
      </c>
      <c r="K349">
        <f>IFERROR(VLOOKUP($A349,content!$G$1:$T$174,9,0),0)</f>
        <v>143</v>
      </c>
      <c r="L349">
        <f>IFERROR(VLOOKUP($A349,content!$G$1:$T$174,10,0),0)</f>
        <v>83</v>
      </c>
      <c r="M349">
        <f>IFERROR(VLOOKUP($A349,content!$G$1:$T$174,11,0),0)</f>
        <v>11890</v>
      </c>
      <c r="N349">
        <f>IFERROR(VLOOKUP($A349,content!$G$1:$T$174,12,0),0)</f>
        <v>1408</v>
      </c>
      <c r="O349">
        <f>IFERROR(VLOOKUP($A349,content!$G$1:$T$174,13,0),0)</f>
        <v>22</v>
      </c>
    </row>
    <row r="350" spans="1:15" x14ac:dyDescent="0.3">
      <c r="A350" s="12">
        <v>44918</v>
      </c>
      <c r="B350" s="7">
        <v>79516</v>
      </c>
      <c r="C350">
        <f>VLOOKUP(A350,profile_visits!$A$1:$B$658,2,FALSE)</f>
        <v>1342</v>
      </c>
      <c r="D350">
        <f>IFERROR(VLOOKUP(A350,new_followers!$A$2:$B$341,2,FALSE),0)</f>
        <v>998</v>
      </c>
      <c r="E350" t="str">
        <f>IFERROR(INDEX(content!$E$1:$E$174,MATCH(newdata!A350,content!$G$1:$G$174,0)),)</f>
        <v>Data Visualisation - Part 1 - Categorical Data 
- Frequency Table
- Bar Chart
- Pie Chart
- Pareto Chart
.
.
.
Follow @dataanalystduo 
.
.
#data #dataanalytics #datascience #reels #trending #datavisualization</v>
      </c>
      <c r="F350">
        <f>IFERROR(INDEX(content!$F$1:$F$174,MATCH(newdata!A350,content!$G$1:$G$174,0)),0)</f>
        <v>67</v>
      </c>
      <c r="G350" t="str">
        <f>IFERROR(VLOOKUP($A350,content!$G$1:$T$174,3,0),0)</f>
        <v>https://www.instagram.com/reel/CmguLoPj2Ge/</v>
      </c>
      <c r="H350" t="str">
        <f>IFERROR(VLOOKUP($A350,content!$G$1:$T$174,6,0),0)</f>
        <v>Lifetime</v>
      </c>
      <c r="I350">
        <f>IFERROR(VLOOKUP($A350,content!$G$1:$T$174,7,0),0)</f>
        <v>60244</v>
      </c>
      <c r="J350">
        <f>IFERROR(VLOOKUP($A350,content!$G$1:$T$174,8,0),0)</f>
        <v>51654</v>
      </c>
      <c r="K350">
        <f>IFERROR(VLOOKUP($A350,content!$G$1:$T$174,9,0),0)</f>
        <v>264</v>
      </c>
      <c r="L350">
        <f>IFERROR(VLOOKUP($A350,content!$G$1:$T$174,10,0),0)</f>
        <v>475</v>
      </c>
      <c r="M350">
        <f>IFERROR(VLOOKUP($A350,content!$G$1:$T$174,11,0),0)</f>
        <v>22917</v>
      </c>
      <c r="N350">
        <f>IFERROR(VLOOKUP($A350,content!$G$1:$T$174,12,0),0)</f>
        <v>1712</v>
      </c>
      <c r="O350">
        <f>IFERROR(VLOOKUP($A350,content!$G$1:$T$174,13,0),0)</f>
        <v>4</v>
      </c>
    </row>
    <row r="351" spans="1:15" x14ac:dyDescent="0.3">
      <c r="A351" s="12">
        <v>44919</v>
      </c>
      <c r="B351" s="7">
        <v>68559</v>
      </c>
      <c r="C351">
        <f>VLOOKUP(A351,profile_visits!$A$1:$B$658,2,FALSE)</f>
        <v>1233</v>
      </c>
      <c r="D351">
        <f>IFERROR(VLOOKUP(A351,new_followers!$A$2:$B$341,2,FALSE),0)</f>
        <v>893</v>
      </c>
      <c r="E351" t="str">
        <f>IFERROR(INDEX(content!$E$1:$E$174,MATCH(newdata!A351,content!$G$1:$G$174,0)),)</f>
        <v>Here are some potential captions for data science project ideas:
1 - Think of a research study, prepare a questionnaire, conduct a survey, and collect data
2 - Analyse your bank statements
3 - EDA on census data
Keep in mind that the caption should accurately reflect the focus of your project, and should be specific enough to give readers a sense of what you will be working on.
.
.
.
Follow @dataanalystduo 
.
.
.
#data #dataanalytics #datascience #reels #trending #datavisualisation #project #datascienceproject #ideas #projectideas</v>
      </c>
      <c r="F351">
        <f>IFERROR(INDEX(content!$F$1:$F$174,MATCH(newdata!A351,content!$G$1:$G$174,0)),0)</f>
        <v>54</v>
      </c>
      <c r="G351" t="str">
        <f>IFERROR(VLOOKUP($A351,content!$G$1:$T$174,3,0),0)</f>
        <v>https://www.instagram.com/reel/CmjeuLtjvsw/</v>
      </c>
      <c r="H351" t="str">
        <f>IFERROR(VLOOKUP($A351,content!$G$1:$T$174,6,0),0)</f>
        <v>Lifetime</v>
      </c>
      <c r="I351">
        <f>IFERROR(VLOOKUP($A351,content!$G$1:$T$174,7,0),0)</f>
        <v>50652</v>
      </c>
      <c r="J351">
        <f>IFERROR(VLOOKUP($A351,content!$G$1:$T$174,8,0),0)</f>
        <v>43035</v>
      </c>
      <c r="K351">
        <f>IFERROR(VLOOKUP($A351,content!$G$1:$T$174,9,0),0)</f>
        <v>684</v>
      </c>
      <c r="L351">
        <f>IFERROR(VLOOKUP($A351,content!$G$1:$T$174,10,0),0)</f>
        <v>139</v>
      </c>
      <c r="M351">
        <f>IFERROR(VLOOKUP($A351,content!$G$1:$T$174,11,0),0)</f>
        <v>20164</v>
      </c>
      <c r="N351">
        <f>IFERROR(VLOOKUP($A351,content!$G$1:$T$174,12,0),0)</f>
        <v>1720</v>
      </c>
      <c r="O351">
        <f>IFERROR(VLOOKUP($A351,content!$G$1:$T$174,13,0),0)</f>
        <v>20</v>
      </c>
    </row>
    <row r="352" spans="1:15" x14ac:dyDescent="0.3">
      <c r="A352" s="12">
        <v>44920</v>
      </c>
      <c r="B352" s="7">
        <v>81265</v>
      </c>
      <c r="C352">
        <f>VLOOKUP(A352,profile_visits!$A$1:$B$658,2,FALSE)</f>
        <v>1271</v>
      </c>
      <c r="D352">
        <f>IFERROR(VLOOKUP(A352,new_followers!$A$2:$B$341,2,FALSE),0)</f>
        <v>964</v>
      </c>
      <c r="E352" t="str">
        <f>IFERROR(INDEX(content!$E$1:$E$174,MATCH(newdata!A352,content!$G$1:$G$174,0)),)</f>
        <v>Use @datalemur to start your interview preparations. 
.
.
.
Follow @dataanalystduo
.
.
.
#data #dataanalytics #datascience #reels #trending #datavisualization #sql #interview #interviewtips</v>
      </c>
      <c r="F352">
        <f>IFERROR(INDEX(content!$F$1:$F$174,MATCH(newdata!A352,content!$G$1:$G$174,0)),0)</f>
        <v>67</v>
      </c>
      <c r="G352" t="str">
        <f>IFERROR(VLOOKUP($A352,content!$G$1:$T$174,3,0),0)</f>
        <v>https://www.instagram.com/reel/Cml0uNXDAv4/</v>
      </c>
      <c r="H352" t="str">
        <f>IFERROR(VLOOKUP($A352,content!$G$1:$T$174,6,0),0)</f>
        <v>Lifetime</v>
      </c>
      <c r="I352">
        <f>IFERROR(VLOOKUP($A352,content!$G$1:$T$174,7,0),0)</f>
        <v>74359</v>
      </c>
      <c r="J352">
        <f>IFERROR(VLOOKUP($A352,content!$G$1:$T$174,8,0),0)</f>
        <v>66755</v>
      </c>
      <c r="K352">
        <f>IFERROR(VLOOKUP($A352,content!$G$1:$T$174,9,0),0)</f>
        <v>1016</v>
      </c>
      <c r="L352">
        <f>IFERROR(VLOOKUP($A352,content!$G$1:$T$174,10,0),0)</f>
        <v>317</v>
      </c>
      <c r="M352">
        <f>IFERROR(VLOOKUP($A352,content!$G$1:$T$174,11,0),0)</f>
        <v>29897</v>
      </c>
      <c r="N352">
        <f>IFERROR(VLOOKUP($A352,content!$G$1:$T$174,12,0),0)</f>
        <v>2535</v>
      </c>
      <c r="O352">
        <f>IFERROR(VLOOKUP($A352,content!$G$1:$T$174,13,0),0)</f>
        <v>21</v>
      </c>
    </row>
    <row r="353" spans="1:15" x14ac:dyDescent="0.3">
      <c r="A353" s="12">
        <v>44921</v>
      </c>
      <c r="B353" s="7">
        <v>87274</v>
      </c>
      <c r="C353">
        <f>VLOOKUP(A353,profile_visits!$A$1:$B$658,2,FALSE)</f>
        <v>1874</v>
      </c>
      <c r="D353">
        <f>IFERROR(VLOOKUP(A353,new_followers!$A$2:$B$341,2,FALSE),0)</f>
        <v>1037</v>
      </c>
      <c r="E353" t="str">
        <f>IFERROR(INDEX(content!$E$1:$E$174,MATCH(newdata!A353,content!$G$1:$G$174,0)),)</f>
        <v>This is the harsh reality of a Data Analyst job.
1️⃣ Dealing with extremely messy data
2️⃣ Much of your work will be discarded. 
3️⃣ The majority of the time, you will either spend time on cleaning the data or doing feature engineering
4️⃣ Constant upskilling yourself.
.
.
.
Follow @dataanalystduo
.
.
.
#data #dataanalytics #datascience #reels #trending #datavisualisation #job #reality</v>
      </c>
      <c r="F353">
        <f>IFERROR(INDEX(content!$F$1:$F$174,MATCH(newdata!A353,content!$G$1:$G$174,0)),0)</f>
        <v>83</v>
      </c>
      <c r="G353" t="str">
        <f>IFERROR(VLOOKUP($A353,content!$G$1:$T$174,3,0),0)</f>
        <v>https://www.instagram.com/reel/CmoZTVjDpJ2/</v>
      </c>
      <c r="H353" t="str">
        <f>IFERROR(VLOOKUP($A353,content!$G$1:$T$174,6,0),0)</f>
        <v>Lifetime</v>
      </c>
      <c r="I353">
        <f>IFERROR(VLOOKUP($A353,content!$G$1:$T$174,7,0),0)</f>
        <v>191103</v>
      </c>
      <c r="J353">
        <f>IFERROR(VLOOKUP($A353,content!$G$1:$T$174,8,0),0)</f>
        <v>182457</v>
      </c>
      <c r="K353">
        <f>IFERROR(VLOOKUP($A353,content!$G$1:$T$174,9,0),0)</f>
        <v>2315</v>
      </c>
      <c r="L353">
        <f>IFERROR(VLOOKUP($A353,content!$G$1:$T$174,10,0),0)</f>
        <v>1763</v>
      </c>
      <c r="M353">
        <f>IFERROR(VLOOKUP($A353,content!$G$1:$T$174,11,0),0)</f>
        <v>95260</v>
      </c>
      <c r="N353">
        <f>IFERROR(VLOOKUP($A353,content!$G$1:$T$174,12,0),0)</f>
        <v>7220</v>
      </c>
      <c r="O353">
        <f>IFERROR(VLOOKUP($A353,content!$G$1:$T$174,13,0),0)</f>
        <v>109</v>
      </c>
    </row>
    <row r="354" spans="1:15" x14ac:dyDescent="0.3">
      <c r="A354" s="12">
        <v>44922</v>
      </c>
      <c r="B354" s="7">
        <v>90302</v>
      </c>
      <c r="C354">
        <f>VLOOKUP(A354,profile_visits!$A$1:$B$658,2,FALSE)</f>
        <v>2007</v>
      </c>
      <c r="D354">
        <f>IFERROR(VLOOKUP(A354,new_followers!$A$2:$B$341,2,FALSE),0)</f>
        <v>1181</v>
      </c>
      <c r="E354" t="str">
        <f>IFERROR(INDEX(content!$E$1:$E$174,MATCH(newdata!A354,content!$G$1:$G$174,0)),)</f>
        <v>This is how data analysis is used to take business decisions. 
.
.
.
Follow @dataanalystduo
.
.
.
#data #dataanalytics #datascience #reels #trending #datavisualisation #businessanalyst #businessanalytics</v>
      </c>
      <c r="F354">
        <f>IFERROR(INDEX(content!$F$1:$F$174,MATCH(newdata!A354,content!$G$1:$G$174,0)),0)</f>
        <v>63</v>
      </c>
      <c r="G354" t="str">
        <f>IFERROR(VLOOKUP($A354,content!$G$1:$T$174,3,0),0)</f>
        <v>https://www.instagram.com/reel/Cmq-T_yDbPM/</v>
      </c>
      <c r="H354" t="str">
        <f>IFERROR(VLOOKUP($A354,content!$G$1:$T$174,6,0),0)</f>
        <v>Lifetime</v>
      </c>
      <c r="I354">
        <f>IFERROR(VLOOKUP($A354,content!$G$1:$T$174,7,0),0)</f>
        <v>136912</v>
      </c>
      <c r="J354">
        <f>IFERROR(VLOOKUP($A354,content!$G$1:$T$174,8,0),0)</f>
        <v>120145</v>
      </c>
      <c r="K354">
        <f>IFERROR(VLOOKUP($A354,content!$G$1:$T$174,9,0),0)</f>
        <v>1020</v>
      </c>
      <c r="L354">
        <f>IFERROR(VLOOKUP($A354,content!$G$1:$T$174,10,0),0)</f>
        <v>1730</v>
      </c>
      <c r="M354">
        <f>IFERROR(VLOOKUP($A354,content!$G$1:$T$174,11,0),0)</f>
        <v>55118</v>
      </c>
      <c r="N354">
        <f>IFERROR(VLOOKUP($A354,content!$G$1:$T$174,12,0),0)</f>
        <v>5607</v>
      </c>
      <c r="O354">
        <f>IFERROR(VLOOKUP($A354,content!$G$1:$T$174,13,0),0)</f>
        <v>39</v>
      </c>
    </row>
    <row r="355" spans="1:15" x14ac:dyDescent="0.3">
      <c r="A355" s="12">
        <v>44923</v>
      </c>
      <c r="B355" s="7">
        <v>89972</v>
      </c>
      <c r="C355">
        <f>VLOOKUP(A355,profile_visits!$A$1:$B$658,2,FALSE)</f>
        <v>1842</v>
      </c>
      <c r="D355">
        <f>IFERROR(VLOOKUP(A355,new_followers!$A$2:$B$341,2,FALSE),0)</f>
        <v>1149</v>
      </c>
      <c r="E355" t="str">
        <f>IFERROR(INDEX(content!$E$1:$E$174,MATCH(newdata!A355,content!$G$1:$G$174,0)),)</f>
        <v>You should add the following in the extracurricular section of your resume
1️⃣ Organize events related to the field
2️⃣ Document your learnings 
3️⃣ Participate in hackathons or challenges
.
.
.
Follow @dataanalystduo
.
.
.
#data #dataanalytics #datascience #reels #trending #resume #extracurricular #tips #hackathons</v>
      </c>
      <c r="F355">
        <f>IFERROR(INDEX(content!$F$1:$F$174,MATCH(newdata!A355,content!$G$1:$G$174,0)),0)</f>
        <v>50</v>
      </c>
      <c r="G355" t="str">
        <f>IFERROR(VLOOKUP($A355,content!$G$1:$T$174,3,0),0)</f>
        <v>https://www.instagram.com/reel/Cmtiq96js4_/</v>
      </c>
      <c r="H355" t="str">
        <f>IFERROR(VLOOKUP($A355,content!$G$1:$T$174,6,0),0)</f>
        <v>Lifetime</v>
      </c>
      <c r="I355">
        <f>IFERROR(VLOOKUP($A355,content!$G$1:$T$174,7,0),0)</f>
        <v>58345</v>
      </c>
      <c r="J355">
        <f>IFERROR(VLOOKUP($A355,content!$G$1:$T$174,8,0),0)</f>
        <v>50029</v>
      </c>
      <c r="K355">
        <f>IFERROR(VLOOKUP($A355,content!$G$1:$T$174,9,0),0)</f>
        <v>480</v>
      </c>
      <c r="L355">
        <f>IFERROR(VLOOKUP($A355,content!$G$1:$T$174,10,0),0)</f>
        <v>118</v>
      </c>
      <c r="M355">
        <f>IFERROR(VLOOKUP($A355,content!$G$1:$T$174,11,0),0)</f>
        <v>24708</v>
      </c>
      <c r="N355">
        <f>IFERROR(VLOOKUP($A355,content!$G$1:$T$174,12,0),0)</f>
        <v>2145</v>
      </c>
      <c r="O355">
        <f>IFERROR(VLOOKUP($A355,content!$G$1:$T$174,13,0),0)</f>
        <v>10</v>
      </c>
    </row>
    <row r="356" spans="1:15" x14ac:dyDescent="0.3">
      <c r="A356" s="12">
        <v>44924</v>
      </c>
      <c r="B356" s="7">
        <v>73967</v>
      </c>
      <c r="C356">
        <f>VLOOKUP(A356,profile_visits!$A$1:$B$658,2,FALSE)</f>
        <v>1564</v>
      </c>
      <c r="D356">
        <f>IFERROR(VLOOKUP(A356,new_followers!$A$2:$B$341,2,FALSE),0)</f>
        <v>1018</v>
      </c>
      <c r="E356" t="str">
        <f>IFERROR(INDEX(content!$E$1:$E$174,MATCH(newdata!A356,content!$G$1:$G$174,0)),)</f>
        <v>Statistics is the Science of
✅ Collecting 
✅ Analysing 
✅ Interpreting 
✅ Presenting data
.
.
.
Follow @dataanalystduo 
.
.
#data #dataanalytics #datascience #reels #trending #statistics #dataanalyst #datascientists</v>
      </c>
      <c r="F356">
        <f>IFERROR(INDEX(content!$F$1:$F$174,MATCH(newdata!A356,content!$G$1:$G$174,0)),0)</f>
        <v>61</v>
      </c>
      <c r="G356" t="str">
        <f>IFERROR(VLOOKUP($A356,content!$G$1:$T$174,3,0),0)</f>
        <v>https://www.instagram.com/reel/CmwH1Z2DLgQ/</v>
      </c>
      <c r="H356" t="str">
        <f>IFERROR(VLOOKUP($A356,content!$G$1:$T$174,6,0),0)</f>
        <v>Lifetime</v>
      </c>
      <c r="I356">
        <f>IFERROR(VLOOKUP($A356,content!$G$1:$T$174,7,0),0)</f>
        <v>32944</v>
      </c>
      <c r="J356">
        <f>IFERROR(VLOOKUP($A356,content!$G$1:$T$174,8,0),0)</f>
        <v>25794</v>
      </c>
      <c r="K356">
        <f>IFERROR(VLOOKUP($A356,content!$G$1:$T$174,9,0),0)</f>
        <v>196</v>
      </c>
      <c r="L356">
        <f>IFERROR(VLOOKUP($A356,content!$G$1:$T$174,10,0),0)</f>
        <v>42</v>
      </c>
      <c r="M356">
        <f>IFERROR(VLOOKUP($A356,content!$G$1:$T$174,11,0),0)</f>
        <v>13424</v>
      </c>
      <c r="N356">
        <f>IFERROR(VLOOKUP($A356,content!$G$1:$T$174,12,0),0)</f>
        <v>1617</v>
      </c>
      <c r="O356">
        <f>IFERROR(VLOOKUP($A356,content!$G$1:$T$174,13,0),0)</f>
        <v>45</v>
      </c>
    </row>
    <row r="357" spans="1:15" x14ac:dyDescent="0.3">
      <c r="A357" s="12">
        <v>44925</v>
      </c>
      <c r="B357" s="7">
        <v>80209</v>
      </c>
      <c r="C357">
        <f>VLOOKUP(A357,profile_visits!$A$1:$B$658,2,FALSE)</f>
        <v>1467</v>
      </c>
      <c r="D357">
        <f>IFERROR(VLOOKUP(A357,new_followers!$A$2:$B$341,2,FALSE),0)</f>
        <v>790</v>
      </c>
      <c r="E357" t="str">
        <f>IFERROR(INDEX(content!$E$1:$E$174,MATCH(newdata!A357,content!$G$1:$G$174,0)),)</f>
        <v>Link in bio for 1:1 resume review. Book Now.
.
.
.
Follow @dataanalystduo 
.
.
#data #dataanalytics #datascience #reels #trending #statistics #dataanalyst #datascientists #resume #resumetips</v>
      </c>
      <c r="F357">
        <f>IFERROR(INDEX(content!$F$1:$F$174,MATCH(newdata!A357,content!$G$1:$G$174,0)),0)</f>
        <v>55</v>
      </c>
      <c r="G357" t="str">
        <f>IFERROR(VLOOKUP($A357,content!$G$1:$T$174,3,0),0)</f>
        <v>https://www.instagram.com/reel/CmysoIpD80V/</v>
      </c>
      <c r="H357" t="str">
        <f>IFERROR(VLOOKUP($A357,content!$G$1:$T$174,6,0),0)</f>
        <v>Lifetime</v>
      </c>
      <c r="I357">
        <f>IFERROR(VLOOKUP($A357,content!$G$1:$T$174,7,0),0)</f>
        <v>63899</v>
      </c>
      <c r="J357">
        <f>IFERROR(VLOOKUP($A357,content!$G$1:$T$174,8,0),0)</f>
        <v>57500</v>
      </c>
      <c r="K357">
        <f>IFERROR(VLOOKUP($A357,content!$G$1:$T$174,9,0),0)</f>
        <v>757</v>
      </c>
      <c r="L357">
        <f>IFERROR(VLOOKUP($A357,content!$G$1:$T$174,10,0),0)</f>
        <v>97</v>
      </c>
      <c r="M357">
        <f>IFERROR(VLOOKUP($A357,content!$G$1:$T$174,11,0),0)</f>
        <v>23294</v>
      </c>
      <c r="N357">
        <f>IFERROR(VLOOKUP($A357,content!$G$1:$T$174,12,0),0)</f>
        <v>2093</v>
      </c>
      <c r="O357">
        <f>IFERROR(VLOOKUP($A357,content!$G$1:$T$174,13,0),0)</f>
        <v>17</v>
      </c>
    </row>
    <row r="358" spans="1:15" x14ac:dyDescent="0.3">
      <c r="A358" s="12">
        <v>44926</v>
      </c>
      <c r="B358" s="7">
        <v>53681</v>
      </c>
      <c r="C358">
        <f>VLOOKUP(A358,profile_visits!$A$1:$B$658,2,FALSE)</f>
        <v>1137</v>
      </c>
      <c r="D358">
        <f>IFERROR(VLOOKUP(A358,new_followers!$A$2:$B$341,2,FALSE),0)</f>
        <v>676</v>
      </c>
      <c r="E358">
        <f>IFERROR(INDEX(content!$E$1:$E$174,MATCH(newdata!A358,content!$G$1:$G$174,0)),)</f>
        <v>0</v>
      </c>
      <c r="F358">
        <f>IFERROR(INDEX(content!$F$1:$F$174,MATCH(newdata!A358,content!$G$1:$G$174,0)),0)</f>
        <v>0</v>
      </c>
      <c r="G358">
        <f>IFERROR(VLOOKUP($A358,content!$G$1:$T$174,3,0),0)</f>
        <v>0</v>
      </c>
      <c r="H358">
        <f>IFERROR(VLOOKUP($A358,content!$G$1:$T$174,6,0),0)</f>
        <v>0</v>
      </c>
      <c r="I358">
        <f>IFERROR(VLOOKUP($A358,content!$G$1:$T$174,7,0),0)</f>
        <v>0</v>
      </c>
      <c r="J358">
        <f>IFERROR(VLOOKUP($A358,content!$G$1:$T$174,8,0),0)</f>
        <v>0</v>
      </c>
      <c r="K358">
        <f>IFERROR(VLOOKUP($A358,content!$G$1:$T$174,9,0),0)</f>
        <v>0</v>
      </c>
      <c r="L358">
        <f>IFERROR(VLOOKUP($A358,content!$G$1:$T$174,10,0),0)</f>
        <v>0</v>
      </c>
      <c r="M358">
        <f>IFERROR(VLOOKUP($A358,content!$G$1:$T$174,11,0),0)</f>
        <v>0</v>
      </c>
      <c r="N358">
        <f>IFERROR(VLOOKUP($A358,content!$G$1:$T$174,12,0),0)</f>
        <v>0</v>
      </c>
      <c r="O358">
        <f>IFERROR(VLOOKUP($A358,content!$G$1:$T$174,13,0),0)</f>
        <v>0</v>
      </c>
    </row>
    <row r="359" spans="1:15" x14ac:dyDescent="0.3">
      <c r="A359" s="12">
        <v>44927</v>
      </c>
      <c r="B359" s="7">
        <v>46612</v>
      </c>
      <c r="C359">
        <f>VLOOKUP(A359,profile_visits!$A$1:$B$658,2,FALSE)</f>
        <v>1115</v>
      </c>
      <c r="D359">
        <f>IFERROR(VLOOKUP(A359,new_followers!$A$2:$B$341,2,FALSE),0)</f>
        <v>619</v>
      </c>
      <c r="E359">
        <f>IFERROR(INDEX(content!$E$1:$E$174,MATCH(newdata!A359,content!$G$1:$G$174,0)),)</f>
        <v>0</v>
      </c>
      <c r="F359">
        <f>IFERROR(INDEX(content!$F$1:$F$174,MATCH(newdata!A359,content!$G$1:$G$174,0)),0)</f>
        <v>0</v>
      </c>
      <c r="G359">
        <f>IFERROR(VLOOKUP($A359,content!$G$1:$T$174,3,0),0)</f>
        <v>0</v>
      </c>
      <c r="H359">
        <f>IFERROR(VLOOKUP($A359,content!$G$1:$T$174,6,0),0)</f>
        <v>0</v>
      </c>
      <c r="I359">
        <f>IFERROR(VLOOKUP($A359,content!$G$1:$T$174,7,0),0)</f>
        <v>0</v>
      </c>
      <c r="J359">
        <f>IFERROR(VLOOKUP($A359,content!$G$1:$T$174,8,0),0)</f>
        <v>0</v>
      </c>
      <c r="K359">
        <f>IFERROR(VLOOKUP($A359,content!$G$1:$T$174,9,0),0)</f>
        <v>0</v>
      </c>
      <c r="L359">
        <f>IFERROR(VLOOKUP($A359,content!$G$1:$T$174,10,0),0)</f>
        <v>0</v>
      </c>
      <c r="M359">
        <f>IFERROR(VLOOKUP($A359,content!$G$1:$T$174,11,0),0)</f>
        <v>0</v>
      </c>
      <c r="N359">
        <f>IFERROR(VLOOKUP($A359,content!$G$1:$T$174,12,0),0)</f>
        <v>0</v>
      </c>
      <c r="O359">
        <f>IFERROR(VLOOKUP($A359,content!$G$1:$T$174,13,0),0)</f>
        <v>0</v>
      </c>
    </row>
    <row r="360" spans="1:15" x14ac:dyDescent="0.3">
      <c r="A360" s="12">
        <v>44928</v>
      </c>
      <c r="B360" s="7">
        <v>45428</v>
      </c>
      <c r="C360">
        <f>VLOOKUP(A360,profile_visits!$A$1:$B$658,2,FALSE)</f>
        <v>1127</v>
      </c>
      <c r="D360">
        <f>IFERROR(VLOOKUP(A360,new_followers!$A$2:$B$341,2,FALSE),0)</f>
        <v>707</v>
      </c>
      <c r="E360" t="str">
        <f>IFERROR(INDEX(content!$E$1:$E$174,MATCH(newdata!A360,content!$G$1:$G$174,0)),)</f>
        <v>🔸 Customer churn is one of the most important metrics for a growing business to evaluate. 
🔸 While it’s not the happiest measure, it’s a number that can give your company the hard truth about its customer retention.
🔸 It is the percentage of customers that stopped using your company’s product or service during a certain time frame.
🔸 It’s important because it costs more to acquire new customers than it does to retain existing customers.
If you found this useful, follow @dataanalystduo
#datascience #dataanalyst #dataanalytics #ai #ml</v>
      </c>
      <c r="F360">
        <f>IFERROR(INDEX(content!$F$1:$F$174,MATCH(newdata!A360,content!$G$1:$G$174,0)),0)</f>
        <v>82</v>
      </c>
      <c r="G360" t="str">
        <f>IFERROR(VLOOKUP($A360,content!$G$1:$T$174,3,0),0)</f>
        <v>https://www.instagram.com/reel/CoHq0OeDrJR/</v>
      </c>
      <c r="H360" t="str">
        <f>IFERROR(VLOOKUP($A360,content!$G$1:$T$174,6,0),0)</f>
        <v>Lifetime</v>
      </c>
      <c r="I360">
        <f>IFERROR(VLOOKUP($A360,content!$G$1:$T$174,7,0),0)</f>
        <v>18829</v>
      </c>
      <c r="J360">
        <f>IFERROR(VLOOKUP($A360,content!$G$1:$T$174,8,0),0)</f>
        <v>14481</v>
      </c>
      <c r="K360">
        <f>IFERROR(VLOOKUP($A360,content!$G$1:$T$174,9,0),0)</f>
        <v>55</v>
      </c>
      <c r="L360">
        <f>IFERROR(VLOOKUP($A360,content!$G$1:$T$174,10,0),0)</f>
        <v>12</v>
      </c>
      <c r="M360">
        <f>IFERROR(VLOOKUP($A360,content!$G$1:$T$174,11,0),0)</f>
        <v>6312</v>
      </c>
      <c r="N360">
        <f>IFERROR(VLOOKUP($A360,content!$G$1:$T$174,12,0),0)</f>
        <v>658</v>
      </c>
      <c r="O360">
        <f>IFERROR(VLOOKUP($A360,content!$G$1:$T$174,13,0),0)</f>
        <v>25</v>
      </c>
    </row>
    <row r="361" spans="1:15" x14ac:dyDescent="0.3">
      <c r="A361" s="12">
        <v>44929</v>
      </c>
      <c r="B361" s="7">
        <v>48226</v>
      </c>
      <c r="C361">
        <f>VLOOKUP(A361,profile_visits!$A$1:$B$658,2,FALSE)</f>
        <v>1261</v>
      </c>
      <c r="D361">
        <f>IFERROR(VLOOKUP(A361,new_followers!$A$2:$B$341,2,FALSE),0)</f>
        <v>721</v>
      </c>
      <c r="E361" t="str">
        <f>IFERROR(INDEX(content!$E$1:$E$174,MATCH(newdata!A361,content!$G$1:$G$174,0)),)</f>
        <v>Data Analyst roadmap ‼️
🔺Statistics 
🔺SQL
🔺Excel
🔺Power BI/ Tableau
🔺Python 
.
.
.
Follow @dataanalystduo
.
.
.
#datascience #dataanalyst #dataanalytics #roadmap #ml #ai</v>
      </c>
      <c r="F361">
        <f>IFERROR(INDEX(content!$F$1:$F$174,MATCH(newdata!A361,content!$G$1:$G$174,0)),0)</f>
        <v>0</v>
      </c>
      <c r="G361" t="str">
        <f>IFERROR(VLOOKUP($A361,content!$G$1:$T$174,3,0),0)</f>
        <v>https://www.instagram.com/p/CpPxGiwDNlW/</v>
      </c>
      <c r="H361" t="str">
        <f>IFERROR(VLOOKUP($A361,content!$G$1:$T$174,6,0),0)</f>
        <v>Lifetime</v>
      </c>
      <c r="I361">
        <f>IFERROR(VLOOKUP($A361,content!$G$1:$T$174,7,0),0)</f>
        <v>88355</v>
      </c>
      <c r="J361">
        <f>IFERROR(VLOOKUP($A361,content!$G$1:$T$174,8,0),0)</f>
        <v>63648</v>
      </c>
      <c r="K361">
        <f>IFERROR(VLOOKUP($A361,content!$G$1:$T$174,9,0),0)</f>
        <v>750</v>
      </c>
      <c r="L361">
        <f>IFERROR(VLOOKUP($A361,content!$G$1:$T$174,10,0),0)</f>
        <v>37</v>
      </c>
      <c r="M361">
        <f>IFERROR(VLOOKUP($A361,content!$G$1:$T$174,11,0),0)</f>
        <v>0</v>
      </c>
      <c r="N361">
        <f>IFERROR(VLOOKUP($A361,content!$G$1:$T$174,12,0),0)</f>
        <v>3770</v>
      </c>
      <c r="O361">
        <f>IFERROR(VLOOKUP($A361,content!$G$1:$T$174,13,0),0)</f>
        <v>134</v>
      </c>
    </row>
    <row r="362" spans="1:15" x14ac:dyDescent="0.3">
      <c r="A362" s="12">
        <v>44930</v>
      </c>
      <c r="B362" s="7">
        <v>42266</v>
      </c>
      <c r="C362">
        <f>VLOOKUP(A362,profile_visits!$A$1:$B$658,2,FALSE)</f>
        <v>972</v>
      </c>
      <c r="D362">
        <f>IFERROR(VLOOKUP(A362,new_followers!$A$2:$B$341,2,FALSE),0)</f>
        <v>637</v>
      </c>
      <c r="E362" t="str">
        <f>IFERROR(INDEX(content!$E$1:$E$174,MATCH(newdata!A362,content!$G$1:$G$174,0)),)</f>
        <v>You can learn Data Analytics in less than ₹5000. 
Just follow the step by step process you will end up with a good project portfolio! 
Follow @dataanalystduo
#datascience #dataanalyst #dataanalytics #roadmap #ml #ai #statistics #python #sql</v>
      </c>
      <c r="F362">
        <f>IFERROR(INDEX(content!$F$1:$F$174,MATCH(newdata!A362,content!$G$1:$G$174,0)),0)</f>
        <v>0</v>
      </c>
      <c r="G362" t="str">
        <f>IFERROR(VLOOKUP($A362,content!$G$1:$T$174,3,0),0)</f>
        <v>https://www.instagram.com/p/Cqfm9LuP58m/</v>
      </c>
      <c r="H362" t="str">
        <f>IFERROR(VLOOKUP($A362,content!$G$1:$T$174,6,0),0)</f>
        <v>Lifetime</v>
      </c>
      <c r="I362">
        <f>IFERROR(VLOOKUP($A362,content!$G$1:$T$174,7,0),0)</f>
        <v>99797</v>
      </c>
      <c r="J362">
        <f>IFERROR(VLOOKUP($A362,content!$G$1:$T$174,8,0),0)</f>
        <v>65624</v>
      </c>
      <c r="K362">
        <f>IFERROR(VLOOKUP($A362,content!$G$1:$T$174,9,0),0)</f>
        <v>1467</v>
      </c>
      <c r="L362">
        <f>IFERROR(VLOOKUP($A362,content!$G$1:$T$174,10,0),0)</f>
        <v>84</v>
      </c>
      <c r="M362">
        <f>IFERROR(VLOOKUP($A362,content!$G$1:$T$174,11,0),0)</f>
        <v>0</v>
      </c>
      <c r="N362">
        <f>IFERROR(VLOOKUP($A362,content!$G$1:$T$174,12,0),0)</f>
        <v>4655</v>
      </c>
      <c r="O362">
        <f>IFERROR(VLOOKUP($A362,content!$G$1:$T$174,13,0),0)</f>
        <v>126</v>
      </c>
    </row>
    <row r="363" spans="1:15" x14ac:dyDescent="0.3">
      <c r="A363" s="12">
        <v>44931</v>
      </c>
      <c r="B363" s="7">
        <v>34559</v>
      </c>
      <c r="C363">
        <f>VLOOKUP(A363,profile_visits!$A$1:$B$658,2,FALSE)</f>
        <v>885</v>
      </c>
      <c r="D363">
        <f>IFERROR(VLOOKUP(A363,new_followers!$A$2:$B$341,2,FALSE),0)</f>
        <v>527</v>
      </c>
      <c r="E363" t="str">
        <f>IFERROR(INDEX(content!$E$1:$E$174,MATCH(newdata!A363,content!$G$1:$G$174,0)),)</f>
        <v>It’s easy to fall into the trap of doing projects that seem impressive at first glance but could actually hurt your chances of landing your dream job. 🙁
Here are some projects that hurt you more than they help you:
1️⃣Survival classification on the Titanic dataset. While this dataset is often used as an introductory project in data science, it’s been overdone to the point where it’s no longer impressive to potential employers. Everyone has done this project, and it doesn’t showcase your unique skills or creativity.
2️⃣Hand-written digit classification on the MNIST dataset. This dataset is another popular choice for beginner data scientists, but it’s become so common that it no longer stands out. It’s important to choose datasets that showcase your ability to tackle more complex problems.
3️⃣Flower species classification using the iris dataset. Like the Titanic and MNIST datasets, the iris dataset has been used so often that it’s lost its value as a showcase of your skills. It’s important to choose datasets that are unique and challenging.
So, what should you do instead? 🤔
Look for datasets that are more niche or unique, and demonstrate your ability to tackle more complex problems. 
Use your personal projects to showcase your creativity, problem-solving skills, and ability to communicate your results effectively. 
And remember, it’s not just about doing a project - it’s about demonstrating your value as a data scientist and showcasing your ability to solve real-world problems.
Follow @dataanalystduo
#datascience #dataanalyst #dataanalytics #projects #dataanalystduo #onestopstatistics #trending #explore</v>
      </c>
      <c r="F363">
        <f>IFERROR(INDEX(content!$F$1:$F$174,MATCH(newdata!A363,content!$G$1:$G$174,0)),0)</f>
        <v>35</v>
      </c>
      <c r="G363" t="str">
        <f>IFERROR(VLOOKUP($A363,content!$G$1:$T$174,3,0),0)</f>
        <v>https://www.instagram.com/reel/Crs2gAdsvrB/</v>
      </c>
      <c r="H363" t="str">
        <f>IFERROR(VLOOKUP($A363,content!$G$1:$T$174,6,0),0)</f>
        <v>Lifetime</v>
      </c>
      <c r="I363">
        <f>IFERROR(VLOOKUP($A363,content!$G$1:$T$174,7,0),0)</f>
        <v>41525</v>
      </c>
      <c r="J363">
        <f>IFERROR(VLOOKUP($A363,content!$G$1:$T$174,8,0),0)</f>
        <v>34632</v>
      </c>
      <c r="K363">
        <f>IFERROR(VLOOKUP($A363,content!$G$1:$T$174,9,0),0)</f>
        <v>121</v>
      </c>
      <c r="L363">
        <f>IFERROR(VLOOKUP($A363,content!$G$1:$T$174,10,0),0)</f>
        <v>51</v>
      </c>
      <c r="M363">
        <f>IFERROR(VLOOKUP($A363,content!$G$1:$T$174,11,0),0)</f>
        <v>19371</v>
      </c>
      <c r="N363">
        <f>IFERROR(VLOOKUP($A363,content!$G$1:$T$174,12,0),0)</f>
        <v>1381</v>
      </c>
      <c r="O363">
        <f>IFERROR(VLOOKUP($A363,content!$G$1:$T$174,13,0),0)</f>
        <v>16</v>
      </c>
    </row>
    <row r="364" spans="1:15" x14ac:dyDescent="0.3">
      <c r="A364" s="12">
        <v>44932</v>
      </c>
      <c r="B364" s="7">
        <v>31635</v>
      </c>
      <c r="C364">
        <f>VLOOKUP(A364,profile_visits!$A$1:$B$658,2,FALSE)</f>
        <v>816</v>
      </c>
      <c r="D364">
        <f>IFERROR(VLOOKUP(A364,new_followers!$A$2:$B$341,2,FALSE),0)</f>
        <v>465</v>
      </c>
      <c r="E364" t="str">
        <f>IFERROR(INDEX(content!$E$1:$E$174,MATCH(newdata!A364,content!$G$1:$G$174,0)),)</f>
        <v>Join the discord community!
By joining our Discord server, you'll have the opportunity to:
- [x] Engage in enriching conversations: Discuss topics you're passionate about with fellow members who share your interests.
- [x] Access valuable resources: Benefit from a vast array of resources shared by community members, including helpful articles, tutorials, and exclusive content.
- [x] Participate in exciting events: Take part in interactive events, such as workshops, expert sessions, and Q&amp;A sessions with us. 
- [x] Network and collaborate: Connect with individuals from different backgrounds and industries. Forge new connections, exchange ideas, and potentially collaborate on projects with talented individuals.
Follow @dataanalystduo 
#datascience #dataanalytics #data #discord #community #dataanalyst #datascientist #ai #ml</v>
      </c>
      <c r="F364">
        <f>IFERROR(INDEX(content!$F$1:$F$174,MATCH(newdata!A364,content!$G$1:$G$174,0)),0)</f>
        <v>0</v>
      </c>
      <c r="G364" t="str">
        <f>IFERROR(VLOOKUP($A364,content!$G$1:$T$174,3,0),0)</f>
        <v>https://www.instagram.com/p/Cs88WnMv6oZ/</v>
      </c>
      <c r="H364" t="str">
        <f>IFERROR(VLOOKUP($A364,content!$G$1:$T$174,6,0),0)</f>
        <v>Lifetime</v>
      </c>
      <c r="I364">
        <f>IFERROR(VLOOKUP($A364,content!$G$1:$T$174,7,0),0)</f>
        <v>15085</v>
      </c>
      <c r="J364">
        <f>IFERROR(VLOOKUP($A364,content!$G$1:$T$174,8,0),0)</f>
        <v>11326</v>
      </c>
      <c r="K364">
        <f>IFERROR(VLOOKUP($A364,content!$G$1:$T$174,9,0),0)</f>
        <v>10</v>
      </c>
      <c r="L364">
        <f>IFERROR(VLOOKUP($A364,content!$G$1:$T$174,10,0),0)</f>
        <v>0</v>
      </c>
      <c r="M364">
        <f>IFERROR(VLOOKUP($A364,content!$G$1:$T$174,11,0),0)</f>
        <v>0</v>
      </c>
      <c r="N364">
        <f>IFERROR(VLOOKUP($A364,content!$G$1:$T$174,12,0),0)</f>
        <v>313</v>
      </c>
      <c r="O364">
        <f>IFERROR(VLOOKUP($A364,content!$G$1:$T$174,13,0),0)</f>
        <v>9</v>
      </c>
    </row>
    <row r="365" spans="1:15" x14ac:dyDescent="0.3">
      <c r="A365" s="12">
        <v>44933</v>
      </c>
      <c r="B365" s="7">
        <v>31593</v>
      </c>
      <c r="C365">
        <f>VLOOKUP(A365,profile_visits!$A$1:$B$658,2,FALSE)</f>
        <v>875</v>
      </c>
      <c r="D365">
        <f>IFERROR(VLOOKUP(A365,new_followers!$A$2:$B$341,2,FALSE),0)</f>
        <v>484</v>
      </c>
      <c r="E365">
        <f>IFERROR(INDEX(content!$E$1:$E$174,MATCH(newdata!A365,content!$G$1:$G$174,0)),)</f>
        <v>0</v>
      </c>
      <c r="F365">
        <f>IFERROR(INDEX(content!$F$1:$F$174,MATCH(newdata!A365,content!$G$1:$G$174,0)),0)</f>
        <v>0</v>
      </c>
      <c r="G365">
        <f>IFERROR(VLOOKUP($A365,content!$G$1:$T$174,3,0),0)</f>
        <v>0</v>
      </c>
      <c r="H365">
        <f>IFERROR(VLOOKUP($A365,content!$G$1:$T$174,6,0),0)</f>
        <v>0</v>
      </c>
      <c r="I365">
        <f>IFERROR(VLOOKUP($A365,content!$G$1:$T$174,7,0),0)</f>
        <v>0</v>
      </c>
      <c r="J365">
        <f>IFERROR(VLOOKUP($A365,content!$G$1:$T$174,8,0),0)</f>
        <v>0</v>
      </c>
      <c r="K365">
        <f>IFERROR(VLOOKUP($A365,content!$G$1:$T$174,9,0),0)</f>
        <v>0</v>
      </c>
      <c r="L365">
        <f>IFERROR(VLOOKUP($A365,content!$G$1:$T$174,10,0),0)</f>
        <v>0</v>
      </c>
      <c r="M365">
        <f>IFERROR(VLOOKUP($A365,content!$G$1:$T$174,11,0),0)</f>
        <v>0</v>
      </c>
      <c r="N365">
        <f>IFERROR(VLOOKUP($A365,content!$G$1:$T$174,12,0),0)</f>
        <v>0</v>
      </c>
      <c r="O365">
        <f>IFERROR(VLOOKUP($A365,content!$G$1:$T$174,13,0),0)</f>
        <v>0</v>
      </c>
    </row>
    <row r="366" spans="1:15" x14ac:dyDescent="0.3">
      <c r="A366" s="12">
        <v>44934</v>
      </c>
      <c r="B366" s="7">
        <v>25577</v>
      </c>
      <c r="C366">
        <f>VLOOKUP(A366,profile_visits!$A$1:$B$658,2,FALSE)</f>
        <v>720</v>
      </c>
      <c r="D366">
        <f>IFERROR(VLOOKUP(A366,new_followers!$A$2:$B$341,2,FALSE),0)</f>
        <v>428</v>
      </c>
      <c r="E366" t="str">
        <f>IFERROR(INDEX(content!$E$1:$E$174,MATCH(newdata!A366,content!$G$1:$G$174,0)),)</f>
        <v>@dataanalystduo x @datatodestiny | Diverse Projects, Diverse Skills 🎯
It is important to have a diverse set of projects which showcase your diverse skills. 
You could have projects focused on data cleaning and preprocessing, exploratory data analysis, building dashboards, or simply data extraction.
This variety proves that you possess a comprehensive skill set required to handle different stages of the data analysis pipeline.
Diversifying your projects highlights your versatility as an analyst and captures the attention of potential employers.
#projects #projectportfolio #dataanalytics #datanalysis #datascience #ai #statistics #dataanalyst #skills</v>
      </c>
      <c r="F366">
        <f>IFERROR(INDEX(content!$F$1:$F$174,MATCH(newdata!A366,content!$G$1:$G$174,0)),0)</f>
        <v>28</v>
      </c>
      <c r="G366" t="str">
        <f>IFERROR(VLOOKUP($A366,content!$G$1:$T$174,3,0),0)</f>
        <v>https://www.instagram.com/reel/CvZvENas4yc/</v>
      </c>
      <c r="H366" t="str">
        <f>IFERROR(VLOOKUP($A366,content!$G$1:$T$174,6,0),0)</f>
        <v>Lifetime</v>
      </c>
      <c r="I366">
        <f>IFERROR(VLOOKUP($A366,content!$G$1:$T$174,7,0),0)</f>
        <v>25040</v>
      </c>
      <c r="J366">
        <f>IFERROR(VLOOKUP($A366,content!$G$1:$T$174,8,0),0)</f>
        <v>20539</v>
      </c>
      <c r="K366">
        <f>IFERROR(VLOOKUP($A366,content!$G$1:$T$174,9,0),0)</f>
        <v>171</v>
      </c>
      <c r="L366">
        <f>IFERROR(VLOOKUP($A366,content!$G$1:$T$174,10,0),0)</f>
        <v>29</v>
      </c>
      <c r="M366">
        <f>IFERROR(VLOOKUP($A366,content!$G$1:$T$174,11,0),0)</f>
        <v>8574</v>
      </c>
      <c r="N366">
        <f>IFERROR(VLOOKUP($A366,content!$G$1:$T$174,12,0),0)</f>
        <v>1190</v>
      </c>
      <c r="O366">
        <f>IFERROR(VLOOKUP($A366,content!$G$1:$T$174,13,0),0)</f>
        <v>10</v>
      </c>
    </row>
    <row r="367" spans="1:15" x14ac:dyDescent="0.3">
      <c r="A367" s="12">
        <v>44935</v>
      </c>
      <c r="B367" s="7">
        <v>22213</v>
      </c>
      <c r="C367">
        <f>VLOOKUP(A367,profile_visits!$A$1:$B$658,2,FALSE)</f>
        <v>658</v>
      </c>
      <c r="D367">
        <f>IFERROR(VLOOKUP(A367,new_followers!$A$2:$B$341,2,FALSE),0)</f>
        <v>340</v>
      </c>
      <c r="E367">
        <f>IFERROR(INDEX(content!$E$1:$E$174,MATCH(newdata!A367,content!$G$1:$G$174,0)),)</f>
        <v>0</v>
      </c>
      <c r="F367">
        <f>IFERROR(INDEX(content!$F$1:$F$174,MATCH(newdata!A367,content!$G$1:$G$174,0)),0)</f>
        <v>0</v>
      </c>
      <c r="G367">
        <f>IFERROR(VLOOKUP($A367,content!$G$1:$T$174,3,0),0)</f>
        <v>0</v>
      </c>
      <c r="H367">
        <f>IFERROR(VLOOKUP($A367,content!$G$1:$T$174,6,0),0)</f>
        <v>0</v>
      </c>
      <c r="I367">
        <f>IFERROR(VLOOKUP($A367,content!$G$1:$T$174,7,0),0)</f>
        <v>0</v>
      </c>
      <c r="J367">
        <f>IFERROR(VLOOKUP($A367,content!$G$1:$T$174,8,0),0)</f>
        <v>0</v>
      </c>
      <c r="K367">
        <f>IFERROR(VLOOKUP($A367,content!$G$1:$T$174,9,0),0)</f>
        <v>0</v>
      </c>
      <c r="L367">
        <f>IFERROR(VLOOKUP($A367,content!$G$1:$T$174,10,0),0)</f>
        <v>0</v>
      </c>
      <c r="M367">
        <f>IFERROR(VLOOKUP($A367,content!$G$1:$T$174,11,0),0)</f>
        <v>0</v>
      </c>
      <c r="N367">
        <f>IFERROR(VLOOKUP($A367,content!$G$1:$T$174,12,0),0)</f>
        <v>0</v>
      </c>
      <c r="O367">
        <f>IFERROR(VLOOKUP($A367,content!$G$1:$T$174,13,0),0)</f>
        <v>0</v>
      </c>
    </row>
    <row r="368" spans="1:15" x14ac:dyDescent="0.3">
      <c r="A368" s="12">
        <v>44936</v>
      </c>
      <c r="B368" s="7">
        <v>22909</v>
      </c>
      <c r="C368">
        <f>VLOOKUP(A368,profile_visits!$A$1:$B$658,2,FALSE)</f>
        <v>624</v>
      </c>
      <c r="D368">
        <f>IFERROR(VLOOKUP(A368,new_followers!$A$2:$B$341,2,FALSE),0)</f>
        <v>355</v>
      </c>
      <c r="E368">
        <f>IFERROR(INDEX(content!$E$1:$E$174,MATCH(newdata!A368,content!$G$1:$G$174,0)),)</f>
        <v>0</v>
      </c>
      <c r="F368">
        <f>IFERROR(INDEX(content!$F$1:$F$174,MATCH(newdata!A368,content!$G$1:$G$174,0)),0)</f>
        <v>0</v>
      </c>
      <c r="G368">
        <f>IFERROR(VLOOKUP($A368,content!$G$1:$T$174,3,0),0)</f>
        <v>0</v>
      </c>
      <c r="H368">
        <f>IFERROR(VLOOKUP($A368,content!$G$1:$T$174,6,0),0)</f>
        <v>0</v>
      </c>
      <c r="I368">
        <f>IFERROR(VLOOKUP($A368,content!$G$1:$T$174,7,0),0)</f>
        <v>0</v>
      </c>
      <c r="J368">
        <f>IFERROR(VLOOKUP($A368,content!$G$1:$T$174,8,0),0)</f>
        <v>0</v>
      </c>
      <c r="K368">
        <f>IFERROR(VLOOKUP($A368,content!$G$1:$T$174,9,0),0)</f>
        <v>0</v>
      </c>
      <c r="L368">
        <f>IFERROR(VLOOKUP($A368,content!$G$1:$T$174,10,0),0)</f>
        <v>0</v>
      </c>
      <c r="M368">
        <f>IFERROR(VLOOKUP($A368,content!$G$1:$T$174,11,0),0)</f>
        <v>0</v>
      </c>
      <c r="N368">
        <f>IFERROR(VLOOKUP($A368,content!$G$1:$T$174,12,0),0)</f>
        <v>0</v>
      </c>
      <c r="O368">
        <f>IFERROR(VLOOKUP($A368,content!$G$1:$T$174,13,0),0)</f>
        <v>0</v>
      </c>
    </row>
    <row r="369" spans="1:15" x14ac:dyDescent="0.3">
      <c r="A369" s="12">
        <v>44937</v>
      </c>
      <c r="B369" s="7">
        <v>19496</v>
      </c>
      <c r="C369">
        <f>VLOOKUP(A369,profile_visits!$A$1:$B$658,2,FALSE)</f>
        <v>634</v>
      </c>
      <c r="D369">
        <f>IFERROR(VLOOKUP(A369,new_followers!$A$2:$B$341,2,FALSE),0)</f>
        <v>361</v>
      </c>
      <c r="E369">
        <f>IFERROR(INDEX(content!$E$1:$E$174,MATCH(newdata!A369,content!$G$1:$G$174,0)),)</f>
        <v>0</v>
      </c>
      <c r="F369">
        <f>IFERROR(INDEX(content!$F$1:$F$174,MATCH(newdata!A369,content!$G$1:$G$174,0)),0)</f>
        <v>0</v>
      </c>
      <c r="G369">
        <f>IFERROR(VLOOKUP($A369,content!$G$1:$T$174,3,0),0)</f>
        <v>0</v>
      </c>
      <c r="H369">
        <f>IFERROR(VLOOKUP($A369,content!$G$1:$T$174,6,0),0)</f>
        <v>0</v>
      </c>
      <c r="I369">
        <f>IFERROR(VLOOKUP($A369,content!$G$1:$T$174,7,0),0)</f>
        <v>0</v>
      </c>
      <c r="J369">
        <f>IFERROR(VLOOKUP($A369,content!$G$1:$T$174,8,0),0)</f>
        <v>0</v>
      </c>
      <c r="K369">
        <f>IFERROR(VLOOKUP($A369,content!$G$1:$T$174,9,0),0)</f>
        <v>0</v>
      </c>
      <c r="L369">
        <f>IFERROR(VLOOKUP($A369,content!$G$1:$T$174,10,0),0)</f>
        <v>0</v>
      </c>
      <c r="M369">
        <f>IFERROR(VLOOKUP($A369,content!$G$1:$T$174,11,0),0)</f>
        <v>0</v>
      </c>
      <c r="N369">
        <f>IFERROR(VLOOKUP($A369,content!$G$1:$T$174,12,0),0)</f>
        <v>0</v>
      </c>
      <c r="O369">
        <f>IFERROR(VLOOKUP($A369,content!$G$1:$T$174,13,0),0)</f>
        <v>0</v>
      </c>
    </row>
    <row r="370" spans="1:15" x14ac:dyDescent="0.3">
      <c r="A370" s="12">
        <v>44938</v>
      </c>
      <c r="B370" s="7">
        <v>20459</v>
      </c>
      <c r="C370">
        <f>VLOOKUP(A370,profile_visits!$A$1:$B$658,2,FALSE)</f>
        <v>588</v>
      </c>
      <c r="D370">
        <f>IFERROR(VLOOKUP(A370,new_followers!$A$2:$B$341,2,FALSE),0)</f>
        <v>348</v>
      </c>
      <c r="E370">
        <f>IFERROR(INDEX(content!$E$1:$E$174,MATCH(newdata!A370,content!$G$1:$G$174,0)),)</f>
        <v>0</v>
      </c>
      <c r="F370">
        <f>IFERROR(INDEX(content!$F$1:$F$174,MATCH(newdata!A370,content!$G$1:$G$174,0)),0)</f>
        <v>0</v>
      </c>
      <c r="G370">
        <f>IFERROR(VLOOKUP($A370,content!$G$1:$T$174,3,0),0)</f>
        <v>0</v>
      </c>
      <c r="H370">
        <f>IFERROR(VLOOKUP($A370,content!$G$1:$T$174,6,0),0)</f>
        <v>0</v>
      </c>
      <c r="I370">
        <f>IFERROR(VLOOKUP($A370,content!$G$1:$T$174,7,0),0)</f>
        <v>0</v>
      </c>
      <c r="J370">
        <f>IFERROR(VLOOKUP($A370,content!$G$1:$T$174,8,0),0)</f>
        <v>0</v>
      </c>
      <c r="K370">
        <f>IFERROR(VLOOKUP($A370,content!$G$1:$T$174,9,0),0)</f>
        <v>0</v>
      </c>
      <c r="L370">
        <f>IFERROR(VLOOKUP($A370,content!$G$1:$T$174,10,0),0)</f>
        <v>0</v>
      </c>
      <c r="M370">
        <f>IFERROR(VLOOKUP($A370,content!$G$1:$T$174,11,0),0)</f>
        <v>0</v>
      </c>
      <c r="N370">
        <f>IFERROR(VLOOKUP($A370,content!$G$1:$T$174,12,0),0)</f>
        <v>0</v>
      </c>
      <c r="O370">
        <f>IFERROR(VLOOKUP($A370,content!$G$1:$T$174,13,0),0)</f>
        <v>0</v>
      </c>
    </row>
    <row r="371" spans="1:15" x14ac:dyDescent="0.3">
      <c r="A371" s="12">
        <v>44939</v>
      </c>
      <c r="B371" s="7">
        <v>18941</v>
      </c>
      <c r="C371">
        <f>VLOOKUP(A371,profile_visits!$A$1:$B$658,2,FALSE)</f>
        <v>538</v>
      </c>
      <c r="D371">
        <f>IFERROR(VLOOKUP(A371,new_followers!$A$2:$B$341,2,FALSE),0)</f>
        <v>303</v>
      </c>
      <c r="E371">
        <f>IFERROR(INDEX(content!$E$1:$E$174,MATCH(newdata!A371,content!$G$1:$G$174,0)),)</f>
        <v>0</v>
      </c>
      <c r="F371">
        <f>IFERROR(INDEX(content!$F$1:$F$174,MATCH(newdata!A371,content!$G$1:$G$174,0)),0)</f>
        <v>0</v>
      </c>
      <c r="G371">
        <f>IFERROR(VLOOKUP($A371,content!$G$1:$T$174,3,0),0)</f>
        <v>0</v>
      </c>
      <c r="H371">
        <f>IFERROR(VLOOKUP($A371,content!$G$1:$T$174,6,0),0)</f>
        <v>0</v>
      </c>
      <c r="I371">
        <f>IFERROR(VLOOKUP($A371,content!$G$1:$T$174,7,0),0)</f>
        <v>0</v>
      </c>
      <c r="J371">
        <f>IFERROR(VLOOKUP($A371,content!$G$1:$T$174,8,0),0)</f>
        <v>0</v>
      </c>
      <c r="K371">
        <f>IFERROR(VLOOKUP($A371,content!$G$1:$T$174,9,0),0)</f>
        <v>0</v>
      </c>
      <c r="L371">
        <f>IFERROR(VLOOKUP($A371,content!$G$1:$T$174,10,0),0)</f>
        <v>0</v>
      </c>
      <c r="M371">
        <f>IFERROR(VLOOKUP($A371,content!$G$1:$T$174,11,0),0)</f>
        <v>0</v>
      </c>
      <c r="N371">
        <f>IFERROR(VLOOKUP($A371,content!$G$1:$T$174,12,0),0)</f>
        <v>0</v>
      </c>
      <c r="O371">
        <f>IFERROR(VLOOKUP($A371,content!$G$1:$T$174,13,0),0)</f>
        <v>0</v>
      </c>
    </row>
    <row r="372" spans="1:15" x14ac:dyDescent="0.3">
      <c r="A372" s="12">
        <v>44940</v>
      </c>
      <c r="B372" s="7">
        <v>17122</v>
      </c>
      <c r="C372">
        <f>VLOOKUP(A372,profile_visits!$A$1:$B$658,2,FALSE)</f>
        <v>474</v>
      </c>
      <c r="D372">
        <f>IFERROR(VLOOKUP(A372,new_followers!$A$2:$B$341,2,FALSE),0)</f>
        <v>327</v>
      </c>
      <c r="E372">
        <f>IFERROR(INDEX(content!$E$1:$E$174,MATCH(newdata!A372,content!$G$1:$G$174,0)),)</f>
        <v>0</v>
      </c>
      <c r="F372">
        <f>IFERROR(INDEX(content!$F$1:$F$174,MATCH(newdata!A372,content!$G$1:$G$174,0)),0)</f>
        <v>0</v>
      </c>
      <c r="G372">
        <f>IFERROR(VLOOKUP($A372,content!$G$1:$T$174,3,0),0)</f>
        <v>0</v>
      </c>
      <c r="H372">
        <f>IFERROR(VLOOKUP($A372,content!$G$1:$T$174,6,0),0)</f>
        <v>0</v>
      </c>
      <c r="I372">
        <f>IFERROR(VLOOKUP($A372,content!$G$1:$T$174,7,0),0)</f>
        <v>0</v>
      </c>
      <c r="J372">
        <f>IFERROR(VLOOKUP($A372,content!$G$1:$T$174,8,0),0)</f>
        <v>0</v>
      </c>
      <c r="K372">
        <f>IFERROR(VLOOKUP($A372,content!$G$1:$T$174,9,0),0)</f>
        <v>0</v>
      </c>
      <c r="L372">
        <f>IFERROR(VLOOKUP($A372,content!$G$1:$T$174,10,0),0)</f>
        <v>0</v>
      </c>
      <c r="M372">
        <f>IFERROR(VLOOKUP($A372,content!$G$1:$T$174,11,0),0)</f>
        <v>0</v>
      </c>
      <c r="N372">
        <f>IFERROR(VLOOKUP($A372,content!$G$1:$T$174,12,0),0)</f>
        <v>0</v>
      </c>
      <c r="O372">
        <f>IFERROR(VLOOKUP($A372,content!$G$1:$T$174,13,0),0)</f>
        <v>0</v>
      </c>
    </row>
    <row r="373" spans="1:15" x14ac:dyDescent="0.3">
      <c r="A373" s="12">
        <v>44941</v>
      </c>
      <c r="B373" s="7">
        <v>15259</v>
      </c>
      <c r="C373">
        <f>VLOOKUP(A373,profile_visits!$A$1:$B$658,2,FALSE)</f>
        <v>564</v>
      </c>
      <c r="D373">
        <f>IFERROR(VLOOKUP(A373,new_followers!$A$2:$B$341,2,FALSE),0)</f>
        <v>264</v>
      </c>
      <c r="E373">
        <f>IFERROR(INDEX(content!$E$1:$E$174,MATCH(newdata!A373,content!$G$1:$G$174,0)),)</f>
        <v>0</v>
      </c>
      <c r="F373">
        <f>IFERROR(INDEX(content!$F$1:$F$174,MATCH(newdata!A373,content!$G$1:$G$174,0)),0)</f>
        <v>0</v>
      </c>
      <c r="G373">
        <f>IFERROR(VLOOKUP($A373,content!$G$1:$T$174,3,0),0)</f>
        <v>0</v>
      </c>
      <c r="H373">
        <f>IFERROR(VLOOKUP($A373,content!$G$1:$T$174,6,0),0)</f>
        <v>0</v>
      </c>
      <c r="I373">
        <f>IFERROR(VLOOKUP($A373,content!$G$1:$T$174,7,0),0)</f>
        <v>0</v>
      </c>
      <c r="J373">
        <f>IFERROR(VLOOKUP($A373,content!$G$1:$T$174,8,0),0)</f>
        <v>0</v>
      </c>
      <c r="K373">
        <f>IFERROR(VLOOKUP($A373,content!$G$1:$T$174,9,0),0)</f>
        <v>0</v>
      </c>
      <c r="L373">
        <f>IFERROR(VLOOKUP($A373,content!$G$1:$T$174,10,0),0)</f>
        <v>0</v>
      </c>
      <c r="M373">
        <f>IFERROR(VLOOKUP($A373,content!$G$1:$T$174,11,0),0)</f>
        <v>0</v>
      </c>
      <c r="N373">
        <f>IFERROR(VLOOKUP($A373,content!$G$1:$T$174,12,0),0)</f>
        <v>0</v>
      </c>
      <c r="O373">
        <f>IFERROR(VLOOKUP($A373,content!$G$1:$T$174,13,0),0)</f>
        <v>0</v>
      </c>
    </row>
    <row r="374" spans="1:15" x14ac:dyDescent="0.3">
      <c r="A374" s="12">
        <v>44942</v>
      </c>
      <c r="B374" s="7">
        <v>30096</v>
      </c>
      <c r="C374">
        <f>VLOOKUP(A374,profile_visits!$A$1:$B$658,2,FALSE)</f>
        <v>842</v>
      </c>
      <c r="D374">
        <f>IFERROR(VLOOKUP(A374,new_followers!$A$2:$B$341,2,FALSE),0)</f>
        <v>276</v>
      </c>
      <c r="E374" t="str">
        <f>IFERROR(INDEX(content!$E$1:$E$174,MATCH(newdata!A374,content!$G$1:$G$174,0)),)</f>
        <v>Three important data analytics tools to learn in 2023.
1️⃣ SQL allows you to extract, sort, and filter data, as well as update and delete records.
2️⃣ Python has a vast ecosystem of libraries and frameworks that make it easy to work with data, perform complex calculations, and build machine learning models.
3️⃣ Power BI allows you to connect to a wide variety of data sources, clean and transform your data, and create compelling visualizations that help you communicate your insights effectively.
.
.
.
Follow @dataanalystduo 
.
.
.
#datascience #dataanalyst #dataanalytics #python #sql #powerbi</v>
      </c>
      <c r="F374">
        <f>IFERROR(INDEX(content!$F$1:$F$174,MATCH(newdata!A374,content!$G$1:$G$174,0)),0)</f>
        <v>62</v>
      </c>
      <c r="G374" t="str">
        <f>IFERROR(VLOOKUP($A374,content!$G$1:$T$174,3,0),0)</f>
        <v>https://www.instagram.com/reel/CneeO5qjqxy/</v>
      </c>
      <c r="H374" t="str">
        <f>IFERROR(VLOOKUP($A374,content!$G$1:$T$174,6,0),0)</f>
        <v>Lifetime</v>
      </c>
      <c r="I374">
        <f>IFERROR(VLOOKUP($A374,content!$G$1:$T$174,7,0),0)</f>
        <v>29888</v>
      </c>
      <c r="J374">
        <f>IFERROR(VLOOKUP($A374,content!$G$1:$T$174,8,0),0)</f>
        <v>26524</v>
      </c>
      <c r="K374">
        <f>IFERROR(VLOOKUP($A374,content!$G$1:$T$174,9,0),0)</f>
        <v>161</v>
      </c>
      <c r="L374">
        <f>IFERROR(VLOOKUP($A374,content!$G$1:$T$174,10,0),0)</f>
        <v>30</v>
      </c>
      <c r="M374">
        <f>IFERROR(VLOOKUP($A374,content!$G$1:$T$174,11,0),0)</f>
        <v>12895</v>
      </c>
      <c r="N374">
        <f>IFERROR(VLOOKUP($A374,content!$G$1:$T$174,12,0),0)</f>
        <v>1710</v>
      </c>
      <c r="O374">
        <f>IFERROR(VLOOKUP($A374,content!$G$1:$T$174,13,0),0)</f>
        <v>54</v>
      </c>
    </row>
    <row r="375" spans="1:15" x14ac:dyDescent="0.3">
      <c r="A375" s="12">
        <v>44943</v>
      </c>
      <c r="B375" s="7">
        <v>16417</v>
      </c>
      <c r="C375">
        <f>VLOOKUP(A375,profile_visits!$A$1:$B$658,2,FALSE)</f>
        <v>519</v>
      </c>
      <c r="D375">
        <f>IFERROR(VLOOKUP(A375,new_followers!$A$2:$B$341,2,FALSE),0)</f>
        <v>153</v>
      </c>
      <c r="E375">
        <f>IFERROR(INDEX(content!$E$1:$E$174,MATCH(newdata!A375,content!$G$1:$G$174,0)),)</f>
        <v>0</v>
      </c>
      <c r="F375">
        <f>IFERROR(INDEX(content!$F$1:$F$174,MATCH(newdata!A375,content!$G$1:$G$174,0)),0)</f>
        <v>0</v>
      </c>
      <c r="G375">
        <f>IFERROR(VLOOKUP($A375,content!$G$1:$T$174,3,0),0)</f>
        <v>0</v>
      </c>
      <c r="H375">
        <f>IFERROR(VLOOKUP($A375,content!$G$1:$T$174,6,0),0)</f>
        <v>0</v>
      </c>
      <c r="I375">
        <f>IFERROR(VLOOKUP($A375,content!$G$1:$T$174,7,0),0)</f>
        <v>0</v>
      </c>
      <c r="J375">
        <f>IFERROR(VLOOKUP($A375,content!$G$1:$T$174,8,0),0)</f>
        <v>0</v>
      </c>
      <c r="K375">
        <f>IFERROR(VLOOKUP($A375,content!$G$1:$T$174,9,0),0)</f>
        <v>0</v>
      </c>
      <c r="L375">
        <f>IFERROR(VLOOKUP($A375,content!$G$1:$T$174,10,0),0)</f>
        <v>0</v>
      </c>
      <c r="M375">
        <f>IFERROR(VLOOKUP($A375,content!$G$1:$T$174,11,0),0)</f>
        <v>0</v>
      </c>
      <c r="N375">
        <f>IFERROR(VLOOKUP($A375,content!$G$1:$T$174,12,0),0)</f>
        <v>0</v>
      </c>
      <c r="O375">
        <f>IFERROR(VLOOKUP($A375,content!$G$1:$T$174,13,0),0)</f>
        <v>0</v>
      </c>
    </row>
    <row r="376" spans="1:15" x14ac:dyDescent="0.3">
      <c r="A376" s="12">
        <v>44944</v>
      </c>
      <c r="B376" s="7">
        <v>35283</v>
      </c>
      <c r="C376">
        <f>VLOOKUP(A376,profile_visits!$A$1:$B$658,2,FALSE)</f>
        <v>601</v>
      </c>
      <c r="D376">
        <f>IFERROR(VLOOKUP(A376,new_followers!$A$2:$B$341,2,FALSE),0)</f>
        <v>171</v>
      </c>
      <c r="E376" t="str">
        <f>IFERROR(INDEX(content!$E$1:$E$174,MATCH(newdata!A376,content!$G$1:$G$174,0)),)</f>
        <v>Excel, PowerPoint, Word and OneNote are the most underrated tools from Microsoft Office suite.
.
.
.
Follow @dataanalystduo
.
.
.
#datascience #dataanalyst #dataanalytics #python #sql #powerbi #excel #powerpoint #onenote #word</v>
      </c>
      <c r="F376">
        <f>IFERROR(INDEX(content!$F$1:$F$174,MATCH(newdata!A376,content!$G$1:$G$174,0)),0)</f>
        <v>65</v>
      </c>
      <c r="G376" t="str">
        <f>IFERROR(VLOOKUP($A376,content!$G$1:$T$174,3,0),0)</f>
        <v>https://www.instagram.com/reel/CnjsMjBjwmr/</v>
      </c>
      <c r="H376" t="str">
        <f>IFERROR(VLOOKUP($A376,content!$G$1:$T$174,6,0),0)</f>
        <v>Lifetime</v>
      </c>
      <c r="I376">
        <f>IFERROR(VLOOKUP($A376,content!$G$1:$T$174,7,0),0)</f>
        <v>43219</v>
      </c>
      <c r="J376">
        <f>IFERROR(VLOOKUP($A376,content!$G$1:$T$174,8,0),0)</f>
        <v>36587</v>
      </c>
      <c r="K376">
        <f>IFERROR(VLOOKUP($A376,content!$G$1:$T$174,9,0),0)</f>
        <v>284</v>
      </c>
      <c r="L376">
        <f>IFERROR(VLOOKUP($A376,content!$G$1:$T$174,10,0),0)</f>
        <v>38</v>
      </c>
      <c r="M376">
        <f>IFERROR(VLOOKUP($A376,content!$G$1:$T$174,11,0),0)</f>
        <v>19977</v>
      </c>
      <c r="N376">
        <f>IFERROR(VLOOKUP($A376,content!$G$1:$T$174,12,0),0)</f>
        <v>2074</v>
      </c>
      <c r="O376">
        <f>IFERROR(VLOOKUP($A376,content!$G$1:$T$174,13,0),0)</f>
        <v>11</v>
      </c>
    </row>
    <row r="377" spans="1:15" x14ac:dyDescent="0.3">
      <c r="A377" s="12">
        <v>44945</v>
      </c>
      <c r="B377" s="7">
        <v>14660</v>
      </c>
      <c r="C377">
        <f>VLOOKUP(A377,profile_visits!$A$1:$B$658,2,FALSE)</f>
        <v>436</v>
      </c>
      <c r="D377">
        <f>IFERROR(VLOOKUP(A377,new_followers!$A$2:$B$341,2,FALSE),0)</f>
        <v>146</v>
      </c>
      <c r="E377">
        <f>IFERROR(INDEX(content!$E$1:$E$174,MATCH(newdata!A377,content!$G$1:$G$174,0)),)</f>
        <v>0</v>
      </c>
      <c r="F377">
        <f>IFERROR(INDEX(content!$F$1:$F$174,MATCH(newdata!A377,content!$G$1:$G$174,0)),0)</f>
        <v>0</v>
      </c>
      <c r="G377">
        <f>IFERROR(VLOOKUP($A377,content!$G$1:$T$174,3,0),0)</f>
        <v>0</v>
      </c>
      <c r="H377">
        <f>IFERROR(VLOOKUP($A377,content!$G$1:$T$174,6,0),0)</f>
        <v>0</v>
      </c>
      <c r="I377">
        <f>IFERROR(VLOOKUP($A377,content!$G$1:$T$174,7,0),0)</f>
        <v>0</v>
      </c>
      <c r="J377">
        <f>IFERROR(VLOOKUP($A377,content!$G$1:$T$174,8,0),0)</f>
        <v>0</v>
      </c>
      <c r="K377">
        <f>IFERROR(VLOOKUP($A377,content!$G$1:$T$174,9,0),0)</f>
        <v>0</v>
      </c>
      <c r="L377">
        <f>IFERROR(VLOOKUP($A377,content!$G$1:$T$174,10,0),0)</f>
        <v>0</v>
      </c>
      <c r="M377">
        <f>IFERROR(VLOOKUP($A377,content!$G$1:$T$174,11,0),0)</f>
        <v>0</v>
      </c>
      <c r="N377">
        <f>IFERROR(VLOOKUP($A377,content!$G$1:$T$174,12,0),0)</f>
        <v>0</v>
      </c>
      <c r="O377">
        <f>IFERROR(VLOOKUP($A377,content!$G$1:$T$174,13,0),0)</f>
        <v>0</v>
      </c>
    </row>
    <row r="378" spans="1:15" x14ac:dyDescent="0.3">
      <c r="A378" s="12">
        <v>44946</v>
      </c>
      <c r="B378" s="7">
        <v>23009</v>
      </c>
      <c r="C378">
        <f>VLOOKUP(A378,profile_visits!$A$1:$B$658,2,FALSE)</f>
        <v>597</v>
      </c>
      <c r="D378">
        <f>IFERROR(VLOOKUP(A378,new_followers!$A$2:$B$341,2,FALSE),0)</f>
        <v>178</v>
      </c>
      <c r="E378" t="str">
        <f>IFERROR(INDEX(content!$E$1:$E$174,MATCH(newdata!A378,content!$G$1:$G$174,0)),)</f>
        <v>Outliers in Data and why they are important .
.
.
Follow @dataanalystduo
.
.
.
#datascience #dataanalyst #dataanalytics #statistics #outliers</v>
      </c>
      <c r="F378">
        <f>IFERROR(INDEX(content!$F$1:$F$174,MATCH(newdata!A378,content!$G$1:$G$174,0)),0)</f>
        <v>64</v>
      </c>
      <c r="G378" t="str">
        <f>IFERROR(VLOOKUP($A378,content!$G$1:$T$174,3,0),0)</f>
        <v>https://www.instagram.com/reel/CnowyJMDjL8/</v>
      </c>
      <c r="H378" t="str">
        <f>IFERROR(VLOOKUP($A378,content!$G$1:$T$174,6,0),0)</f>
        <v>Lifetime</v>
      </c>
      <c r="I378">
        <f>IFERROR(VLOOKUP($A378,content!$G$1:$T$174,7,0),0)</f>
        <v>27829</v>
      </c>
      <c r="J378">
        <f>IFERROR(VLOOKUP($A378,content!$G$1:$T$174,8,0),0)</f>
        <v>20776</v>
      </c>
      <c r="K378">
        <f>IFERROR(VLOOKUP($A378,content!$G$1:$T$174,9,0),0)</f>
        <v>68</v>
      </c>
      <c r="L378">
        <f>IFERROR(VLOOKUP($A378,content!$G$1:$T$174,10,0),0)</f>
        <v>43</v>
      </c>
      <c r="M378">
        <f>IFERROR(VLOOKUP($A378,content!$G$1:$T$174,11,0),0)</f>
        <v>9910</v>
      </c>
      <c r="N378">
        <f>IFERROR(VLOOKUP($A378,content!$G$1:$T$174,12,0),0)</f>
        <v>1125</v>
      </c>
      <c r="O378">
        <f>IFERROR(VLOOKUP($A378,content!$G$1:$T$174,13,0),0)</f>
        <v>35</v>
      </c>
    </row>
    <row r="379" spans="1:15" x14ac:dyDescent="0.3">
      <c r="A379" s="12">
        <v>44947</v>
      </c>
      <c r="B379" s="7">
        <v>26388</v>
      </c>
      <c r="C379">
        <f>VLOOKUP(A379,profile_visits!$A$1:$B$658,2,FALSE)</f>
        <v>609</v>
      </c>
      <c r="D379">
        <f>IFERROR(VLOOKUP(A379,new_followers!$A$2:$B$341,2,FALSE),0)</f>
        <v>173</v>
      </c>
      <c r="E379" t="str">
        <f>IFERROR(INDEX(content!$E$1:$E$174,MATCH(newdata!A379,content!$G$1:$G$174,0)),)</f>
        <v>Insights vs Observations.
.
.
.
Follow @dataanalystduo
.
.
.
#datascience #dataanalyst #dataanalytics</v>
      </c>
      <c r="F379">
        <f>IFERROR(INDEX(content!$F$1:$F$174,MATCH(newdata!A379,content!$G$1:$G$174,0)),0)</f>
        <v>29</v>
      </c>
      <c r="G379" t="str">
        <f>IFERROR(VLOOKUP($A379,content!$G$1:$T$174,3,0),0)</f>
        <v>https://www.instagram.com/reel/CnrmfB3joKm/</v>
      </c>
      <c r="H379" t="str">
        <f>IFERROR(VLOOKUP($A379,content!$G$1:$T$174,6,0),0)</f>
        <v>Lifetime</v>
      </c>
      <c r="I379">
        <f>IFERROR(VLOOKUP($A379,content!$G$1:$T$174,7,0),0)</f>
        <v>31456</v>
      </c>
      <c r="J379">
        <f>IFERROR(VLOOKUP($A379,content!$G$1:$T$174,8,0),0)</f>
        <v>24963</v>
      </c>
      <c r="K379">
        <f>IFERROR(VLOOKUP($A379,content!$G$1:$T$174,9,0),0)</f>
        <v>60</v>
      </c>
      <c r="L379">
        <f>IFERROR(VLOOKUP($A379,content!$G$1:$T$174,10,0),0)</f>
        <v>17</v>
      </c>
      <c r="M379">
        <f>IFERROR(VLOOKUP($A379,content!$G$1:$T$174,11,0),0)</f>
        <v>12287</v>
      </c>
      <c r="N379">
        <f>IFERROR(VLOOKUP($A379,content!$G$1:$T$174,12,0),0)</f>
        <v>882</v>
      </c>
      <c r="O379">
        <f>IFERROR(VLOOKUP($A379,content!$G$1:$T$174,13,0),0)</f>
        <v>18</v>
      </c>
    </row>
    <row r="380" spans="1:15" x14ac:dyDescent="0.3">
      <c r="A380" s="12">
        <v>44948</v>
      </c>
      <c r="B380" s="7">
        <v>41960</v>
      </c>
      <c r="C380">
        <f>VLOOKUP(A380,profile_visits!$A$1:$B$658,2,FALSE)</f>
        <v>928</v>
      </c>
      <c r="D380">
        <f>IFERROR(VLOOKUP(A380,new_followers!$A$2:$B$341,2,FALSE),0)</f>
        <v>211</v>
      </c>
      <c r="E380" t="str">
        <f>IFERROR(INDEX(content!$E$1:$E$174,MATCH(newdata!A380,content!$G$1:$G$174,0)),)</f>
        <v>READ CAPTION 👇🏼
You must understand that data analytics is a broad field that uses a wide range of skills and technologies. To become a proficient data analyst, you will need to learn a variety of tools and techniques, including statistical concepts, machine learning, data visualization, and programming.
☑️ To start, it’s a good idea to build a strong foundation in basic statistical concepts.
☑️ Next, you’ll have to learn tools and technologies that are commonly used in data analytics. Some popular ones include 
1️⃣ SQL for Data extraction, Data Cleaning and Data Manipulation
2️⃣ Python for Data Analysis or Data Modelling
3️⃣ Tableau or Power BI for Data Visualization
4️⃣ Excel could do all of these things but with smaller datasets
☑️ Another important aspect is the understanding of the business perspective of data, for this, you’ll have to read and explore various use cases. 
☑️ Additionally, in 2023, there will be a focus on big data and the cloud. You must be familiar with technologies like
✅ Hadoop
✅ Spark
✅ AWS/Azure/GCP
☑️ Finally, you should focus on building a strong portfolio to showcase your skills to potential employers.
.
.
.
Follow @dataanalystduo
.
.
.
#datascience #dataanalyst #dataanalytics #roadmap #ml #ai</v>
      </c>
      <c r="F380">
        <f>IFERROR(INDEX(content!$F$1:$F$174,MATCH(newdata!A380,content!$G$1:$G$174,0)),0)</f>
        <v>83</v>
      </c>
      <c r="G380" t="str">
        <f>IFERROR(VLOOKUP($A380,content!$G$1:$T$174,3,0),0)</f>
        <v>https://www.instagram.com/reel/Cnt6I-PjWlb/</v>
      </c>
      <c r="H380" t="str">
        <f>IFERROR(VLOOKUP($A380,content!$G$1:$T$174,6,0),0)</f>
        <v>Lifetime</v>
      </c>
      <c r="I380">
        <f>IFERROR(VLOOKUP($A380,content!$G$1:$T$174,7,0),0)</f>
        <v>74418</v>
      </c>
      <c r="J380">
        <f>IFERROR(VLOOKUP($A380,content!$G$1:$T$174,8,0),0)</f>
        <v>63242</v>
      </c>
      <c r="K380">
        <f>IFERROR(VLOOKUP($A380,content!$G$1:$T$174,9,0),0)</f>
        <v>966</v>
      </c>
      <c r="L380">
        <f>IFERROR(VLOOKUP($A380,content!$G$1:$T$174,10,0),0)</f>
        <v>386</v>
      </c>
      <c r="M380">
        <f>IFERROR(VLOOKUP($A380,content!$G$1:$T$174,11,0),0)</f>
        <v>36102</v>
      </c>
      <c r="N380">
        <f>IFERROR(VLOOKUP($A380,content!$G$1:$T$174,12,0),0)</f>
        <v>4005</v>
      </c>
      <c r="O380">
        <f>IFERROR(VLOOKUP($A380,content!$G$1:$T$174,13,0),0)</f>
        <v>102</v>
      </c>
    </row>
    <row r="381" spans="1:15" x14ac:dyDescent="0.3">
      <c r="A381" s="12">
        <v>44949</v>
      </c>
      <c r="B381" s="7">
        <v>18761</v>
      </c>
      <c r="C381">
        <f>VLOOKUP(A381,profile_visits!$A$1:$B$658,2,FALSE)</f>
        <v>577</v>
      </c>
      <c r="D381">
        <f>IFERROR(VLOOKUP(A381,new_followers!$A$2:$B$341,2,FALSE),0)</f>
        <v>210</v>
      </c>
      <c r="E381">
        <f>IFERROR(INDEX(content!$E$1:$E$174,MATCH(newdata!A381,content!$G$1:$G$174,0)),)</f>
        <v>0</v>
      </c>
      <c r="F381">
        <f>IFERROR(INDEX(content!$F$1:$F$174,MATCH(newdata!A381,content!$G$1:$G$174,0)),0)</f>
        <v>0</v>
      </c>
      <c r="G381">
        <f>IFERROR(VLOOKUP($A381,content!$G$1:$T$174,3,0),0)</f>
        <v>0</v>
      </c>
      <c r="H381">
        <f>IFERROR(VLOOKUP($A381,content!$G$1:$T$174,6,0),0)</f>
        <v>0</v>
      </c>
      <c r="I381">
        <f>IFERROR(VLOOKUP($A381,content!$G$1:$T$174,7,0),0)</f>
        <v>0</v>
      </c>
      <c r="J381">
        <f>IFERROR(VLOOKUP($A381,content!$G$1:$T$174,8,0),0)</f>
        <v>0</v>
      </c>
      <c r="K381">
        <f>IFERROR(VLOOKUP($A381,content!$G$1:$T$174,9,0),0)</f>
        <v>0</v>
      </c>
      <c r="L381">
        <f>IFERROR(VLOOKUP($A381,content!$G$1:$T$174,10,0),0)</f>
        <v>0</v>
      </c>
      <c r="M381">
        <f>IFERROR(VLOOKUP($A381,content!$G$1:$T$174,11,0),0)</f>
        <v>0</v>
      </c>
      <c r="N381">
        <f>IFERROR(VLOOKUP($A381,content!$G$1:$T$174,12,0),0)</f>
        <v>0</v>
      </c>
      <c r="O381">
        <f>IFERROR(VLOOKUP($A381,content!$G$1:$T$174,13,0),0)</f>
        <v>0</v>
      </c>
    </row>
    <row r="382" spans="1:15" x14ac:dyDescent="0.3">
      <c r="A382" s="12">
        <v>44950</v>
      </c>
      <c r="B382" s="7">
        <v>47536</v>
      </c>
      <c r="C382">
        <f>VLOOKUP(A382,profile_visits!$A$1:$B$658,2,FALSE)</f>
        <v>855</v>
      </c>
      <c r="D382">
        <f>IFERROR(VLOOKUP(A382,new_followers!$A$2:$B$341,2,FALSE),0)</f>
        <v>265</v>
      </c>
      <c r="E382" t="str">
        <f>IFERROR(INDEX(content!$E$1:$E$174,MATCH(newdata!A382,content!$G$1:$G$174,0)),)</f>
        <v>This is a how Data Analyst, Business Analyst, Data Scientists and Data Engineer work together in a team,
✅ Data analysts focus on analyzing data to provide insights for the business. 
✅ Business Analyst aligns data insights with business goals. 
✅ Data Scientist uses machine learning and statistical models to uncover hidden insights. 
✅ Data Engineer ensures that data is properly stored and organized for easy access.
.
.
.
Follow @dataanalystduo
.
.
.
#datascience #dataanalyst #dataanalytics #roadmap #ml #ai</v>
      </c>
      <c r="F382">
        <f>IFERROR(INDEX(content!$F$1:$F$174,MATCH(newdata!A382,content!$G$1:$G$174,0)),0)</f>
        <v>89</v>
      </c>
      <c r="G382" t="str">
        <f>IFERROR(VLOOKUP($A382,content!$G$1:$T$174,3,0),0)</f>
        <v>https://www.instagram.com/reel/CnzEhcaDZru/</v>
      </c>
      <c r="H382" t="str">
        <f>IFERROR(VLOOKUP($A382,content!$G$1:$T$174,6,0),0)</f>
        <v>Lifetime</v>
      </c>
      <c r="I382">
        <f>IFERROR(VLOOKUP($A382,content!$G$1:$T$174,7,0),0)</f>
        <v>104609</v>
      </c>
      <c r="J382">
        <f>IFERROR(VLOOKUP($A382,content!$G$1:$T$174,8,0),0)</f>
        <v>78071</v>
      </c>
      <c r="K382">
        <f>IFERROR(VLOOKUP($A382,content!$G$1:$T$174,9,0),0)</f>
        <v>1845</v>
      </c>
      <c r="L382">
        <f>IFERROR(VLOOKUP($A382,content!$G$1:$T$174,10,0),0)</f>
        <v>367</v>
      </c>
      <c r="M382">
        <f>IFERROR(VLOOKUP($A382,content!$G$1:$T$174,11,0),0)</f>
        <v>44822</v>
      </c>
      <c r="N382">
        <f>IFERROR(VLOOKUP($A382,content!$G$1:$T$174,12,0),0)</f>
        <v>4805</v>
      </c>
      <c r="O382">
        <f>IFERROR(VLOOKUP($A382,content!$G$1:$T$174,13,0),0)</f>
        <v>101</v>
      </c>
    </row>
    <row r="383" spans="1:15" x14ac:dyDescent="0.3">
      <c r="A383" s="12">
        <v>44951</v>
      </c>
      <c r="B383" s="7">
        <v>22538</v>
      </c>
      <c r="C383">
        <f>VLOOKUP(A383,profile_visits!$A$1:$B$658,2,FALSE)</f>
        <v>558</v>
      </c>
      <c r="D383">
        <f>IFERROR(VLOOKUP(A383,new_followers!$A$2:$B$341,2,FALSE),0)</f>
        <v>178</v>
      </c>
      <c r="E383">
        <f>IFERROR(INDEX(content!$E$1:$E$174,MATCH(newdata!A383,content!$G$1:$G$174,0)),)</f>
        <v>0</v>
      </c>
      <c r="F383">
        <f>IFERROR(INDEX(content!$F$1:$F$174,MATCH(newdata!A383,content!$G$1:$G$174,0)),0)</f>
        <v>0</v>
      </c>
      <c r="G383">
        <f>IFERROR(VLOOKUP($A383,content!$G$1:$T$174,3,0),0)</f>
        <v>0</v>
      </c>
      <c r="H383">
        <f>IFERROR(VLOOKUP($A383,content!$G$1:$T$174,6,0),0)</f>
        <v>0</v>
      </c>
      <c r="I383">
        <f>IFERROR(VLOOKUP($A383,content!$G$1:$T$174,7,0),0)</f>
        <v>0</v>
      </c>
      <c r="J383">
        <f>IFERROR(VLOOKUP($A383,content!$G$1:$T$174,8,0),0)</f>
        <v>0</v>
      </c>
      <c r="K383">
        <f>IFERROR(VLOOKUP($A383,content!$G$1:$T$174,9,0),0)</f>
        <v>0</v>
      </c>
      <c r="L383">
        <f>IFERROR(VLOOKUP($A383,content!$G$1:$T$174,10,0),0)</f>
        <v>0</v>
      </c>
      <c r="M383">
        <f>IFERROR(VLOOKUP($A383,content!$G$1:$T$174,11,0),0)</f>
        <v>0</v>
      </c>
      <c r="N383">
        <f>IFERROR(VLOOKUP($A383,content!$G$1:$T$174,12,0),0)</f>
        <v>0</v>
      </c>
      <c r="O383">
        <f>IFERROR(VLOOKUP($A383,content!$G$1:$T$174,13,0),0)</f>
        <v>0</v>
      </c>
    </row>
    <row r="384" spans="1:15" x14ac:dyDescent="0.3">
      <c r="A384" s="12">
        <v>44952</v>
      </c>
      <c r="B384" s="7">
        <v>32494</v>
      </c>
      <c r="C384">
        <f>VLOOKUP(A384,profile_visits!$A$1:$B$658,2,FALSE)</f>
        <v>628</v>
      </c>
      <c r="D384">
        <f>IFERROR(VLOOKUP(A384,new_followers!$A$2:$B$341,2,FALSE),0)</f>
        <v>177</v>
      </c>
      <c r="E384" t="str">
        <f>IFERROR(INDEX(content!$E$1:$E$174,MATCH(newdata!A384,content!$G$1:$G$174,0)),)</f>
        <v>This is how a retail giant uses data science 🤩
Which domain next⁉️
.
.
.
Follow @dataanalystduo
.
.
.
#datascience #dataanalyst #dataanalytics #ai #ml</v>
      </c>
      <c r="F384">
        <f>IFERROR(INDEX(content!$F$1:$F$174,MATCH(newdata!A384,content!$G$1:$G$174,0)),0)</f>
        <v>77</v>
      </c>
      <c r="G384" t="str">
        <f>IFERROR(VLOOKUP($A384,content!$G$1:$T$174,3,0),0)</f>
        <v>https://www.instagram.com/reel/Cn4Nl9ejqQ0/</v>
      </c>
      <c r="H384" t="str">
        <f>IFERROR(VLOOKUP($A384,content!$G$1:$T$174,6,0),0)</f>
        <v>Lifetime</v>
      </c>
      <c r="I384">
        <f>IFERROR(VLOOKUP($A384,content!$G$1:$T$174,7,0),0)</f>
        <v>39776</v>
      </c>
      <c r="J384">
        <f>IFERROR(VLOOKUP($A384,content!$G$1:$T$174,8,0),0)</f>
        <v>32481</v>
      </c>
      <c r="K384">
        <f>IFERROR(VLOOKUP($A384,content!$G$1:$T$174,9,0),0)</f>
        <v>170</v>
      </c>
      <c r="L384">
        <f>IFERROR(VLOOKUP($A384,content!$G$1:$T$174,10,0),0)</f>
        <v>22</v>
      </c>
      <c r="M384">
        <f>IFERROR(VLOOKUP($A384,content!$G$1:$T$174,11,0),0)</f>
        <v>16163</v>
      </c>
      <c r="N384">
        <f>IFERROR(VLOOKUP($A384,content!$G$1:$T$174,12,0),0)</f>
        <v>1869</v>
      </c>
      <c r="O384">
        <f>IFERROR(VLOOKUP($A384,content!$G$1:$T$174,13,0),0)</f>
        <v>22</v>
      </c>
    </row>
    <row r="385" spans="1:15" x14ac:dyDescent="0.3">
      <c r="A385" s="12">
        <v>44953</v>
      </c>
      <c r="B385" s="7">
        <v>16880</v>
      </c>
      <c r="C385">
        <f>VLOOKUP(A385,profile_visits!$A$1:$B$658,2,FALSE)</f>
        <v>436</v>
      </c>
      <c r="D385">
        <f>IFERROR(VLOOKUP(A385,new_followers!$A$2:$B$341,2,FALSE),0)</f>
        <v>144</v>
      </c>
      <c r="E385">
        <f>IFERROR(INDEX(content!$E$1:$E$174,MATCH(newdata!A385,content!$G$1:$G$174,0)),)</f>
        <v>0</v>
      </c>
      <c r="F385">
        <f>IFERROR(INDEX(content!$F$1:$F$174,MATCH(newdata!A385,content!$G$1:$G$174,0)),0)</f>
        <v>0</v>
      </c>
      <c r="G385">
        <f>IFERROR(VLOOKUP($A385,content!$G$1:$T$174,3,0),0)</f>
        <v>0</v>
      </c>
      <c r="H385">
        <f>IFERROR(VLOOKUP($A385,content!$G$1:$T$174,6,0),0)</f>
        <v>0</v>
      </c>
      <c r="I385">
        <f>IFERROR(VLOOKUP($A385,content!$G$1:$T$174,7,0),0)</f>
        <v>0</v>
      </c>
      <c r="J385">
        <f>IFERROR(VLOOKUP($A385,content!$G$1:$T$174,8,0),0)</f>
        <v>0</v>
      </c>
      <c r="K385">
        <f>IFERROR(VLOOKUP($A385,content!$G$1:$T$174,9,0),0)</f>
        <v>0</v>
      </c>
      <c r="L385">
        <f>IFERROR(VLOOKUP($A385,content!$G$1:$T$174,10,0),0)</f>
        <v>0</v>
      </c>
      <c r="M385">
        <f>IFERROR(VLOOKUP($A385,content!$G$1:$T$174,11,0),0)</f>
        <v>0</v>
      </c>
      <c r="N385">
        <f>IFERROR(VLOOKUP($A385,content!$G$1:$T$174,12,0),0)</f>
        <v>0</v>
      </c>
      <c r="O385">
        <f>IFERROR(VLOOKUP($A385,content!$G$1:$T$174,13,0),0)</f>
        <v>0</v>
      </c>
    </row>
    <row r="386" spans="1:15" x14ac:dyDescent="0.3">
      <c r="A386" s="12">
        <v>44954</v>
      </c>
      <c r="B386" s="7">
        <v>27016</v>
      </c>
      <c r="C386">
        <f>VLOOKUP(A386,profile_visits!$A$1:$B$658,2,FALSE)</f>
        <v>533</v>
      </c>
      <c r="D386">
        <f>IFERROR(VLOOKUP(A386,new_followers!$A$2:$B$341,2,FALSE),0)</f>
        <v>176</v>
      </c>
      <c r="E386" t="str">
        <f>IFERROR(INDEX(content!$E$1:$E$174,MATCH(newdata!A386,content!$G$1:$G$174,0)),)</f>
        <v>Data science is changing the way we think about football. It can be used to analyze a team and players’ performances. 
Tracking metrics like passing accuracy, running speed, distance covered, team tactics, formations, and player movements can help coaches and managers can make better team selection, training, and tactical decisions.
Data science is also used in scouting and the transfer market.
.
.
.
Follow @dataanalystduo
.
.
.
#datascience #dataanalyst #dataanalytics #roadmap #ml #ai</v>
      </c>
      <c r="F386">
        <f>IFERROR(INDEX(content!$F$1:$F$174,MATCH(newdata!A386,content!$G$1:$G$174,0)),0)</f>
        <v>85</v>
      </c>
      <c r="G386" t="str">
        <f>IFERROR(VLOOKUP($A386,content!$G$1:$T$174,3,0),0)</f>
        <v>https://www.instagram.com/reel/Cn9Xs4Nj33q/</v>
      </c>
      <c r="H386" t="str">
        <f>IFERROR(VLOOKUP($A386,content!$G$1:$T$174,6,0),0)</f>
        <v>Lifetime</v>
      </c>
      <c r="I386">
        <f>IFERROR(VLOOKUP($A386,content!$G$1:$T$174,7,0),0)</f>
        <v>35373</v>
      </c>
      <c r="J386">
        <f>IFERROR(VLOOKUP($A386,content!$G$1:$T$174,8,0),0)</f>
        <v>27008</v>
      </c>
      <c r="K386">
        <f>IFERROR(VLOOKUP($A386,content!$G$1:$T$174,9,0),0)</f>
        <v>135</v>
      </c>
      <c r="L386">
        <f>IFERROR(VLOOKUP($A386,content!$G$1:$T$174,10,0),0)</f>
        <v>24</v>
      </c>
      <c r="M386">
        <f>IFERROR(VLOOKUP($A386,content!$G$1:$T$174,11,0),0)</f>
        <v>13811</v>
      </c>
      <c r="N386">
        <f>IFERROR(VLOOKUP($A386,content!$G$1:$T$174,12,0),0)</f>
        <v>1666</v>
      </c>
      <c r="O386">
        <f>IFERROR(VLOOKUP($A386,content!$G$1:$T$174,13,0),0)</f>
        <v>34</v>
      </c>
    </row>
    <row r="387" spans="1:15" x14ac:dyDescent="0.3">
      <c r="A387" s="12">
        <v>44955</v>
      </c>
      <c r="B387" s="7">
        <v>17937</v>
      </c>
      <c r="C387">
        <f>VLOOKUP(A387,profile_visits!$A$1:$B$658,2,FALSE)</f>
        <v>503</v>
      </c>
      <c r="D387">
        <f>IFERROR(VLOOKUP(A387,new_followers!$A$2:$B$341,2,FALSE),0)</f>
        <v>187</v>
      </c>
      <c r="E387">
        <f>IFERROR(INDEX(content!$E$1:$E$174,MATCH(newdata!A387,content!$G$1:$G$174,0)),)</f>
        <v>0</v>
      </c>
      <c r="F387">
        <f>IFERROR(INDEX(content!$F$1:$F$174,MATCH(newdata!A387,content!$G$1:$G$174,0)),0)</f>
        <v>0</v>
      </c>
      <c r="G387">
        <f>IFERROR(VLOOKUP($A387,content!$G$1:$T$174,3,0),0)</f>
        <v>0</v>
      </c>
      <c r="H387">
        <f>IFERROR(VLOOKUP($A387,content!$G$1:$T$174,6,0),0)</f>
        <v>0</v>
      </c>
      <c r="I387">
        <f>IFERROR(VLOOKUP($A387,content!$G$1:$T$174,7,0),0)</f>
        <v>0</v>
      </c>
      <c r="J387">
        <f>IFERROR(VLOOKUP($A387,content!$G$1:$T$174,8,0),0)</f>
        <v>0</v>
      </c>
      <c r="K387">
        <f>IFERROR(VLOOKUP($A387,content!$G$1:$T$174,9,0),0)</f>
        <v>0</v>
      </c>
      <c r="L387">
        <f>IFERROR(VLOOKUP($A387,content!$G$1:$T$174,10,0),0)</f>
        <v>0</v>
      </c>
      <c r="M387">
        <f>IFERROR(VLOOKUP($A387,content!$G$1:$T$174,11,0),0)</f>
        <v>0</v>
      </c>
      <c r="N387">
        <f>IFERROR(VLOOKUP($A387,content!$G$1:$T$174,12,0),0)</f>
        <v>0</v>
      </c>
      <c r="O387">
        <f>IFERROR(VLOOKUP($A387,content!$G$1:$T$174,13,0),0)</f>
        <v>0</v>
      </c>
    </row>
    <row r="388" spans="1:15" x14ac:dyDescent="0.3">
      <c r="A388" s="12">
        <v>44956</v>
      </c>
      <c r="B388" s="7">
        <v>36689</v>
      </c>
      <c r="C388">
        <f>VLOOKUP(A388,profile_visits!$A$1:$B$658,2,FALSE)</f>
        <v>738</v>
      </c>
      <c r="D388">
        <f>IFERROR(VLOOKUP(A388,new_followers!$A$2:$B$341,2,FALSE),0)</f>
        <v>218</v>
      </c>
      <c r="E388" t="str">
        <f>IFERROR(INDEX(content!$E$1:$E$174,MATCH(newdata!A388,content!$G$1:$G$174,0)),)</f>
        <v>SQL should be the first language to learn when it comes to data analytics. 
✅ The first reason SQL is so important is that it is the primary language used to interact with relational databases. 
✅ SQL allows you to retrieve, delete, update, and insert data from a relational database, which is critical to any data analytics task. 
✅ It enables you to extract specific data you need and filter it based on certain criteria, which is the foundation of any data analytics task.
✅ Another reason SQL is so important is that it is a widely used language in the industry.
✅ SQL is a simple to learn.
It’s easy to understand and use, and the learning curve is not steep.
.
.
.
Follow @dataanalystduo
.
.
.
#datascience #dataanalyst #dataanalytics #ai #ml #sql</v>
      </c>
      <c r="F388">
        <f>IFERROR(INDEX(content!$F$1:$F$174,MATCH(newdata!A388,content!$G$1:$G$174,0)),0)</f>
        <v>66</v>
      </c>
      <c r="G388" t="str">
        <f>IFERROR(VLOOKUP($A388,content!$G$1:$T$174,3,0),0)</f>
        <v>https://www.instagram.com/reel/CoChVUkjRIE/</v>
      </c>
      <c r="H388" t="str">
        <f>IFERROR(VLOOKUP($A388,content!$G$1:$T$174,6,0),0)</f>
        <v>Lifetime</v>
      </c>
      <c r="I388">
        <f>IFERROR(VLOOKUP($A388,content!$G$1:$T$174,7,0),0)</f>
        <v>48944</v>
      </c>
      <c r="J388">
        <f>IFERROR(VLOOKUP($A388,content!$G$1:$T$174,8,0),0)</f>
        <v>40707</v>
      </c>
      <c r="K388">
        <f>IFERROR(VLOOKUP($A388,content!$G$1:$T$174,9,0),0)</f>
        <v>429</v>
      </c>
      <c r="L388">
        <f>IFERROR(VLOOKUP($A388,content!$G$1:$T$174,10,0),0)</f>
        <v>108</v>
      </c>
      <c r="M388">
        <f>IFERROR(VLOOKUP($A388,content!$G$1:$T$174,11,0),0)</f>
        <v>23074</v>
      </c>
      <c r="N388">
        <f>IFERROR(VLOOKUP($A388,content!$G$1:$T$174,12,0),0)</f>
        <v>3195</v>
      </c>
      <c r="O388">
        <f>IFERROR(VLOOKUP($A388,content!$G$1:$T$174,13,0),0)</f>
        <v>56</v>
      </c>
    </row>
    <row r="389" spans="1:15" x14ac:dyDescent="0.3">
      <c r="A389" s="12">
        <v>44957</v>
      </c>
      <c r="B389" s="7">
        <v>14542</v>
      </c>
      <c r="C389">
        <f>VLOOKUP(A389,profile_visits!$A$1:$B$658,2,FALSE)</f>
        <v>441</v>
      </c>
      <c r="D389">
        <f>IFERROR(VLOOKUP(A389,new_followers!$A$2:$B$341,2,FALSE),0)</f>
        <v>174</v>
      </c>
      <c r="E389">
        <f>IFERROR(INDEX(content!$E$1:$E$174,MATCH(newdata!A389,content!$G$1:$G$174,0)),)</f>
        <v>0</v>
      </c>
      <c r="F389">
        <f>IFERROR(INDEX(content!$F$1:$F$174,MATCH(newdata!A389,content!$G$1:$G$174,0)),0)</f>
        <v>0</v>
      </c>
      <c r="G389">
        <f>IFERROR(VLOOKUP($A389,content!$G$1:$T$174,3,0),0)</f>
        <v>0</v>
      </c>
      <c r="H389">
        <f>IFERROR(VLOOKUP($A389,content!$G$1:$T$174,6,0),0)</f>
        <v>0</v>
      </c>
      <c r="I389">
        <f>IFERROR(VLOOKUP($A389,content!$G$1:$T$174,7,0),0)</f>
        <v>0</v>
      </c>
      <c r="J389">
        <f>IFERROR(VLOOKUP($A389,content!$G$1:$T$174,8,0),0)</f>
        <v>0</v>
      </c>
      <c r="K389">
        <f>IFERROR(VLOOKUP($A389,content!$G$1:$T$174,9,0),0)</f>
        <v>0</v>
      </c>
      <c r="L389">
        <f>IFERROR(VLOOKUP($A389,content!$G$1:$T$174,10,0),0)</f>
        <v>0</v>
      </c>
      <c r="M389">
        <f>IFERROR(VLOOKUP($A389,content!$G$1:$T$174,11,0),0)</f>
        <v>0</v>
      </c>
      <c r="N389">
        <f>IFERROR(VLOOKUP($A389,content!$G$1:$T$174,12,0),0)</f>
        <v>0</v>
      </c>
      <c r="O389">
        <f>IFERROR(VLOOKUP($A389,content!$G$1:$T$174,13,0),0)</f>
        <v>0</v>
      </c>
    </row>
    <row r="390" spans="1:15" x14ac:dyDescent="0.3">
      <c r="A390" s="12">
        <v>44958</v>
      </c>
      <c r="B390" s="7">
        <v>18567</v>
      </c>
      <c r="C390">
        <f>VLOOKUP(A390,profile_visits!$A$1:$B$658,2,FALSE)</f>
        <v>492</v>
      </c>
      <c r="D390">
        <f>IFERROR(VLOOKUP(A390,new_followers!$A$2:$B$341,2,FALSE),0)</f>
        <v>165</v>
      </c>
      <c r="E390">
        <f>IFERROR(INDEX(content!$E$1:$E$174,MATCH(newdata!A390,content!$G$1:$G$174,0)),)</f>
        <v>0</v>
      </c>
      <c r="F390">
        <f>IFERROR(INDEX(content!$F$1:$F$174,MATCH(newdata!A390,content!$G$1:$G$174,0)),0)</f>
        <v>0</v>
      </c>
      <c r="G390">
        <f>IFERROR(VLOOKUP($A390,content!$G$1:$T$174,3,0),0)</f>
        <v>0</v>
      </c>
      <c r="H390">
        <f>IFERROR(VLOOKUP($A390,content!$G$1:$T$174,6,0),0)</f>
        <v>0</v>
      </c>
      <c r="I390">
        <f>IFERROR(VLOOKUP($A390,content!$G$1:$T$174,7,0),0)</f>
        <v>0</v>
      </c>
      <c r="J390">
        <f>IFERROR(VLOOKUP($A390,content!$G$1:$T$174,8,0),0)</f>
        <v>0</v>
      </c>
      <c r="K390">
        <f>IFERROR(VLOOKUP($A390,content!$G$1:$T$174,9,0),0)</f>
        <v>0</v>
      </c>
      <c r="L390">
        <f>IFERROR(VLOOKUP($A390,content!$G$1:$T$174,10,0),0)</f>
        <v>0</v>
      </c>
      <c r="M390">
        <f>IFERROR(VLOOKUP($A390,content!$G$1:$T$174,11,0),0)</f>
        <v>0</v>
      </c>
      <c r="N390">
        <f>IFERROR(VLOOKUP($A390,content!$G$1:$T$174,12,0),0)</f>
        <v>0</v>
      </c>
      <c r="O390">
        <f>IFERROR(VLOOKUP($A390,content!$G$1:$T$174,13,0),0)</f>
        <v>0</v>
      </c>
    </row>
    <row r="391" spans="1:15" x14ac:dyDescent="0.3">
      <c r="A391" s="12">
        <v>44959</v>
      </c>
      <c r="B391" s="7">
        <v>14265</v>
      </c>
      <c r="C391">
        <f>VLOOKUP(A391,profile_visits!$A$1:$B$658,2,FALSE)</f>
        <v>469</v>
      </c>
      <c r="D391">
        <f>IFERROR(VLOOKUP(A391,new_followers!$A$2:$B$341,2,FALSE),0)</f>
        <v>184</v>
      </c>
      <c r="E391">
        <f>IFERROR(INDEX(content!$E$1:$E$174,MATCH(newdata!A391,content!$G$1:$G$174,0)),)</f>
        <v>0</v>
      </c>
      <c r="F391">
        <f>IFERROR(INDEX(content!$F$1:$F$174,MATCH(newdata!A391,content!$G$1:$G$174,0)),0)</f>
        <v>0</v>
      </c>
      <c r="G391">
        <f>IFERROR(VLOOKUP($A391,content!$G$1:$T$174,3,0),0)</f>
        <v>0</v>
      </c>
      <c r="H391">
        <f>IFERROR(VLOOKUP($A391,content!$G$1:$T$174,6,0),0)</f>
        <v>0</v>
      </c>
      <c r="I391">
        <f>IFERROR(VLOOKUP($A391,content!$G$1:$T$174,7,0),0)</f>
        <v>0</v>
      </c>
      <c r="J391">
        <f>IFERROR(VLOOKUP($A391,content!$G$1:$T$174,8,0),0)</f>
        <v>0</v>
      </c>
      <c r="K391">
        <f>IFERROR(VLOOKUP($A391,content!$G$1:$T$174,9,0),0)</f>
        <v>0</v>
      </c>
      <c r="L391">
        <f>IFERROR(VLOOKUP($A391,content!$G$1:$T$174,10,0),0)</f>
        <v>0</v>
      </c>
      <c r="M391">
        <f>IFERROR(VLOOKUP($A391,content!$G$1:$T$174,11,0),0)</f>
        <v>0</v>
      </c>
      <c r="N391">
        <f>IFERROR(VLOOKUP($A391,content!$G$1:$T$174,12,0),0)</f>
        <v>0</v>
      </c>
      <c r="O391">
        <f>IFERROR(VLOOKUP($A391,content!$G$1:$T$174,13,0),0)</f>
        <v>0</v>
      </c>
    </row>
    <row r="392" spans="1:15" x14ac:dyDescent="0.3">
      <c r="A392" s="12">
        <v>44960</v>
      </c>
      <c r="B392" s="7">
        <v>16450</v>
      </c>
      <c r="C392">
        <f>VLOOKUP(A392,profile_visits!$A$1:$B$658,2,FALSE)</f>
        <v>433</v>
      </c>
      <c r="D392">
        <f>IFERROR(VLOOKUP(A392,new_followers!$A$2:$B$341,2,FALSE),0)</f>
        <v>155</v>
      </c>
      <c r="E392" t="str">
        <f>IFERROR(INDEX(content!$E$1:$E$174,MATCH(newdata!A392,content!$G$1:$G$174,0)),)</f>
        <v>Data Science is at the heart of @netflix_in 
Here’s are different ways Netflix uses data science.
☑️ Personalised recommendations 
☑️ Content Development 
☑️ Customized marketing
.
.
.
Follow @dataanalystduo
.
.
.
#datascience #dataanalyst #dataanalytics #roadmap #ml #ai</v>
      </c>
      <c r="F392">
        <f>IFERROR(INDEX(content!$F$1:$F$174,MATCH(newdata!A392,content!$G$1:$G$174,0)),0)</f>
        <v>88</v>
      </c>
      <c r="G392" t="str">
        <f>IFERROR(VLOOKUP($A392,content!$G$1:$T$174,3,0),0)</f>
        <v>https://www.instagram.com/reel/CpSV3rUjaoq/</v>
      </c>
      <c r="H392" t="str">
        <f>IFERROR(VLOOKUP($A392,content!$G$1:$T$174,6,0),0)</f>
        <v>Lifetime</v>
      </c>
      <c r="I392">
        <f>IFERROR(VLOOKUP($A392,content!$G$1:$T$174,7,0),0)</f>
        <v>24140</v>
      </c>
      <c r="J392">
        <f>IFERROR(VLOOKUP($A392,content!$G$1:$T$174,8,0),0)</f>
        <v>18761</v>
      </c>
      <c r="K392">
        <f>IFERROR(VLOOKUP($A392,content!$G$1:$T$174,9,0),0)</f>
        <v>65</v>
      </c>
      <c r="L392">
        <f>IFERROR(VLOOKUP($A392,content!$G$1:$T$174,10,0),0)</f>
        <v>9</v>
      </c>
      <c r="M392">
        <f>IFERROR(VLOOKUP($A392,content!$G$1:$T$174,11,0),0)</f>
        <v>10425</v>
      </c>
      <c r="N392">
        <f>IFERROR(VLOOKUP($A392,content!$G$1:$T$174,12,0),0)</f>
        <v>1062</v>
      </c>
      <c r="O392">
        <f>IFERROR(VLOOKUP($A392,content!$G$1:$T$174,13,0),0)</f>
        <v>2</v>
      </c>
    </row>
    <row r="393" spans="1:15" x14ac:dyDescent="0.3">
      <c r="A393" s="12">
        <v>44961</v>
      </c>
      <c r="B393" s="7">
        <v>16016</v>
      </c>
      <c r="C393">
        <f>VLOOKUP(A393,profile_visits!$A$1:$B$658,2,FALSE)</f>
        <v>426</v>
      </c>
      <c r="D393">
        <f>IFERROR(VLOOKUP(A393,new_followers!$A$2:$B$341,2,FALSE),0)</f>
        <v>170</v>
      </c>
      <c r="E393">
        <f>IFERROR(INDEX(content!$E$1:$E$174,MATCH(newdata!A393,content!$G$1:$G$174,0)),)</f>
        <v>0</v>
      </c>
      <c r="F393">
        <f>IFERROR(INDEX(content!$F$1:$F$174,MATCH(newdata!A393,content!$G$1:$G$174,0)),0)</f>
        <v>0</v>
      </c>
      <c r="G393">
        <f>IFERROR(VLOOKUP($A393,content!$G$1:$T$174,3,0),0)</f>
        <v>0</v>
      </c>
      <c r="H393">
        <f>IFERROR(VLOOKUP($A393,content!$G$1:$T$174,6,0),0)</f>
        <v>0</v>
      </c>
      <c r="I393">
        <f>IFERROR(VLOOKUP($A393,content!$G$1:$T$174,7,0),0)</f>
        <v>0</v>
      </c>
      <c r="J393">
        <f>IFERROR(VLOOKUP($A393,content!$G$1:$T$174,8,0),0)</f>
        <v>0</v>
      </c>
      <c r="K393">
        <f>IFERROR(VLOOKUP($A393,content!$G$1:$T$174,9,0),0)</f>
        <v>0</v>
      </c>
      <c r="L393">
        <f>IFERROR(VLOOKUP($A393,content!$G$1:$T$174,10,0),0)</f>
        <v>0</v>
      </c>
      <c r="M393">
        <f>IFERROR(VLOOKUP($A393,content!$G$1:$T$174,11,0),0)</f>
        <v>0</v>
      </c>
      <c r="N393">
        <f>IFERROR(VLOOKUP($A393,content!$G$1:$T$174,12,0),0)</f>
        <v>0</v>
      </c>
      <c r="O393">
        <f>IFERROR(VLOOKUP($A393,content!$G$1:$T$174,13,0),0)</f>
        <v>0</v>
      </c>
    </row>
    <row r="394" spans="1:15" x14ac:dyDescent="0.3">
      <c r="A394" s="12">
        <v>44962</v>
      </c>
      <c r="B394" s="7">
        <v>15320</v>
      </c>
      <c r="C394">
        <f>VLOOKUP(A394,profile_visits!$A$1:$B$658,2,FALSE)</f>
        <v>435</v>
      </c>
      <c r="D394">
        <f>IFERROR(VLOOKUP(A394,new_followers!$A$2:$B$341,2,FALSE),0)</f>
        <v>162</v>
      </c>
      <c r="E394">
        <f>IFERROR(INDEX(content!$E$1:$E$174,MATCH(newdata!A394,content!$G$1:$G$174,0)),)</f>
        <v>0</v>
      </c>
      <c r="F394">
        <f>IFERROR(INDEX(content!$F$1:$F$174,MATCH(newdata!A394,content!$G$1:$G$174,0)),0)</f>
        <v>0</v>
      </c>
      <c r="G394">
        <f>IFERROR(VLOOKUP($A394,content!$G$1:$T$174,3,0),0)</f>
        <v>0</v>
      </c>
      <c r="H394">
        <f>IFERROR(VLOOKUP($A394,content!$G$1:$T$174,6,0),0)</f>
        <v>0</v>
      </c>
      <c r="I394">
        <f>IFERROR(VLOOKUP($A394,content!$G$1:$T$174,7,0),0)</f>
        <v>0</v>
      </c>
      <c r="J394">
        <f>IFERROR(VLOOKUP($A394,content!$G$1:$T$174,8,0),0)</f>
        <v>0</v>
      </c>
      <c r="K394">
        <f>IFERROR(VLOOKUP($A394,content!$G$1:$T$174,9,0),0)</f>
        <v>0</v>
      </c>
      <c r="L394">
        <f>IFERROR(VLOOKUP($A394,content!$G$1:$T$174,10,0),0)</f>
        <v>0</v>
      </c>
      <c r="M394">
        <f>IFERROR(VLOOKUP($A394,content!$G$1:$T$174,11,0),0)</f>
        <v>0</v>
      </c>
      <c r="N394">
        <f>IFERROR(VLOOKUP($A394,content!$G$1:$T$174,12,0),0)</f>
        <v>0</v>
      </c>
      <c r="O394">
        <f>IFERROR(VLOOKUP($A394,content!$G$1:$T$174,13,0),0)</f>
        <v>0</v>
      </c>
    </row>
    <row r="395" spans="1:15" x14ac:dyDescent="0.3">
      <c r="A395" s="12">
        <v>44963</v>
      </c>
      <c r="B395" s="7">
        <v>13084</v>
      </c>
      <c r="C395">
        <f>VLOOKUP(A395,profile_visits!$A$1:$B$658,2,FALSE)</f>
        <v>399</v>
      </c>
      <c r="D395">
        <f>IFERROR(VLOOKUP(A395,new_followers!$A$2:$B$341,2,FALSE),0)</f>
        <v>153</v>
      </c>
      <c r="E395" t="str">
        <f>IFERROR(INDEX(content!$E$1:$E$174,MATCH(newdata!A395,content!$G$1:$G$174,0)),)</f>
        <v>*Not sponsored* just genuine recommendation.
This Udemy course offers a unique opportunity to learn business analysis while simultaneously working on a amazing project for your portfolio.. 
Do check it out : Link is in the bio!
Follow @dataanalystduo 
#sql #learning #database #bussinessanalyst #data #datascience #ai #dataanalytics #dataanlaytics</v>
      </c>
      <c r="F395">
        <f>IFERROR(INDEX(content!$F$1:$F$174,MATCH(newdata!A395,content!$G$1:$G$174,0)),0)</f>
        <v>8</v>
      </c>
      <c r="G395" t="str">
        <f>IFERROR(VLOOKUP($A395,content!$G$1:$T$174,3,0),0)</f>
        <v>https://www.instagram.com/reel/Cs_o35JsiKo/</v>
      </c>
      <c r="H395" t="str">
        <f>IFERROR(VLOOKUP($A395,content!$G$1:$T$174,6,0),0)</f>
        <v>Lifetime</v>
      </c>
      <c r="I395">
        <f>IFERROR(VLOOKUP($A395,content!$G$1:$T$174,7,0),0)</f>
        <v>152370</v>
      </c>
      <c r="J395">
        <f>IFERROR(VLOOKUP($A395,content!$G$1:$T$174,8,0),0)</f>
        <v>147586</v>
      </c>
      <c r="K395">
        <f>IFERROR(VLOOKUP($A395,content!$G$1:$T$174,9,0),0)</f>
        <v>1338</v>
      </c>
      <c r="L395">
        <f>IFERROR(VLOOKUP($A395,content!$G$1:$T$174,10,0),0)</f>
        <v>1070</v>
      </c>
      <c r="M395">
        <f>IFERROR(VLOOKUP($A395,content!$G$1:$T$174,11,0),0)</f>
        <v>74170</v>
      </c>
      <c r="N395">
        <f>IFERROR(VLOOKUP($A395,content!$G$1:$T$174,12,0),0)</f>
        <v>4812</v>
      </c>
      <c r="O395">
        <f>IFERROR(VLOOKUP($A395,content!$G$1:$T$174,13,0),0)</f>
        <v>26</v>
      </c>
    </row>
    <row r="396" spans="1:15" x14ac:dyDescent="0.3">
      <c r="A396" s="12">
        <v>44964</v>
      </c>
      <c r="B396" s="7">
        <v>12947</v>
      </c>
      <c r="C396">
        <f>VLOOKUP(A396,profile_visits!$A$1:$B$658,2,FALSE)</f>
        <v>378</v>
      </c>
      <c r="D396">
        <f>IFERROR(VLOOKUP(A396,new_followers!$A$2:$B$341,2,FALSE),0)</f>
        <v>152</v>
      </c>
      <c r="E396">
        <f>IFERROR(INDEX(content!$E$1:$E$174,MATCH(newdata!A396,content!$G$1:$G$174,0)),)</f>
        <v>0</v>
      </c>
      <c r="F396">
        <f>IFERROR(INDEX(content!$F$1:$F$174,MATCH(newdata!A396,content!$G$1:$G$174,0)),0)</f>
        <v>0</v>
      </c>
      <c r="G396">
        <f>IFERROR(VLOOKUP($A396,content!$G$1:$T$174,3,0),0)</f>
        <v>0</v>
      </c>
      <c r="H396">
        <f>IFERROR(VLOOKUP($A396,content!$G$1:$T$174,6,0),0)</f>
        <v>0</v>
      </c>
      <c r="I396">
        <f>IFERROR(VLOOKUP($A396,content!$G$1:$T$174,7,0),0)</f>
        <v>0</v>
      </c>
      <c r="J396">
        <f>IFERROR(VLOOKUP($A396,content!$G$1:$T$174,8,0),0)</f>
        <v>0</v>
      </c>
      <c r="K396">
        <f>IFERROR(VLOOKUP($A396,content!$G$1:$T$174,9,0),0)</f>
        <v>0</v>
      </c>
      <c r="L396">
        <f>IFERROR(VLOOKUP($A396,content!$G$1:$T$174,10,0),0)</f>
        <v>0</v>
      </c>
      <c r="M396">
        <f>IFERROR(VLOOKUP($A396,content!$G$1:$T$174,11,0),0)</f>
        <v>0</v>
      </c>
      <c r="N396">
        <f>IFERROR(VLOOKUP($A396,content!$G$1:$T$174,12,0),0)</f>
        <v>0</v>
      </c>
      <c r="O396">
        <f>IFERROR(VLOOKUP($A396,content!$G$1:$T$174,13,0),0)</f>
        <v>0</v>
      </c>
    </row>
    <row r="397" spans="1:15" x14ac:dyDescent="0.3">
      <c r="A397" s="12">
        <v>44965</v>
      </c>
      <c r="B397" s="7">
        <v>24953</v>
      </c>
      <c r="C397">
        <f>VLOOKUP(A397,profile_visits!$A$1:$B$658,2,FALSE)</f>
        <v>497</v>
      </c>
      <c r="D397">
        <f>IFERROR(VLOOKUP(A397,new_followers!$A$2:$B$341,2,FALSE),0)</f>
        <v>185</v>
      </c>
      <c r="E397">
        <f>IFERROR(INDEX(content!$E$1:$E$174,MATCH(newdata!A397,content!$G$1:$G$174,0)),)</f>
        <v>0</v>
      </c>
      <c r="F397">
        <f>IFERROR(INDEX(content!$F$1:$F$174,MATCH(newdata!A397,content!$G$1:$G$174,0)),0)</f>
        <v>0</v>
      </c>
      <c r="G397">
        <f>IFERROR(VLOOKUP($A397,content!$G$1:$T$174,3,0),0)</f>
        <v>0</v>
      </c>
      <c r="H397">
        <f>IFERROR(VLOOKUP($A397,content!$G$1:$T$174,6,0),0)</f>
        <v>0</v>
      </c>
      <c r="I397">
        <f>IFERROR(VLOOKUP($A397,content!$G$1:$T$174,7,0),0)</f>
        <v>0</v>
      </c>
      <c r="J397">
        <f>IFERROR(VLOOKUP($A397,content!$G$1:$T$174,8,0),0)</f>
        <v>0</v>
      </c>
      <c r="K397">
        <f>IFERROR(VLOOKUP($A397,content!$G$1:$T$174,9,0),0)</f>
        <v>0</v>
      </c>
      <c r="L397">
        <f>IFERROR(VLOOKUP($A397,content!$G$1:$T$174,10,0),0)</f>
        <v>0</v>
      </c>
      <c r="M397">
        <f>IFERROR(VLOOKUP($A397,content!$G$1:$T$174,11,0),0)</f>
        <v>0</v>
      </c>
      <c r="N397">
        <f>IFERROR(VLOOKUP($A397,content!$G$1:$T$174,12,0),0)</f>
        <v>0</v>
      </c>
      <c r="O397">
        <f>IFERROR(VLOOKUP($A397,content!$G$1:$T$174,13,0),0)</f>
        <v>0</v>
      </c>
    </row>
    <row r="398" spans="1:15" x14ac:dyDescent="0.3">
      <c r="A398" s="12">
        <v>44966</v>
      </c>
      <c r="B398" s="7">
        <v>14073</v>
      </c>
      <c r="C398">
        <f>VLOOKUP(A398,profile_visits!$A$1:$B$658,2,FALSE)</f>
        <v>356</v>
      </c>
      <c r="D398">
        <f>IFERROR(VLOOKUP(A398,new_followers!$A$2:$B$341,2,FALSE),0)</f>
        <v>148</v>
      </c>
      <c r="E398">
        <f>IFERROR(INDEX(content!$E$1:$E$174,MATCH(newdata!A398,content!$G$1:$G$174,0)),)</f>
        <v>0</v>
      </c>
      <c r="F398">
        <f>IFERROR(INDEX(content!$F$1:$F$174,MATCH(newdata!A398,content!$G$1:$G$174,0)),0)</f>
        <v>0</v>
      </c>
      <c r="G398">
        <f>IFERROR(VLOOKUP($A398,content!$G$1:$T$174,3,0),0)</f>
        <v>0</v>
      </c>
      <c r="H398">
        <f>IFERROR(VLOOKUP($A398,content!$G$1:$T$174,6,0),0)</f>
        <v>0</v>
      </c>
      <c r="I398">
        <f>IFERROR(VLOOKUP($A398,content!$G$1:$T$174,7,0),0)</f>
        <v>0</v>
      </c>
      <c r="J398">
        <f>IFERROR(VLOOKUP($A398,content!$G$1:$T$174,8,0),0)</f>
        <v>0</v>
      </c>
      <c r="K398">
        <f>IFERROR(VLOOKUP($A398,content!$G$1:$T$174,9,0),0)</f>
        <v>0</v>
      </c>
      <c r="L398">
        <f>IFERROR(VLOOKUP($A398,content!$G$1:$T$174,10,0),0)</f>
        <v>0</v>
      </c>
      <c r="M398">
        <f>IFERROR(VLOOKUP($A398,content!$G$1:$T$174,11,0),0)</f>
        <v>0</v>
      </c>
      <c r="N398">
        <f>IFERROR(VLOOKUP($A398,content!$G$1:$T$174,12,0),0)</f>
        <v>0</v>
      </c>
      <c r="O398">
        <f>IFERROR(VLOOKUP($A398,content!$G$1:$T$174,13,0),0)</f>
        <v>0</v>
      </c>
    </row>
    <row r="399" spans="1:15" x14ac:dyDescent="0.3">
      <c r="A399" s="12">
        <v>44967</v>
      </c>
      <c r="B399" s="7">
        <v>5135</v>
      </c>
      <c r="C399">
        <f>VLOOKUP(A399,profile_visits!$A$1:$B$658,2,FALSE)</f>
        <v>272</v>
      </c>
      <c r="D399">
        <f>IFERROR(VLOOKUP(A399,new_followers!$A$2:$B$341,2,FALSE),0)</f>
        <v>113</v>
      </c>
      <c r="E399">
        <f>IFERROR(INDEX(content!$E$1:$E$174,MATCH(newdata!A399,content!$G$1:$G$174,0)),)</f>
        <v>0</v>
      </c>
      <c r="F399">
        <f>IFERROR(INDEX(content!$F$1:$F$174,MATCH(newdata!A399,content!$G$1:$G$174,0)),0)</f>
        <v>0</v>
      </c>
      <c r="G399">
        <f>IFERROR(VLOOKUP($A399,content!$G$1:$T$174,3,0),0)</f>
        <v>0</v>
      </c>
      <c r="H399">
        <f>IFERROR(VLOOKUP($A399,content!$G$1:$T$174,6,0),0)</f>
        <v>0</v>
      </c>
      <c r="I399">
        <f>IFERROR(VLOOKUP($A399,content!$G$1:$T$174,7,0),0)</f>
        <v>0</v>
      </c>
      <c r="J399">
        <f>IFERROR(VLOOKUP($A399,content!$G$1:$T$174,8,0),0)</f>
        <v>0</v>
      </c>
      <c r="K399">
        <f>IFERROR(VLOOKUP($A399,content!$G$1:$T$174,9,0),0)</f>
        <v>0</v>
      </c>
      <c r="L399">
        <f>IFERROR(VLOOKUP($A399,content!$G$1:$T$174,10,0),0)</f>
        <v>0</v>
      </c>
      <c r="M399">
        <f>IFERROR(VLOOKUP($A399,content!$G$1:$T$174,11,0),0)</f>
        <v>0</v>
      </c>
      <c r="N399">
        <f>IFERROR(VLOOKUP($A399,content!$G$1:$T$174,12,0),0)</f>
        <v>0</v>
      </c>
      <c r="O399">
        <f>IFERROR(VLOOKUP($A399,content!$G$1:$T$174,13,0),0)</f>
        <v>0</v>
      </c>
    </row>
    <row r="400" spans="1:15" x14ac:dyDescent="0.3">
      <c r="A400" s="12">
        <v>44968</v>
      </c>
      <c r="B400" s="7">
        <v>10927</v>
      </c>
      <c r="C400">
        <f>VLOOKUP(A400,profile_visits!$A$1:$B$658,2,FALSE)</f>
        <v>370</v>
      </c>
      <c r="D400">
        <f>IFERROR(VLOOKUP(A400,new_followers!$A$2:$B$341,2,FALSE),0)</f>
        <v>122</v>
      </c>
      <c r="E400">
        <f>IFERROR(INDEX(content!$E$1:$E$174,MATCH(newdata!A400,content!$G$1:$G$174,0)),)</f>
        <v>0</v>
      </c>
      <c r="F400">
        <f>IFERROR(INDEX(content!$F$1:$F$174,MATCH(newdata!A400,content!$G$1:$G$174,0)),0)</f>
        <v>0</v>
      </c>
      <c r="G400">
        <f>IFERROR(VLOOKUP($A400,content!$G$1:$T$174,3,0),0)</f>
        <v>0</v>
      </c>
      <c r="H400">
        <f>IFERROR(VLOOKUP($A400,content!$G$1:$T$174,6,0),0)</f>
        <v>0</v>
      </c>
      <c r="I400">
        <f>IFERROR(VLOOKUP($A400,content!$G$1:$T$174,7,0),0)</f>
        <v>0</v>
      </c>
      <c r="J400">
        <f>IFERROR(VLOOKUP($A400,content!$G$1:$T$174,8,0),0)</f>
        <v>0</v>
      </c>
      <c r="K400">
        <f>IFERROR(VLOOKUP($A400,content!$G$1:$T$174,9,0),0)</f>
        <v>0</v>
      </c>
      <c r="L400">
        <f>IFERROR(VLOOKUP($A400,content!$G$1:$T$174,10,0),0)</f>
        <v>0</v>
      </c>
      <c r="M400">
        <f>IFERROR(VLOOKUP($A400,content!$G$1:$T$174,11,0),0)</f>
        <v>0</v>
      </c>
      <c r="N400">
        <f>IFERROR(VLOOKUP($A400,content!$G$1:$T$174,12,0),0)</f>
        <v>0</v>
      </c>
      <c r="O400">
        <f>IFERROR(VLOOKUP($A400,content!$G$1:$T$174,13,0),0)</f>
        <v>0</v>
      </c>
    </row>
    <row r="401" spans="1:15" x14ac:dyDescent="0.3">
      <c r="A401" s="12">
        <v>44969</v>
      </c>
      <c r="B401" s="7">
        <v>13279</v>
      </c>
      <c r="C401">
        <f>VLOOKUP(A401,profile_visits!$A$1:$B$658,2,FALSE)</f>
        <v>464</v>
      </c>
      <c r="D401">
        <f>IFERROR(VLOOKUP(A401,new_followers!$A$2:$B$341,2,FALSE),0)</f>
        <v>123</v>
      </c>
      <c r="E401">
        <f>IFERROR(INDEX(content!$E$1:$E$174,MATCH(newdata!A401,content!$G$1:$G$174,0)),)</f>
        <v>0</v>
      </c>
      <c r="F401">
        <f>IFERROR(INDEX(content!$F$1:$F$174,MATCH(newdata!A401,content!$G$1:$G$174,0)),0)</f>
        <v>0</v>
      </c>
      <c r="G401">
        <f>IFERROR(VLOOKUP($A401,content!$G$1:$T$174,3,0),0)</f>
        <v>0</v>
      </c>
      <c r="H401">
        <f>IFERROR(VLOOKUP($A401,content!$G$1:$T$174,6,0),0)</f>
        <v>0</v>
      </c>
      <c r="I401">
        <f>IFERROR(VLOOKUP($A401,content!$G$1:$T$174,7,0),0)</f>
        <v>0</v>
      </c>
      <c r="J401">
        <f>IFERROR(VLOOKUP($A401,content!$G$1:$T$174,8,0),0)</f>
        <v>0</v>
      </c>
      <c r="K401">
        <f>IFERROR(VLOOKUP($A401,content!$G$1:$T$174,9,0),0)</f>
        <v>0</v>
      </c>
      <c r="L401">
        <f>IFERROR(VLOOKUP($A401,content!$G$1:$T$174,10,0),0)</f>
        <v>0</v>
      </c>
      <c r="M401">
        <f>IFERROR(VLOOKUP($A401,content!$G$1:$T$174,11,0),0)</f>
        <v>0</v>
      </c>
      <c r="N401">
        <f>IFERROR(VLOOKUP($A401,content!$G$1:$T$174,12,0),0)</f>
        <v>0</v>
      </c>
      <c r="O401">
        <f>IFERROR(VLOOKUP($A401,content!$G$1:$T$174,13,0),0)</f>
        <v>0</v>
      </c>
    </row>
    <row r="402" spans="1:15" x14ac:dyDescent="0.3">
      <c r="A402" s="12">
        <v>44970</v>
      </c>
      <c r="B402" s="7">
        <v>7768</v>
      </c>
      <c r="C402">
        <f>VLOOKUP(A402,profile_visits!$A$1:$B$658,2,FALSE)</f>
        <v>339</v>
      </c>
      <c r="D402">
        <f>IFERROR(VLOOKUP(A402,new_followers!$A$2:$B$341,2,FALSE),0)</f>
        <v>124</v>
      </c>
      <c r="E402">
        <f>IFERROR(INDEX(content!$E$1:$E$174,MATCH(newdata!A402,content!$G$1:$G$174,0)),)</f>
        <v>0</v>
      </c>
      <c r="F402">
        <f>IFERROR(INDEX(content!$F$1:$F$174,MATCH(newdata!A402,content!$G$1:$G$174,0)),0)</f>
        <v>0</v>
      </c>
      <c r="G402">
        <f>IFERROR(VLOOKUP($A402,content!$G$1:$T$174,3,0),0)</f>
        <v>0</v>
      </c>
      <c r="H402">
        <f>IFERROR(VLOOKUP($A402,content!$G$1:$T$174,6,0),0)</f>
        <v>0</v>
      </c>
      <c r="I402">
        <f>IFERROR(VLOOKUP($A402,content!$G$1:$T$174,7,0),0)</f>
        <v>0</v>
      </c>
      <c r="J402">
        <f>IFERROR(VLOOKUP($A402,content!$G$1:$T$174,8,0),0)</f>
        <v>0</v>
      </c>
      <c r="K402">
        <f>IFERROR(VLOOKUP($A402,content!$G$1:$T$174,9,0),0)</f>
        <v>0</v>
      </c>
      <c r="L402">
        <f>IFERROR(VLOOKUP($A402,content!$G$1:$T$174,10,0),0)</f>
        <v>0</v>
      </c>
      <c r="M402">
        <f>IFERROR(VLOOKUP($A402,content!$G$1:$T$174,11,0),0)</f>
        <v>0</v>
      </c>
      <c r="N402">
        <f>IFERROR(VLOOKUP($A402,content!$G$1:$T$174,12,0),0)</f>
        <v>0</v>
      </c>
      <c r="O402">
        <f>IFERROR(VLOOKUP($A402,content!$G$1:$T$174,13,0),0)</f>
        <v>0</v>
      </c>
    </row>
    <row r="403" spans="1:15" x14ac:dyDescent="0.3">
      <c r="A403" s="12">
        <v>44971</v>
      </c>
      <c r="B403" s="7">
        <v>9803</v>
      </c>
      <c r="C403">
        <f>VLOOKUP(A403,profile_visits!$A$1:$B$658,2,FALSE)</f>
        <v>338</v>
      </c>
      <c r="D403">
        <f>IFERROR(VLOOKUP(A403,new_followers!$A$2:$B$341,2,FALSE),0)</f>
        <v>114</v>
      </c>
      <c r="E403">
        <f>IFERROR(INDEX(content!$E$1:$E$174,MATCH(newdata!A403,content!$G$1:$G$174,0)),)</f>
        <v>0</v>
      </c>
      <c r="F403">
        <f>IFERROR(INDEX(content!$F$1:$F$174,MATCH(newdata!A403,content!$G$1:$G$174,0)),0)</f>
        <v>0</v>
      </c>
      <c r="G403">
        <f>IFERROR(VLOOKUP($A403,content!$G$1:$T$174,3,0),0)</f>
        <v>0</v>
      </c>
      <c r="H403">
        <f>IFERROR(VLOOKUP($A403,content!$G$1:$T$174,6,0),0)</f>
        <v>0</v>
      </c>
      <c r="I403">
        <f>IFERROR(VLOOKUP($A403,content!$G$1:$T$174,7,0),0)</f>
        <v>0</v>
      </c>
      <c r="J403">
        <f>IFERROR(VLOOKUP($A403,content!$G$1:$T$174,8,0),0)</f>
        <v>0</v>
      </c>
      <c r="K403">
        <f>IFERROR(VLOOKUP($A403,content!$G$1:$T$174,9,0),0)</f>
        <v>0</v>
      </c>
      <c r="L403">
        <f>IFERROR(VLOOKUP($A403,content!$G$1:$T$174,10,0),0)</f>
        <v>0</v>
      </c>
      <c r="M403">
        <f>IFERROR(VLOOKUP($A403,content!$G$1:$T$174,11,0),0)</f>
        <v>0</v>
      </c>
      <c r="N403">
        <f>IFERROR(VLOOKUP($A403,content!$G$1:$T$174,12,0),0)</f>
        <v>0</v>
      </c>
      <c r="O403">
        <f>IFERROR(VLOOKUP($A403,content!$G$1:$T$174,13,0),0)</f>
        <v>0</v>
      </c>
    </row>
    <row r="404" spans="1:15" x14ac:dyDescent="0.3">
      <c r="A404" s="12">
        <v>44972</v>
      </c>
      <c r="B404" s="7">
        <v>14248</v>
      </c>
      <c r="C404">
        <f>VLOOKUP(A404,profile_visits!$A$1:$B$658,2,FALSE)</f>
        <v>446</v>
      </c>
      <c r="D404">
        <f>IFERROR(VLOOKUP(A404,new_followers!$A$2:$B$341,2,FALSE),0)</f>
        <v>119</v>
      </c>
      <c r="E404">
        <f>IFERROR(INDEX(content!$E$1:$E$174,MATCH(newdata!A404,content!$G$1:$G$174,0)),)</f>
        <v>0</v>
      </c>
      <c r="F404">
        <f>IFERROR(INDEX(content!$F$1:$F$174,MATCH(newdata!A404,content!$G$1:$G$174,0)),0)</f>
        <v>0</v>
      </c>
      <c r="G404">
        <f>IFERROR(VLOOKUP($A404,content!$G$1:$T$174,3,0),0)</f>
        <v>0</v>
      </c>
      <c r="H404">
        <f>IFERROR(VLOOKUP($A404,content!$G$1:$T$174,6,0),0)</f>
        <v>0</v>
      </c>
      <c r="I404">
        <f>IFERROR(VLOOKUP($A404,content!$G$1:$T$174,7,0),0)</f>
        <v>0</v>
      </c>
      <c r="J404">
        <f>IFERROR(VLOOKUP($A404,content!$G$1:$T$174,8,0),0)</f>
        <v>0</v>
      </c>
      <c r="K404">
        <f>IFERROR(VLOOKUP($A404,content!$G$1:$T$174,9,0),0)</f>
        <v>0</v>
      </c>
      <c r="L404">
        <f>IFERROR(VLOOKUP($A404,content!$G$1:$T$174,10,0),0)</f>
        <v>0</v>
      </c>
      <c r="M404">
        <f>IFERROR(VLOOKUP($A404,content!$G$1:$T$174,11,0),0)</f>
        <v>0</v>
      </c>
      <c r="N404">
        <f>IFERROR(VLOOKUP($A404,content!$G$1:$T$174,12,0),0)</f>
        <v>0</v>
      </c>
      <c r="O404">
        <f>IFERROR(VLOOKUP($A404,content!$G$1:$T$174,13,0),0)</f>
        <v>0</v>
      </c>
    </row>
    <row r="405" spans="1:15" x14ac:dyDescent="0.3">
      <c r="A405" s="12">
        <v>44973</v>
      </c>
      <c r="B405" s="7">
        <v>11959</v>
      </c>
      <c r="C405">
        <f>VLOOKUP(A405,profile_visits!$A$1:$B$658,2,FALSE)</f>
        <v>446</v>
      </c>
      <c r="D405">
        <f>IFERROR(VLOOKUP(A405,new_followers!$A$2:$B$341,2,FALSE),0)</f>
        <v>147</v>
      </c>
      <c r="E405">
        <f>IFERROR(INDEX(content!$E$1:$E$174,MATCH(newdata!A405,content!$G$1:$G$174,0)),)</f>
        <v>0</v>
      </c>
      <c r="F405">
        <f>IFERROR(INDEX(content!$F$1:$F$174,MATCH(newdata!A405,content!$G$1:$G$174,0)),0)</f>
        <v>0</v>
      </c>
      <c r="G405">
        <f>IFERROR(VLOOKUP($A405,content!$G$1:$T$174,3,0),0)</f>
        <v>0</v>
      </c>
      <c r="H405">
        <f>IFERROR(VLOOKUP($A405,content!$G$1:$T$174,6,0),0)</f>
        <v>0</v>
      </c>
      <c r="I405">
        <f>IFERROR(VLOOKUP($A405,content!$G$1:$T$174,7,0),0)</f>
        <v>0</v>
      </c>
      <c r="J405">
        <f>IFERROR(VLOOKUP($A405,content!$G$1:$T$174,8,0),0)</f>
        <v>0</v>
      </c>
      <c r="K405">
        <f>IFERROR(VLOOKUP($A405,content!$G$1:$T$174,9,0),0)</f>
        <v>0</v>
      </c>
      <c r="L405">
        <f>IFERROR(VLOOKUP($A405,content!$G$1:$T$174,10,0),0)</f>
        <v>0</v>
      </c>
      <c r="M405">
        <f>IFERROR(VLOOKUP($A405,content!$G$1:$T$174,11,0),0)</f>
        <v>0</v>
      </c>
      <c r="N405">
        <f>IFERROR(VLOOKUP($A405,content!$G$1:$T$174,12,0),0)</f>
        <v>0</v>
      </c>
      <c r="O405">
        <f>IFERROR(VLOOKUP($A405,content!$G$1:$T$174,13,0),0)</f>
        <v>0</v>
      </c>
    </row>
    <row r="406" spans="1:15" x14ac:dyDescent="0.3">
      <c r="A406" s="12">
        <v>44974</v>
      </c>
      <c r="B406" s="7">
        <v>7123</v>
      </c>
      <c r="C406">
        <f>VLOOKUP(A406,profile_visits!$A$1:$B$658,2,FALSE)</f>
        <v>318</v>
      </c>
      <c r="D406">
        <f>IFERROR(VLOOKUP(A406,new_followers!$A$2:$B$341,2,FALSE),0)</f>
        <v>130</v>
      </c>
      <c r="E406">
        <f>IFERROR(INDEX(content!$E$1:$E$174,MATCH(newdata!A406,content!$G$1:$G$174,0)),)</f>
        <v>0</v>
      </c>
      <c r="F406">
        <f>IFERROR(INDEX(content!$F$1:$F$174,MATCH(newdata!A406,content!$G$1:$G$174,0)),0)</f>
        <v>0</v>
      </c>
      <c r="G406">
        <f>IFERROR(VLOOKUP($A406,content!$G$1:$T$174,3,0),0)</f>
        <v>0</v>
      </c>
      <c r="H406">
        <f>IFERROR(VLOOKUP($A406,content!$G$1:$T$174,6,0),0)</f>
        <v>0</v>
      </c>
      <c r="I406">
        <f>IFERROR(VLOOKUP($A406,content!$G$1:$T$174,7,0),0)</f>
        <v>0</v>
      </c>
      <c r="J406">
        <f>IFERROR(VLOOKUP($A406,content!$G$1:$T$174,8,0),0)</f>
        <v>0</v>
      </c>
      <c r="K406">
        <f>IFERROR(VLOOKUP($A406,content!$G$1:$T$174,9,0),0)</f>
        <v>0</v>
      </c>
      <c r="L406">
        <f>IFERROR(VLOOKUP($A406,content!$G$1:$T$174,10,0),0)</f>
        <v>0</v>
      </c>
      <c r="M406">
        <f>IFERROR(VLOOKUP($A406,content!$G$1:$T$174,11,0),0)</f>
        <v>0</v>
      </c>
      <c r="N406">
        <f>IFERROR(VLOOKUP($A406,content!$G$1:$T$174,12,0),0)</f>
        <v>0</v>
      </c>
      <c r="O406">
        <f>IFERROR(VLOOKUP($A406,content!$G$1:$T$174,13,0),0)</f>
        <v>0</v>
      </c>
    </row>
    <row r="407" spans="1:15" x14ac:dyDescent="0.3">
      <c r="A407" s="12">
        <v>44975</v>
      </c>
      <c r="B407" s="7">
        <v>8088</v>
      </c>
      <c r="C407">
        <f>VLOOKUP(A407,profile_visits!$A$1:$B$658,2,FALSE)</f>
        <v>313</v>
      </c>
      <c r="D407">
        <f>IFERROR(VLOOKUP(A407,new_followers!$A$2:$B$341,2,FALSE),0)</f>
        <v>103</v>
      </c>
      <c r="E407">
        <f>IFERROR(INDEX(content!$E$1:$E$174,MATCH(newdata!A407,content!$G$1:$G$174,0)),)</f>
        <v>0</v>
      </c>
      <c r="F407">
        <f>IFERROR(INDEX(content!$F$1:$F$174,MATCH(newdata!A407,content!$G$1:$G$174,0)),0)</f>
        <v>0</v>
      </c>
      <c r="G407">
        <f>IFERROR(VLOOKUP($A407,content!$G$1:$T$174,3,0),0)</f>
        <v>0</v>
      </c>
      <c r="H407">
        <f>IFERROR(VLOOKUP($A407,content!$G$1:$T$174,6,0),0)</f>
        <v>0</v>
      </c>
      <c r="I407">
        <f>IFERROR(VLOOKUP($A407,content!$G$1:$T$174,7,0),0)</f>
        <v>0</v>
      </c>
      <c r="J407">
        <f>IFERROR(VLOOKUP($A407,content!$G$1:$T$174,8,0),0)</f>
        <v>0</v>
      </c>
      <c r="K407">
        <f>IFERROR(VLOOKUP($A407,content!$G$1:$T$174,9,0),0)</f>
        <v>0</v>
      </c>
      <c r="L407">
        <f>IFERROR(VLOOKUP($A407,content!$G$1:$T$174,10,0),0)</f>
        <v>0</v>
      </c>
      <c r="M407">
        <f>IFERROR(VLOOKUP($A407,content!$G$1:$T$174,11,0),0)</f>
        <v>0</v>
      </c>
      <c r="N407">
        <f>IFERROR(VLOOKUP($A407,content!$G$1:$T$174,12,0),0)</f>
        <v>0</v>
      </c>
      <c r="O407">
        <f>IFERROR(VLOOKUP($A407,content!$G$1:$T$174,13,0),0)</f>
        <v>0</v>
      </c>
    </row>
    <row r="408" spans="1:15" x14ac:dyDescent="0.3">
      <c r="A408" s="12">
        <v>44976</v>
      </c>
      <c r="B408" s="7">
        <v>6175</v>
      </c>
      <c r="C408">
        <f>VLOOKUP(A408,profile_visits!$A$1:$B$658,2,FALSE)</f>
        <v>283</v>
      </c>
      <c r="D408">
        <f>IFERROR(VLOOKUP(A408,new_followers!$A$2:$B$341,2,FALSE),0)</f>
        <v>113</v>
      </c>
      <c r="E408">
        <f>IFERROR(INDEX(content!$E$1:$E$174,MATCH(newdata!A408,content!$G$1:$G$174,0)),)</f>
        <v>0</v>
      </c>
      <c r="F408">
        <f>IFERROR(INDEX(content!$F$1:$F$174,MATCH(newdata!A408,content!$G$1:$G$174,0)),0)</f>
        <v>0</v>
      </c>
      <c r="G408">
        <f>IFERROR(VLOOKUP($A408,content!$G$1:$T$174,3,0),0)</f>
        <v>0</v>
      </c>
      <c r="H408">
        <f>IFERROR(VLOOKUP($A408,content!$G$1:$T$174,6,0),0)</f>
        <v>0</v>
      </c>
      <c r="I408">
        <f>IFERROR(VLOOKUP($A408,content!$G$1:$T$174,7,0),0)</f>
        <v>0</v>
      </c>
      <c r="J408">
        <f>IFERROR(VLOOKUP($A408,content!$G$1:$T$174,8,0),0)</f>
        <v>0</v>
      </c>
      <c r="K408">
        <f>IFERROR(VLOOKUP($A408,content!$G$1:$T$174,9,0),0)</f>
        <v>0</v>
      </c>
      <c r="L408">
        <f>IFERROR(VLOOKUP($A408,content!$G$1:$T$174,10,0),0)</f>
        <v>0</v>
      </c>
      <c r="M408">
        <f>IFERROR(VLOOKUP($A408,content!$G$1:$T$174,11,0),0)</f>
        <v>0</v>
      </c>
      <c r="N408">
        <f>IFERROR(VLOOKUP($A408,content!$G$1:$T$174,12,0),0)</f>
        <v>0</v>
      </c>
      <c r="O408">
        <f>IFERROR(VLOOKUP($A408,content!$G$1:$T$174,13,0),0)</f>
        <v>0</v>
      </c>
    </row>
    <row r="409" spans="1:15" x14ac:dyDescent="0.3">
      <c r="A409" s="12">
        <v>44977</v>
      </c>
      <c r="B409" s="7">
        <v>8274</v>
      </c>
      <c r="C409">
        <f>VLOOKUP(A409,profile_visits!$A$1:$B$658,2,FALSE)</f>
        <v>317</v>
      </c>
      <c r="D409">
        <f>IFERROR(VLOOKUP(A409,new_followers!$A$2:$B$341,2,FALSE),0)</f>
        <v>123</v>
      </c>
      <c r="E409">
        <f>IFERROR(INDEX(content!$E$1:$E$174,MATCH(newdata!A409,content!$G$1:$G$174,0)),)</f>
        <v>0</v>
      </c>
      <c r="F409">
        <f>IFERROR(INDEX(content!$F$1:$F$174,MATCH(newdata!A409,content!$G$1:$G$174,0)),0)</f>
        <v>0</v>
      </c>
      <c r="G409">
        <f>IFERROR(VLOOKUP($A409,content!$G$1:$T$174,3,0),0)</f>
        <v>0</v>
      </c>
      <c r="H409">
        <f>IFERROR(VLOOKUP($A409,content!$G$1:$T$174,6,0),0)</f>
        <v>0</v>
      </c>
      <c r="I409">
        <f>IFERROR(VLOOKUP($A409,content!$G$1:$T$174,7,0),0)</f>
        <v>0</v>
      </c>
      <c r="J409">
        <f>IFERROR(VLOOKUP($A409,content!$G$1:$T$174,8,0),0)</f>
        <v>0</v>
      </c>
      <c r="K409">
        <f>IFERROR(VLOOKUP($A409,content!$G$1:$T$174,9,0),0)</f>
        <v>0</v>
      </c>
      <c r="L409">
        <f>IFERROR(VLOOKUP($A409,content!$G$1:$T$174,10,0),0)</f>
        <v>0</v>
      </c>
      <c r="M409">
        <f>IFERROR(VLOOKUP($A409,content!$G$1:$T$174,11,0),0)</f>
        <v>0</v>
      </c>
      <c r="N409">
        <f>IFERROR(VLOOKUP($A409,content!$G$1:$T$174,12,0),0)</f>
        <v>0</v>
      </c>
      <c r="O409">
        <f>IFERROR(VLOOKUP($A409,content!$G$1:$T$174,13,0),0)</f>
        <v>0</v>
      </c>
    </row>
    <row r="410" spans="1:15" x14ac:dyDescent="0.3">
      <c r="A410" s="12">
        <v>44978</v>
      </c>
      <c r="B410" s="7">
        <v>8569</v>
      </c>
      <c r="C410">
        <f>VLOOKUP(A410,profile_visits!$A$1:$B$658,2,FALSE)</f>
        <v>354</v>
      </c>
      <c r="D410">
        <f>IFERROR(VLOOKUP(A410,new_followers!$A$2:$B$341,2,FALSE),0)</f>
        <v>136</v>
      </c>
      <c r="E410">
        <f>IFERROR(INDEX(content!$E$1:$E$174,MATCH(newdata!A410,content!$G$1:$G$174,0)),)</f>
        <v>0</v>
      </c>
      <c r="F410">
        <f>IFERROR(INDEX(content!$F$1:$F$174,MATCH(newdata!A410,content!$G$1:$G$174,0)),0)</f>
        <v>0</v>
      </c>
      <c r="G410">
        <f>IFERROR(VLOOKUP($A410,content!$G$1:$T$174,3,0),0)</f>
        <v>0</v>
      </c>
      <c r="H410">
        <f>IFERROR(VLOOKUP($A410,content!$G$1:$T$174,6,0),0)</f>
        <v>0</v>
      </c>
      <c r="I410">
        <f>IFERROR(VLOOKUP($A410,content!$G$1:$T$174,7,0),0)</f>
        <v>0</v>
      </c>
      <c r="J410">
        <f>IFERROR(VLOOKUP($A410,content!$G$1:$T$174,8,0),0)</f>
        <v>0</v>
      </c>
      <c r="K410">
        <f>IFERROR(VLOOKUP($A410,content!$G$1:$T$174,9,0),0)</f>
        <v>0</v>
      </c>
      <c r="L410">
        <f>IFERROR(VLOOKUP($A410,content!$G$1:$T$174,10,0),0)</f>
        <v>0</v>
      </c>
      <c r="M410">
        <f>IFERROR(VLOOKUP($A410,content!$G$1:$T$174,11,0),0)</f>
        <v>0</v>
      </c>
      <c r="N410">
        <f>IFERROR(VLOOKUP($A410,content!$G$1:$T$174,12,0),0)</f>
        <v>0</v>
      </c>
      <c r="O410">
        <f>IFERROR(VLOOKUP($A410,content!$G$1:$T$174,13,0),0)</f>
        <v>0</v>
      </c>
    </row>
    <row r="411" spans="1:15" x14ac:dyDescent="0.3">
      <c r="A411" s="12">
        <v>44979</v>
      </c>
      <c r="B411" s="7">
        <v>14626</v>
      </c>
      <c r="C411">
        <f>VLOOKUP(A411,profile_visits!$A$1:$B$658,2,FALSE)</f>
        <v>462</v>
      </c>
      <c r="D411">
        <f>IFERROR(VLOOKUP(A411,new_followers!$A$2:$B$341,2,FALSE),0)</f>
        <v>197</v>
      </c>
      <c r="E411">
        <f>IFERROR(INDEX(content!$E$1:$E$174,MATCH(newdata!A411,content!$G$1:$G$174,0)),)</f>
        <v>0</v>
      </c>
      <c r="F411">
        <f>IFERROR(INDEX(content!$F$1:$F$174,MATCH(newdata!A411,content!$G$1:$G$174,0)),0)</f>
        <v>0</v>
      </c>
      <c r="G411">
        <f>IFERROR(VLOOKUP($A411,content!$G$1:$T$174,3,0),0)</f>
        <v>0</v>
      </c>
      <c r="H411">
        <f>IFERROR(VLOOKUP($A411,content!$G$1:$T$174,6,0),0)</f>
        <v>0</v>
      </c>
      <c r="I411">
        <f>IFERROR(VLOOKUP($A411,content!$G$1:$T$174,7,0),0)</f>
        <v>0</v>
      </c>
      <c r="J411">
        <f>IFERROR(VLOOKUP($A411,content!$G$1:$T$174,8,0),0)</f>
        <v>0</v>
      </c>
      <c r="K411">
        <f>IFERROR(VLOOKUP($A411,content!$G$1:$T$174,9,0),0)</f>
        <v>0</v>
      </c>
      <c r="L411">
        <f>IFERROR(VLOOKUP($A411,content!$G$1:$T$174,10,0),0)</f>
        <v>0</v>
      </c>
      <c r="M411">
        <f>IFERROR(VLOOKUP($A411,content!$G$1:$T$174,11,0),0)</f>
        <v>0</v>
      </c>
      <c r="N411">
        <f>IFERROR(VLOOKUP($A411,content!$G$1:$T$174,12,0),0)</f>
        <v>0</v>
      </c>
      <c r="O411">
        <f>IFERROR(VLOOKUP($A411,content!$G$1:$T$174,13,0),0)</f>
        <v>0</v>
      </c>
    </row>
    <row r="412" spans="1:15" x14ac:dyDescent="0.3">
      <c r="A412" s="12">
        <v>44980</v>
      </c>
      <c r="B412" s="7">
        <v>12427</v>
      </c>
      <c r="C412">
        <f>VLOOKUP(A412,profile_visits!$A$1:$B$658,2,FALSE)</f>
        <v>375</v>
      </c>
      <c r="D412">
        <f>IFERROR(VLOOKUP(A412,new_followers!$A$2:$B$341,2,FALSE),0)</f>
        <v>167</v>
      </c>
      <c r="E412">
        <f>IFERROR(INDEX(content!$E$1:$E$174,MATCH(newdata!A412,content!$G$1:$G$174,0)),)</f>
        <v>0</v>
      </c>
      <c r="F412">
        <f>IFERROR(INDEX(content!$F$1:$F$174,MATCH(newdata!A412,content!$G$1:$G$174,0)),0)</f>
        <v>0</v>
      </c>
      <c r="G412">
        <f>IFERROR(VLOOKUP($A412,content!$G$1:$T$174,3,0),0)</f>
        <v>0</v>
      </c>
      <c r="H412">
        <f>IFERROR(VLOOKUP($A412,content!$G$1:$T$174,6,0),0)</f>
        <v>0</v>
      </c>
      <c r="I412">
        <f>IFERROR(VLOOKUP($A412,content!$G$1:$T$174,7,0),0)</f>
        <v>0</v>
      </c>
      <c r="J412">
        <f>IFERROR(VLOOKUP($A412,content!$G$1:$T$174,8,0),0)</f>
        <v>0</v>
      </c>
      <c r="K412">
        <f>IFERROR(VLOOKUP($A412,content!$G$1:$T$174,9,0),0)</f>
        <v>0</v>
      </c>
      <c r="L412">
        <f>IFERROR(VLOOKUP($A412,content!$G$1:$T$174,10,0),0)</f>
        <v>0</v>
      </c>
      <c r="M412">
        <f>IFERROR(VLOOKUP($A412,content!$G$1:$T$174,11,0),0)</f>
        <v>0</v>
      </c>
      <c r="N412">
        <f>IFERROR(VLOOKUP($A412,content!$G$1:$T$174,12,0),0)</f>
        <v>0</v>
      </c>
      <c r="O412">
        <f>IFERROR(VLOOKUP($A412,content!$G$1:$T$174,13,0),0)</f>
        <v>0</v>
      </c>
    </row>
    <row r="413" spans="1:15" x14ac:dyDescent="0.3">
      <c r="A413" s="12">
        <v>44981</v>
      </c>
      <c r="B413" s="7">
        <v>5799</v>
      </c>
      <c r="C413">
        <f>VLOOKUP(A413,profile_visits!$A$1:$B$658,2,FALSE)</f>
        <v>258</v>
      </c>
      <c r="D413">
        <f>IFERROR(VLOOKUP(A413,new_followers!$A$2:$B$341,2,FALSE),0)</f>
        <v>118</v>
      </c>
      <c r="E413">
        <f>IFERROR(INDEX(content!$E$1:$E$174,MATCH(newdata!A413,content!$G$1:$G$174,0)),)</f>
        <v>0</v>
      </c>
      <c r="F413">
        <f>IFERROR(INDEX(content!$F$1:$F$174,MATCH(newdata!A413,content!$G$1:$G$174,0)),0)</f>
        <v>0</v>
      </c>
      <c r="G413">
        <f>IFERROR(VLOOKUP($A413,content!$G$1:$T$174,3,0),0)</f>
        <v>0</v>
      </c>
      <c r="H413">
        <f>IFERROR(VLOOKUP($A413,content!$G$1:$T$174,6,0),0)</f>
        <v>0</v>
      </c>
      <c r="I413">
        <f>IFERROR(VLOOKUP($A413,content!$G$1:$T$174,7,0),0)</f>
        <v>0</v>
      </c>
      <c r="J413">
        <f>IFERROR(VLOOKUP($A413,content!$G$1:$T$174,8,0),0)</f>
        <v>0</v>
      </c>
      <c r="K413">
        <f>IFERROR(VLOOKUP($A413,content!$G$1:$T$174,9,0),0)</f>
        <v>0</v>
      </c>
      <c r="L413">
        <f>IFERROR(VLOOKUP($A413,content!$G$1:$T$174,10,0),0)</f>
        <v>0</v>
      </c>
      <c r="M413">
        <f>IFERROR(VLOOKUP($A413,content!$G$1:$T$174,11,0),0)</f>
        <v>0</v>
      </c>
      <c r="N413">
        <f>IFERROR(VLOOKUP($A413,content!$G$1:$T$174,12,0),0)</f>
        <v>0</v>
      </c>
      <c r="O413">
        <f>IFERROR(VLOOKUP($A413,content!$G$1:$T$174,13,0),0)</f>
        <v>0</v>
      </c>
    </row>
    <row r="414" spans="1:15" x14ac:dyDescent="0.3">
      <c r="A414" s="12">
        <v>44982</v>
      </c>
      <c r="B414" s="7">
        <v>14537</v>
      </c>
      <c r="C414">
        <f>VLOOKUP(A414,profile_visits!$A$1:$B$658,2,FALSE)</f>
        <v>444</v>
      </c>
      <c r="D414">
        <f>IFERROR(VLOOKUP(A414,new_followers!$A$2:$B$341,2,FALSE),0)</f>
        <v>143</v>
      </c>
      <c r="E414">
        <f>IFERROR(INDEX(content!$E$1:$E$174,MATCH(newdata!A414,content!$G$1:$G$174,0)),)</f>
        <v>0</v>
      </c>
      <c r="F414">
        <f>IFERROR(INDEX(content!$F$1:$F$174,MATCH(newdata!A414,content!$G$1:$G$174,0)),0)</f>
        <v>0</v>
      </c>
      <c r="G414">
        <f>IFERROR(VLOOKUP($A414,content!$G$1:$T$174,3,0),0)</f>
        <v>0</v>
      </c>
      <c r="H414">
        <f>IFERROR(VLOOKUP($A414,content!$G$1:$T$174,6,0),0)</f>
        <v>0</v>
      </c>
      <c r="I414">
        <f>IFERROR(VLOOKUP($A414,content!$G$1:$T$174,7,0),0)</f>
        <v>0</v>
      </c>
      <c r="J414">
        <f>IFERROR(VLOOKUP($A414,content!$G$1:$T$174,8,0),0)</f>
        <v>0</v>
      </c>
      <c r="K414">
        <f>IFERROR(VLOOKUP($A414,content!$G$1:$T$174,9,0),0)</f>
        <v>0</v>
      </c>
      <c r="L414">
        <f>IFERROR(VLOOKUP($A414,content!$G$1:$T$174,10,0),0)</f>
        <v>0</v>
      </c>
      <c r="M414">
        <f>IFERROR(VLOOKUP($A414,content!$G$1:$T$174,11,0),0)</f>
        <v>0</v>
      </c>
      <c r="N414">
        <f>IFERROR(VLOOKUP($A414,content!$G$1:$T$174,12,0),0)</f>
        <v>0</v>
      </c>
      <c r="O414">
        <f>IFERROR(VLOOKUP($A414,content!$G$1:$T$174,13,0),0)</f>
        <v>0</v>
      </c>
    </row>
    <row r="415" spans="1:15" x14ac:dyDescent="0.3">
      <c r="A415" s="12">
        <v>44983</v>
      </c>
      <c r="B415" s="7">
        <v>13187</v>
      </c>
      <c r="C415">
        <f>VLOOKUP(A415,profile_visits!$A$1:$B$658,2,FALSE)</f>
        <v>627</v>
      </c>
      <c r="D415">
        <f>IFERROR(VLOOKUP(A415,new_followers!$A$2:$B$341,2,FALSE),0)</f>
        <v>157</v>
      </c>
      <c r="E415">
        <f>IFERROR(INDEX(content!$E$1:$E$174,MATCH(newdata!A415,content!$G$1:$G$174,0)),)</f>
        <v>0</v>
      </c>
      <c r="F415">
        <f>IFERROR(INDEX(content!$F$1:$F$174,MATCH(newdata!A415,content!$G$1:$G$174,0)),0)</f>
        <v>0</v>
      </c>
      <c r="G415">
        <f>IFERROR(VLOOKUP($A415,content!$G$1:$T$174,3,0),0)</f>
        <v>0</v>
      </c>
      <c r="H415">
        <f>IFERROR(VLOOKUP($A415,content!$G$1:$T$174,6,0),0)</f>
        <v>0</v>
      </c>
      <c r="I415">
        <f>IFERROR(VLOOKUP($A415,content!$G$1:$T$174,7,0),0)</f>
        <v>0</v>
      </c>
      <c r="J415">
        <f>IFERROR(VLOOKUP($A415,content!$G$1:$T$174,8,0),0)</f>
        <v>0</v>
      </c>
      <c r="K415">
        <f>IFERROR(VLOOKUP($A415,content!$G$1:$T$174,9,0),0)</f>
        <v>0</v>
      </c>
      <c r="L415">
        <f>IFERROR(VLOOKUP($A415,content!$G$1:$T$174,10,0),0)</f>
        <v>0</v>
      </c>
      <c r="M415">
        <f>IFERROR(VLOOKUP($A415,content!$G$1:$T$174,11,0),0)</f>
        <v>0</v>
      </c>
      <c r="N415">
        <f>IFERROR(VLOOKUP($A415,content!$G$1:$T$174,12,0),0)</f>
        <v>0</v>
      </c>
      <c r="O415">
        <f>IFERROR(VLOOKUP($A415,content!$G$1:$T$174,13,0),0)</f>
        <v>0</v>
      </c>
    </row>
    <row r="416" spans="1:15" x14ac:dyDescent="0.3">
      <c r="A416" s="12">
        <v>44984</v>
      </c>
      <c r="B416" s="7">
        <v>12025</v>
      </c>
      <c r="C416">
        <f>VLOOKUP(A416,profile_visits!$A$1:$B$658,2,FALSE)</f>
        <v>465</v>
      </c>
      <c r="D416">
        <f>IFERROR(VLOOKUP(A416,new_followers!$A$2:$B$341,2,FALSE),0)</f>
        <v>125</v>
      </c>
      <c r="E416">
        <f>IFERROR(INDEX(content!$E$1:$E$174,MATCH(newdata!A416,content!$G$1:$G$174,0)),)</f>
        <v>0</v>
      </c>
      <c r="F416">
        <f>IFERROR(INDEX(content!$F$1:$F$174,MATCH(newdata!A416,content!$G$1:$G$174,0)),0)</f>
        <v>0</v>
      </c>
      <c r="G416">
        <f>IFERROR(VLOOKUP($A416,content!$G$1:$T$174,3,0),0)</f>
        <v>0</v>
      </c>
      <c r="H416">
        <f>IFERROR(VLOOKUP($A416,content!$G$1:$T$174,6,0),0)</f>
        <v>0</v>
      </c>
      <c r="I416">
        <f>IFERROR(VLOOKUP($A416,content!$G$1:$T$174,7,0),0)</f>
        <v>0</v>
      </c>
      <c r="J416">
        <f>IFERROR(VLOOKUP($A416,content!$G$1:$T$174,8,0),0)</f>
        <v>0</v>
      </c>
      <c r="K416">
        <f>IFERROR(VLOOKUP($A416,content!$G$1:$T$174,9,0),0)</f>
        <v>0</v>
      </c>
      <c r="L416">
        <f>IFERROR(VLOOKUP($A416,content!$G$1:$T$174,10,0),0)</f>
        <v>0</v>
      </c>
      <c r="M416">
        <f>IFERROR(VLOOKUP($A416,content!$G$1:$T$174,11,0),0)</f>
        <v>0</v>
      </c>
      <c r="N416">
        <f>IFERROR(VLOOKUP($A416,content!$G$1:$T$174,12,0),0)</f>
        <v>0</v>
      </c>
      <c r="O416">
        <f>IFERROR(VLOOKUP($A416,content!$G$1:$T$174,13,0),0)</f>
        <v>0</v>
      </c>
    </row>
    <row r="417" spans="1:15" x14ac:dyDescent="0.3">
      <c r="A417" s="12">
        <v>44985</v>
      </c>
      <c r="B417" s="7">
        <v>9454</v>
      </c>
      <c r="C417">
        <f>VLOOKUP(A417,profile_visits!$A$1:$B$658,2,FALSE)</f>
        <v>406</v>
      </c>
      <c r="D417">
        <f>IFERROR(VLOOKUP(A417,new_followers!$A$2:$B$341,2,FALSE),0)</f>
        <v>134</v>
      </c>
      <c r="E417">
        <f>IFERROR(INDEX(content!$E$1:$E$174,MATCH(newdata!A417,content!$G$1:$G$174,0)),)</f>
        <v>0</v>
      </c>
      <c r="F417">
        <f>IFERROR(INDEX(content!$F$1:$F$174,MATCH(newdata!A417,content!$G$1:$G$174,0)),0)</f>
        <v>0</v>
      </c>
      <c r="G417">
        <f>IFERROR(VLOOKUP($A417,content!$G$1:$T$174,3,0),0)</f>
        <v>0</v>
      </c>
      <c r="H417">
        <f>IFERROR(VLOOKUP($A417,content!$G$1:$T$174,6,0),0)</f>
        <v>0</v>
      </c>
      <c r="I417">
        <f>IFERROR(VLOOKUP($A417,content!$G$1:$T$174,7,0),0)</f>
        <v>0</v>
      </c>
      <c r="J417">
        <f>IFERROR(VLOOKUP($A417,content!$G$1:$T$174,8,0),0)</f>
        <v>0</v>
      </c>
      <c r="K417">
        <f>IFERROR(VLOOKUP($A417,content!$G$1:$T$174,9,0),0)</f>
        <v>0</v>
      </c>
      <c r="L417">
        <f>IFERROR(VLOOKUP($A417,content!$G$1:$T$174,10,0),0)</f>
        <v>0</v>
      </c>
      <c r="M417">
        <f>IFERROR(VLOOKUP($A417,content!$G$1:$T$174,11,0),0)</f>
        <v>0</v>
      </c>
      <c r="N417">
        <f>IFERROR(VLOOKUP($A417,content!$G$1:$T$174,12,0),0)</f>
        <v>0</v>
      </c>
      <c r="O417">
        <f>IFERROR(VLOOKUP($A417,content!$G$1:$T$174,13,0),0)</f>
        <v>0</v>
      </c>
    </row>
    <row r="418" spans="1:15" x14ac:dyDescent="0.3">
      <c r="A418" s="12">
        <v>44986</v>
      </c>
      <c r="B418" s="7">
        <v>45333</v>
      </c>
      <c r="C418">
        <f>VLOOKUP(A418,profile_visits!$A$1:$B$658,2,FALSE)</f>
        <v>1015</v>
      </c>
      <c r="D418">
        <f>IFERROR(VLOOKUP(A418,new_followers!$A$2:$B$341,2,FALSE),0)</f>
        <v>148</v>
      </c>
      <c r="E418">
        <f>IFERROR(INDEX(content!$E$1:$E$174,MATCH(newdata!A418,content!$G$1:$G$174,0)),)</f>
        <v>0</v>
      </c>
      <c r="F418">
        <f>IFERROR(INDEX(content!$F$1:$F$174,MATCH(newdata!A418,content!$G$1:$G$174,0)),0)</f>
        <v>0</v>
      </c>
      <c r="G418">
        <f>IFERROR(VLOOKUP($A418,content!$G$1:$T$174,3,0),0)</f>
        <v>0</v>
      </c>
      <c r="H418">
        <f>IFERROR(VLOOKUP($A418,content!$G$1:$T$174,6,0),0)</f>
        <v>0</v>
      </c>
      <c r="I418">
        <f>IFERROR(VLOOKUP($A418,content!$G$1:$T$174,7,0),0)</f>
        <v>0</v>
      </c>
      <c r="J418">
        <f>IFERROR(VLOOKUP($A418,content!$G$1:$T$174,8,0),0)</f>
        <v>0</v>
      </c>
      <c r="K418">
        <f>IFERROR(VLOOKUP($A418,content!$G$1:$T$174,9,0),0)</f>
        <v>0</v>
      </c>
      <c r="L418">
        <f>IFERROR(VLOOKUP($A418,content!$G$1:$T$174,10,0),0)</f>
        <v>0</v>
      </c>
      <c r="M418">
        <f>IFERROR(VLOOKUP($A418,content!$G$1:$T$174,11,0),0)</f>
        <v>0</v>
      </c>
      <c r="N418">
        <f>IFERROR(VLOOKUP($A418,content!$G$1:$T$174,12,0),0)</f>
        <v>0</v>
      </c>
      <c r="O418">
        <f>IFERROR(VLOOKUP($A418,content!$G$1:$T$174,13,0),0)</f>
        <v>0</v>
      </c>
    </row>
    <row r="419" spans="1:15" x14ac:dyDescent="0.3">
      <c r="A419" s="12">
        <v>44987</v>
      </c>
      <c r="B419" s="7">
        <v>25792</v>
      </c>
      <c r="C419">
        <f>VLOOKUP(A419,profile_visits!$A$1:$B$658,2,FALSE)</f>
        <v>642</v>
      </c>
      <c r="D419">
        <f>IFERROR(VLOOKUP(A419,new_followers!$A$2:$B$341,2,FALSE),0)</f>
        <v>148</v>
      </c>
      <c r="E419" t="str">
        <f>IFERROR(INDEX(content!$E$1:$E$174,MATCH(newdata!A419,content!$G$1:$G$174,0)),)</f>
        <v>@zomato the popular food delivery 🍕 and restaurant🍴discovery platform use data science to drive its business operations and gain a competitive edge.
➖ One of the key ways they use data science is to optimize their delivery routes.🚚
➖ They also use data science to analyze customer reviews 👍🏼👎🏼 and ratings to provide more accurate recommendations. 
From delivery routes to customer engagement, Zomato leverages data science to improve every aspect of its business.
If you found this useful, follow @dataanalystduo 
#datascience #dataanalyst #dataanalytics #ai #ml</v>
      </c>
      <c r="F419">
        <f>IFERROR(INDEX(content!$F$1:$F$174,MATCH(newdata!A419,content!$G$1:$G$174,0)),0)</f>
        <v>67</v>
      </c>
      <c r="G419" t="str">
        <f>IFERROR(VLOOKUP($A419,content!$G$1:$T$174,3,0),0)</f>
        <v>https://www.instagram.com/reel/CoM0dGrDzS7/</v>
      </c>
      <c r="H419" t="str">
        <f>IFERROR(VLOOKUP($A419,content!$G$1:$T$174,6,0),0)</f>
        <v>Lifetime</v>
      </c>
      <c r="I419">
        <f>IFERROR(VLOOKUP($A419,content!$G$1:$T$174,7,0),0)</f>
        <v>33510</v>
      </c>
      <c r="J419">
        <f>IFERROR(VLOOKUP($A419,content!$G$1:$T$174,8,0),0)</f>
        <v>20932</v>
      </c>
      <c r="K419">
        <f>IFERROR(VLOOKUP($A419,content!$G$1:$T$174,9,0),0)</f>
        <v>87</v>
      </c>
      <c r="L419">
        <f>IFERROR(VLOOKUP($A419,content!$G$1:$T$174,10,0),0)</f>
        <v>56</v>
      </c>
      <c r="M419">
        <f>IFERROR(VLOOKUP($A419,content!$G$1:$T$174,11,0),0)</f>
        <v>10657</v>
      </c>
      <c r="N419">
        <f>IFERROR(VLOOKUP($A419,content!$G$1:$T$174,12,0),0)</f>
        <v>894</v>
      </c>
      <c r="O419">
        <f>IFERROR(VLOOKUP($A419,content!$G$1:$T$174,13,0),0)</f>
        <v>18</v>
      </c>
    </row>
    <row r="420" spans="1:15" x14ac:dyDescent="0.3">
      <c r="A420" s="12">
        <v>44988</v>
      </c>
      <c r="B420" s="7">
        <v>30247</v>
      </c>
      <c r="C420">
        <f>VLOOKUP(A420,profile_visits!$A$1:$B$658,2,FALSE)</f>
        <v>630</v>
      </c>
      <c r="D420">
        <f>IFERROR(VLOOKUP(A420,new_followers!$A$2:$B$341,2,FALSE),0)</f>
        <v>125</v>
      </c>
      <c r="E420" t="str">
        <f>IFERROR(INDEX(content!$E$1:$E$174,MATCH(newdata!A420,content!$G$1:$G$174,0)),)</f>
        <v>These five words are important to understand statistics ‼️
🔺Population 
🔺Sample
🔺Parameter
🔺Statistic
🔺Variable 
.
.
.
Follow @dataanalystduo
.
.
.
#datascience #dataanalyst #dataanalytics #roadmap #ml #ai #statistics</v>
      </c>
      <c r="F420">
        <f>IFERROR(INDEX(content!$F$1:$F$174,MATCH(newdata!A420,content!$G$1:$G$174,0)),0)</f>
        <v>0</v>
      </c>
      <c r="G420" t="str">
        <f>IFERROR(VLOOKUP($A420,content!$G$1:$T$174,3,0),0)</f>
        <v>https://www.instagram.com/p/CpU6uYPDNMl/</v>
      </c>
      <c r="H420" t="str">
        <f>IFERROR(VLOOKUP($A420,content!$G$1:$T$174,6,0),0)</f>
        <v>Lifetime</v>
      </c>
      <c r="I420">
        <f>IFERROR(VLOOKUP($A420,content!$G$1:$T$174,7,0),0)</f>
        <v>40967</v>
      </c>
      <c r="J420">
        <f>IFERROR(VLOOKUP($A420,content!$G$1:$T$174,8,0),0)</f>
        <v>31095</v>
      </c>
      <c r="K420">
        <f>IFERROR(VLOOKUP($A420,content!$G$1:$T$174,9,0),0)</f>
        <v>92</v>
      </c>
      <c r="L420">
        <f>IFERROR(VLOOKUP($A420,content!$G$1:$T$174,10,0),0)</f>
        <v>21</v>
      </c>
      <c r="M420">
        <f>IFERROR(VLOOKUP($A420,content!$G$1:$T$174,11,0),0)</f>
        <v>0</v>
      </c>
      <c r="N420">
        <f>IFERROR(VLOOKUP($A420,content!$G$1:$T$174,12,0),0)</f>
        <v>1728</v>
      </c>
      <c r="O420">
        <f>IFERROR(VLOOKUP($A420,content!$G$1:$T$174,13,0),0)</f>
        <v>52</v>
      </c>
    </row>
    <row r="421" spans="1:15" x14ac:dyDescent="0.3">
      <c r="A421" s="12">
        <v>44989</v>
      </c>
      <c r="B421" s="7">
        <v>21611</v>
      </c>
      <c r="C421">
        <f>VLOOKUP(A421,profile_visits!$A$1:$B$658,2,FALSE)</f>
        <v>542</v>
      </c>
      <c r="D421">
        <f>IFERROR(VLOOKUP(A421,new_followers!$A$2:$B$341,2,FALSE),0)</f>
        <v>115</v>
      </c>
      <c r="E421">
        <f>IFERROR(INDEX(content!$E$1:$E$174,MATCH(newdata!A421,content!$G$1:$G$174,0)),)</f>
        <v>0</v>
      </c>
      <c r="F421">
        <f>IFERROR(INDEX(content!$F$1:$F$174,MATCH(newdata!A421,content!$G$1:$G$174,0)),0)</f>
        <v>0</v>
      </c>
      <c r="G421">
        <f>IFERROR(VLOOKUP($A421,content!$G$1:$T$174,3,0),0)</f>
        <v>0</v>
      </c>
      <c r="H421">
        <f>IFERROR(VLOOKUP($A421,content!$G$1:$T$174,6,0),0)</f>
        <v>0</v>
      </c>
      <c r="I421">
        <f>IFERROR(VLOOKUP($A421,content!$G$1:$T$174,7,0),0)</f>
        <v>0</v>
      </c>
      <c r="J421">
        <f>IFERROR(VLOOKUP($A421,content!$G$1:$T$174,8,0),0)</f>
        <v>0</v>
      </c>
      <c r="K421">
        <f>IFERROR(VLOOKUP($A421,content!$G$1:$T$174,9,0),0)</f>
        <v>0</v>
      </c>
      <c r="L421">
        <f>IFERROR(VLOOKUP($A421,content!$G$1:$T$174,10,0),0)</f>
        <v>0</v>
      </c>
      <c r="M421">
        <f>IFERROR(VLOOKUP($A421,content!$G$1:$T$174,11,0),0)</f>
        <v>0</v>
      </c>
      <c r="N421">
        <f>IFERROR(VLOOKUP($A421,content!$G$1:$T$174,12,0),0)</f>
        <v>0</v>
      </c>
      <c r="O421">
        <f>IFERROR(VLOOKUP($A421,content!$G$1:$T$174,13,0),0)</f>
        <v>0</v>
      </c>
    </row>
    <row r="422" spans="1:15" x14ac:dyDescent="0.3">
      <c r="A422" s="12">
        <v>44990</v>
      </c>
      <c r="B422" s="7">
        <v>21416</v>
      </c>
      <c r="C422">
        <f>VLOOKUP(A422,profile_visits!$A$1:$B$658,2,FALSE)</f>
        <v>545</v>
      </c>
      <c r="D422">
        <f>IFERROR(VLOOKUP(A422,new_followers!$A$2:$B$341,2,FALSE),0)</f>
        <v>113</v>
      </c>
      <c r="E422" t="str">
        <f>IFERROR(INDEX(content!$E$1:$E$174,MATCH(newdata!A422,content!$G$1:$G$174,0)),)</f>
        <v>Just because two things are correlated, it doesn’t necessarily mean that one causes the other.
We can’t jump to conclusions and say that one causes the other.
It’s important to understand the difference between correlation and causation. 
We need to look for evidence and test our assumptions before making conclusions.
You need to be skeptical and not jump to conclusions without further research. 
Follow @dataanalystduo for more such content. 
#datascience #dataanalytics #dataanalyst #statistics #trending #dataanalystduo #onestopstatistics</v>
      </c>
      <c r="F422">
        <f>IFERROR(INDEX(content!$F$1:$F$174,MATCH(newdata!A422,content!$G$1:$G$174,0)),0)</f>
        <v>63</v>
      </c>
      <c r="G422" t="str">
        <f>IFERROR(VLOOKUP($A422,content!$G$1:$T$174,3,0),0)</f>
        <v>https://www.instagram.com/reel/CryFZtiO3So/</v>
      </c>
      <c r="H422" t="str">
        <f>IFERROR(VLOOKUP($A422,content!$G$1:$T$174,6,0),0)</f>
        <v>Lifetime</v>
      </c>
      <c r="I422">
        <f>IFERROR(VLOOKUP($A422,content!$G$1:$T$174,7,0),0)</f>
        <v>62991</v>
      </c>
      <c r="J422">
        <f>IFERROR(VLOOKUP($A422,content!$G$1:$T$174,8,0),0)</f>
        <v>51470</v>
      </c>
      <c r="K422">
        <f>IFERROR(VLOOKUP($A422,content!$G$1:$T$174,9,0),0)</f>
        <v>201</v>
      </c>
      <c r="L422">
        <f>IFERROR(VLOOKUP($A422,content!$G$1:$T$174,10,0),0)</f>
        <v>85</v>
      </c>
      <c r="M422">
        <f>IFERROR(VLOOKUP($A422,content!$G$1:$T$174,11,0),0)</f>
        <v>32814</v>
      </c>
      <c r="N422">
        <f>IFERROR(VLOOKUP($A422,content!$G$1:$T$174,12,0),0)</f>
        <v>2996</v>
      </c>
      <c r="O422">
        <f>IFERROR(VLOOKUP($A422,content!$G$1:$T$174,13,0),0)</f>
        <v>83</v>
      </c>
    </row>
    <row r="423" spans="1:15" x14ac:dyDescent="0.3">
      <c r="A423" s="12">
        <v>44991</v>
      </c>
      <c r="B423" s="7">
        <v>18954</v>
      </c>
      <c r="C423">
        <f>VLOOKUP(A423,profile_visits!$A$1:$B$658,2,FALSE)</f>
        <v>491</v>
      </c>
      <c r="D423">
        <f>IFERROR(VLOOKUP(A423,new_followers!$A$2:$B$341,2,FALSE),0)</f>
        <v>118</v>
      </c>
      <c r="E423" t="str">
        <f>IFERROR(INDEX(content!$E$1:$E$174,MATCH(newdata!A423,content!$G$1:$G$174,0)),)</f>
        <v>End to End Machine Learning steps 🥶
Follow @dataanalystduo 
#datascience #dataanalyst #dataanalytics #dataanalystduo #statistics #onestopstatistics #onestopanalytics #statistics #machinelearning #ml</v>
      </c>
      <c r="F423">
        <f>IFERROR(INDEX(content!$F$1:$F$174,MATCH(newdata!A423,content!$G$1:$G$174,0)),0)</f>
        <v>0</v>
      </c>
      <c r="G423" t="str">
        <f>IFERROR(VLOOKUP($A423,content!$G$1:$T$174,3,0),0)</f>
        <v>https://www.instagram.com/p/CtB_nUbPeA7/</v>
      </c>
      <c r="H423" t="str">
        <f>IFERROR(VLOOKUP($A423,content!$G$1:$T$174,6,0),0)</f>
        <v>Lifetime</v>
      </c>
      <c r="I423">
        <f>IFERROR(VLOOKUP($A423,content!$G$1:$T$174,7,0),0)</f>
        <v>21674</v>
      </c>
      <c r="J423">
        <f>IFERROR(VLOOKUP($A423,content!$G$1:$T$174,8,0),0)</f>
        <v>16534</v>
      </c>
      <c r="K423">
        <f>IFERROR(VLOOKUP($A423,content!$G$1:$T$174,9,0),0)</f>
        <v>49</v>
      </c>
      <c r="L423">
        <f>IFERROR(VLOOKUP($A423,content!$G$1:$T$174,10,0),0)</f>
        <v>3</v>
      </c>
      <c r="M423">
        <f>IFERROR(VLOOKUP($A423,content!$G$1:$T$174,11,0),0)</f>
        <v>0</v>
      </c>
      <c r="N423">
        <f>IFERROR(VLOOKUP($A423,content!$G$1:$T$174,12,0),0)</f>
        <v>588</v>
      </c>
      <c r="O423">
        <f>IFERROR(VLOOKUP($A423,content!$G$1:$T$174,13,0),0)</f>
        <v>2</v>
      </c>
    </row>
    <row r="424" spans="1:15" x14ac:dyDescent="0.3">
      <c r="A424" s="12">
        <v>44992</v>
      </c>
      <c r="B424" s="7">
        <v>19478</v>
      </c>
      <c r="C424">
        <f>VLOOKUP(A424,profile_visits!$A$1:$B$658,2,FALSE)</f>
        <v>546</v>
      </c>
      <c r="D424">
        <f>IFERROR(VLOOKUP(A424,new_followers!$A$2:$B$341,2,FALSE),0)</f>
        <v>145</v>
      </c>
      <c r="E424">
        <f>IFERROR(INDEX(content!$E$1:$E$174,MATCH(newdata!A424,content!$G$1:$G$174,0)),)</f>
        <v>0</v>
      </c>
      <c r="F424">
        <f>IFERROR(INDEX(content!$F$1:$F$174,MATCH(newdata!A424,content!$G$1:$G$174,0)),0)</f>
        <v>0</v>
      </c>
      <c r="G424">
        <f>IFERROR(VLOOKUP($A424,content!$G$1:$T$174,3,0),0)</f>
        <v>0</v>
      </c>
      <c r="H424">
        <f>IFERROR(VLOOKUP($A424,content!$G$1:$T$174,6,0),0)</f>
        <v>0</v>
      </c>
      <c r="I424">
        <f>IFERROR(VLOOKUP($A424,content!$G$1:$T$174,7,0),0)</f>
        <v>0</v>
      </c>
      <c r="J424">
        <f>IFERROR(VLOOKUP($A424,content!$G$1:$T$174,8,0),0)</f>
        <v>0</v>
      </c>
      <c r="K424">
        <f>IFERROR(VLOOKUP($A424,content!$G$1:$T$174,9,0),0)</f>
        <v>0</v>
      </c>
      <c r="L424">
        <f>IFERROR(VLOOKUP($A424,content!$G$1:$T$174,10,0),0)</f>
        <v>0</v>
      </c>
      <c r="M424">
        <f>IFERROR(VLOOKUP($A424,content!$G$1:$T$174,11,0),0)</f>
        <v>0</v>
      </c>
      <c r="N424">
        <f>IFERROR(VLOOKUP($A424,content!$G$1:$T$174,12,0),0)</f>
        <v>0</v>
      </c>
      <c r="O424">
        <f>IFERROR(VLOOKUP($A424,content!$G$1:$T$174,13,0),0)</f>
        <v>0</v>
      </c>
    </row>
    <row r="425" spans="1:15" x14ac:dyDescent="0.3">
      <c r="A425" s="12">
        <v>44993</v>
      </c>
      <c r="B425" s="7">
        <v>14656</v>
      </c>
      <c r="C425">
        <f>VLOOKUP(A425,profile_visits!$A$1:$B$658,2,FALSE)</f>
        <v>451</v>
      </c>
      <c r="D425">
        <f>IFERROR(VLOOKUP(A425,new_followers!$A$2:$B$341,2,FALSE),0)</f>
        <v>136</v>
      </c>
      <c r="E425" t="str">
        <f>IFERROR(INDEX(content!$E$1:$E$174,MATCH(newdata!A425,content!$G$1:$G$174,0)),)</f>
        <v>@dataanalystduo x @datatodestiny | Quality Over Quantity 
Rather than aiming for many projects, prioritize quality and depth in your portfolio. 
Select a handful of projects that you are truly proud of and invest time in making them exceptional. 
Concentrate on building a portfolio that showcases your best work, attention to detail, and commitment to delivering impactful insights.
Your top projects will create a lasting impression on potential employers or clients. 
#projects #projectportfolio #dataanalytics #datanalysis #datascience #ai #statistics #dataanalyst</v>
      </c>
      <c r="F425">
        <f>IFERROR(INDEX(content!$F$1:$F$174,MATCH(newdata!A425,content!$G$1:$G$174,0)),0)</f>
        <v>22</v>
      </c>
      <c r="G425" t="str">
        <f>IFERROR(VLOOKUP($A425,content!$G$1:$T$174,3,0),0)</f>
        <v>https://www.instagram.com/reel/Cve2yxyN2zA/</v>
      </c>
      <c r="H425" t="str">
        <f>IFERROR(VLOOKUP($A425,content!$G$1:$T$174,6,0),0)</f>
        <v>Lifetime</v>
      </c>
      <c r="I425">
        <f>IFERROR(VLOOKUP($A425,content!$G$1:$T$174,7,0),0)</f>
        <v>17293</v>
      </c>
      <c r="J425">
        <f>IFERROR(VLOOKUP($A425,content!$G$1:$T$174,8,0),0)</f>
        <v>13773</v>
      </c>
      <c r="K425">
        <f>IFERROR(VLOOKUP($A425,content!$G$1:$T$174,9,0),0)</f>
        <v>43</v>
      </c>
      <c r="L425">
        <f>IFERROR(VLOOKUP($A425,content!$G$1:$T$174,10,0),0)</f>
        <v>4</v>
      </c>
      <c r="M425">
        <f>IFERROR(VLOOKUP($A425,content!$G$1:$T$174,11,0),0)</f>
        <v>6444</v>
      </c>
      <c r="N425">
        <f>IFERROR(VLOOKUP($A425,content!$G$1:$T$174,12,0),0)</f>
        <v>605</v>
      </c>
      <c r="O425">
        <f>IFERROR(VLOOKUP($A425,content!$G$1:$T$174,13,0),0)</f>
        <v>4</v>
      </c>
    </row>
    <row r="426" spans="1:15" x14ac:dyDescent="0.3">
      <c r="A426" s="12">
        <v>44994</v>
      </c>
      <c r="B426" s="7">
        <v>17568</v>
      </c>
      <c r="C426">
        <f>VLOOKUP(A426,profile_visits!$A$1:$B$658,2,FALSE)</f>
        <v>650</v>
      </c>
      <c r="D426">
        <f>IFERROR(VLOOKUP(A426,new_followers!$A$2:$B$341,2,FALSE),0)</f>
        <v>144</v>
      </c>
      <c r="E426" t="str">
        <f>IFERROR(INDEX(content!$E$1:$E$174,MATCH(newdata!A426,content!$G$1:$G$174,0)),)</f>
        <v>We have always said if you’re new to the field and don’t have a relevant education or you’re just looking to upskill, 
then Google Data Analytics Professional Certificate program on Coursera along with a good project portfolio is the perfect way to kickstart your career.
☑️ Beginner-level and requires no prior experience
☑️ Taught by Google and comes with a Certificate upon completion + access to Google’s hiring consortium of 150+ employers
☑️ Teaches job-ready skills for an entry-level data analyst role in ~6 months
☑️ 75% of Google certificate grads report career improvement, and the median salary for entry-level data analysts is ~$74k in the US
☑️ Program is completely self-paced and fully online
☑️ Rated 4.8 out of 5 stars
Follow @dataanalystduo
#coursera #datascience #dataanalyst #dataanalytics</v>
      </c>
      <c r="F426">
        <f>IFERROR(INDEX(content!$F$1:$F$174,MATCH(newdata!A426,content!$G$1:$G$174,0)),0)</f>
        <v>60</v>
      </c>
      <c r="G426" t="str">
        <f>IFERROR(VLOOKUP($A426,content!$G$1:$T$174,3,0),0)</f>
        <v>https://www.instagram.com/reel/CpkWXYAj-GI/</v>
      </c>
      <c r="H426" t="str">
        <f>IFERROR(VLOOKUP($A426,content!$G$1:$T$174,6,0),0)</f>
        <v>Lifetime</v>
      </c>
      <c r="I426">
        <f>IFERROR(VLOOKUP($A426,content!$G$1:$T$174,7,0),0)</f>
        <v>32229</v>
      </c>
      <c r="J426">
        <f>IFERROR(VLOOKUP($A426,content!$G$1:$T$174,8,0),0)</f>
        <v>21307</v>
      </c>
      <c r="K426">
        <f>IFERROR(VLOOKUP($A426,content!$G$1:$T$174,9,0),0)</f>
        <v>209</v>
      </c>
      <c r="L426">
        <f>IFERROR(VLOOKUP($A426,content!$G$1:$T$174,10,0),0)</f>
        <v>21</v>
      </c>
      <c r="M426">
        <f>IFERROR(VLOOKUP($A426,content!$G$1:$T$174,11,0),0)</f>
        <v>12603</v>
      </c>
      <c r="N426">
        <f>IFERROR(VLOOKUP($A426,content!$G$1:$T$174,12,0),0)</f>
        <v>1194</v>
      </c>
      <c r="O426">
        <f>IFERROR(VLOOKUP($A426,content!$G$1:$T$174,13,0),0)</f>
        <v>29</v>
      </c>
    </row>
    <row r="427" spans="1:15" x14ac:dyDescent="0.3">
      <c r="A427" s="12">
        <v>44995</v>
      </c>
      <c r="B427" s="7">
        <v>31855</v>
      </c>
      <c r="C427">
        <f>VLOOKUP(A427,profile_visits!$A$1:$B$658,2,FALSE)</f>
        <v>637</v>
      </c>
      <c r="D427">
        <f>IFERROR(VLOOKUP(A427,new_followers!$A$2:$B$341,2,FALSE),0)</f>
        <v>185</v>
      </c>
      <c r="E427" t="str">
        <f>IFERROR(INDEX(content!$E$1:$E$174,MATCH(newdata!A427,content!$G$1:$G$174,0)),)</f>
        <v>If you found this useful, let us know in the comments. 
If you're looking to advance your career, but feeling unsure about which direction to take, 𝒍𝒆𝒕'𝒔 𝒕𝒂𝒍𝒌. 
You can check the link in the bio to book a 1:1 call.
Follow @dataanalystduo for more content on Statistics &amp; Data Analytics.
#datascience #dataanalytics #ml #resume</v>
      </c>
      <c r="F427">
        <f>IFERROR(INDEX(content!$F$1:$F$174,MATCH(newdata!A427,content!$G$1:$G$174,0)),0)</f>
        <v>0</v>
      </c>
      <c r="G427" t="str">
        <f>IFERROR(VLOOKUP($A427,content!$G$1:$T$174,3,0),0)</f>
        <v>https://www.instagram.com/p/Cpm8P27Dwhp/</v>
      </c>
      <c r="H427" t="str">
        <f>IFERROR(VLOOKUP($A427,content!$G$1:$T$174,6,0),0)</f>
        <v>Lifetime</v>
      </c>
      <c r="I427">
        <f>IFERROR(VLOOKUP($A427,content!$G$1:$T$174,7,0),0)</f>
        <v>57839</v>
      </c>
      <c r="J427">
        <f>IFERROR(VLOOKUP($A427,content!$G$1:$T$174,8,0),0)</f>
        <v>42652</v>
      </c>
      <c r="K427">
        <f>IFERROR(VLOOKUP($A427,content!$G$1:$T$174,9,0),0)</f>
        <v>397</v>
      </c>
      <c r="L427">
        <f>IFERROR(VLOOKUP($A427,content!$G$1:$T$174,10,0),0)</f>
        <v>25</v>
      </c>
      <c r="M427">
        <f>IFERROR(VLOOKUP($A427,content!$G$1:$T$174,11,0),0)</f>
        <v>0</v>
      </c>
      <c r="N427">
        <f>IFERROR(VLOOKUP($A427,content!$G$1:$T$174,12,0),0)</f>
        <v>1819</v>
      </c>
      <c r="O427">
        <f>IFERROR(VLOOKUP($A427,content!$G$1:$T$174,13,0),0)</f>
        <v>39</v>
      </c>
    </row>
    <row r="428" spans="1:15" x14ac:dyDescent="0.3">
      <c r="A428" s="12">
        <v>44996</v>
      </c>
      <c r="B428" s="7">
        <v>22575</v>
      </c>
      <c r="C428">
        <f>VLOOKUP(A428,profile_visits!$A$1:$B$658,2,FALSE)</f>
        <v>488</v>
      </c>
      <c r="D428">
        <f>IFERROR(VLOOKUP(A428,new_followers!$A$2:$B$341,2,FALSE),0)</f>
        <v>158</v>
      </c>
      <c r="E428" t="str">
        <f>IFERROR(INDEX(content!$E$1:$E$174,MATCH(newdata!A428,content!$G$1:$G$174,0)),)</f>
        <v>Best example of sampling in real world is to calculate a TRP of the show.
Sampling - one of the widely used techniques for research work. Quality of sampling will directly determine the accuracy of the research as well as it’s results.
.
.
.
Follow @dataanalystduo
.
.
.
#datascience #dataanalyst #dataanalytics #roadmap #ml #ai #statistics</v>
      </c>
      <c r="F428">
        <f>IFERROR(INDEX(content!$F$1:$F$174,MATCH(newdata!A428,content!$G$1:$G$174,0)),0)</f>
        <v>90</v>
      </c>
      <c r="G428" t="str">
        <f>IFERROR(VLOOKUP($A428,content!$G$1:$T$174,3,0),0)</f>
        <v>https://www.instagram.com/reel/CppiQA0DY7K/</v>
      </c>
      <c r="H428" t="str">
        <f>IFERROR(VLOOKUP($A428,content!$G$1:$T$174,6,0),0)</f>
        <v>Lifetime</v>
      </c>
      <c r="I428">
        <f>IFERROR(VLOOKUP($A428,content!$G$1:$T$174,7,0),0)</f>
        <v>24751</v>
      </c>
      <c r="J428">
        <f>IFERROR(VLOOKUP($A428,content!$G$1:$T$174,8,0),0)</f>
        <v>16960</v>
      </c>
      <c r="K428">
        <f>IFERROR(VLOOKUP($A428,content!$G$1:$T$174,9,0),0)</f>
        <v>81</v>
      </c>
      <c r="L428">
        <f>IFERROR(VLOOKUP($A428,content!$G$1:$T$174,10,0),0)</f>
        <v>6</v>
      </c>
      <c r="M428">
        <f>IFERROR(VLOOKUP($A428,content!$G$1:$T$174,11,0),0)</f>
        <v>9374</v>
      </c>
      <c r="N428">
        <f>IFERROR(VLOOKUP($A428,content!$G$1:$T$174,12,0),0)</f>
        <v>782</v>
      </c>
      <c r="O428">
        <f>IFERROR(VLOOKUP($A428,content!$G$1:$T$174,13,0),0)</f>
        <v>14</v>
      </c>
    </row>
    <row r="429" spans="1:15" x14ac:dyDescent="0.3">
      <c r="A429" s="12">
        <v>44997</v>
      </c>
      <c r="B429" s="7">
        <v>9970</v>
      </c>
      <c r="C429">
        <f>VLOOKUP(A429,profile_visits!$A$1:$B$658,2,FALSE)</f>
        <v>362</v>
      </c>
      <c r="D429">
        <f>IFERROR(VLOOKUP(A429,new_followers!$A$2:$B$341,2,FALSE),0)</f>
        <v>134</v>
      </c>
      <c r="E429">
        <f>IFERROR(INDEX(content!$E$1:$E$174,MATCH(newdata!A429,content!$G$1:$G$174,0)),)</f>
        <v>0</v>
      </c>
      <c r="F429">
        <f>IFERROR(INDEX(content!$F$1:$F$174,MATCH(newdata!A429,content!$G$1:$G$174,0)),0)</f>
        <v>0</v>
      </c>
      <c r="G429">
        <f>IFERROR(VLOOKUP($A429,content!$G$1:$T$174,3,0),0)</f>
        <v>0</v>
      </c>
      <c r="H429">
        <f>IFERROR(VLOOKUP($A429,content!$G$1:$T$174,6,0),0)</f>
        <v>0</v>
      </c>
      <c r="I429">
        <f>IFERROR(VLOOKUP($A429,content!$G$1:$T$174,7,0),0)</f>
        <v>0</v>
      </c>
      <c r="J429">
        <f>IFERROR(VLOOKUP($A429,content!$G$1:$T$174,8,0),0)</f>
        <v>0</v>
      </c>
      <c r="K429">
        <f>IFERROR(VLOOKUP($A429,content!$G$1:$T$174,9,0),0)</f>
        <v>0</v>
      </c>
      <c r="L429">
        <f>IFERROR(VLOOKUP($A429,content!$G$1:$T$174,10,0),0)</f>
        <v>0</v>
      </c>
      <c r="M429">
        <f>IFERROR(VLOOKUP($A429,content!$G$1:$T$174,11,0),0)</f>
        <v>0</v>
      </c>
      <c r="N429">
        <f>IFERROR(VLOOKUP($A429,content!$G$1:$T$174,12,0),0)</f>
        <v>0</v>
      </c>
      <c r="O429">
        <f>IFERROR(VLOOKUP($A429,content!$G$1:$T$174,13,0),0)</f>
        <v>0</v>
      </c>
    </row>
    <row r="430" spans="1:15" x14ac:dyDescent="0.3">
      <c r="A430" s="12">
        <v>44998</v>
      </c>
      <c r="B430" s="7">
        <v>19647</v>
      </c>
      <c r="C430">
        <f>VLOOKUP(A430,profile_visits!$A$1:$B$658,2,FALSE)</f>
        <v>559</v>
      </c>
      <c r="D430">
        <f>IFERROR(VLOOKUP(A430,new_followers!$A$2:$B$341,2,FALSE),0)</f>
        <v>151</v>
      </c>
      <c r="E430" t="str">
        <f>IFERROR(INDEX(content!$E$1:$E$174,MATCH(newdata!A430,content!$G$1:$G$174,0)),)</f>
        <v>Just sharing my thoughts! 
Follow @dataanalystduo
#datascience #dataanalyst #dataanalytics #roadmap #ml #ai #statistics</v>
      </c>
      <c r="F430">
        <f>IFERROR(INDEX(content!$F$1:$F$174,MATCH(newdata!A430,content!$G$1:$G$174,0)),0)</f>
        <v>0</v>
      </c>
      <c r="G430" t="str">
        <f>IFERROR(VLOOKUP($A430,content!$G$1:$T$174,3,0),0)</f>
        <v>https://www.instagram.com/p/CpuWEKgD3Fz/</v>
      </c>
      <c r="H430" t="str">
        <f>IFERROR(VLOOKUP($A430,content!$G$1:$T$174,6,0),0)</f>
        <v>Lifetime</v>
      </c>
      <c r="I430">
        <f>IFERROR(VLOOKUP($A430,content!$G$1:$T$174,7,0),0)</f>
        <v>25195</v>
      </c>
      <c r="J430">
        <f>IFERROR(VLOOKUP($A430,content!$G$1:$T$174,8,0),0)</f>
        <v>19785</v>
      </c>
      <c r="K430">
        <f>IFERROR(VLOOKUP($A430,content!$G$1:$T$174,9,0),0)</f>
        <v>37</v>
      </c>
      <c r="L430">
        <f>IFERROR(VLOOKUP($A430,content!$G$1:$T$174,10,0),0)</f>
        <v>4</v>
      </c>
      <c r="M430">
        <f>IFERROR(VLOOKUP($A430,content!$G$1:$T$174,11,0),0)</f>
        <v>0</v>
      </c>
      <c r="N430">
        <f>IFERROR(VLOOKUP($A430,content!$G$1:$T$174,12,0),0)</f>
        <v>1027</v>
      </c>
      <c r="O430">
        <f>IFERROR(VLOOKUP($A430,content!$G$1:$T$174,13,0),0)</f>
        <v>15</v>
      </c>
    </row>
    <row r="431" spans="1:15" x14ac:dyDescent="0.3">
      <c r="A431" s="12">
        <v>44999</v>
      </c>
      <c r="B431" s="7">
        <v>11301</v>
      </c>
      <c r="C431">
        <f>VLOOKUP(A431,profile_visits!$A$1:$B$658,2,FALSE)</f>
        <v>536</v>
      </c>
      <c r="D431">
        <f>IFERROR(VLOOKUP(A431,new_followers!$A$2:$B$341,2,FALSE),0)</f>
        <v>135</v>
      </c>
      <c r="E431">
        <f>IFERROR(INDEX(content!$E$1:$E$174,MATCH(newdata!A431,content!$G$1:$G$174,0)),)</f>
        <v>0</v>
      </c>
      <c r="F431">
        <f>IFERROR(INDEX(content!$F$1:$F$174,MATCH(newdata!A431,content!$G$1:$G$174,0)),0)</f>
        <v>0</v>
      </c>
      <c r="G431">
        <f>IFERROR(VLOOKUP($A431,content!$G$1:$T$174,3,0),0)</f>
        <v>0</v>
      </c>
      <c r="H431">
        <f>IFERROR(VLOOKUP($A431,content!$G$1:$T$174,6,0),0)</f>
        <v>0</v>
      </c>
      <c r="I431">
        <f>IFERROR(VLOOKUP($A431,content!$G$1:$T$174,7,0),0)</f>
        <v>0</v>
      </c>
      <c r="J431">
        <f>IFERROR(VLOOKUP($A431,content!$G$1:$T$174,8,0),0)</f>
        <v>0</v>
      </c>
      <c r="K431">
        <f>IFERROR(VLOOKUP($A431,content!$G$1:$T$174,9,0),0)</f>
        <v>0</v>
      </c>
      <c r="L431">
        <f>IFERROR(VLOOKUP($A431,content!$G$1:$T$174,10,0),0)</f>
        <v>0</v>
      </c>
      <c r="M431">
        <f>IFERROR(VLOOKUP($A431,content!$G$1:$T$174,11,0),0)</f>
        <v>0</v>
      </c>
      <c r="N431">
        <f>IFERROR(VLOOKUP($A431,content!$G$1:$T$174,12,0),0)</f>
        <v>0</v>
      </c>
      <c r="O431">
        <f>IFERROR(VLOOKUP($A431,content!$G$1:$T$174,13,0),0)</f>
        <v>0</v>
      </c>
    </row>
    <row r="432" spans="1:15" x14ac:dyDescent="0.3">
      <c r="A432" s="12">
        <v>45000</v>
      </c>
      <c r="B432" s="7">
        <v>39830</v>
      </c>
      <c r="C432">
        <f>VLOOKUP(A432,profile_visits!$A$1:$B$658,2,FALSE)</f>
        <v>921</v>
      </c>
      <c r="D432">
        <f>IFERROR(VLOOKUP(A432,new_followers!$A$2:$B$341,2,FALSE),0)</f>
        <v>177</v>
      </c>
      <c r="E432" t="str">
        <f>IFERROR(INDEX(content!$E$1:$E$174,MATCH(newdata!A432,content!$G$1:$G$174,0)),)</f>
        <v>Let me know, how many you got correct? 
SQL should be your #1 priority when you start learning data analytics. 
Follow @dataanalystduo
#datascience #dataanalyst #dataanalytics #roadmap #ml #ai #statistics #sql</v>
      </c>
      <c r="F432">
        <f>IFERROR(INDEX(content!$F$1:$F$174,MATCH(newdata!A432,content!$G$1:$G$174,0)),0)</f>
        <v>0</v>
      </c>
      <c r="G432" t="str">
        <f>IFERROR(VLOOKUP($A432,content!$G$1:$T$174,3,0),0)</f>
        <v>https://www.instagram.com/p/Cpztb5hjDoA/</v>
      </c>
      <c r="H432" t="str">
        <f>IFERROR(VLOOKUP($A432,content!$G$1:$T$174,6,0),0)</f>
        <v>Lifetime</v>
      </c>
      <c r="I432">
        <f>IFERROR(VLOOKUP($A432,content!$G$1:$T$174,7,0),0)</f>
        <v>67237</v>
      </c>
      <c r="J432">
        <f>IFERROR(VLOOKUP($A432,content!$G$1:$T$174,8,0),0)</f>
        <v>50960</v>
      </c>
      <c r="K432">
        <f>IFERROR(VLOOKUP($A432,content!$G$1:$T$174,9,0),0)</f>
        <v>463</v>
      </c>
      <c r="L432">
        <f>IFERROR(VLOOKUP($A432,content!$G$1:$T$174,10,0),0)</f>
        <v>63</v>
      </c>
      <c r="M432">
        <f>IFERROR(VLOOKUP($A432,content!$G$1:$T$174,11,0),0)</f>
        <v>0</v>
      </c>
      <c r="N432">
        <f>IFERROR(VLOOKUP($A432,content!$G$1:$T$174,12,0),0)</f>
        <v>2554</v>
      </c>
      <c r="O432">
        <f>IFERROR(VLOOKUP($A432,content!$G$1:$T$174,13,0),0)</f>
        <v>38</v>
      </c>
    </row>
    <row r="433" spans="1:15" x14ac:dyDescent="0.3">
      <c r="A433" s="12">
        <v>45001</v>
      </c>
      <c r="B433" s="7">
        <v>30813</v>
      </c>
      <c r="C433">
        <f>VLOOKUP(A433,profile_visits!$A$1:$B$658,2,FALSE)</f>
        <v>912</v>
      </c>
      <c r="D433">
        <f>IFERROR(VLOOKUP(A433,new_followers!$A$2:$B$341,2,FALSE),0)</f>
        <v>193</v>
      </c>
      <c r="E433" t="str">
        <f>IFERROR(INDEX(content!$E$1:$E$174,MATCH(newdata!A433,content!$G$1:$G$174,0)),)</f>
        <v>Here are some potential captions for data science project ideas:
1 - Think of a research study, prepare a questionnaire, conduct a survey, and collect data
2 - Analyse your bank statements
3 - EDA on census data
Keep in mind that the caption should accurately reflect the focus of your project, and should be specific enough to give readers a sense of what you will be working on.
.
.
.
Follow @dataanalystduo 
.
.
.
#data #dataanalytics #datascience #reels #trending #datavisualisation #project #datascienceproject #ideas #projectideas</v>
      </c>
      <c r="F433">
        <f>IFERROR(INDEX(content!$F$1:$F$174,MATCH(newdata!A433,content!$G$1:$G$174,0)),0)</f>
        <v>54</v>
      </c>
      <c r="G433" t="str">
        <f>IFERROR(VLOOKUP($A433,content!$G$1:$T$174,3,0),0)</f>
        <v>https://www.instagram.com/reel/Cp2SNx-rB7Q/</v>
      </c>
      <c r="H433" t="str">
        <f>IFERROR(VLOOKUP($A433,content!$G$1:$T$174,6,0),0)</f>
        <v>Lifetime</v>
      </c>
      <c r="I433">
        <f>IFERROR(VLOOKUP($A433,content!$G$1:$T$174,7,0),0)</f>
        <v>31258</v>
      </c>
      <c r="J433">
        <f>IFERROR(VLOOKUP($A433,content!$G$1:$T$174,8,0),0)</f>
        <v>27065</v>
      </c>
      <c r="K433">
        <f>IFERROR(VLOOKUP($A433,content!$G$1:$T$174,9,0),0)</f>
        <v>255</v>
      </c>
      <c r="L433">
        <f>IFERROR(VLOOKUP($A433,content!$G$1:$T$174,10,0),0)</f>
        <v>34</v>
      </c>
      <c r="M433">
        <f>IFERROR(VLOOKUP($A433,content!$G$1:$T$174,11,0),0)</f>
        <v>12254</v>
      </c>
      <c r="N433">
        <f>IFERROR(VLOOKUP($A433,content!$G$1:$T$174,12,0),0)</f>
        <v>1445</v>
      </c>
      <c r="O433">
        <f>IFERROR(VLOOKUP($A433,content!$G$1:$T$174,13,0),0)</f>
        <v>14</v>
      </c>
    </row>
    <row r="434" spans="1:15" x14ac:dyDescent="0.3">
      <c r="A434" s="12">
        <v>45002</v>
      </c>
      <c r="B434" s="7">
        <v>24163</v>
      </c>
      <c r="C434">
        <f>VLOOKUP(A434,profile_visits!$A$1:$B$658,2,FALSE)</f>
        <v>544</v>
      </c>
      <c r="D434">
        <f>IFERROR(VLOOKUP(A434,new_followers!$A$2:$B$341,2,FALSE),0)</f>
        <v>151</v>
      </c>
      <c r="E434" t="str">
        <f>IFERROR(INDEX(content!$E$1:$E$174,MATCH(newdata!A434,content!$G$1:$G$174,0)),)</f>
        <v>Udemy! Udemy! Udemy!
Follow @dataanalystduo
#datascience #dataanalyst #dataanalytics #roadmap #ml #ai #statistics #udemy</v>
      </c>
      <c r="F434">
        <f>IFERROR(INDEX(content!$F$1:$F$174,MATCH(newdata!A434,content!$G$1:$G$174,0)),0)</f>
        <v>0</v>
      </c>
      <c r="G434" t="str">
        <f>IFERROR(VLOOKUP($A434,content!$G$1:$T$174,3,0),0)</f>
        <v>https://www.instagram.com/p/Cp46Z8hDZBp/</v>
      </c>
      <c r="H434" t="str">
        <f>IFERROR(VLOOKUP($A434,content!$G$1:$T$174,6,0),0)</f>
        <v>Lifetime</v>
      </c>
      <c r="I434">
        <f>IFERROR(VLOOKUP($A434,content!$G$1:$T$174,7,0),0)</f>
        <v>36106</v>
      </c>
      <c r="J434">
        <f>IFERROR(VLOOKUP($A434,content!$G$1:$T$174,8,0),0)</f>
        <v>26088</v>
      </c>
      <c r="K434">
        <f>IFERROR(VLOOKUP($A434,content!$G$1:$T$174,9,0),0)</f>
        <v>249</v>
      </c>
      <c r="L434">
        <f>IFERROR(VLOOKUP($A434,content!$G$1:$T$174,10,0),0)</f>
        <v>9</v>
      </c>
      <c r="M434">
        <f>IFERROR(VLOOKUP($A434,content!$G$1:$T$174,11,0),0)</f>
        <v>0</v>
      </c>
      <c r="N434">
        <f>IFERROR(VLOOKUP($A434,content!$G$1:$T$174,12,0),0)</f>
        <v>1075</v>
      </c>
      <c r="O434">
        <f>IFERROR(VLOOKUP($A434,content!$G$1:$T$174,13,0),0)</f>
        <v>26</v>
      </c>
    </row>
    <row r="435" spans="1:15" x14ac:dyDescent="0.3">
      <c r="A435" s="12">
        <v>45003</v>
      </c>
      <c r="B435" s="7">
        <v>21989</v>
      </c>
      <c r="C435">
        <f>VLOOKUP(A435,profile_visits!$A$1:$B$658,2,FALSE)</f>
        <v>543</v>
      </c>
      <c r="D435">
        <f>IFERROR(VLOOKUP(A435,new_followers!$A$2:$B$341,2,FALSE),0)</f>
        <v>152</v>
      </c>
      <c r="E435" t="str">
        <f>IFERROR(INDEX(content!$E$1:$E$174,MATCH(newdata!A435,content!$G$1:$G$174,0)),)</f>
        <v>I’m loving python these days😬
Follow @dataanalystduo
#datascience #dataanalyst #dataanalytics #roadmap #ml #ai #statistics #python</v>
      </c>
      <c r="F435">
        <f>IFERROR(INDEX(content!$F$1:$F$174,MATCH(newdata!A435,content!$G$1:$G$174,0)),0)</f>
        <v>57</v>
      </c>
      <c r="G435" t="str">
        <f>IFERROR(VLOOKUP($A435,content!$G$1:$T$174,3,0),0)</f>
        <v>https://www.instagram.com/reel/Cp7fMFarQbk/</v>
      </c>
      <c r="H435" t="str">
        <f>IFERROR(VLOOKUP($A435,content!$G$1:$T$174,6,0),0)</f>
        <v>Lifetime</v>
      </c>
      <c r="I435">
        <f>IFERROR(VLOOKUP($A435,content!$G$1:$T$174,7,0),0)</f>
        <v>26244</v>
      </c>
      <c r="J435">
        <f>IFERROR(VLOOKUP($A435,content!$G$1:$T$174,8,0),0)</f>
        <v>21115</v>
      </c>
      <c r="K435">
        <f>IFERROR(VLOOKUP($A435,content!$G$1:$T$174,9,0),0)</f>
        <v>134</v>
      </c>
      <c r="L435">
        <f>IFERROR(VLOOKUP($A435,content!$G$1:$T$174,10,0),0)</f>
        <v>34</v>
      </c>
      <c r="M435">
        <f>IFERROR(VLOOKUP($A435,content!$G$1:$T$174,11,0),0)</f>
        <v>10555</v>
      </c>
      <c r="N435">
        <f>IFERROR(VLOOKUP($A435,content!$G$1:$T$174,12,0),0)</f>
        <v>1044</v>
      </c>
      <c r="O435">
        <f>IFERROR(VLOOKUP($A435,content!$G$1:$T$174,13,0),0)</f>
        <v>18</v>
      </c>
    </row>
    <row r="436" spans="1:15" x14ac:dyDescent="0.3">
      <c r="A436" s="12">
        <v>45004</v>
      </c>
      <c r="B436" s="7">
        <v>11606</v>
      </c>
      <c r="C436">
        <f>VLOOKUP(A436,profile_visits!$A$1:$B$658,2,FALSE)</f>
        <v>460</v>
      </c>
      <c r="D436">
        <f>IFERROR(VLOOKUP(A436,new_followers!$A$2:$B$341,2,FALSE),0)</f>
        <v>158</v>
      </c>
      <c r="E436">
        <f>IFERROR(INDEX(content!$E$1:$E$174,MATCH(newdata!A436,content!$G$1:$G$174,0)),)</f>
        <v>0</v>
      </c>
      <c r="F436">
        <f>IFERROR(INDEX(content!$F$1:$F$174,MATCH(newdata!A436,content!$G$1:$G$174,0)),0)</f>
        <v>0</v>
      </c>
      <c r="G436">
        <f>IFERROR(VLOOKUP($A436,content!$G$1:$T$174,3,0),0)</f>
        <v>0</v>
      </c>
      <c r="H436">
        <f>IFERROR(VLOOKUP($A436,content!$G$1:$T$174,6,0),0)</f>
        <v>0</v>
      </c>
      <c r="I436">
        <f>IFERROR(VLOOKUP($A436,content!$G$1:$T$174,7,0),0)</f>
        <v>0</v>
      </c>
      <c r="J436">
        <f>IFERROR(VLOOKUP($A436,content!$G$1:$T$174,8,0),0)</f>
        <v>0</v>
      </c>
      <c r="K436">
        <f>IFERROR(VLOOKUP($A436,content!$G$1:$T$174,9,0),0)</f>
        <v>0</v>
      </c>
      <c r="L436">
        <f>IFERROR(VLOOKUP($A436,content!$G$1:$T$174,10,0),0)</f>
        <v>0</v>
      </c>
      <c r="M436">
        <f>IFERROR(VLOOKUP($A436,content!$G$1:$T$174,11,0),0)</f>
        <v>0</v>
      </c>
      <c r="N436">
        <f>IFERROR(VLOOKUP($A436,content!$G$1:$T$174,12,0),0)</f>
        <v>0</v>
      </c>
      <c r="O436">
        <f>IFERROR(VLOOKUP($A436,content!$G$1:$T$174,13,0),0)</f>
        <v>0</v>
      </c>
    </row>
    <row r="437" spans="1:15" x14ac:dyDescent="0.3">
      <c r="A437" s="12">
        <v>45005</v>
      </c>
      <c r="B437" s="7">
        <v>24835</v>
      </c>
      <c r="C437">
        <f>VLOOKUP(A437,profile_visits!$A$1:$B$658,2,FALSE)</f>
        <v>854</v>
      </c>
      <c r="D437">
        <f>IFERROR(VLOOKUP(A437,new_followers!$A$2:$B$341,2,FALSE),0)</f>
        <v>141</v>
      </c>
      <c r="E437" t="str">
        <f>IFERROR(INDEX(content!$E$1:$E$174,MATCH(newdata!A437,content!$G$1:$G$174,0)),)</f>
        <v>I’m not asking you to be an influencer but built your personal brand 🔝
Follow @dataanalystduo
#datascience #dataanalyst #dataanalytics #roadmap #ml #ai #statistics #personalbranding</v>
      </c>
      <c r="F437">
        <f>IFERROR(INDEX(content!$F$1:$F$174,MATCH(newdata!A437,content!$G$1:$G$174,0)),0)</f>
        <v>0</v>
      </c>
      <c r="G437" t="str">
        <f>IFERROR(VLOOKUP($A437,content!$G$1:$T$174,3,0),0)</f>
        <v>https://www.instagram.com/p/CqAei_nr0ML/</v>
      </c>
      <c r="H437" t="str">
        <f>IFERROR(VLOOKUP($A437,content!$G$1:$T$174,6,0),0)</f>
        <v>Lifetime</v>
      </c>
      <c r="I437">
        <f>IFERROR(VLOOKUP($A437,content!$G$1:$T$174,7,0),0)</f>
        <v>23680</v>
      </c>
      <c r="J437">
        <f>IFERROR(VLOOKUP($A437,content!$G$1:$T$174,8,0),0)</f>
        <v>16986</v>
      </c>
      <c r="K437">
        <f>IFERROR(VLOOKUP($A437,content!$G$1:$T$174,9,0),0)</f>
        <v>84</v>
      </c>
      <c r="L437">
        <f>IFERROR(VLOOKUP($A437,content!$G$1:$T$174,10,0),0)</f>
        <v>6</v>
      </c>
      <c r="M437">
        <f>IFERROR(VLOOKUP($A437,content!$G$1:$T$174,11,0),0)</f>
        <v>0</v>
      </c>
      <c r="N437">
        <f>IFERROR(VLOOKUP($A437,content!$G$1:$T$174,12,0),0)</f>
        <v>790</v>
      </c>
      <c r="O437">
        <f>IFERROR(VLOOKUP($A437,content!$G$1:$T$174,13,0),0)</f>
        <v>16</v>
      </c>
    </row>
    <row r="438" spans="1:15" x14ac:dyDescent="0.3">
      <c r="A438" s="12">
        <v>45006</v>
      </c>
      <c r="B438" s="7">
        <v>29430</v>
      </c>
      <c r="C438">
        <f>VLOOKUP(A438,profile_visits!$A$1:$B$658,2,FALSE)</f>
        <v>912</v>
      </c>
      <c r="D438">
        <f>IFERROR(VLOOKUP(A438,new_followers!$A$2:$B$341,2,FALSE),0)</f>
        <v>156</v>
      </c>
      <c r="E438" t="str">
        <f>IFERROR(INDEX(content!$E$1:$E$174,MATCH(newdata!A438,content!$G$1:$G$174,0)),)</f>
        <v>‼️Stay Tuned for Statistics workshop‼️
Follow @dataanalystduo
#datascience #dataanalyst #dataanalytics #roadmap #ml #ai #statistics #python #statistics</v>
      </c>
      <c r="F438">
        <f>IFERROR(INDEX(content!$F$1:$F$174,MATCH(newdata!A438,content!$G$1:$G$174,0)),0)</f>
        <v>61</v>
      </c>
      <c r="G438" t="str">
        <f>IFERROR(VLOOKUP($A438,content!$G$1:$T$174,3,0),0)</f>
        <v>https://www.instagram.com/reel/CqDKIE9rIeL/</v>
      </c>
      <c r="H438" t="str">
        <f>IFERROR(VLOOKUP($A438,content!$G$1:$T$174,6,0),0)</f>
        <v>Lifetime</v>
      </c>
      <c r="I438">
        <f>IFERROR(VLOOKUP($A438,content!$G$1:$T$174,7,0),0)</f>
        <v>36274</v>
      </c>
      <c r="J438">
        <f>IFERROR(VLOOKUP($A438,content!$G$1:$T$174,8,0),0)</f>
        <v>27927</v>
      </c>
      <c r="K438">
        <f>IFERROR(VLOOKUP($A438,content!$G$1:$T$174,9,0),0)</f>
        <v>201</v>
      </c>
      <c r="L438">
        <f>IFERROR(VLOOKUP($A438,content!$G$1:$T$174,10,0),0)</f>
        <v>41</v>
      </c>
      <c r="M438">
        <f>IFERROR(VLOOKUP($A438,content!$G$1:$T$174,11,0),0)</f>
        <v>14028</v>
      </c>
      <c r="N438">
        <f>IFERROR(VLOOKUP($A438,content!$G$1:$T$174,12,0),0)</f>
        <v>1989</v>
      </c>
      <c r="O438">
        <f>IFERROR(VLOOKUP($A438,content!$G$1:$T$174,13,0),0)</f>
        <v>40</v>
      </c>
    </row>
    <row r="439" spans="1:15" x14ac:dyDescent="0.3">
      <c r="A439" s="12">
        <v>45007</v>
      </c>
      <c r="B439" s="7">
        <v>12958</v>
      </c>
      <c r="C439">
        <f>VLOOKUP(A439,profile_visits!$A$1:$B$658,2,FALSE)</f>
        <v>382</v>
      </c>
      <c r="D439">
        <f>IFERROR(VLOOKUP(A439,new_followers!$A$2:$B$341,2,FALSE),0)</f>
        <v>104</v>
      </c>
      <c r="E439">
        <f>IFERROR(INDEX(content!$E$1:$E$174,MATCH(newdata!A439,content!$G$1:$G$174,0)),)</f>
        <v>0</v>
      </c>
      <c r="F439">
        <f>IFERROR(INDEX(content!$F$1:$F$174,MATCH(newdata!A439,content!$G$1:$G$174,0)),0)</f>
        <v>0</v>
      </c>
      <c r="G439">
        <f>IFERROR(VLOOKUP($A439,content!$G$1:$T$174,3,0),0)</f>
        <v>0</v>
      </c>
      <c r="H439">
        <f>IFERROR(VLOOKUP($A439,content!$G$1:$T$174,6,0),0)</f>
        <v>0</v>
      </c>
      <c r="I439">
        <f>IFERROR(VLOOKUP($A439,content!$G$1:$T$174,7,0),0)</f>
        <v>0</v>
      </c>
      <c r="J439">
        <f>IFERROR(VLOOKUP($A439,content!$G$1:$T$174,8,0),0)</f>
        <v>0</v>
      </c>
      <c r="K439">
        <f>IFERROR(VLOOKUP($A439,content!$G$1:$T$174,9,0),0)</f>
        <v>0</v>
      </c>
      <c r="L439">
        <f>IFERROR(VLOOKUP($A439,content!$G$1:$T$174,10,0),0)</f>
        <v>0</v>
      </c>
      <c r="M439">
        <f>IFERROR(VLOOKUP($A439,content!$G$1:$T$174,11,0),0)</f>
        <v>0</v>
      </c>
      <c r="N439">
        <f>IFERROR(VLOOKUP($A439,content!$G$1:$T$174,12,0),0)</f>
        <v>0</v>
      </c>
      <c r="O439">
        <f>IFERROR(VLOOKUP($A439,content!$G$1:$T$174,13,0),0)</f>
        <v>0</v>
      </c>
    </row>
    <row r="440" spans="1:15" x14ac:dyDescent="0.3">
      <c r="A440" s="12">
        <v>45008</v>
      </c>
      <c r="B440" s="7">
        <v>15583</v>
      </c>
      <c r="C440">
        <f>VLOOKUP(A440,profile_visits!$A$1:$B$658,2,FALSE)</f>
        <v>480</v>
      </c>
      <c r="D440">
        <f>IFERROR(VLOOKUP(A440,new_followers!$A$2:$B$341,2,FALSE),0)</f>
        <v>99</v>
      </c>
      <c r="E440" t="str">
        <f>IFERROR(INDEX(content!$E$1:$E$174,MATCH(newdata!A440,content!$G$1:$G$174,0)),)</f>
        <v>How to choose the right institution to learn Data Science? 
Follow @dataanalystduo
#datascience #dataanalyst #dataanalytics #roadmap #ml #ai #statistics #institute</v>
      </c>
      <c r="F440">
        <f>IFERROR(INDEX(content!$F$1:$F$174,MATCH(newdata!A440,content!$G$1:$G$174,0)),0)</f>
        <v>0</v>
      </c>
      <c r="G440" t="str">
        <f>IFERROR(VLOOKUP($A440,content!$G$1:$T$174,3,0),0)</f>
        <v>https://www.instagram.com/p/CqIGCI-Ln6Z/</v>
      </c>
      <c r="H440" t="str">
        <f>IFERROR(VLOOKUP($A440,content!$G$1:$T$174,6,0),0)</f>
        <v>Lifetime</v>
      </c>
      <c r="I440">
        <f>IFERROR(VLOOKUP($A440,content!$G$1:$T$174,7,0),0)</f>
        <v>18471</v>
      </c>
      <c r="J440">
        <f>IFERROR(VLOOKUP($A440,content!$G$1:$T$174,8,0),0)</f>
        <v>13778</v>
      </c>
      <c r="K440">
        <f>IFERROR(VLOOKUP($A440,content!$G$1:$T$174,9,0),0)</f>
        <v>39</v>
      </c>
      <c r="L440">
        <f>IFERROR(VLOOKUP($A440,content!$G$1:$T$174,10,0),0)</f>
        <v>2</v>
      </c>
      <c r="M440">
        <f>IFERROR(VLOOKUP($A440,content!$G$1:$T$174,11,0),0)</f>
        <v>0</v>
      </c>
      <c r="N440">
        <f>IFERROR(VLOOKUP($A440,content!$G$1:$T$174,12,0),0)</f>
        <v>702</v>
      </c>
      <c r="O440">
        <f>IFERROR(VLOOKUP($A440,content!$G$1:$T$174,13,0),0)</f>
        <v>25</v>
      </c>
    </row>
    <row r="441" spans="1:15" x14ac:dyDescent="0.3">
      <c r="A441" s="12">
        <v>45009</v>
      </c>
      <c r="B441" s="7">
        <v>13152</v>
      </c>
      <c r="C441">
        <f>VLOOKUP(A441,profile_visits!$A$1:$B$658,2,FALSE)</f>
        <v>407</v>
      </c>
      <c r="D441">
        <f>IFERROR(VLOOKUP(A441,new_followers!$A$2:$B$341,2,FALSE),0)</f>
        <v>115</v>
      </c>
      <c r="E441">
        <f>IFERROR(INDEX(content!$E$1:$E$174,MATCH(newdata!A441,content!$G$1:$G$174,0)),)</f>
        <v>0</v>
      </c>
      <c r="F441">
        <f>IFERROR(INDEX(content!$F$1:$F$174,MATCH(newdata!A441,content!$G$1:$G$174,0)),0)</f>
        <v>0</v>
      </c>
      <c r="G441">
        <f>IFERROR(VLOOKUP($A441,content!$G$1:$T$174,3,0),0)</f>
        <v>0</v>
      </c>
      <c r="H441">
        <f>IFERROR(VLOOKUP($A441,content!$G$1:$T$174,6,0),0)</f>
        <v>0</v>
      </c>
      <c r="I441">
        <f>IFERROR(VLOOKUP($A441,content!$G$1:$T$174,7,0),0)</f>
        <v>0</v>
      </c>
      <c r="J441">
        <f>IFERROR(VLOOKUP($A441,content!$G$1:$T$174,8,0),0)</f>
        <v>0</v>
      </c>
      <c r="K441">
        <f>IFERROR(VLOOKUP($A441,content!$G$1:$T$174,9,0),0)</f>
        <v>0</v>
      </c>
      <c r="L441">
        <f>IFERROR(VLOOKUP($A441,content!$G$1:$T$174,10,0),0)</f>
        <v>0</v>
      </c>
      <c r="M441">
        <f>IFERROR(VLOOKUP($A441,content!$G$1:$T$174,11,0),0)</f>
        <v>0</v>
      </c>
      <c r="N441">
        <f>IFERROR(VLOOKUP($A441,content!$G$1:$T$174,12,0),0)</f>
        <v>0</v>
      </c>
      <c r="O441">
        <f>IFERROR(VLOOKUP($A441,content!$G$1:$T$174,13,0),0)</f>
        <v>0</v>
      </c>
    </row>
    <row r="442" spans="1:15" x14ac:dyDescent="0.3">
      <c r="A442" s="12">
        <v>45010</v>
      </c>
      <c r="B442" s="7">
        <v>13969</v>
      </c>
      <c r="C442">
        <f>VLOOKUP(A442,profile_visits!$A$1:$B$658,2,FALSE)</f>
        <v>458</v>
      </c>
      <c r="D442">
        <f>IFERROR(VLOOKUP(A442,new_followers!$A$2:$B$341,2,FALSE),0)</f>
        <v>100</v>
      </c>
      <c r="E442" t="str">
        <f>IFERROR(INDEX(content!$E$1:$E$174,MATCH(newdata!A442,content!$G$1:$G$174,0)),)</f>
        <v>Statistics workshop soon. Follow for more updates.
Sachin or Virat? Who is the best batsman in test cricket⁉️ 
Follow @dataanalystduo
#datascience #dataanalyst #dataanalytics #roadmap #ml #ai #statistics</v>
      </c>
      <c r="F442">
        <f>IFERROR(INDEX(content!$F$1:$F$174,MATCH(newdata!A442,content!$G$1:$G$174,0)),0)</f>
        <v>46</v>
      </c>
      <c r="G442" t="str">
        <f>IFERROR(VLOOKUP($A442,content!$G$1:$T$174,3,0),0)</f>
        <v>https://www.instagram.com/reel/CqNkK-ALQys/</v>
      </c>
      <c r="H442" t="str">
        <f>IFERROR(VLOOKUP($A442,content!$G$1:$T$174,6,0),0)</f>
        <v>Lifetime</v>
      </c>
      <c r="I442">
        <f>IFERROR(VLOOKUP($A442,content!$G$1:$T$174,7,0),0)</f>
        <v>19758</v>
      </c>
      <c r="J442">
        <f>IFERROR(VLOOKUP($A442,content!$G$1:$T$174,8,0),0)</f>
        <v>15378</v>
      </c>
      <c r="K442">
        <f>IFERROR(VLOOKUP($A442,content!$G$1:$T$174,9,0),0)</f>
        <v>23</v>
      </c>
      <c r="L442">
        <f>IFERROR(VLOOKUP($A442,content!$G$1:$T$174,10,0),0)</f>
        <v>12</v>
      </c>
      <c r="M442">
        <f>IFERROR(VLOOKUP($A442,content!$G$1:$T$174,11,0),0)</f>
        <v>6949</v>
      </c>
      <c r="N442">
        <f>IFERROR(VLOOKUP($A442,content!$G$1:$T$174,12,0),0)</f>
        <v>649</v>
      </c>
      <c r="O442">
        <f>IFERROR(VLOOKUP($A442,content!$G$1:$T$174,13,0),0)</f>
        <v>14</v>
      </c>
    </row>
    <row r="443" spans="1:15" x14ac:dyDescent="0.3">
      <c r="A443" s="12">
        <v>45011</v>
      </c>
      <c r="B443" s="7">
        <v>8820</v>
      </c>
      <c r="C443">
        <f>VLOOKUP(A443,profile_visits!$A$1:$B$658,2,FALSE)</f>
        <v>341</v>
      </c>
      <c r="D443">
        <f>IFERROR(VLOOKUP(A443,new_followers!$A$2:$B$341,2,FALSE),0)</f>
        <v>103</v>
      </c>
      <c r="E443">
        <f>IFERROR(INDEX(content!$E$1:$E$174,MATCH(newdata!A443,content!$G$1:$G$174,0)),)</f>
        <v>0</v>
      </c>
      <c r="F443">
        <f>IFERROR(INDEX(content!$F$1:$F$174,MATCH(newdata!A443,content!$G$1:$G$174,0)),0)</f>
        <v>0</v>
      </c>
      <c r="G443">
        <f>IFERROR(VLOOKUP($A443,content!$G$1:$T$174,3,0),0)</f>
        <v>0</v>
      </c>
      <c r="H443">
        <f>IFERROR(VLOOKUP($A443,content!$G$1:$T$174,6,0),0)</f>
        <v>0</v>
      </c>
      <c r="I443">
        <f>IFERROR(VLOOKUP($A443,content!$G$1:$T$174,7,0),0)</f>
        <v>0</v>
      </c>
      <c r="J443">
        <f>IFERROR(VLOOKUP($A443,content!$G$1:$T$174,8,0),0)</f>
        <v>0</v>
      </c>
      <c r="K443">
        <f>IFERROR(VLOOKUP($A443,content!$G$1:$T$174,9,0),0)</f>
        <v>0</v>
      </c>
      <c r="L443">
        <f>IFERROR(VLOOKUP($A443,content!$G$1:$T$174,10,0),0)</f>
        <v>0</v>
      </c>
      <c r="M443">
        <f>IFERROR(VLOOKUP($A443,content!$G$1:$T$174,11,0),0)</f>
        <v>0</v>
      </c>
      <c r="N443">
        <f>IFERROR(VLOOKUP($A443,content!$G$1:$T$174,12,0),0)</f>
        <v>0</v>
      </c>
      <c r="O443">
        <f>IFERROR(VLOOKUP($A443,content!$G$1:$T$174,13,0),0)</f>
        <v>0</v>
      </c>
    </row>
    <row r="444" spans="1:15" x14ac:dyDescent="0.3">
      <c r="A444" s="12">
        <v>45012</v>
      </c>
      <c r="B444" s="7">
        <v>19409</v>
      </c>
      <c r="C444">
        <f>VLOOKUP(A444,profile_visits!$A$1:$B$658,2,FALSE)</f>
        <v>637</v>
      </c>
      <c r="D444">
        <f>IFERROR(VLOOKUP(A444,new_followers!$A$2:$B$341,2,FALSE),0)</f>
        <v>117</v>
      </c>
      <c r="E444" t="str">
        <f>IFERROR(INDEX(content!$E$1:$E$174,MATCH(newdata!A444,content!$G$1:$G$174,0)),)</f>
        <v>Hey Guys, I just realized we never actually introduced ourselves 😆 
This post is dedicated to us 😄
Data Analyst Duo is founded by Aditi &amp; ​Kalpesh. We did our M.Sc. in Statistics at the University of ​Mumbai. Almost a decade of being a statistics ​enthusiast, we encountered many friends and relatives ​from diverse educational backgrounds, including ​management, biotechnology, etc., who had difficulties ​understanding statistics. We sensed a desire to fill this ​gap and assist them along with many others. Given the ​global reach, social media has to offer, we felt ​Instagram was the way to go. And so the tale of the ​data analyst duo started.
Our Instagram account gives us a platform to share our ​love for teaching statistics with the rest of the world. ​We also help people transition their careers into data ​analytics.
Aditi has completed her M.Sc. in Statistics from the ​University of Mumbai and a PGDBM- in Marketing Management from NMIMS. Aditi has experience of more than two years in ​market research working in diverse ​domains like FMCG, media, and ​automotive. She is currently working as a project lead in a leading market research firm. 
I (Kalpesh) have completed my M.Sc. in Statistics from the ​University of Mumbai and have an experience of more than four years in data ​science. I have worked with a leading ​audience measurement firm in design, ​quality control, and analytics for digital, ​OTT, and television platforms. Currently, I work as a Statistical Analyst. 
If you're looking to advance your career, but feeling unsure about which direction to take, 𝒍𝒆𝒕'𝒔 𝒕𝒂𝒍𝒌. You can check out the link in the bio to book a 1:1 call. 
If you made it till the end, you are the real one😁
#explorepage #viral #datascience #ai #ml #dataanalytics #statistics</v>
      </c>
      <c r="F444">
        <f>IFERROR(INDEX(content!$F$1:$F$174,MATCH(newdata!A444,content!$G$1:$G$174,0)),0)</f>
        <v>0</v>
      </c>
      <c r="G444" t="str">
        <f>IFERROR(VLOOKUP($A444,content!$G$1:$T$174,3,0),0)</f>
        <v>https://www.instagram.com/p/CqSm8FDLYwP/</v>
      </c>
      <c r="H444" t="str">
        <f>IFERROR(VLOOKUP($A444,content!$G$1:$T$174,6,0),0)</f>
        <v>Lifetime</v>
      </c>
      <c r="I444">
        <f>IFERROR(VLOOKUP($A444,content!$G$1:$T$174,7,0),0)</f>
        <v>23204</v>
      </c>
      <c r="J444">
        <f>IFERROR(VLOOKUP($A444,content!$G$1:$T$174,8,0),0)</f>
        <v>21176</v>
      </c>
      <c r="K444">
        <f>IFERROR(VLOOKUP($A444,content!$G$1:$T$174,9,0),0)</f>
        <v>13</v>
      </c>
      <c r="L444">
        <f>IFERROR(VLOOKUP($A444,content!$G$1:$T$174,10,0),0)</f>
        <v>5</v>
      </c>
      <c r="M444">
        <f>IFERROR(VLOOKUP($A444,content!$G$1:$T$174,11,0),0)</f>
        <v>0</v>
      </c>
      <c r="N444">
        <f>IFERROR(VLOOKUP($A444,content!$G$1:$T$174,12,0),0)</f>
        <v>1569</v>
      </c>
      <c r="O444">
        <f>IFERROR(VLOOKUP($A444,content!$G$1:$T$174,13,0),0)</f>
        <v>33</v>
      </c>
    </row>
    <row r="445" spans="1:15" x14ac:dyDescent="0.3">
      <c r="A445" s="12">
        <v>45013</v>
      </c>
      <c r="B445" s="7">
        <v>13453</v>
      </c>
      <c r="C445">
        <f>VLOOKUP(A445,profile_visits!$A$1:$B$658,2,FALSE)</f>
        <v>572</v>
      </c>
      <c r="D445">
        <f>IFERROR(VLOOKUP(A445,new_followers!$A$2:$B$341,2,FALSE),0)</f>
        <v>139</v>
      </c>
      <c r="E445" t="str">
        <f>IFERROR(INDEX(content!$E$1:$E$174,MATCH(newdata!A445,content!$G$1:$G$174,0)),)</f>
        <v>Statistics workshop soon. Follow for more updates. ‼️
Who is the best batsman according to you ⁉️😬
Follow @dataanalystduo
#datascience #dataanalyst #dataanalytics #roadmap #ml #ai #statistics</v>
      </c>
      <c r="F445">
        <f>IFERROR(INDEX(content!$F$1:$F$174,MATCH(newdata!A445,content!$G$1:$G$174,0)),0)</f>
        <v>51</v>
      </c>
      <c r="G445" t="str">
        <f>IFERROR(VLOOKUP($A445,content!$G$1:$T$174,3,0),0)</f>
        <v>https://www.instagram.com/reel/CqVLtForNIf/</v>
      </c>
      <c r="H445" t="str">
        <f>IFERROR(VLOOKUP($A445,content!$G$1:$T$174,6,0),0)</f>
        <v>Lifetime</v>
      </c>
      <c r="I445">
        <f>IFERROR(VLOOKUP($A445,content!$G$1:$T$174,7,0),0)</f>
        <v>17735</v>
      </c>
      <c r="J445">
        <f>IFERROR(VLOOKUP($A445,content!$G$1:$T$174,8,0),0)</f>
        <v>14038</v>
      </c>
      <c r="K445">
        <f>IFERROR(VLOOKUP($A445,content!$G$1:$T$174,9,0),0)</f>
        <v>9</v>
      </c>
      <c r="L445">
        <f>IFERROR(VLOOKUP($A445,content!$G$1:$T$174,10,0),0)</f>
        <v>6</v>
      </c>
      <c r="M445">
        <f>IFERROR(VLOOKUP($A445,content!$G$1:$T$174,11,0),0)</f>
        <v>5607</v>
      </c>
      <c r="N445">
        <f>IFERROR(VLOOKUP($A445,content!$G$1:$T$174,12,0),0)</f>
        <v>437</v>
      </c>
      <c r="O445">
        <f>IFERROR(VLOOKUP($A445,content!$G$1:$T$174,13,0),0)</f>
        <v>10</v>
      </c>
    </row>
    <row r="446" spans="1:15" x14ac:dyDescent="0.3">
      <c r="A446" s="12">
        <v>45014</v>
      </c>
      <c r="B446" s="7">
        <v>15033</v>
      </c>
      <c r="C446">
        <f>VLOOKUP(A446,profile_visits!$A$1:$B$658,2,FALSE)</f>
        <v>643</v>
      </c>
      <c r="D446">
        <f>IFERROR(VLOOKUP(A446,new_followers!$A$2:$B$341,2,FALSE),0)</f>
        <v>111</v>
      </c>
      <c r="E446">
        <f>IFERROR(INDEX(content!$E$1:$E$174,MATCH(newdata!A446,content!$G$1:$G$174,0)),)</f>
        <v>0</v>
      </c>
      <c r="F446">
        <f>IFERROR(INDEX(content!$F$1:$F$174,MATCH(newdata!A446,content!$G$1:$G$174,0)),0)</f>
        <v>0</v>
      </c>
      <c r="G446">
        <f>IFERROR(VLOOKUP($A446,content!$G$1:$T$174,3,0),0)</f>
        <v>0</v>
      </c>
      <c r="H446">
        <f>IFERROR(VLOOKUP($A446,content!$G$1:$T$174,6,0),0)</f>
        <v>0</v>
      </c>
      <c r="I446">
        <f>IFERROR(VLOOKUP($A446,content!$G$1:$T$174,7,0),0)</f>
        <v>0</v>
      </c>
      <c r="J446">
        <f>IFERROR(VLOOKUP($A446,content!$G$1:$T$174,8,0),0)</f>
        <v>0</v>
      </c>
      <c r="K446">
        <f>IFERROR(VLOOKUP($A446,content!$G$1:$T$174,9,0),0)</f>
        <v>0</v>
      </c>
      <c r="L446">
        <f>IFERROR(VLOOKUP($A446,content!$G$1:$T$174,10,0),0)</f>
        <v>0</v>
      </c>
      <c r="M446">
        <f>IFERROR(VLOOKUP($A446,content!$G$1:$T$174,11,0),0)</f>
        <v>0</v>
      </c>
      <c r="N446">
        <f>IFERROR(VLOOKUP($A446,content!$G$1:$T$174,12,0),0)</f>
        <v>0</v>
      </c>
      <c r="O446">
        <f>IFERROR(VLOOKUP($A446,content!$G$1:$T$174,13,0),0)</f>
        <v>0</v>
      </c>
    </row>
    <row r="447" spans="1:15" x14ac:dyDescent="0.3">
      <c r="A447" s="12">
        <v>45015</v>
      </c>
      <c r="B447" s="7">
        <v>11399</v>
      </c>
      <c r="C447">
        <f>VLOOKUP(A447,profile_visits!$A$1:$B$658,2,FALSE)</f>
        <v>502</v>
      </c>
      <c r="D447">
        <f>IFERROR(VLOOKUP(A447,new_followers!$A$2:$B$341,2,FALSE),0)</f>
        <v>164</v>
      </c>
      <c r="E447">
        <f>IFERROR(INDEX(content!$E$1:$E$174,MATCH(newdata!A447,content!$G$1:$G$174,0)),)</f>
        <v>0</v>
      </c>
      <c r="F447">
        <f>IFERROR(INDEX(content!$F$1:$F$174,MATCH(newdata!A447,content!$G$1:$G$174,0)),0)</f>
        <v>0</v>
      </c>
      <c r="G447">
        <f>IFERROR(VLOOKUP($A447,content!$G$1:$T$174,3,0),0)</f>
        <v>0</v>
      </c>
      <c r="H447">
        <f>IFERROR(VLOOKUP($A447,content!$G$1:$T$174,6,0),0)</f>
        <v>0</v>
      </c>
      <c r="I447">
        <f>IFERROR(VLOOKUP($A447,content!$G$1:$T$174,7,0),0)</f>
        <v>0</v>
      </c>
      <c r="J447">
        <f>IFERROR(VLOOKUP($A447,content!$G$1:$T$174,8,0),0)</f>
        <v>0</v>
      </c>
      <c r="K447">
        <f>IFERROR(VLOOKUP($A447,content!$G$1:$T$174,9,0),0)</f>
        <v>0</v>
      </c>
      <c r="L447">
        <f>IFERROR(VLOOKUP($A447,content!$G$1:$T$174,10,0),0)</f>
        <v>0</v>
      </c>
      <c r="M447">
        <f>IFERROR(VLOOKUP($A447,content!$G$1:$T$174,11,0),0)</f>
        <v>0</v>
      </c>
      <c r="N447">
        <f>IFERROR(VLOOKUP($A447,content!$G$1:$T$174,12,0),0)</f>
        <v>0</v>
      </c>
      <c r="O447">
        <f>IFERROR(VLOOKUP($A447,content!$G$1:$T$174,13,0),0)</f>
        <v>0</v>
      </c>
    </row>
    <row r="448" spans="1:15" x14ac:dyDescent="0.3">
      <c r="A448" s="12">
        <v>45016</v>
      </c>
      <c r="B448" s="7">
        <v>10892</v>
      </c>
      <c r="C448">
        <f>VLOOKUP(A448,profile_visits!$A$1:$B$658,2,FALSE)</f>
        <v>486</v>
      </c>
      <c r="D448">
        <f>IFERROR(VLOOKUP(A448,new_followers!$A$2:$B$341,2,FALSE),0)</f>
        <v>173</v>
      </c>
      <c r="E448">
        <f>IFERROR(INDEX(content!$E$1:$E$174,MATCH(newdata!A448,content!$G$1:$G$174,0)),)</f>
        <v>0</v>
      </c>
      <c r="F448">
        <f>IFERROR(INDEX(content!$F$1:$F$174,MATCH(newdata!A448,content!$G$1:$G$174,0)),0)</f>
        <v>0</v>
      </c>
      <c r="G448">
        <f>IFERROR(VLOOKUP($A448,content!$G$1:$T$174,3,0),0)</f>
        <v>0</v>
      </c>
      <c r="H448">
        <f>IFERROR(VLOOKUP($A448,content!$G$1:$T$174,6,0),0)</f>
        <v>0</v>
      </c>
      <c r="I448">
        <f>IFERROR(VLOOKUP($A448,content!$G$1:$T$174,7,0),0)</f>
        <v>0</v>
      </c>
      <c r="J448">
        <f>IFERROR(VLOOKUP($A448,content!$G$1:$T$174,8,0),0)</f>
        <v>0</v>
      </c>
      <c r="K448">
        <f>IFERROR(VLOOKUP($A448,content!$G$1:$T$174,9,0),0)</f>
        <v>0</v>
      </c>
      <c r="L448">
        <f>IFERROR(VLOOKUP($A448,content!$G$1:$T$174,10,0),0)</f>
        <v>0</v>
      </c>
      <c r="M448">
        <f>IFERROR(VLOOKUP($A448,content!$G$1:$T$174,11,0),0)</f>
        <v>0</v>
      </c>
      <c r="N448">
        <f>IFERROR(VLOOKUP($A448,content!$G$1:$T$174,12,0),0)</f>
        <v>0</v>
      </c>
      <c r="O448">
        <f>IFERROR(VLOOKUP($A448,content!$G$1:$T$174,13,0),0)</f>
        <v>0</v>
      </c>
    </row>
    <row r="449" spans="1:15" x14ac:dyDescent="0.3">
      <c r="A449" s="12">
        <v>45017</v>
      </c>
      <c r="B449" s="7">
        <v>53287</v>
      </c>
      <c r="C449">
        <f>VLOOKUP(A449,profile_visits!$A$1:$B$658,2,FALSE)</f>
        <v>1587</v>
      </c>
      <c r="D449">
        <f>IFERROR(VLOOKUP(A449,new_followers!$A$2:$B$341,2,FALSE),0)</f>
        <v>192</v>
      </c>
      <c r="E449">
        <f>IFERROR(INDEX(content!$E$1:$E$174,MATCH(newdata!A449,content!$G$1:$G$174,0)),)</f>
        <v>0</v>
      </c>
      <c r="F449">
        <f>IFERROR(INDEX(content!$F$1:$F$174,MATCH(newdata!A449,content!$G$1:$G$174,0)),0)</f>
        <v>0</v>
      </c>
      <c r="G449">
        <f>IFERROR(VLOOKUP($A449,content!$G$1:$T$174,3,0),0)</f>
        <v>0</v>
      </c>
      <c r="H449">
        <f>IFERROR(VLOOKUP($A449,content!$G$1:$T$174,6,0),0)</f>
        <v>0</v>
      </c>
      <c r="I449">
        <f>IFERROR(VLOOKUP($A449,content!$G$1:$T$174,7,0),0)</f>
        <v>0</v>
      </c>
      <c r="J449">
        <f>IFERROR(VLOOKUP($A449,content!$G$1:$T$174,8,0),0)</f>
        <v>0</v>
      </c>
      <c r="K449">
        <f>IFERROR(VLOOKUP($A449,content!$G$1:$T$174,9,0),0)</f>
        <v>0</v>
      </c>
      <c r="L449">
        <f>IFERROR(VLOOKUP($A449,content!$G$1:$T$174,10,0),0)</f>
        <v>0</v>
      </c>
      <c r="M449">
        <f>IFERROR(VLOOKUP($A449,content!$G$1:$T$174,11,0),0)</f>
        <v>0</v>
      </c>
      <c r="N449">
        <f>IFERROR(VLOOKUP($A449,content!$G$1:$T$174,12,0),0)</f>
        <v>0</v>
      </c>
      <c r="O449">
        <f>IFERROR(VLOOKUP($A449,content!$G$1:$T$174,13,0),0)</f>
        <v>0</v>
      </c>
    </row>
    <row r="450" spans="1:15" x14ac:dyDescent="0.3">
      <c r="A450" s="12">
        <v>45018</v>
      </c>
      <c r="B450" s="7">
        <v>19234</v>
      </c>
      <c r="C450">
        <f>VLOOKUP(A450,profile_visits!$A$1:$B$658,2,FALSE)</f>
        <v>661</v>
      </c>
      <c r="D450">
        <f>IFERROR(VLOOKUP(A450,new_followers!$A$2:$B$341,2,FALSE),0)</f>
        <v>136</v>
      </c>
      <c r="E450">
        <f>IFERROR(INDEX(content!$E$1:$E$174,MATCH(newdata!A450,content!$G$1:$G$174,0)),)</f>
        <v>0</v>
      </c>
      <c r="F450">
        <f>IFERROR(INDEX(content!$F$1:$F$174,MATCH(newdata!A450,content!$G$1:$G$174,0)),0)</f>
        <v>0</v>
      </c>
      <c r="G450">
        <f>IFERROR(VLOOKUP($A450,content!$G$1:$T$174,3,0),0)</f>
        <v>0</v>
      </c>
      <c r="H450">
        <f>IFERROR(VLOOKUP($A450,content!$G$1:$T$174,6,0),0)</f>
        <v>0</v>
      </c>
      <c r="I450">
        <f>IFERROR(VLOOKUP($A450,content!$G$1:$T$174,7,0),0)</f>
        <v>0</v>
      </c>
      <c r="J450">
        <f>IFERROR(VLOOKUP($A450,content!$G$1:$T$174,8,0),0)</f>
        <v>0</v>
      </c>
      <c r="K450">
        <f>IFERROR(VLOOKUP($A450,content!$G$1:$T$174,9,0),0)</f>
        <v>0</v>
      </c>
      <c r="L450">
        <f>IFERROR(VLOOKUP($A450,content!$G$1:$T$174,10,0),0)</f>
        <v>0</v>
      </c>
      <c r="M450">
        <f>IFERROR(VLOOKUP($A450,content!$G$1:$T$174,11,0),0)</f>
        <v>0</v>
      </c>
      <c r="N450">
        <f>IFERROR(VLOOKUP($A450,content!$G$1:$T$174,12,0),0)</f>
        <v>0</v>
      </c>
      <c r="O450">
        <f>IFERROR(VLOOKUP($A450,content!$G$1:$T$174,13,0),0)</f>
        <v>0</v>
      </c>
    </row>
    <row r="451" spans="1:15" x14ac:dyDescent="0.3">
      <c r="A451" s="12">
        <v>45019</v>
      </c>
      <c r="B451" s="7">
        <v>13231</v>
      </c>
      <c r="C451">
        <f>VLOOKUP(A451,profile_visits!$A$1:$B$658,2,FALSE)</f>
        <v>570</v>
      </c>
      <c r="D451">
        <f>IFERROR(VLOOKUP(A451,new_followers!$A$2:$B$341,2,FALSE),0)</f>
        <v>139</v>
      </c>
      <c r="E451" t="str">
        <f>IFERROR(INDEX(content!$E$1:$E$174,MATCH(newdata!A451,content!$G$1:$G$174,0)),)</f>
        <v>I’m also a normal human being and I make mistakes too. 
Follow @dataanalystduo
#datascience #dataanalyst #dataanalytics #roadmap #ml #ai</v>
      </c>
      <c r="F451">
        <f>IFERROR(INDEX(content!$F$1:$F$174,MATCH(newdata!A451,content!$G$1:$G$174,0)),0)</f>
        <v>22</v>
      </c>
      <c r="G451" t="str">
        <f>IFERROR(VLOOKUP($A451,content!$G$1:$T$174,3,0),0)</f>
        <v>https://www.instagram.com/reel/CpZfSOKDy_z/</v>
      </c>
      <c r="H451" t="str">
        <f>IFERROR(VLOOKUP($A451,content!$G$1:$T$174,6,0),0)</f>
        <v>Lifetime</v>
      </c>
      <c r="I451">
        <f>IFERROR(VLOOKUP($A451,content!$G$1:$T$174,7,0),0)</f>
        <v>19990</v>
      </c>
      <c r="J451">
        <f>IFERROR(VLOOKUP($A451,content!$G$1:$T$174,8,0),0)</f>
        <v>17851</v>
      </c>
      <c r="K451">
        <f>IFERROR(VLOOKUP($A451,content!$G$1:$T$174,9,0),0)</f>
        <v>21</v>
      </c>
      <c r="L451">
        <f>IFERROR(VLOOKUP($A451,content!$G$1:$T$174,10,0),0)</f>
        <v>6</v>
      </c>
      <c r="M451">
        <f>IFERROR(VLOOKUP($A451,content!$G$1:$T$174,11,0),0)</f>
        <v>10318</v>
      </c>
      <c r="N451">
        <f>IFERROR(VLOOKUP($A451,content!$G$1:$T$174,12,0),0)</f>
        <v>936</v>
      </c>
      <c r="O451">
        <f>IFERROR(VLOOKUP($A451,content!$G$1:$T$174,13,0),0)</f>
        <v>18</v>
      </c>
    </row>
    <row r="452" spans="1:15" x14ac:dyDescent="0.3">
      <c r="A452" s="12">
        <v>45020</v>
      </c>
      <c r="B452" s="7">
        <v>10090</v>
      </c>
      <c r="C452">
        <f>VLOOKUP(A452,profile_visits!$A$1:$B$658,2,FALSE)</f>
        <v>534</v>
      </c>
      <c r="D452">
        <f>IFERROR(VLOOKUP(A452,new_followers!$A$2:$B$341,2,FALSE),0)</f>
        <v>128</v>
      </c>
      <c r="E452">
        <f>IFERROR(INDEX(content!$E$1:$E$174,MATCH(newdata!A452,content!$G$1:$G$174,0)),)</f>
        <v>0</v>
      </c>
      <c r="F452">
        <f>IFERROR(INDEX(content!$F$1:$F$174,MATCH(newdata!A452,content!$G$1:$G$174,0)),0)</f>
        <v>0</v>
      </c>
      <c r="G452">
        <f>IFERROR(VLOOKUP($A452,content!$G$1:$T$174,3,0),0)</f>
        <v>0</v>
      </c>
      <c r="H452">
        <f>IFERROR(VLOOKUP($A452,content!$G$1:$T$174,6,0),0)</f>
        <v>0</v>
      </c>
      <c r="I452">
        <f>IFERROR(VLOOKUP($A452,content!$G$1:$T$174,7,0),0)</f>
        <v>0</v>
      </c>
      <c r="J452">
        <f>IFERROR(VLOOKUP($A452,content!$G$1:$T$174,8,0),0)</f>
        <v>0</v>
      </c>
      <c r="K452">
        <f>IFERROR(VLOOKUP($A452,content!$G$1:$T$174,9,0),0)</f>
        <v>0</v>
      </c>
      <c r="L452">
        <f>IFERROR(VLOOKUP($A452,content!$G$1:$T$174,10,0),0)</f>
        <v>0</v>
      </c>
      <c r="M452">
        <f>IFERROR(VLOOKUP($A452,content!$G$1:$T$174,11,0),0)</f>
        <v>0</v>
      </c>
      <c r="N452">
        <f>IFERROR(VLOOKUP($A452,content!$G$1:$T$174,12,0),0)</f>
        <v>0</v>
      </c>
      <c r="O452">
        <f>IFERROR(VLOOKUP($A452,content!$G$1:$T$174,13,0),0)</f>
        <v>0</v>
      </c>
    </row>
    <row r="453" spans="1:15" x14ac:dyDescent="0.3">
      <c r="A453" s="12">
        <v>45021</v>
      </c>
      <c r="B453" s="7">
        <v>17425</v>
      </c>
      <c r="C453">
        <f>VLOOKUP(A453,profile_visits!$A$1:$B$658,2,FALSE)</f>
        <v>532</v>
      </c>
      <c r="D453">
        <f>IFERROR(VLOOKUP(A453,new_followers!$A$2:$B$341,2,FALSE),0)</f>
        <v>146</v>
      </c>
      <c r="E453" t="str">
        <f>IFERROR(INDEX(content!$E$1:$E$174,MATCH(newdata!A453,content!$G$1:$G$174,0)),)</f>
        <v>Three websites to host your project portfolio:
1️⃣ NovyPro - NovyPro is a community of highly skilled Power BI designers who come together to share and showcase their Data Stories. This platform empowers Power BI enthusiasts to demonstrate their creativity and expertise, while fostering a collaborative and supportive environment for learning and growth.
2️⃣ MavenShowcase - Maven Showcase provides a comprehensive platform for data professionals to build their project portfolios, showcase their work, and connect with like-minded peers and potential employers from all corners of the world. This website enables data professionals to create a strong online presence and gain recognition for their skills and expertise in the data industry.
3️⃣ datascienceportfol.io - It is a revolutionary platform that offers data scientists, analysts, and data engineers the opportunity to create a stunning personal portfolio website, showcasing their projects and expertise in a unique way. With access to thousands of portfolios from data professionals worldwide, datascienceportfol.io serves as a source of inspiration and collaboration for those seeking to enhance their skills and build a strong online presence.
Follow @dataanalystduo for more such content. 
#datascience #dataanalytics #dataanalyst #statistics #trending #projects #portfolio #dataanalystduo #onestopstatistics</v>
      </c>
      <c r="F453">
        <f>IFERROR(INDEX(content!$F$1:$F$174,MATCH(newdata!A453,content!$G$1:$G$174,0)),0)</f>
        <v>9</v>
      </c>
      <c r="G453" t="str">
        <f>IFERROR(VLOOKUP($A453,content!$G$1:$T$174,3,0),0)</f>
        <v>https://www.instagram.com/reel/Cr0e0uuAV0f/</v>
      </c>
      <c r="H453" t="str">
        <f>IFERROR(VLOOKUP($A453,content!$G$1:$T$174,6,0),0)</f>
        <v>Lifetime</v>
      </c>
      <c r="I453">
        <f>IFERROR(VLOOKUP($A453,content!$G$1:$T$174,7,0),0)</f>
        <v>295607</v>
      </c>
      <c r="J453">
        <f>IFERROR(VLOOKUP($A453,content!$G$1:$T$174,8,0),0)</f>
        <v>278204</v>
      </c>
      <c r="K453">
        <f>IFERROR(VLOOKUP($A453,content!$G$1:$T$174,9,0),0)</f>
        <v>5235</v>
      </c>
      <c r="L453">
        <f>IFERROR(VLOOKUP($A453,content!$G$1:$T$174,10,0),0)</f>
        <v>2607</v>
      </c>
      <c r="M453">
        <f>IFERROR(VLOOKUP($A453,content!$G$1:$T$174,11,0),0)</f>
        <v>149861</v>
      </c>
      <c r="N453">
        <f>IFERROR(VLOOKUP($A453,content!$G$1:$T$174,12,0),0)</f>
        <v>9396</v>
      </c>
      <c r="O453">
        <f>IFERROR(VLOOKUP($A453,content!$G$1:$T$174,13,0),0)</f>
        <v>50</v>
      </c>
    </row>
    <row r="454" spans="1:15" x14ac:dyDescent="0.3">
      <c r="A454" s="12">
        <v>45022</v>
      </c>
      <c r="B454" s="7">
        <v>19269</v>
      </c>
      <c r="C454">
        <f>VLOOKUP(A454,profile_visits!$A$1:$B$658,2,FALSE)</f>
        <v>565</v>
      </c>
      <c r="D454">
        <f>IFERROR(VLOOKUP(A454,new_followers!$A$2:$B$341,2,FALSE),0)</f>
        <v>128</v>
      </c>
      <c r="E454">
        <f>IFERROR(INDEX(content!$E$1:$E$174,MATCH(newdata!A454,content!$G$1:$G$174,0)),)</f>
        <v>0</v>
      </c>
      <c r="F454">
        <f>IFERROR(INDEX(content!$F$1:$F$174,MATCH(newdata!A454,content!$G$1:$G$174,0)),0)</f>
        <v>0</v>
      </c>
      <c r="G454">
        <f>IFERROR(VLOOKUP($A454,content!$G$1:$T$174,3,0),0)</f>
        <v>0</v>
      </c>
      <c r="H454">
        <f>IFERROR(VLOOKUP($A454,content!$G$1:$T$174,6,0),0)</f>
        <v>0</v>
      </c>
      <c r="I454">
        <f>IFERROR(VLOOKUP($A454,content!$G$1:$T$174,7,0),0)</f>
        <v>0</v>
      </c>
      <c r="J454">
        <f>IFERROR(VLOOKUP($A454,content!$G$1:$T$174,8,0),0)</f>
        <v>0</v>
      </c>
      <c r="K454">
        <f>IFERROR(VLOOKUP($A454,content!$G$1:$T$174,9,0),0)</f>
        <v>0</v>
      </c>
      <c r="L454">
        <f>IFERROR(VLOOKUP($A454,content!$G$1:$T$174,10,0),0)</f>
        <v>0</v>
      </c>
      <c r="M454">
        <f>IFERROR(VLOOKUP($A454,content!$G$1:$T$174,11,0),0)</f>
        <v>0</v>
      </c>
      <c r="N454">
        <f>IFERROR(VLOOKUP($A454,content!$G$1:$T$174,12,0),0)</f>
        <v>0</v>
      </c>
      <c r="O454">
        <f>IFERROR(VLOOKUP($A454,content!$G$1:$T$174,13,0),0)</f>
        <v>0</v>
      </c>
    </row>
    <row r="455" spans="1:15" x14ac:dyDescent="0.3">
      <c r="A455" s="12">
        <v>45023</v>
      </c>
      <c r="B455" s="7">
        <v>14805</v>
      </c>
      <c r="C455">
        <f>VLOOKUP(A455,profile_visits!$A$1:$B$658,2,FALSE)</f>
        <v>1035</v>
      </c>
      <c r="D455">
        <f>IFERROR(VLOOKUP(A455,new_followers!$A$2:$B$341,2,FALSE),0)</f>
        <v>134</v>
      </c>
      <c r="E455">
        <f>IFERROR(INDEX(content!$E$1:$E$174,MATCH(newdata!A455,content!$G$1:$G$174,0)),)</f>
        <v>0</v>
      </c>
      <c r="F455">
        <f>IFERROR(INDEX(content!$F$1:$F$174,MATCH(newdata!A455,content!$G$1:$G$174,0)),0)</f>
        <v>0</v>
      </c>
      <c r="G455">
        <f>IFERROR(VLOOKUP($A455,content!$G$1:$T$174,3,0),0)</f>
        <v>0</v>
      </c>
      <c r="H455">
        <f>IFERROR(VLOOKUP($A455,content!$G$1:$T$174,6,0),0)</f>
        <v>0</v>
      </c>
      <c r="I455">
        <f>IFERROR(VLOOKUP($A455,content!$G$1:$T$174,7,0),0)</f>
        <v>0</v>
      </c>
      <c r="J455">
        <f>IFERROR(VLOOKUP($A455,content!$G$1:$T$174,8,0),0)</f>
        <v>0</v>
      </c>
      <c r="K455">
        <f>IFERROR(VLOOKUP($A455,content!$G$1:$T$174,9,0),0)</f>
        <v>0</v>
      </c>
      <c r="L455">
        <f>IFERROR(VLOOKUP($A455,content!$G$1:$T$174,10,0),0)</f>
        <v>0</v>
      </c>
      <c r="M455">
        <f>IFERROR(VLOOKUP($A455,content!$G$1:$T$174,11,0),0)</f>
        <v>0</v>
      </c>
      <c r="N455">
        <f>IFERROR(VLOOKUP($A455,content!$G$1:$T$174,12,0),0)</f>
        <v>0</v>
      </c>
      <c r="O455">
        <f>IFERROR(VLOOKUP($A455,content!$G$1:$T$174,13,0),0)</f>
        <v>0</v>
      </c>
    </row>
    <row r="456" spans="1:15" x14ac:dyDescent="0.3">
      <c r="A456" s="12">
        <v>45024</v>
      </c>
      <c r="B456" s="7">
        <v>19689</v>
      </c>
      <c r="C456">
        <f>VLOOKUP(A456,profile_visits!$A$1:$B$658,2,FALSE)</f>
        <v>984</v>
      </c>
      <c r="D456">
        <f>IFERROR(VLOOKUP(A456,new_followers!$A$2:$B$341,2,FALSE),0)</f>
        <v>126</v>
      </c>
      <c r="E456">
        <f>IFERROR(INDEX(content!$E$1:$E$174,MATCH(newdata!A456,content!$G$1:$G$174,0)),)</f>
        <v>0</v>
      </c>
      <c r="F456">
        <f>IFERROR(INDEX(content!$F$1:$F$174,MATCH(newdata!A456,content!$G$1:$G$174,0)),0)</f>
        <v>0</v>
      </c>
      <c r="G456">
        <f>IFERROR(VLOOKUP($A456,content!$G$1:$T$174,3,0),0)</f>
        <v>0</v>
      </c>
      <c r="H456">
        <f>IFERROR(VLOOKUP($A456,content!$G$1:$T$174,6,0),0)</f>
        <v>0</v>
      </c>
      <c r="I456">
        <f>IFERROR(VLOOKUP($A456,content!$G$1:$T$174,7,0),0)</f>
        <v>0</v>
      </c>
      <c r="J456">
        <f>IFERROR(VLOOKUP($A456,content!$G$1:$T$174,8,0),0)</f>
        <v>0</v>
      </c>
      <c r="K456">
        <f>IFERROR(VLOOKUP($A456,content!$G$1:$T$174,9,0),0)</f>
        <v>0</v>
      </c>
      <c r="L456">
        <f>IFERROR(VLOOKUP($A456,content!$G$1:$T$174,10,0),0)</f>
        <v>0</v>
      </c>
      <c r="M456">
        <f>IFERROR(VLOOKUP($A456,content!$G$1:$T$174,11,0),0)</f>
        <v>0</v>
      </c>
      <c r="N456">
        <f>IFERROR(VLOOKUP($A456,content!$G$1:$T$174,12,0),0)</f>
        <v>0</v>
      </c>
      <c r="O456">
        <f>IFERROR(VLOOKUP($A456,content!$G$1:$T$174,13,0),0)</f>
        <v>0</v>
      </c>
    </row>
    <row r="457" spans="1:15" x14ac:dyDescent="0.3">
      <c r="A457" s="12">
        <v>45025</v>
      </c>
      <c r="B457" s="7">
        <v>20627</v>
      </c>
      <c r="C457">
        <f>VLOOKUP(A457,profile_visits!$A$1:$B$658,2,FALSE)</f>
        <v>695</v>
      </c>
      <c r="D457">
        <f>IFERROR(VLOOKUP(A457,new_followers!$A$2:$B$341,2,FALSE),0)</f>
        <v>160</v>
      </c>
      <c r="E457">
        <f>IFERROR(INDEX(content!$E$1:$E$174,MATCH(newdata!A457,content!$G$1:$G$174,0)),)</f>
        <v>0</v>
      </c>
      <c r="F457">
        <f>IFERROR(INDEX(content!$F$1:$F$174,MATCH(newdata!A457,content!$G$1:$G$174,0)),0)</f>
        <v>0</v>
      </c>
      <c r="G457">
        <f>IFERROR(VLOOKUP($A457,content!$G$1:$T$174,3,0),0)</f>
        <v>0</v>
      </c>
      <c r="H457">
        <f>IFERROR(VLOOKUP($A457,content!$G$1:$T$174,6,0),0)</f>
        <v>0</v>
      </c>
      <c r="I457">
        <f>IFERROR(VLOOKUP($A457,content!$G$1:$T$174,7,0),0)</f>
        <v>0</v>
      </c>
      <c r="J457">
        <f>IFERROR(VLOOKUP($A457,content!$G$1:$T$174,8,0),0)</f>
        <v>0</v>
      </c>
      <c r="K457">
        <f>IFERROR(VLOOKUP($A457,content!$G$1:$T$174,9,0),0)</f>
        <v>0</v>
      </c>
      <c r="L457">
        <f>IFERROR(VLOOKUP($A457,content!$G$1:$T$174,10,0),0)</f>
        <v>0</v>
      </c>
      <c r="M457">
        <f>IFERROR(VLOOKUP($A457,content!$G$1:$T$174,11,0),0)</f>
        <v>0</v>
      </c>
      <c r="N457">
        <f>IFERROR(VLOOKUP($A457,content!$G$1:$T$174,12,0),0)</f>
        <v>0</v>
      </c>
      <c r="O457">
        <f>IFERROR(VLOOKUP($A457,content!$G$1:$T$174,13,0),0)</f>
        <v>0</v>
      </c>
    </row>
    <row r="458" spans="1:15" x14ac:dyDescent="0.3">
      <c r="A458" s="12">
        <v>45026</v>
      </c>
      <c r="B458" s="7">
        <v>10261</v>
      </c>
      <c r="C458">
        <f>VLOOKUP(A458,profile_visits!$A$1:$B$658,2,FALSE)</f>
        <v>587</v>
      </c>
      <c r="D458">
        <f>IFERROR(VLOOKUP(A458,new_followers!$A$2:$B$341,2,FALSE),0)</f>
        <v>175</v>
      </c>
      <c r="E458">
        <f>IFERROR(INDEX(content!$E$1:$E$174,MATCH(newdata!A458,content!$G$1:$G$174,0)),)</f>
        <v>0</v>
      </c>
      <c r="F458">
        <f>IFERROR(INDEX(content!$F$1:$F$174,MATCH(newdata!A458,content!$G$1:$G$174,0)),0)</f>
        <v>0</v>
      </c>
      <c r="G458">
        <f>IFERROR(VLOOKUP($A458,content!$G$1:$T$174,3,0),0)</f>
        <v>0</v>
      </c>
      <c r="H458">
        <f>IFERROR(VLOOKUP($A458,content!$G$1:$T$174,6,0),0)</f>
        <v>0</v>
      </c>
      <c r="I458">
        <f>IFERROR(VLOOKUP($A458,content!$G$1:$T$174,7,0),0)</f>
        <v>0</v>
      </c>
      <c r="J458">
        <f>IFERROR(VLOOKUP($A458,content!$G$1:$T$174,8,0),0)</f>
        <v>0</v>
      </c>
      <c r="K458">
        <f>IFERROR(VLOOKUP($A458,content!$G$1:$T$174,9,0),0)</f>
        <v>0</v>
      </c>
      <c r="L458">
        <f>IFERROR(VLOOKUP($A458,content!$G$1:$T$174,10,0),0)</f>
        <v>0</v>
      </c>
      <c r="M458">
        <f>IFERROR(VLOOKUP($A458,content!$G$1:$T$174,11,0),0)</f>
        <v>0</v>
      </c>
      <c r="N458">
        <f>IFERROR(VLOOKUP($A458,content!$G$1:$T$174,12,0),0)</f>
        <v>0</v>
      </c>
      <c r="O458">
        <f>IFERROR(VLOOKUP($A458,content!$G$1:$T$174,13,0),0)</f>
        <v>0</v>
      </c>
    </row>
    <row r="459" spans="1:15" x14ac:dyDescent="0.3">
      <c r="A459" s="12">
        <v>45027</v>
      </c>
      <c r="B459" s="7">
        <v>9437</v>
      </c>
      <c r="C459">
        <f>VLOOKUP(A459,profile_visits!$A$1:$B$658,2,FALSE)</f>
        <v>583</v>
      </c>
      <c r="D459">
        <f>IFERROR(VLOOKUP(A459,new_followers!$A$2:$B$341,2,FALSE),0)</f>
        <v>156</v>
      </c>
      <c r="E459">
        <f>IFERROR(INDEX(content!$E$1:$E$174,MATCH(newdata!A459,content!$G$1:$G$174,0)),)</f>
        <v>0</v>
      </c>
      <c r="F459">
        <f>IFERROR(INDEX(content!$F$1:$F$174,MATCH(newdata!A459,content!$G$1:$G$174,0)),0)</f>
        <v>0</v>
      </c>
      <c r="G459">
        <f>IFERROR(VLOOKUP($A459,content!$G$1:$T$174,3,0),0)</f>
        <v>0</v>
      </c>
      <c r="H459">
        <f>IFERROR(VLOOKUP($A459,content!$G$1:$T$174,6,0),0)</f>
        <v>0</v>
      </c>
      <c r="I459">
        <f>IFERROR(VLOOKUP($A459,content!$G$1:$T$174,7,0),0)</f>
        <v>0</v>
      </c>
      <c r="J459">
        <f>IFERROR(VLOOKUP($A459,content!$G$1:$T$174,8,0),0)</f>
        <v>0</v>
      </c>
      <c r="K459">
        <f>IFERROR(VLOOKUP($A459,content!$G$1:$T$174,9,0),0)</f>
        <v>0</v>
      </c>
      <c r="L459">
        <f>IFERROR(VLOOKUP($A459,content!$G$1:$T$174,10,0),0)</f>
        <v>0</v>
      </c>
      <c r="M459">
        <f>IFERROR(VLOOKUP($A459,content!$G$1:$T$174,11,0),0)</f>
        <v>0</v>
      </c>
      <c r="N459">
        <f>IFERROR(VLOOKUP($A459,content!$G$1:$T$174,12,0),0)</f>
        <v>0</v>
      </c>
      <c r="O459">
        <f>IFERROR(VLOOKUP($A459,content!$G$1:$T$174,13,0),0)</f>
        <v>0</v>
      </c>
    </row>
    <row r="460" spans="1:15" x14ac:dyDescent="0.3">
      <c r="A460" s="12">
        <v>45028</v>
      </c>
      <c r="B460" s="7">
        <v>16290</v>
      </c>
      <c r="C460">
        <f>VLOOKUP(A460,profile_visits!$A$1:$B$658,2,FALSE)</f>
        <v>529</v>
      </c>
      <c r="D460">
        <f>IFERROR(VLOOKUP(A460,new_followers!$A$2:$B$341,2,FALSE),0)</f>
        <v>119</v>
      </c>
      <c r="E460" t="str">
        <f>IFERROR(INDEX(content!$E$1:$E$174,MATCH(newdata!A460,content!$G$1:$G$174,0)),)</f>
        <v>Few of my favourite things to do 🙌🏽😃 Follow @dataanalystduo #explore #explorepage #reels #reelsinstagram #studymotivation #productivity</v>
      </c>
      <c r="F460">
        <f>IFERROR(INDEX(content!$F$1:$F$174,MATCH(newdata!A460,content!$G$1:$G$174,0)),0)</f>
        <v>12</v>
      </c>
      <c r="G460" t="str">
        <f>IFERROR(VLOOKUP($A460,content!$G$1:$T$174,3,0),0)</f>
        <v>https://www.instagram.com/reel/Cq7fgaLg8np/</v>
      </c>
      <c r="H460" t="str">
        <f>IFERROR(VLOOKUP($A460,content!$G$1:$T$174,6,0),0)</f>
        <v>Lifetime</v>
      </c>
      <c r="I460">
        <f>IFERROR(VLOOKUP($A460,content!$G$1:$T$174,7,0),0)</f>
        <v>26489</v>
      </c>
      <c r="J460">
        <f>IFERROR(VLOOKUP($A460,content!$G$1:$T$174,8,0),0)</f>
        <v>19790</v>
      </c>
      <c r="K460">
        <f>IFERROR(VLOOKUP($A460,content!$G$1:$T$174,9,0),0)</f>
        <v>19</v>
      </c>
      <c r="L460">
        <f>IFERROR(VLOOKUP($A460,content!$G$1:$T$174,10,0),0)</f>
        <v>6</v>
      </c>
      <c r="M460">
        <f>IFERROR(VLOOKUP($A460,content!$G$1:$T$174,11,0),0)</f>
        <v>10680</v>
      </c>
      <c r="N460">
        <f>IFERROR(VLOOKUP($A460,content!$G$1:$T$174,12,0),0)</f>
        <v>1034</v>
      </c>
      <c r="O460">
        <f>IFERROR(VLOOKUP($A460,content!$G$1:$T$174,13,0),0)</f>
        <v>18</v>
      </c>
    </row>
    <row r="461" spans="1:15" x14ac:dyDescent="0.3">
      <c r="A461" s="12">
        <v>45029</v>
      </c>
      <c r="B461" s="7">
        <v>13132</v>
      </c>
      <c r="C461">
        <f>VLOOKUP(A461,profile_visits!$A$1:$B$658,2,FALSE)</f>
        <v>494</v>
      </c>
      <c r="D461">
        <f>IFERROR(VLOOKUP(A461,new_followers!$A$2:$B$341,2,FALSE),0)</f>
        <v>116</v>
      </c>
      <c r="E461">
        <f>IFERROR(INDEX(content!$E$1:$E$174,MATCH(newdata!A461,content!$G$1:$G$174,0)),)</f>
        <v>0</v>
      </c>
      <c r="F461">
        <f>IFERROR(INDEX(content!$F$1:$F$174,MATCH(newdata!A461,content!$G$1:$G$174,0)),0)</f>
        <v>0</v>
      </c>
      <c r="G461">
        <f>IFERROR(VLOOKUP($A461,content!$G$1:$T$174,3,0),0)</f>
        <v>0</v>
      </c>
      <c r="H461">
        <f>IFERROR(VLOOKUP($A461,content!$G$1:$T$174,6,0),0)</f>
        <v>0</v>
      </c>
      <c r="I461">
        <f>IFERROR(VLOOKUP($A461,content!$G$1:$T$174,7,0),0)</f>
        <v>0</v>
      </c>
      <c r="J461">
        <f>IFERROR(VLOOKUP($A461,content!$G$1:$T$174,8,0),0)</f>
        <v>0</v>
      </c>
      <c r="K461">
        <f>IFERROR(VLOOKUP($A461,content!$G$1:$T$174,9,0),0)</f>
        <v>0</v>
      </c>
      <c r="L461">
        <f>IFERROR(VLOOKUP($A461,content!$G$1:$T$174,10,0),0)</f>
        <v>0</v>
      </c>
      <c r="M461">
        <f>IFERROR(VLOOKUP($A461,content!$G$1:$T$174,11,0),0)</f>
        <v>0</v>
      </c>
      <c r="N461">
        <f>IFERROR(VLOOKUP($A461,content!$G$1:$T$174,12,0),0)</f>
        <v>0</v>
      </c>
      <c r="O461">
        <f>IFERROR(VLOOKUP($A461,content!$G$1:$T$174,13,0),0)</f>
        <v>0</v>
      </c>
    </row>
    <row r="462" spans="1:15" x14ac:dyDescent="0.3">
      <c r="A462" s="12">
        <v>45030</v>
      </c>
      <c r="B462" s="7">
        <v>7681</v>
      </c>
      <c r="C462">
        <f>VLOOKUP(A462,profile_visits!$A$1:$B$658,2,FALSE)</f>
        <v>459</v>
      </c>
      <c r="D462">
        <f>IFERROR(VLOOKUP(A462,new_followers!$A$2:$B$341,2,FALSE),0)</f>
        <v>87</v>
      </c>
      <c r="E462">
        <f>IFERROR(INDEX(content!$E$1:$E$174,MATCH(newdata!A462,content!$G$1:$G$174,0)),)</f>
        <v>0</v>
      </c>
      <c r="F462">
        <f>IFERROR(INDEX(content!$F$1:$F$174,MATCH(newdata!A462,content!$G$1:$G$174,0)),0)</f>
        <v>0</v>
      </c>
      <c r="G462">
        <f>IFERROR(VLOOKUP($A462,content!$G$1:$T$174,3,0),0)</f>
        <v>0</v>
      </c>
      <c r="H462">
        <f>IFERROR(VLOOKUP($A462,content!$G$1:$T$174,6,0),0)</f>
        <v>0</v>
      </c>
      <c r="I462">
        <f>IFERROR(VLOOKUP($A462,content!$G$1:$T$174,7,0),0)</f>
        <v>0</v>
      </c>
      <c r="J462">
        <f>IFERROR(VLOOKUP($A462,content!$G$1:$T$174,8,0),0)</f>
        <v>0</v>
      </c>
      <c r="K462">
        <f>IFERROR(VLOOKUP($A462,content!$G$1:$T$174,9,0),0)</f>
        <v>0</v>
      </c>
      <c r="L462">
        <f>IFERROR(VLOOKUP($A462,content!$G$1:$T$174,10,0),0)</f>
        <v>0</v>
      </c>
      <c r="M462">
        <f>IFERROR(VLOOKUP($A462,content!$G$1:$T$174,11,0),0)</f>
        <v>0</v>
      </c>
      <c r="N462">
        <f>IFERROR(VLOOKUP($A462,content!$G$1:$T$174,12,0),0)</f>
        <v>0</v>
      </c>
      <c r="O462">
        <f>IFERROR(VLOOKUP($A462,content!$G$1:$T$174,13,0),0)</f>
        <v>0</v>
      </c>
    </row>
    <row r="463" spans="1:15" x14ac:dyDescent="0.3">
      <c r="A463" s="12">
        <v>45031</v>
      </c>
      <c r="B463" s="7">
        <v>7970</v>
      </c>
      <c r="C463">
        <f>VLOOKUP(A463,profile_visits!$A$1:$B$658,2,FALSE)</f>
        <v>318</v>
      </c>
      <c r="D463">
        <f>IFERROR(VLOOKUP(A463,new_followers!$A$2:$B$341,2,FALSE),0)</f>
        <v>97</v>
      </c>
      <c r="E463">
        <f>IFERROR(INDEX(content!$E$1:$E$174,MATCH(newdata!A463,content!$G$1:$G$174,0)),)</f>
        <v>0</v>
      </c>
      <c r="F463">
        <f>IFERROR(INDEX(content!$F$1:$F$174,MATCH(newdata!A463,content!$G$1:$G$174,0)),0)</f>
        <v>0</v>
      </c>
      <c r="G463">
        <f>IFERROR(VLOOKUP($A463,content!$G$1:$T$174,3,0),0)</f>
        <v>0</v>
      </c>
      <c r="H463">
        <f>IFERROR(VLOOKUP($A463,content!$G$1:$T$174,6,0),0)</f>
        <v>0</v>
      </c>
      <c r="I463">
        <f>IFERROR(VLOOKUP($A463,content!$G$1:$T$174,7,0),0)</f>
        <v>0</v>
      </c>
      <c r="J463">
        <f>IFERROR(VLOOKUP($A463,content!$G$1:$T$174,8,0),0)</f>
        <v>0</v>
      </c>
      <c r="K463">
        <f>IFERROR(VLOOKUP($A463,content!$G$1:$T$174,9,0),0)</f>
        <v>0</v>
      </c>
      <c r="L463">
        <f>IFERROR(VLOOKUP($A463,content!$G$1:$T$174,10,0),0)</f>
        <v>0</v>
      </c>
      <c r="M463">
        <f>IFERROR(VLOOKUP($A463,content!$G$1:$T$174,11,0),0)</f>
        <v>0</v>
      </c>
      <c r="N463">
        <f>IFERROR(VLOOKUP($A463,content!$G$1:$T$174,12,0),0)</f>
        <v>0</v>
      </c>
      <c r="O463">
        <f>IFERROR(VLOOKUP($A463,content!$G$1:$T$174,13,0),0)</f>
        <v>0</v>
      </c>
    </row>
    <row r="464" spans="1:15" x14ac:dyDescent="0.3">
      <c r="A464" s="12">
        <v>45032</v>
      </c>
      <c r="B464" s="7">
        <v>11249</v>
      </c>
      <c r="C464">
        <f>VLOOKUP(A464,profile_visits!$A$1:$B$658,2,FALSE)</f>
        <v>604</v>
      </c>
      <c r="D464">
        <f>IFERROR(VLOOKUP(A464,new_followers!$A$2:$B$341,2,FALSE),0)</f>
        <v>112</v>
      </c>
      <c r="E464" t="str">
        <f>IFERROR(INDEX(content!$E$1:$E$174,MATCH(newdata!A464,content!$G$1:$G$174,0)),)</f>
        <v>*Embark Pro Scholarship Test | 5 guaranteed interviews | Salaries upto 18 LPA* 
-Get a job at companies like CRED, Lenskart, Swiggy &amp; 100 others
-In Business roles with salary upto 18 LPA
-Get 100% Scholarship by qualifying the Scholarship Test 
Apply fast (Open for limited time) - https://go.upraised.co/nyLTHnoW</v>
      </c>
      <c r="F464">
        <f>IFERROR(INDEX(content!$F$1:$F$174,MATCH(newdata!A464,content!$G$1:$G$174,0)),0)</f>
        <v>55</v>
      </c>
      <c r="G464" t="str">
        <f>IFERROR(VLOOKUP($A464,content!$G$1:$T$174,3,0),0)</f>
        <v>https://www.instagram.com/reel/CrGR0hbu8jF/</v>
      </c>
      <c r="H464" t="str">
        <f>IFERROR(VLOOKUP($A464,content!$G$1:$T$174,6,0),0)</f>
        <v>Lifetime</v>
      </c>
      <c r="I464">
        <f>IFERROR(VLOOKUP($A464,content!$G$1:$T$174,7,0),0)</f>
        <v>16440</v>
      </c>
      <c r="J464">
        <f>IFERROR(VLOOKUP($A464,content!$G$1:$T$174,8,0),0)</f>
        <v>12392</v>
      </c>
      <c r="K464">
        <f>IFERROR(VLOOKUP($A464,content!$G$1:$T$174,9,0),0)</f>
        <v>61</v>
      </c>
      <c r="L464">
        <f>IFERROR(VLOOKUP($A464,content!$G$1:$T$174,10,0),0)</f>
        <v>6</v>
      </c>
      <c r="M464">
        <f>IFERROR(VLOOKUP($A464,content!$G$1:$T$174,11,0),0)</f>
        <v>5769</v>
      </c>
      <c r="N464">
        <f>IFERROR(VLOOKUP($A464,content!$G$1:$T$174,12,0),0)</f>
        <v>285</v>
      </c>
      <c r="O464">
        <f>IFERROR(VLOOKUP($A464,content!$G$1:$T$174,13,0),0)</f>
        <v>0</v>
      </c>
    </row>
    <row r="465" spans="1:15" x14ac:dyDescent="0.3">
      <c r="A465" s="12">
        <v>45033</v>
      </c>
      <c r="B465" s="7">
        <v>8920</v>
      </c>
      <c r="C465">
        <f>VLOOKUP(A465,profile_visits!$A$1:$B$658,2,FALSE)</f>
        <v>455</v>
      </c>
      <c r="D465">
        <f>IFERROR(VLOOKUP(A465,new_followers!$A$2:$B$341,2,FALSE),0)</f>
        <v>93</v>
      </c>
      <c r="E465">
        <f>IFERROR(INDEX(content!$E$1:$E$174,MATCH(newdata!A465,content!$G$1:$G$174,0)),)</f>
        <v>0</v>
      </c>
      <c r="F465">
        <f>IFERROR(INDEX(content!$F$1:$F$174,MATCH(newdata!A465,content!$G$1:$G$174,0)),0)</f>
        <v>0</v>
      </c>
      <c r="G465">
        <f>IFERROR(VLOOKUP($A465,content!$G$1:$T$174,3,0),0)</f>
        <v>0</v>
      </c>
      <c r="H465">
        <f>IFERROR(VLOOKUP($A465,content!$G$1:$T$174,6,0),0)</f>
        <v>0</v>
      </c>
      <c r="I465">
        <f>IFERROR(VLOOKUP($A465,content!$G$1:$T$174,7,0),0)</f>
        <v>0</v>
      </c>
      <c r="J465">
        <f>IFERROR(VLOOKUP($A465,content!$G$1:$T$174,8,0),0)</f>
        <v>0</v>
      </c>
      <c r="K465">
        <f>IFERROR(VLOOKUP($A465,content!$G$1:$T$174,9,0),0)</f>
        <v>0</v>
      </c>
      <c r="L465">
        <f>IFERROR(VLOOKUP($A465,content!$G$1:$T$174,10,0),0)</f>
        <v>0</v>
      </c>
      <c r="M465">
        <f>IFERROR(VLOOKUP($A465,content!$G$1:$T$174,11,0),0)</f>
        <v>0</v>
      </c>
      <c r="N465">
        <f>IFERROR(VLOOKUP($A465,content!$G$1:$T$174,12,0),0)</f>
        <v>0</v>
      </c>
      <c r="O465">
        <f>IFERROR(VLOOKUP($A465,content!$G$1:$T$174,13,0),0)</f>
        <v>0</v>
      </c>
    </row>
    <row r="466" spans="1:15" x14ac:dyDescent="0.3">
      <c r="A466" s="12">
        <v>45034</v>
      </c>
      <c r="B466" s="7">
        <v>15262</v>
      </c>
      <c r="C466">
        <f>VLOOKUP(A466,profile_visits!$A$1:$B$658,2,FALSE)</f>
        <v>396</v>
      </c>
      <c r="D466">
        <f>IFERROR(VLOOKUP(A466,new_followers!$A$2:$B$341,2,FALSE),0)</f>
        <v>88</v>
      </c>
      <c r="E466" t="str">
        <f>IFERROR(INDEX(content!$E$1:$E$174,MATCH(newdata!A466,content!$G$1:$G$174,0)),)</f>
        <v>Want to make your statistical findings engaging for everyone? 🤔
📈 Check out this post for some tips on statistical communication 🌟 
Don't miss out - check the link in our bio to book a 1:1 consultation call today! 💻🤝 
Follow @dataanalystduo
#datascience #dataanalyst #dataanalytics #roadmap #ml #ai #statistics #resume #consultation</v>
      </c>
      <c r="F466">
        <f>IFERROR(INDEX(content!$F$1:$F$174,MATCH(newdata!A466,content!$G$1:$G$174,0)),0)</f>
        <v>0</v>
      </c>
      <c r="G466" t="str">
        <f>IFERROR(VLOOKUP($A466,content!$G$1:$T$174,3,0),0)</f>
        <v>https://www.instagram.com/p/CrLfNGQPebH/</v>
      </c>
      <c r="H466" t="str">
        <f>IFERROR(VLOOKUP($A466,content!$G$1:$T$174,6,0),0)</f>
        <v>Lifetime</v>
      </c>
      <c r="I466">
        <f>IFERROR(VLOOKUP($A466,content!$G$1:$T$174,7,0),0)</f>
        <v>15428</v>
      </c>
      <c r="J466">
        <f>IFERROR(VLOOKUP($A466,content!$G$1:$T$174,8,0),0)</f>
        <v>11726</v>
      </c>
      <c r="K466">
        <f>IFERROR(VLOOKUP($A466,content!$G$1:$T$174,9,0),0)</f>
        <v>11</v>
      </c>
      <c r="L466">
        <f>IFERROR(VLOOKUP($A466,content!$G$1:$T$174,10,0),0)</f>
        <v>1</v>
      </c>
      <c r="M466">
        <f>IFERROR(VLOOKUP($A466,content!$G$1:$T$174,11,0),0)</f>
        <v>0</v>
      </c>
      <c r="N466">
        <f>IFERROR(VLOOKUP($A466,content!$G$1:$T$174,12,0),0)</f>
        <v>433</v>
      </c>
      <c r="O466">
        <f>IFERROR(VLOOKUP($A466,content!$G$1:$T$174,13,0),0)</f>
        <v>4</v>
      </c>
    </row>
    <row r="467" spans="1:15" x14ac:dyDescent="0.3">
      <c r="A467" s="12">
        <v>45035</v>
      </c>
      <c r="B467" s="7">
        <v>16960</v>
      </c>
      <c r="C467">
        <f>VLOOKUP(A467,profile_visits!$A$1:$B$658,2,FALSE)</f>
        <v>432</v>
      </c>
      <c r="D467">
        <f>IFERROR(VLOOKUP(A467,new_followers!$A$2:$B$341,2,FALSE),0)</f>
        <v>81</v>
      </c>
      <c r="E467">
        <f>IFERROR(INDEX(content!$E$1:$E$174,MATCH(newdata!A467,content!$G$1:$G$174,0)),)</f>
        <v>0</v>
      </c>
      <c r="F467">
        <f>IFERROR(INDEX(content!$F$1:$F$174,MATCH(newdata!A467,content!$G$1:$G$174,0)),0)</f>
        <v>0</v>
      </c>
      <c r="G467">
        <f>IFERROR(VLOOKUP($A467,content!$G$1:$T$174,3,0),0)</f>
        <v>0</v>
      </c>
      <c r="H467">
        <f>IFERROR(VLOOKUP($A467,content!$G$1:$T$174,6,0),0)</f>
        <v>0</v>
      </c>
      <c r="I467">
        <f>IFERROR(VLOOKUP($A467,content!$G$1:$T$174,7,0),0)</f>
        <v>0</v>
      </c>
      <c r="J467">
        <f>IFERROR(VLOOKUP($A467,content!$G$1:$T$174,8,0),0)</f>
        <v>0</v>
      </c>
      <c r="K467">
        <f>IFERROR(VLOOKUP($A467,content!$G$1:$T$174,9,0),0)</f>
        <v>0</v>
      </c>
      <c r="L467">
        <f>IFERROR(VLOOKUP($A467,content!$G$1:$T$174,10,0),0)</f>
        <v>0</v>
      </c>
      <c r="M467">
        <f>IFERROR(VLOOKUP($A467,content!$G$1:$T$174,11,0),0)</f>
        <v>0</v>
      </c>
      <c r="N467">
        <f>IFERROR(VLOOKUP($A467,content!$G$1:$T$174,12,0),0)</f>
        <v>0</v>
      </c>
      <c r="O467">
        <f>IFERROR(VLOOKUP($A467,content!$G$1:$T$174,13,0),0)</f>
        <v>0</v>
      </c>
    </row>
    <row r="468" spans="1:15" x14ac:dyDescent="0.3">
      <c r="A468" s="12">
        <v>45036</v>
      </c>
      <c r="B468" s="7">
        <v>15615</v>
      </c>
      <c r="C468">
        <f>VLOOKUP(A468,profile_visits!$A$1:$B$658,2,FALSE)</f>
        <v>370</v>
      </c>
      <c r="D468">
        <f>IFERROR(VLOOKUP(A468,new_followers!$A$2:$B$341,2,FALSE),0)</f>
        <v>61</v>
      </c>
      <c r="E468">
        <f>IFERROR(INDEX(content!$E$1:$E$174,MATCH(newdata!A468,content!$G$1:$G$174,0)),)</f>
        <v>0</v>
      </c>
      <c r="F468">
        <f>IFERROR(INDEX(content!$F$1:$F$174,MATCH(newdata!A468,content!$G$1:$G$174,0)),0)</f>
        <v>0</v>
      </c>
      <c r="G468">
        <f>IFERROR(VLOOKUP($A468,content!$G$1:$T$174,3,0),0)</f>
        <v>0</v>
      </c>
      <c r="H468">
        <f>IFERROR(VLOOKUP($A468,content!$G$1:$T$174,6,0),0)</f>
        <v>0</v>
      </c>
      <c r="I468">
        <f>IFERROR(VLOOKUP($A468,content!$G$1:$T$174,7,0),0)</f>
        <v>0</v>
      </c>
      <c r="J468">
        <f>IFERROR(VLOOKUP($A468,content!$G$1:$T$174,8,0),0)</f>
        <v>0</v>
      </c>
      <c r="K468">
        <f>IFERROR(VLOOKUP($A468,content!$G$1:$T$174,9,0),0)</f>
        <v>0</v>
      </c>
      <c r="L468">
        <f>IFERROR(VLOOKUP($A468,content!$G$1:$T$174,10,0),0)</f>
        <v>0</v>
      </c>
      <c r="M468">
        <f>IFERROR(VLOOKUP($A468,content!$G$1:$T$174,11,0),0)</f>
        <v>0</v>
      </c>
      <c r="N468">
        <f>IFERROR(VLOOKUP($A468,content!$G$1:$T$174,12,0),0)</f>
        <v>0</v>
      </c>
      <c r="O468">
        <f>IFERROR(VLOOKUP($A468,content!$G$1:$T$174,13,0),0)</f>
        <v>0</v>
      </c>
    </row>
    <row r="469" spans="1:15" x14ac:dyDescent="0.3">
      <c r="A469" s="12">
        <v>45037</v>
      </c>
      <c r="B469" s="7">
        <v>6747</v>
      </c>
      <c r="C469">
        <f>VLOOKUP(A469,profile_visits!$A$1:$B$658,2,FALSE)</f>
        <v>260</v>
      </c>
      <c r="D469">
        <f>IFERROR(VLOOKUP(A469,new_followers!$A$2:$B$341,2,FALSE),0)</f>
        <v>81</v>
      </c>
      <c r="E469">
        <f>IFERROR(INDEX(content!$E$1:$E$174,MATCH(newdata!A469,content!$G$1:$G$174,0)),)</f>
        <v>0</v>
      </c>
      <c r="F469">
        <f>IFERROR(INDEX(content!$F$1:$F$174,MATCH(newdata!A469,content!$G$1:$G$174,0)),0)</f>
        <v>0</v>
      </c>
      <c r="G469">
        <f>IFERROR(VLOOKUP($A469,content!$G$1:$T$174,3,0),0)</f>
        <v>0</v>
      </c>
      <c r="H469">
        <f>IFERROR(VLOOKUP($A469,content!$G$1:$T$174,6,0),0)</f>
        <v>0</v>
      </c>
      <c r="I469">
        <f>IFERROR(VLOOKUP($A469,content!$G$1:$T$174,7,0),0)</f>
        <v>0</v>
      </c>
      <c r="J469">
        <f>IFERROR(VLOOKUP($A469,content!$G$1:$T$174,8,0),0)</f>
        <v>0</v>
      </c>
      <c r="K469">
        <f>IFERROR(VLOOKUP($A469,content!$G$1:$T$174,9,0),0)</f>
        <v>0</v>
      </c>
      <c r="L469">
        <f>IFERROR(VLOOKUP($A469,content!$G$1:$T$174,10,0),0)</f>
        <v>0</v>
      </c>
      <c r="M469">
        <f>IFERROR(VLOOKUP($A469,content!$G$1:$T$174,11,0),0)</f>
        <v>0</v>
      </c>
      <c r="N469">
        <f>IFERROR(VLOOKUP($A469,content!$G$1:$T$174,12,0),0)</f>
        <v>0</v>
      </c>
      <c r="O469">
        <f>IFERROR(VLOOKUP($A469,content!$G$1:$T$174,13,0),0)</f>
        <v>0</v>
      </c>
    </row>
    <row r="470" spans="1:15" x14ac:dyDescent="0.3">
      <c r="A470" s="12">
        <v>45038</v>
      </c>
      <c r="B470" s="7">
        <v>8060</v>
      </c>
      <c r="C470">
        <f>VLOOKUP(A470,profile_visits!$A$1:$B$658,2,FALSE)</f>
        <v>216</v>
      </c>
      <c r="D470">
        <f>IFERROR(VLOOKUP(A470,new_followers!$A$2:$B$341,2,FALSE),0)</f>
        <v>67</v>
      </c>
      <c r="E470">
        <f>IFERROR(INDEX(content!$E$1:$E$174,MATCH(newdata!A470,content!$G$1:$G$174,0)),)</f>
        <v>0</v>
      </c>
      <c r="F470">
        <f>IFERROR(INDEX(content!$F$1:$F$174,MATCH(newdata!A470,content!$G$1:$G$174,0)),0)</f>
        <v>0</v>
      </c>
      <c r="G470">
        <f>IFERROR(VLOOKUP($A470,content!$G$1:$T$174,3,0),0)</f>
        <v>0</v>
      </c>
      <c r="H470">
        <f>IFERROR(VLOOKUP($A470,content!$G$1:$T$174,6,0),0)</f>
        <v>0</v>
      </c>
      <c r="I470">
        <f>IFERROR(VLOOKUP($A470,content!$G$1:$T$174,7,0),0)</f>
        <v>0</v>
      </c>
      <c r="J470">
        <f>IFERROR(VLOOKUP($A470,content!$G$1:$T$174,8,0),0)</f>
        <v>0</v>
      </c>
      <c r="K470">
        <f>IFERROR(VLOOKUP($A470,content!$G$1:$T$174,9,0),0)</f>
        <v>0</v>
      </c>
      <c r="L470">
        <f>IFERROR(VLOOKUP($A470,content!$G$1:$T$174,10,0),0)</f>
        <v>0</v>
      </c>
      <c r="M470">
        <f>IFERROR(VLOOKUP($A470,content!$G$1:$T$174,11,0),0)</f>
        <v>0</v>
      </c>
      <c r="N470">
        <f>IFERROR(VLOOKUP($A470,content!$G$1:$T$174,12,0),0)</f>
        <v>0</v>
      </c>
      <c r="O470">
        <f>IFERROR(VLOOKUP($A470,content!$G$1:$T$174,13,0),0)</f>
        <v>0</v>
      </c>
    </row>
    <row r="471" spans="1:15" x14ac:dyDescent="0.3">
      <c r="A471" s="12">
        <v>45039</v>
      </c>
      <c r="B471" s="7">
        <v>8212</v>
      </c>
      <c r="C471">
        <f>VLOOKUP(A471,profile_visits!$A$1:$B$658,2,FALSE)</f>
        <v>327</v>
      </c>
      <c r="D471">
        <f>IFERROR(VLOOKUP(A471,new_followers!$A$2:$B$341,2,FALSE),0)</f>
        <v>78</v>
      </c>
      <c r="E471">
        <f>IFERROR(INDEX(content!$E$1:$E$174,MATCH(newdata!A471,content!$G$1:$G$174,0)),)</f>
        <v>0</v>
      </c>
      <c r="F471">
        <f>IFERROR(INDEX(content!$F$1:$F$174,MATCH(newdata!A471,content!$G$1:$G$174,0)),0)</f>
        <v>0</v>
      </c>
      <c r="G471">
        <f>IFERROR(VLOOKUP($A471,content!$G$1:$T$174,3,0),0)</f>
        <v>0</v>
      </c>
      <c r="H471">
        <f>IFERROR(VLOOKUP($A471,content!$G$1:$T$174,6,0),0)</f>
        <v>0</v>
      </c>
      <c r="I471">
        <f>IFERROR(VLOOKUP($A471,content!$G$1:$T$174,7,0),0)</f>
        <v>0</v>
      </c>
      <c r="J471">
        <f>IFERROR(VLOOKUP($A471,content!$G$1:$T$174,8,0),0)</f>
        <v>0</v>
      </c>
      <c r="K471">
        <f>IFERROR(VLOOKUP($A471,content!$G$1:$T$174,9,0),0)</f>
        <v>0</v>
      </c>
      <c r="L471">
        <f>IFERROR(VLOOKUP($A471,content!$G$1:$T$174,10,0),0)</f>
        <v>0</v>
      </c>
      <c r="M471">
        <f>IFERROR(VLOOKUP($A471,content!$G$1:$T$174,11,0),0)</f>
        <v>0</v>
      </c>
      <c r="N471">
        <f>IFERROR(VLOOKUP($A471,content!$G$1:$T$174,12,0),0)</f>
        <v>0</v>
      </c>
      <c r="O471">
        <f>IFERROR(VLOOKUP($A471,content!$G$1:$T$174,13,0),0)</f>
        <v>0</v>
      </c>
    </row>
    <row r="472" spans="1:15" x14ac:dyDescent="0.3">
      <c r="A472" s="12">
        <v>45040</v>
      </c>
      <c r="B472" s="7">
        <v>15545</v>
      </c>
      <c r="C472">
        <f>VLOOKUP(A472,profile_visits!$A$1:$B$658,2,FALSE)</f>
        <v>465</v>
      </c>
      <c r="D472">
        <f>IFERROR(VLOOKUP(A472,new_followers!$A$2:$B$341,2,FALSE),0)</f>
        <v>87</v>
      </c>
      <c r="E472" t="str">
        <f>IFERROR(INDEX(content!$E$1:$E$174,MATCH(newdata!A472,content!$G$1:$G$174,0)),)</f>
        <v>Observation writing is a skill and every Data Analyst must possess it.. In our 2 Day Statistics workshop we will show you how to write observation using real life data ❤️ Link in Bio to know more..
Follow @dataanalystduo 
#datasciences #statistics #dataanalytics #learn #education #reels #artificialintelligence #dataanalysis #datastorytelling #data #datascientist</v>
      </c>
      <c r="F472">
        <f>IFERROR(INDEX(content!$F$1:$F$174,MATCH(newdata!A472,content!$G$1:$G$174,0)),0)</f>
        <v>97</v>
      </c>
      <c r="G472" t="str">
        <f>IFERROR(VLOOKUP($A472,content!$G$1:$T$174,3,0),0)</f>
        <v>https://www.instagram.com/reel/CrawQ_pMXi9/</v>
      </c>
      <c r="H472" t="str">
        <f>IFERROR(VLOOKUP($A472,content!$G$1:$T$174,6,0),0)</f>
        <v>Lifetime</v>
      </c>
      <c r="I472">
        <f>IFERROR(VLOOKUP($A472,content!$G$1:$T$174,7,0),0)</f>
        <v>26337</v>
      </c>
      <c r="J472">
        <f>IFERROR(VLOOKUP($A472,content!$G$1:$T$174,8,0),0)</f>
        <v>20085</v>
      </c>
      <c r="K472">
        <f>IFERROR(VLOOKUP($A472,content!$G$1:$T$174,9,0),0)</f>
        <v>54</v>
      </c>
      <c r="L472">
        <f>IFERROR(VLOOKUP($A472,content!$G$1:$T$174,10,0),0)</f>
        <v>15</v>
      </c>
      <c r="M472">
        <f>IFERROR(VLOOKUP($A472,content!$G$1:$T$174,11,0),0)</f>
        <v>10853</v>
      </c>
      <c r="N472">
        <f>IFERROR(VLOOKUP($A472,content!$G$1:$T$174,12,0),0)</f>
        <v>1130</v>
      </c>
      <c r="O472">
        <f>IFERROR(VLOOKUP($A472,content!$G$1:$T$174,13,0),0)</f>
        <v>6</v>
      </c>
    </row>
    <row r="473" spans="1:15" x14ac:dyDescent="0.3">
      <c r="A473" s="12">
        <v>45041</v>
      </c>
      <c r="B473" s="7">
        <v>31035</v>
      </c>
      <c r="C473">
        <f>VLOOKUP(A473,profile_visits!$A$1:$B$658,2,FALSE)</f>
        <v>866</v>
      </c>
      <c r="D473">
        <f>IFERROR(VLOOKUP(A473,new_followers!$A$2:$B$341,2,FALSE),0)</f>
        <v>91</v>
      </c>
      <c r="E473" t="str">
        <f>IFERROR(INDEX(content!$E$1:$E$174,MATCH(newdata!A473,content!$G$1:$G$174,0)),)</f>
        <v>“Actions Speak Louder than Words: Build a Strong Data Analytics Portfolio and Let Your Skills Shine!”
If you’re looking to break into the data analytics field, building a strong project portfolio is key. 
Employers want to see your skills and expertise in action, and what better way to showcase them than through data analysis projects?
One of the best beginner-friendly projects to start with is Exploratory Data Analysis (EDA). 
✅EDA is a critical step in the data analysis process, where you gain a deeper understanding of the data and prepare it for further analysis or modelling.
✅EDA involves a range of exciting activities, including data cleaning, preprocessing, visualization, statistical analysis, and data transformation and feature engineering. 
✅By doing an EDA project, you’ll not only improve your data analytics skills but also your problem-solving abilities and data visualization techniques.
✅EDA is a crucial step regardless of which advanced level project you decide to pursue. Every project requires EDA before modelling, making it an essential skill for any data analyst.
🔴🔴🔴
To create an EDA project using a real-life dataset, you can join our 2️⃣-day statistics workshop.
So, what are you waiting for? Build your project portfolio and take your first step towards a successful data analytics career today!
🔴🔴🔴
Check link in bio to register for the workshop. 
Follow @dataanalystduo
#datascience #dataanalyst #dataanalytics #roadmap #ml #ai #statistics #resume #consultation #workshop</v>
      </c>
      <c r="F473">
        <f>IFERROR(INDEX(content!$F$1:$F$174,MATCH(newdata!A473,content!$G$1:$G$174,0)),0)</f>
        <v>36</v>
      </c>
      <c r="G473" t="str">
        <f>IFERROR(VLOOKUP($A473,content!$G$1:$T$174,3,0),0)</f>
        <v>https://www.instagram.com/reel/CrdU89xOEHv/</v>
      </c>
      <c r="H473" t="str">
        <f>IFERROR(VLOOKUP($A473,content!$G$1:$T$174,6,0),0)</f>
        <v>Lifetime</v>
      </c>
      <c r="I473">
        <f>IFERROR(VLOOKUP($A473,content!$G$1:$T$174,7,0),0)</f>
        <v>43984</v>
      </c>
      <c r="J473">
        <f>IFERROR(VLOOKUP($A473,content!$G$1:$T$174,8,0),0)</f>
        <v>38828</v>
      </c>
      <c r="K473">
        <f>IFERROR(VLOOKUP($A473,content!$G$1:$T$174,9,0),0)</f>
        <v>212</v>
      </c>
      <c r="L473">
        <f>IFERROR(VLOOKUP($A473,content!$G$1:$T$174,10,0),0)</f>
        <v>41</v>
      </c>
      <c r="M473">
        <f>IFERROR(VLOOKUP($A473,content!$G$1:$T$174,11,0),0)</f>
        <v>20836</v>
      </c>
      <c r="N473">
        <f>IFERROR(VLOOKUP($A473,content!$G$1:$T$174,12,0),0)</f>
        <v>1528</v>
      </c>
      <c r="O473">
        <f>IFERROR(VLOOKUP($A473,content!$G$1:$T$174,13,0),0)</f>
        <v>31</v>
      </c>
    </row>
    <row r="474" spans="1:15" x14ac:dyDescent="0.3">
      <c r="A474" s="12">
        <v>45042</v>
      </c>
      <c r="B474" s="7">
        <v>32378</v>
      </c>
      <c r="C474">
        <f>VLOOKUP(A474,profile_visits!$A$1:$B$658,2,FALSE)</f>
        <v>447</v>
      </c>
      <c r="D474">
        <f>IFERROR(VLOOKUP(A474,new_followers!$A$2:$B$341,2,FALSE),0)</f>
        <v>89</v>
      </c>
      <c r="E474" t="str">
        <f>IFERROR(INDEX(content!$E$1:$E$174,MATCH(newdata!A474,content!$G$1:$G$174,0)),)</f>
        <v>This is how you can use Chatgpt with Jupyter notebook 😃👍🏼
Follow @dataanalystduo
#datascience #dataanalyst #dataanalytics #dataanalystduo #statistics #onestopstatistics #onestopanalytics #chatgpt</v>
      </c>
      <c r="F474">
        <f>IFERROR(INDEX(content!$F$1:$F$174,MATCH(newdata!A474,content!$G$1:$G$174,0)),0)</f>
        <v>53</v>
      </c>
      <c r="G474" t="str">
        <f>IFERROR(VLOOKUP($A474,content!$G$1:$T$174,3,0),0)</f>
        <v>https://www.instagram.com/reel/CrgIiKKuONj/</v>
      </c>
      <c r="H474" t="str">
        <f>IFERROR(VLOOKUP($A474,content!$G$1:$T$174,6,0),0)</f>
        <v>Lifetime</v>
      </c>
      <c r="I474">
        <f>IFERROR(VLOOKUP($A474,content!$G$1:$T$174,7,0),0)</f>
        <v>86409</v>
      </c>
      <c r="J474">
        <f>IFERROR(VLOOKUP($A474,content!$G$1:$T$174,8,0),0)</f>
        <v>78343</v>
      </c>
      <c r="K474">
        <f>IFERROR(VLOOKUP($A474,content!$G$1:$T$174,9,0),0)</f>
        <v>1632</v>
      </c>
      <c r="L474">
        <f>IFERROR(VLOOKUP($A474,content!$G$1:$T$174,10,0),0)</f>
        <v>188</v>
      </c>
      <c r="M474">
        <f>IFERROR(VLOOKUP($A474,content!$G$1:$T$174,11,0),0)</f>
        <v>36980</v>
      </c>
      <c r="N474">
        <f>IFERROR(VLOOKUP($A474,content!$G$1:$T$174,12,0),0)</f>
        <v>3086</v>
      </c>
      <c r="O474">
        <f>IFERROR(VLOOKUP($A474,content!$G$1:$T$174,13,0),0)</f>
        <v>46</v>
      </c>
    </row>
    <row r="475" spans="1:15" x14ac:dyDescent="0.3">
      <c r="A475" s="12">
        <v>45043</v>
      </c>
      <c r="B475" s="7">
        <v>31429</v>
      </c>
      <c r="C475">
        <f>VLOOKUP(A475,profile_visits!$A$1:$B$658,2,FALSE)</f>
        <v>475</v>
      </c>
      <c r="D475">
        <f>IFERROR(VLOOKUP(A475,new_followers!$A$2:$B$341,2,FALSE),0)</f>
        <v>128</v>
      </c>
      <c r="E475" t="str">
        <f>IFERROR(INDEX(content!$E$1:$E$174,MATCH(newdata!A475,content!$G$1:$G$174,0)),)</f>
        <v>Why documentation is crucial for your success as a Data Analyst. 
1️⃣ DOCUMENTATION SAVES TIME AND EFFORT
As a data analyst, you know how much time and effort goes into analyzing and interpreting data. Proper documentation allows you to quickly retrieve and reference your work, so you don’t have to start from scratch every time.
2️⃣ DOCUMENTATION ENSURES ACCURACY
One of the biggest risks for data analysts is providing inaccurate data. Documentation helps you ensure the accuracy of your work by providing a clear and transparent record of your process. It allows you to retrace your steps, track changes, and identify errors or inconsistencies.
3️⃣ DOCUMENTATION SHOWS PROFESSIONALISM
Documentation is a sign of professionalism and attention to detail. It shows that you take your work seriously and are committed to producing high-quality results.
🔴🔴🔴
Uploading the projects to github without proper documentation is not going to help you. 
🔸What are some challenges you face when it comes to documenting your work as a data analyst? 
🔸Share your experiences and tips in the comments below, and let’s help each other overcome these challenges!
Follow @dataanalystduo
#datascience #dataanalyst #dataanalytics #dataanalystduo #statistics #onestopstatistics #onestopanalytics</v>
      </c>
      <c r="F475">
        <f>IFERROR(INDEX(content!$F$1:$F$174,MATCH(newdata!A475,content!$G$1:$G$174,0)),0)</f>
        <v>62</v>
      </c>
      <c r="G475" t="str">
        <f>IFERROR(VLOOKUP($A475,content!$G$1:$T$174,3,0),0)</f>
        <v>https://www.instagram.com/reel/CrihzKcLoEg/</v>
      </c>
      <c r="H475" t="str">
        <f>IFERROR(VLOOKUP($A475,content!$G$1:$T$174,6,0),0)</f>
        <v>Lifetime</v>
      </c>
      <c r="I475">
        <f>IFERROR(VLOOKUP($A475,content!$G$1:$T$174,7,0),0)</f>
        <v>22012</v>
      </c>
      <c r="J475">
        <f>IFERROR(VLOOKUP($A475,content!$G$1:$T$174,8,0),0)</f>
        <v>17297</v>
      </c>
      <c r="K475">
        <f>IFERROR(VLOOKUP($A475,content!$G$1:$T$174,9,0),0)</f>
        <v>57</v>
      </c>
      <c r="L475">
        <f>IFERROR(VLOOKUP($A475,content!$G$1:$T$174,10,0),0)</f>
        <v>17</v>
      </c>
      <c r="M475">
        <f>IFERROR(VLOOKUP($A475,content!$G$1:$T$174,11,0),0)</f>
        <v>8549</v>
      </c>
      <c r="N475">
        <f>IFERROR(VLOOKUP($A475,content!$G$1:$T$174,12,0),0)</f>
        <v>988</v>
      </c>
      <c r="O475">
        <f>IFERROR(VLOOKUP($A475,content!$G$1:$T$174,13,0),0)</f>
        <v>17</v>
      </c>
    </row>
    <row r="476" spans="1:15" x14ac:dyDescent="0.3">
      <c r="A476" s="12">
        <v>45044</v>
      </c>
      <c r="B476" s="7">
        <v>20506</v>
      </c>
      <c r="C476">
        <f>VLOOKUP(A476,profile_visits!$A$1:$B$658,2,FALSE)</f>
        <v>363</v>
      </c>
      <c r="D476">
        <f>IFERROR(VLOOKUP(A476,new_followers!$A$2:$B$341,2,FALSE),0)</f>
        <v>89</v>
      </c>
      <c r="E476" t="str">
        <f>IFERROR(INDEX(content!$E$1:$E$174,MATCH(newdata!A476,content!$G$1:$G$174,0)),)</f>
        <v>Follow @dataanalystduo 
#datascience #dataanalytics #trending #trendingreels</v>
      </c>
      <c r="F476">
        <f>IFERROR(INDEX(content!$F$1:$F$174,MATCH(newdata!A476,content!$G$1:$G$174,0)),0)</f>
        <v>11</v>
      </c>
      <c r="G476" t="str">
        <f>IFERROR(VLOOKUP($A476,content!$G$1:$T$174,3,0),0)</f>
        <v>https://www.instagram.com/reel/CrlEwWqOpWD/</v>
      </c>
      <c r="H476" t="str">
        <f>IFERROR(VLOOKUP($A476,content!$G$1:$T$174,6,0),0)</f>
        <v>Lifetime</v>
      </c>
      <c r="I476">
        <f>IFERROR(VLOOKUP($A476,content!$G$1:$T$174,7,0),0)</f>
        <v>16407</v>
      </c>
      <c r="J476">
        <f>IFERROR(VLOOKUP($A476,content!$G$1:$T$174,8,0),0)</f>
        <v>12616</v>
      </c>
      <c r="K476">
        <f>IFERROR(VLOOKUP($A476,content!$G$1:$T$174,9,0),0)</f>
        <v>6</v>
      </c>
      <c r="L476">
        <f>IFERROR(VLOOKUP($A476,content!$G$1:$T$174,10,0),0)</f>
        <v>2</v>
      </c>
      <c r="M476">
        <f>IFERROR(VLOOKUP($A476,content!$G$1:$T$174,11,0),0)</f>
        <v>6151</v>
      </c>
      <c r="N476">
        <f>IFERROR(VLOOKUP($A476,content!$G$1:$T$174,12,0),0)</f>
        <v>301</v>
      </c>
      <c r="O476">
        <f>IFERROR(VLOOKUP($A476,content!$G$1:$T$174,13,0),0)</f>
        <v>7</v>
      </c>
    </row>
    <row r="477" spans="1:15" x14ac:dyDescent="0.3">
      <c r="A477" s="12">
        <v>45045</v>
      </c>
      <c r="B477" s="7">
        <v>13472</v>
      </c>
      <c r="C477">
        <f>VLOOKUP(A477,profile_visits!$A$1:$B$658,2,FALSE)</f>
        <v>345</v>
      </c>
      <c r="D477">
        <f>IFERROR(VLOOKUP(A477,new_followers!$A$2:$B$341,2,FALSE),0)</f>
        <v>78</v>
      </c>
      <c r="E477" t="str">
        <f>IFERROR(INDEX(content!$E$1:$E$174,MATCH(newdata!A477,content!$G$1:$G$174,0)),)</f>
        <v>1:1 slots for May are open for consultation and mentorship. Check the link in bio.
Follow @dataanalystduo 
#datascience #dataanalytics #datascientist #dataanalyst #consulting #consultation #oneonone</v>
      </c>
      <c r="F477">
        <f>IFERROR(INDEX(content!$F$1:$F$174,MATCH(newdata!A477,content!$G$1:$G$174,0)),0)</f>
        <v>0</v>
      </c>
      <c r="G477" t="str">
        <f>IFERROR(VLOOKUP($A477,content!$G$1:$T$174,3,0),0)</f>
        <v>https://www.instagram.com/p/CrnqVjaLECY/</v>
      </c>
      <c r="H477" t="str">
        <f>IFERROR(VLOOKUP($A477,content!$G$1:$T$174,6,0),0)</f>
        <v>Lifetime</v>
      </c>
      <c r="I477">
        <f>IFERROR(VLOOKUP($A477,content!$G$1:$T$174,7,0),0)</f>
        <v>16499</v>
      </c>
      <c r="J477">
        <f>IFERROR(VLOOKUP($A477,content!$G$1:$T$174,8,0),0)</f>
        <v>11983</v>
      </c>
      <c r="K477">
        <f>IFERROR(VLOOKUP($A477,content!$G$1:$T$174,9,0),0)</f>
        <v>20</v>
      </c>
      <c r="L477">
        <f>IFERROR(VLOOKUP($A477,content!$G$1:$T$174,10,0),0)</f>
        <v>5</v>
      </c>
      <c r="M477">
        <f>IFERROR(VLOOKUP($A477,content!$G$1:$T$174,11,0),0)</f>
        <v>0</v>
      </c>
      <c r="N477">
        <f>IFERROR(VLOOKUP($A477,content!$G$1:$T$174,12,0),0)</f>
        <v>320</v>
      </c>
      <c r="O477">
        <f>IFERROR(VLOOKUP($A477,content!$G$1:$T$174,13,0),0)</f>
        <v>1</v>
      </c>
    </row>
    <row r="478" spans="1:15" x14ac:dyDescent="0.3">
      <c r="A478" s="12">
        <v>45046</v>
      </c>
      <c r="B478" s="7">
        <v>27194</v>
      </c>
      <c r="C478">
        <f>VLOOKUP(A478,profile_visits!$A$1:$B$658,2,FALSE)</f>
        <v>671</v>
      </c>
      <c r="D478">
        <f>IFERROR(VLOOKUP(A478,new_followers!$A$2:$B$341,2,FALSE),0)</f>
        <v>59</v>
      </c>
      <c r="E478" t="str">
        <f>IFERROR(INDEX(content!$E$1:$E$174,MATCH(newdata!A478,content!$G$1:$G$174,0)),)</f>
        <v>Interview question for Analyst position:
7, 6, 100, 21, 7, 16
What is the mean of the range, median, and mode of the given data?
Comments your answer below 👇🏼 
#data #datasciences #statistics #statisticalanalyst #dataanalystduo #explorepage #reels #reelitfeelit</v>
      </c>
      <c r="F478">
        <f>IFERROR(INDEX(content!$F$1:$F$174,MATCH(newdata!A478,content!$G$1:$G$174,0)),0)</f>
        <v>8</v>
      </c>
      <c r="G478" t="str">
        <f>IFERROR(VLOOKUP($A478,content!$G$1:$T$174,3,0),0)</f>
        <v>https://www.instagram.com/reel/CrqVQRkLX7s/</v>
      </c>
      <c r="H478" t="str">
        <f>IFERROR(VLOOKUP($A478,content!$G$1:$T$174,6,0),0)</f>
        <v>Lifetime</v>
      </c>
      <c r="I478">
        <f>IFERROR(VLOOKUP($A478,content!$G$1:$T$174,7,0),0)</f>
        <v>246585</v>
      </c>
      <c r="J478">
        <f>IFERROR(VLOOKUP($A478,content!$G$1:$T$174,8,0),0)</f>
        <v>232461</v>
      </c>
      <c r="K478">
        <f>IFERROR(VLOOKUP($A478,content!$G$1:$T$174,9,0),0)</f>
        <v>1150</v>
      </c>
      <c r="L478">
        <f>IFERROR(VLOOKUP($A478,content!$G$1:$T$174,10,0),0)</f>
        <v>1712</v>
      </c>
      <c r="M478">
        <f>IFERROR(VLOOKUP($A478,content!$G$1:$T$174,11,0),0)</f>
        <v>131241</v>
      </c>
      <c r="N478">
        <f>IFERROR(VLOOKUP($A478,content!$G$1:$T$174,12,0),0)</f>
        <v>5148</v>
      </c>
      <c r="O478">
        <f>IFERROR(VLOOKUP($A478,content!$G$1:$T$174,13,0),0)</f>
        <v>258</v>
      </c>
    </row>
    <row r="479" spans="1:15" x14ac:dyDescent="0.3">
      <c r="A479" s="12">
        <v>45047</v>
      </c>
      <c r="B479" s="7">
        <v>34448</v>
      </c>
      <c r="C479">
        <f>VLOOKUP(A479,profile_visits!$A$1:$B$658,2,FALSE)</f>
        <v>627</v>
      </c>
      <c r="D479">
        <f>IFERROR(VLOOKUP(A479,new_followers!$A$2:$B$341,2,FALSE),0)</f>
        <v>119</v>
      </c>
      <c r="E479">
        <f>IFERROR(INDEX(content!$E$1:$E$174,MATCH(newdata!A479,content!$G$1:$G$174,0)),)</f>
        <v>0</v>
      </c>
      <c r="F479">
        <f>IFERROR(INDEX(content!$F$1:$F$174,MATCH(newdata!A479,content!$G$1:$G$174,0)),0)</f>
        <v>0</v>
      </c>
      <c r="G479">
        <f>IFERROR(VLOOKUP($A479,content!$G$1:$T$174,3,0),0)</f>
        <v>0</v>
      </c>
      <c r="H479">
        <f>IFERROR(VLOOKUP($A479,content!$G$1:$T$174,6,0),0)</f>
        <v>0</v>
      </c>
      <c r="I479">
        <f>IFERROR(VLOOKUP($A479,content!$G$1:$T$174,7,0),0)</f>
        <v>0</v>
      </c>
      <c r="J479">
        <f>IFERROR(VLOOKUP($A479,content!$G$1:$T$174,8,0),0)</f>
        <v>0</v>
      </c>
      <c r="K479">
        <f>IFERROR(VLOOKUP($A479,content!$G$1:$T$174,9,0),0)</f>
        <v>0</v>
      </c>
      <c r="L479">
        <f>IFERROR(VLOOKUP($A479,content!$G$1:$T$174,10,0),0)</f>
        <v>0</v>
      </c>
      <c r="M479">
        <f>IFERROR(VLOOKUP($A479,content!$G$1:$T$174,11,0),0)</f>
        <v>0</v>
      </c>
      <c r="N479">
        <f>IFERROR(VLOOKUP($A479,content!$G$1:$T$174,12,0),0)</f>
        <v>0</v>
      </c>
      <c r="O479">
        <f>IFERROR(VLOOKUP($A479,content!$G$1:$T$174,13,0),0)</f>
        <v>0</v>
      </c>
    </row>
    <row r="480" spans="1:15" x14ac:dyDescent="0.3">
      <c r="A480" s="12">
        <v>45048</v>
      </c>
      <c r="B480" s="7">
        <v>36602</v>
      </c>
      <c r="C480">
        <f>VLOOKUP(A480,profile_visits!$A$1:$B$658,2,FALSE)</f>
        <v>578</v>
      </c>
      <c r="D480">
        <f>IFERROR(VLOOKUP(A480,new_followers!$A$2:$B$341,2,FALSE),0)</f>
        <v>88</v>
      </c>
      <c r="E480">
        <f>IFERROR(INDEX(content!$E$1:$E$174,MATCH(newdata!A480,content!$G$1:$G$174,0)),)</f>
        <v>0</v>
      </c>
      <c r="F480">
        <f>IFERROR(INDEX(content!$F$1:$F$174,MATCH(newdata!A480,content!$G$1:$G$174,0)),0)</f>
        <v>0</v>
      </c>
      <c r="G480">
        <f>IFERROR(VLOOKUP($A480,content!$G$1:$T$174,3,0),0)</f>
        <v>0</v>
      </c>
      <c r="H480">
        <f>IFERROR(VLOOKUP($A480,content!$G$1:$T$174,6,0),0)</f>
        <v>0</v>
      </c>
      <c r="I480">
        <f>IFERROR(VLOOKUP($A480,content!$G$1:$T$174,7,0),0)</f>
        <v>0</v>
      </c>
      <c r="J480">
        <f>IFERROR(VLOOKUP($A480,content!$G$1:$T$174,8,0),0)</f>
        <v>0</v>
      </c>
      <c r="K480">
        <f>IFERROR(VLOOKUP($A480,content!$G$1:$T$174,9,0),0)</f>
        <v>0</v>
      </c>
      <c r="L480">
        <f>IFERROR(VLOOKUP($A480,content!$G$1:$T$174,10,0),0)</f>
        <v>0</v>
      </c>
      <c r="M480">
        <f>IFERROR(VLOOKUP($A480,content!$G$1:$T$174,11,0),0)</f>
        <v>0</v>
      </c>
      <c r="N480">
        <f>IFERROR(VLOOKUP($A480,content!$G$1:$T$174,12,0),0)</f>
        <v>0</v>
      </c>
      <c r="O480">
        <f>IFERROR(VLOOKUP($A480,content!$G$1:$T$174,13,0),0)</f>
        <v>0</v>
      </c>
    </row>
    <row r="481" spans="1:15" x14ac:dyDescent="0.3">
      <c r="A481" s="12">
        <v>45049</v>
      </c>
      <c r="B481" s="7">
        <v>38631</v>
      </c>
      <c r="C481">
        <f>VLOOKUP(A481,profile_visits!$A$1:$B$658,2,FALSE)</f>
        <v>756</v>
      </c>
      <c r="D481">
        <f>IFERROR(VLOOKUP(A481,new_followers!$A$2:$B$341,2,FALSE),0)</f>
        <v>96</v>
      </c>
      <c r="E481">
        <f>IFERROR(INDEX(content!$E$1:$E$174,MATCH(newdata!A481,content!$G$1:$G$174,0)),)</f>
        <v>0</v>
      </c>
      <c r="F481">
        <f>IFERROR(INDEX(content!$F$1:$F$174,MATCH(newdata!A481,content!$G$1:$G$174,0)),0)</f>
        <v>0</v>
      </c>
      <c r="G481">
        <f>IFERROR(VLOOKUP($A481,content!$G$1:$T$174,3,0),0)</f>
        <v>0</v>
      </c>
      <c r="H481">
        <f>IFERROR(VLOOKUP($A481,content!$G$1:$T$174,6,0),0)</f>
        <v>0</v>
      </c>
      <c r="I481">
        <f>IFERROR(VLOOKUP($A481,content!$G$1:$T$174,7,0),0)</f>
        <v>0</v>
      </c>
      <c r="J481">
        <f>IFERROR(VLOOKUP($A481,content!$G$1:$T$174,8,0),0)</f>
        <v>0</v>
      </c>
      <c r="K481">
        <f>IFERROR(VLOOKUP($A481,content!$G$1:$T$174,9,0),0)</f>
        <v>0</v>
      </c>
      <c r="L481">
        <f>IFERROR(VLOOKUP($A481,content!$G$1:$T$174,10,0),0)</f>
        <v>0</v>
      </c>
      <c r="M481">
        <f>IFERROR(VLOOKUP($A481,content!$G$1:$T$174,11,0),0)</f>
        <v>0</v>
      </c>
      <c r="N481">
        <f>IFERROR(VLOOKUP($A481,content!$G$1:$T$174,12,0),0)</f>
        <v>0</v>
      </c>
      <c r="O481">
        <f>IFERROR(VLOOKUP($A481,content!$G$1:$T$174,13,0),0)</f>
        <v>0</v>
      </c>
    </row>
    <row r="482" spans="1:15" x14ac:dyDescent="0.3">
      <c r="A482" s="12">
        <v>45050</v>
      </c>
      <c r="B482" s="7">
        <v>33286</v>
      </c>
      <c r="C482">
        <f>VLOOKUP(A482,profile_visits!$A$1:$B$658,2,FALSE)</f>
        <v>662</v>
      </c>
      <c r="D482">
        <f>IFERROR(VLOOKUP(A482,new_followers!$A$2:$B$341,2,FALSE),0)</f>
        <v>115</v>
      </c>
      <c r="E482" t="str">
        <f>IFERROR(INDEX(content!$E$1:$E$174,MATCH(newdata!A482,content!$G$1:$G$174,0)),)</f>
        <v>✅ Checklist to do your first project: 
- Identify the problem statement 
- Write primary &amp; secondary objectives 
- Collect data (Questionnaire or Web Scraping)
- Data Cleaning 
- Data Analysis 
- Building models &amp; interpreting results
- Presentation or Documentation 
.
.
.
Follow @dataanalystduo 
.
.
#data #dataanalytics #datascience #reels #trending</v>
      </c>
      <c r="F482">
        <f>IFERROR(INDEX(content!$F$1:$F$174,MATCH(newdata!A482,content!$G$1:$G$174,0)),0)</f>
        <v>42</v>
      </c>
      <c r="G482" t="str">
        <f>IFERROR(VLOOKUP($A482,content!$G$1:$T$174,3,0),0)</f>
        <v>https://www.instagram.com/reel/CqpTLKBr56t/</v>
      </c>
      <c r="H482" t="str">
        <f>IFERROR(VLOOKUP($A482,content!$G$1:$T$174,6,0),0)</f>
        <v>Lifetime</v>
      </c>
      <c r="I482">
        <f>IFERROR(VLOOKUP($A482,content!$G$1:$T$174,7,0),0)</f>
        <v>21236</v>
      </c>
      <c r="J482">
        <f>IFERROR(VLOOKUP($A482,content!$G$1:$T$174,8,0),0)</f>
        <v>18660</v>
      </c>
      <c r="K482">
        <f>IFERROR(VLOOKUP($A482,content!$G$1:$T$174,9,0),0)</f>
        <v>96</v>
      </c>
      <c r="L482">
        <f>IFERROR(VLOOKUP($A482,content!$G$1:$T$174,10,0),0)</f>
        <v>36</v>
      </c>
      <c r="M482">
        <f>IFERROR(VLOOKUP($A482,content!$G$1:$T$174,11,0),0)</f>
        <v>9342</v>
      </c>
      <c r="N482">
        <f>IFERROR(VLOOKUP($A482,content!$G$1:$T$174,12,0),0)</f>
        <v>993</v>
      </c>
      <c r="O482">
        <f>IFERROR(VLOOKUP($A482,content!$G$1:$T$174,13,0),0)</f>
        <v>10</v>
      </c>
    </row>
    <row r="483" spans="1:15" x14ac:dyDescent="0.3">
      <c r="A483" s="12">
        <v>45051</v>
      </c>
      <c r="B483" s="7">
        <v>30533</v>
      </c>
      <c r="C483">
        <f>VLOOKUP(A483,profile_visits!$A$1:$B$658,2,FALSE)</f>
        <v>697</v>
      </c>
      <c r="D483">
        <f>IFERROR(VLOOKUP(A483,new_followers!$A$2:$B$341,2,FALSE),0)</f>
        <v>177</v>
      </c>
      <c r="E483" t="str">
        <f>IFERROR(INDEX(content!$E$1:$E$174,MATCH(newdata!A483,content!$G$1:$G$174,0)),)</f>
        <v>Four Top Tips for creating compelling project portfolio as a Data Analyst. 
1️⃣ Choose your best work
2️⃣ Include variety of projects
3️⃣ Provide context and background 
4️⃣ Keep it concise and visually appealing 
Follow @dataanalystduo for more such content
#datascience #dataanalyst #datascientist #statistics #project #portfolio #dataanalystduo #onestopstatistics</v>
      </c>
      <c r="F483">
        <f>IFERROR(INDEX(content!$F$1:$F$174,MATCH(newdata!A483,content!$G$1:$G$174,0)),0)</f>
        <v>0</v>
      </c>
      <c r="G483" t="str">
        <f>IFERROR(VLOOKUP($A483,content!$G$1:$T$174,3,0),0)</f>
        <v>https://www.instagram.com/p/Cr3ChkHPsUk/</v>
      </c>
      <c r="H483" t="str">
        <f>IFERROR(VLOOKUP($A483,content!$G$1:$T$174,6,0),0)</f>
        <v>Lifetime</v>
      </c>
      <c r="I483">
        <f>IFERROR(VLOOKUP($A483,content!$G$1:$T$174,7,0),0)</f>
        <v>22801</v>
      </c>
      <c r="J483">
        <f>IFERROR(VLOOKUP($A483,content!$G$1:$T$174,8,0),0)</f>
        <v>17566</v>
      </c>
      <c r="K483">
        <f>IFERROR(VLOOKUP($A483,content!$G$1:$T$174,9,0),0)</f>
        <v>53</v>
      </c>
      <c r="L483">
        <f>IFERROR(VLOOKUP($A483,content!$G$1:$T$174,10,0),0)</f>
        <v>6</v>
      </c>
      <c r="M483">
        <f>IFERROR(VLOOKUP($A483,content!$G$1:$T$174,11,0),0)</f>
        <v>0</v>
      </c>
      <c r="N483">
        <f>IFERROR(VLOOKUP($A483,content!$G$1:$T$174,12,0),0)</f>
        <v>721</v>
      </c>
      <c r="O483">
        <f>IFERROR(VLOOKUP($A483,content!$G$1:$T$174,13,0),0)</f>
        <v>23</v>
      </c>
    </row>
    <row r="484" spans="1:15" x14ac:dyDescent="0.3">
      <c r="A484" s="12">
        <v>45052</v>
      </c>
      <c r="B484" s="7">
        <v>30105</v>
      </c>
      <c r="C484">
        <f>VLOOKUP(A484,profile_visits!$A$1:$B$658,2,FALSE)</f>
        <v>686</v>
      </c>
      <c r="D484">
        <f>IFERROR(VLOOKUP(A484,new_followers!$A$2:$B$341,2,FALSE),0)</f>
        <v>191</v>
      </c>
      <c r="E484" t="str">
        <f>IFERROR(INDEX(content!$E$1:$E$174,MATCH(newdata!A484,content!$G$1:$G$174,0)),)</f>
        <v>Which one have you worked on or planning to learn? Comment below 👇🏼
#python #ml #machinelearning</v>
      </c>
      <c r="F484">
        <f>IFERROR(INDEX(content!$F$1:$F$174,MATCH(newdata!A484,content!$G$1:$G$174,0)),0)</f>
        <v>7</v>
      </c>
      <c r="G484" t="str">
        <f>IFERROR(VLOOKUP($A484,content!$G$1:$T$174,3,0),0)</f>
        <v>https://www.instagram.com/reel/CtHgeNhtY37/</v>
      </c>
      <c r="H484" t="str">
        <f>IFERROR(VLOOKUP($A484,content!$G$1:$T$174,6,0),0)</f>
        <v>Lifetime</v>
      </c>
      <c r="I484">
        <f>IFERROR(VLOOKUP($A484,content!$G$1:$T$174,7,0),0)</f>
        <v>24443</v>
      </c>
      <c r="J484">
        <f>IFERROR(VLOOKUP($A484,content!$G$1:$T$174,8,0),0)</f>
        <v>22074</v>
      </c>
      <c r="K484">
        <f>IFERROR(VLOOKUP($A484,content!$G$1:$T$174,9,0),0)</f>
        <v>83</v>
      </c>
      <c r="L484">
        <f>IFERROR(VLOOKUP($A484,content!$G$1:$T$174,10,0),0)</f>
        <v>16</v>
      </c>
      <c r="M484">
        <f>IFERROR(VLOOKUP($A484,content!$G$1:$T$174,11,0),0)</f>
        <v>11121</v>
      </c>
      <c r="N484">
        <f>IFERROR(VLOOKUP($A484,content!$G$1:$T$174,12,0),0)</f>
        <v>820</v>
      </c>
      <c r="O484">
        <f>IFERROR(VLOOKUP($A484,content!$G$1:$T$174,13,0),0)</f>
        <v>10</v>
      </c>
    </row>
    <row r="485" spans="1:15" x14ac:dyDescent="0.3">
      <c r="A485" s="12">
        <v>45053</v>
      </c>
      <c r="B485" s="7">
        <v>52220</v>
      </c>
      <c r="C485">
        <f>VLOOKUP(A485,profile_visits!$A$1:$B$658,2,FALSE)</f>
        <v>879</v>
      </c>
      <c r="D485">
        <f>IFERROR(VLOOKUP(A485,new_followers!$A$2:$B$341,2,FALSE),0)</f>
        <v>216</v>
      </c>
      <c r="E485">
        <f>IFERROR(INDEX(content!$E$1:$E$174,MATCH(newdata!A485,content!$G$1:$G$174,0)),)</f>
        <v>0</v>
      </c>
      <c r="F485">
        <f>IFERROR(INDEX(content!$F$1:$F$174,MATCH(newdata!A485,content!$G$1:$G$174,0)),0)</f>
        <v>0</v>
      </c>
      <c r="G485">
        <f>IFERROR(VLOOKUP($A485,content!$G$1:$T$174,3,0),0)</f>
        <v>0</v>
      </c>
      <c r="H485">
        <f>IFERROR(VLOOKUP($A485,content!$G$1:$T$174,6,0),0)</f>
        <v>0</v>
      </c>
      <c r="I485">
        <f>IFERROR(VLOOKUP($A485,content!$G$1:$T$174,7,0),0)</f>
        <v>0</v>
      </c>
      <c r="J485">
        <f>IFERROR(VLOOKUP($A485,content!$G$1:$T$174,8,0),0)</f>
        <v>0</v>
      </c>
      <c r="K485">
        <f>IFERROR(VLOOKUP($A485,content!$G$1:$T$174,9,0),0)</f>
        <v>0</v>
      </c>
      <c r="L485">
        <f>IFERROR(VLOOKUP($A485,content!$G$1:$T$174,10,0),0)</f>
        <v>0</v>
      </c>
      <c r="M485">
        <f>IFERROR(VLOOKUP($A485,content!$G$1:$T$174,11,0),0)</f>
        <v>0</v>
      </c>
      <c r="N485">
        <f>IFERROR(VLOOKUP($A485,content!$G$1:$T$174,12,0),0)</f>
        <v>0</v>
      </c>
      <c r="O485">
        <f>IFERROR(VLOOKUP($A485,content!$G$1:$T$174,13,0),0)</f>
        <v>0</v>
      </c>
    </row>
    <row r="486" spans="1:15" x14ac:dyDescent="0.3">
      <c r="A486" s="12">
        <v>45054</v>
      </c>
      <c r="B486" s="7">
        <v>44324</v>
      </c>
      <c r="C486">
        <f>VLOOKUP(A486,profile_visits!$A$1:$B$658,2,FALSE)</f>
        <v>780</v>
      </c>
      <c r="D486">
        <f>IFERROR(VLOOKUP(A486,new_followers!$A$2:$B$341,2,FALSE),0)</f>
        <v>183</v>
      </c>
      <c r="E486" t="str">
        <f>IFERROR(INDEX(content!$E$1:$E$174,MATCH(newdata!A486,content!$G$1:$G$174,0)),)</f>
        <v>@dataanalystduo x @datatodestiny | The power of Domain Specific projects 💪🏻
When it comes to choosing projects for your portfolio, one effective strategy is to focus on domain-specific projects.
This means tailoring your data analytics projects to address real-world challenges within a particular industry or domain, such as finance, sports, logistics, healthcare, or any other field of interest.
By selecting projects that align with a specific domain, you demonstrate not only your technical proficiency but also your understanding of the industry’s unique challenges and requirements.
This will not only make the process enjoyable but also reflects your passion for the subject matter.
#projects #projectportfolio #dataanalytics #datanalysis #datascience #ai #statistics #dataanalyst #trending #trendingreels</v>
      </c>
      <c r="F486">
        <f>IFERROR(INDEX(content!$F$1:$F$174,MATCH(newdata!A486,content!$G$1:$G$174,0)),0)</f>
        <v>29</v>
      </c>
      <c r="G486" t="str">
        <f>IFERROR(VLOOKUP($A486,content!$G$1:$T$174,3,0),0)</f>
        <v>https://www.instagram.com/reel/CvkAepTN-oF/</v>
      </c>
      <c r="H486" t="str">
        <f>IFERROR(VLOOKUP($A486,content!$G$1:$T$174,6,0),0)</f>
        <v>Lifetime</v>
      </c>
      <c r="I486">
        <f>IFERROR(VLOOKUP($A486,content!$G$1:$T$174,7,0),0)</f>
        <v>17144</v>
      </c>
      <c r="J486">
        <f>IFERROR(VLOOKUP($A486,content!$G$1:$T$174,8,0),0)</f>
        <v>13686</v>
      </c>
      <c r="K486">
        <f>IFERROR(VLOOKUP($A486,content!$G$1:$T$174,9,0),0)</f>
        <v>59</v>
      </c>
      <c r="L486">
        <f>IFERROR(VLOOKUP($A486,content!$G$1:$T$174,10,0),0)</f>
        <v>2</v>
      </c>
      <c r="M486">
        <f>IFERROR(VLOOKUP($A486,content!$G$1:$T$174,11,0),0)</f>
        <v>6254</v>
      </c>
      <c r="N486">
        <f>IFERROR(VLOOKUP($A486,content!$G$1:$T$174,12,0),0)</f>
        <v>689</v>
      </c>
      <c r="O486">
        <f>IFERROR(VLOOKUP($A486,content!$G$1:$T$174,13,0),0)</f>
        <v>11</v>
      </c>
    </row>
    <row r="487" spans="1:15" x14ac:dyDescent="0.3">
      <c r="A487" s="12">
        <v>45055</v>
      </c>
      <c r="B487" s="7">
        <v>33778</v>
      </c>
      <c r="C487">
        <f>VLOOKUP(A487,profile_visits!$A$1:$B$658,2,FALSE)</f>
        <v>642</v>
      </c>
      <c r="D487">
        <f>IFERROR(VLOOKUP(A487,new_followers!$A$2:$B$341,2,FALSE),0)</f>
        <v>198</v>
      </c>
      <c r="E487" t="str">
        <f>IFERROR(INDEX(content!$E$1:$E$174,MATCH(newdata!A487,content!$G$1:$G$174,0)),)</f>
        <v>With lots of love! 
From teaching young kids to starting an Instagram page, I'm finally back to teaching 💕
Conducting workshops for statistics is a dream come true, and I'm grateful to be able to pursue my passion. ❤️
Though there is always room for improvement, I'm enjoying every bit of this journey. 💪🏼
To all those who had to give up their passion due to work commitments, never give up hope. 😬
It's never too late to chase your dreams and make them a reality.🫶🏽
Follow @dataanalystduo 
#datascience #dataanalytics #dataanalyst #datascientist #teacher #tutor #onestopstatistics #dataanalystduo</v>
      </c>
      <c r="F487">
        <f>IFERROR(INDEX(content!$F$1:$F$174,MATCH(newdata!A487,content!$G$1:$G$174,0)),0)</f>
        <v>0</v>
      </c>
      <c r="G487" t="str">
        <f>IFERROR(VLOOKUP($A487,content!$G$1:$T$174,3,0),0)</f>
        <v>https://www.instagram.com/p/CsBgL03tItU/</v>
      </c>
      <c r="H487" t="str">
        <f>IFERROR(VLOOKUP($A487,content!$G$1:$T$174,6,0),0)</f>
        <v>Lifetime</v>
      </c>
      <c r="I487">
        <f>IFERROR(VLOOKUP($A487,content!$G$1:$T$174,7,0),0)</f>
        <v>18497</v>
      </c>
      <c r="J487">
        <f>IFERROR(VLOOKUP($A487,content!$G$1:$T$174,8,0),0)</f>
        <v>17301</v>
      </c>
      <c r="K487">
        <f>IFERROR(VLOOKUP($A487,content!$G$1:$T$174,9,0),0)</f>
        <v>1</v>
      </c>
      <c r="L487">
        <f>IFERROR(VLOOKUP($A487,content!$G$1:$T$174,10,0),0)</f>
        <v>4</v>
      </c>
      <c r="M487">
        <f>IFERROR(VLOOKUP($A487,content!$G$1:$T$174,11,0),0)</f>
        <v>0</v>
      </c>
      <c r="N487">
        <f>IFERROR(VLOOKUP($A487,content!$G$1:$T$174,12,0),0)</f>
        <v>437</v>
      </c>
      <c r="O487">
        <f>IFERROR(VLOOKUP($A487,content!$G$1:$T$174,13,0),0)</f>
        <v>12</v>
      </c>
    </row>
    <row r="488" spans="1:15" x14ac:dyDescent="0.3">
      <c r="A488" s="12">
        <v>45056</v>
      </c>
      <c r="B488" s="7">
        <v>56328</v>
      </c>
      <c r="C488">
        <f>VLOOKUP(A488,profile_visits!$A$1:$B$658,2,FALSE)</f>
        <v>1007</v>
      </c>
      <c r="D488">
        <f>IFERROR(VLOOKUP(A488,new_followers!$A$2:$B$341,2,FALSE),0)</f>
        <v>236</v>
      </c>
      <c r="E488">
        <f>IFERROR(INDEX(content!$E$1:$E$174,MATCH(newdata!A488,content!$G$1:$G$174,0)),)</f>
        <v>0</v>
      </c>
      <c r="F488">
        <f>IFERROR(INDEX(content!$F$1:$F$174,MATCH(newdata!A488,content!$G$1:$G$174,0)),0)</f>
        <v>0</v>
      </c>
      <c r="G488">
        <f>IFERROR(VLOOKUP($A488,content!$G$1:$T$174,3,0),0)</f>
        <v>0</v>
      </c>
      <c r="H488">
        <f>IFERROR(VLOOKUP($A488,content!$G$1:$T$174,6,0),0)</f>
        <v>0</v>
      </c>
      <c r="I488">
        <f>IFERROR(VLOOKUP($A488,content!$G$1:$T$174,7,0),0)</f>
        <v>0</v>
      </c>
      <c r="J488">
        <f>IFERROR(VLOOKUP($A488,content!$G$1:$T$174,8,0),0)</f>
        <v>0</v>
      </c>
      <c r="K488">
        <f>IFERROR(VLOOKUP($A488,content!$G$1:$T$174,9,0),0)</f>
        <v>0</v>
      </c>
      <c r="L488">
        <f>IFERROR(VLOOKUP($A488,content!$G$1:$T$174,10,0),0)</f>
        <v>0</v>
      </c>
      <c r="M488">
        <f>IFERROR(VLOOKUP($A488,content!$G$1:$T$174,11,0),0)</f>
        <v>0</v>
      </c>
      <c r="N488">
        <f>IFERROR(VLOOKUP($A488,content!$G$1:$T$174,12,0),0)</f>
        <v>0</v>
      </c>
      <c r="O488">
        <f>IFERROR(VLOOKUP($A488,content!$G$1:$T$174,13,0),0)</f>
        <v>0</v>
      </c>
    </row>
    <row r="489" spans="1:15" x14ac:dyDescent="0.3">
      <c r="A489" s="12">
        <v>45057</v>
      </c>
      <c r="B489" s="7">
        <v>71004</v>
      </c>
      <c r="C489">
        <f>VLOOKUP(A489,profile_visits!$A$1:$B$658,2,FALSE)</f>
        <v>1349</v>
      </c>
      <c r="D489">
        <f>IFERROR(VLOOKUP(A489,new_followers!$A$2:$B$341,2,FALSE),0)</f>
        <v>329</v>
      </c>
      <c r="E489" t="str">
        <f>IFERROR(INDEX(content!$E$1:$E$174,MATCH(newdata!A489,content!$G$1:$G$174,0)),)</f>
        <v>SQL interview question:-
What is the SQL query order of execution? 
Write your answers in the comments. 
Follow @dataanalystduo
#datascience #dataanalyst #datascientist #statistics #dataanalystduo #onestopstatistics #sql</v>
      </c>
      <c r="F489">
        <f>IFERROR(INDEX(content!$F$1:$F$174,MATCH(newdata!A489,content!$G$1:$G$174,0)),0)</f>
        <v>31</v>
      </c>
      <c r="G489" t="str">
        <f>IFERROR(VLOOKUP($A489,content!$G$1:$T$174,3,0),0)</f>
        <v>https://www.instagram.com/reel/CsG4m-Euh89/</v>
      </c>
      <c r="H489" t="str">
        <f>IFERROR(VLOOKUP($A489,content!$G$1:$T$174,6,0),0)</f>
        <v>Lifetime</v>
      </c>
      <c r="I489">
        <f>IFERROR(VLOOKUP($A489,content!$G$1:$T$174,7,0),0)</f>
        <v>285104</v>
      </c>
      <c r="J489">
        <f>IFERROR(VLOOKUP($A489,content!$G$1:$T$174,8,0),0)</f>
        <v>265712</v>
      </c>
      <c r="K489">
        <f>IFERROR(VLOOKUP($A489,content!$G$1:$T$174,9,0),0)</f>
        <v>2623</v>
      </c>
      <c r="L489">
        <f>IFERROR(VLOOKUP($A489,content!$G$1:$T$174,10,0),0)</f>
        <v>2154</v>
      </c>
      <c r="M489">
        <f>IFERROR(VLOOKUP($A489,content!$G$1:$T$174,11,0),0)</f>
        <v>163429</v>
      </c>
      <c r="N489">
        <f>IFERROR(VLOOKUP($A489,content!$G$1:$T$174,12,0),0)</f>
        <v>8383</v>
      </c>
      <c r="O489">
        <f>IFERROR(VLOOKUP($A489,content!$G$1:$T$174,13,0),0)</f>
        <v>210</v>
      </c>
    </row>
    <row r="490" spans="1:15" x14ac:dyDescent="0.3">
      <c r="A490" s="12">
        <v>45058</v>
      </c>
      <c r="B490" s="7">
        <v>122326</v>
      </c>
      <c r="C490">
        <f>VLOOKUP(A490,profile_visits!$A$1:$B$658,2,FALSE)</f>
        <v>1884</v>
      </c>
      <c r="D490">
        <f>IFERROR(VLOOKUP(A490,new_followers!$A$2:$B$341,2,FALSE),0)</f>
        <v>470</v>
      </c>
      <c r="E490" t="str">
        <f>IFERROR(INDEX(content!$E$1:$E$174,MATCH(newdata!A490,content!$G$1:$G$174,0)),)</f>
        <v>Picture this - you have a bag filled with 4 red and 6 blue balls. You have a chance to draw two balls at random without replacement. What are the chances that both balls are red?
Put your answers in the comments. 
Follow @dataanalystduo
#datascience #dataanalyst #dataanalytics #dataanalystduo #statistics #onestopstatistics #onestopanalytics #probability</v>
      </c>
      <c r="F490">
        <f>IFERROR(INDEX(content!$F$1:$F$174,MATCH(newdata!A490,content!$G$1:$G$174,0)),0)</f>
        <v>15</v>
      </c>
      <c r="G490" t="str">
        <f>IFERROR(VLOOKUP($A490,content!$G$1:$T$174,3,0),0)</f>
        <v>https://www.instagram.com/reel/CsJJw72tuKv/</v>
      </c>
      <c r="H490" t="str">
        <f>IFERROR(VLOOKUP($A490,content!$G$1:$T$174,6,0),0)</f>
        <v>Lifetime</v>
      </c>
      <c r="I490">
        <f>IFERROR(VLOOKUP($A490,content!$G$1:$T$174,7,0),0)</f>
        <v>39119</v>
      </c>
      <c r="J490">
        <f>IFERROR(VLOOKUP($A490,content!$G$1:$T$174,8,0),0)</f>
        <v>35462</v>
      </c>
      <c r="K490">
        <f>IFERROR(VLOOKUP($A490,content!$G$1:$T$174,9,0),0)</f>
        <v>43</v>
      </c>
      <c r="L490">
        <f>IFERROR(VLOOKUP($A490,content!$G$1:$T$174,10,0),0)</f>
        <v>34</v>
      </c>
      <c r="M490">
        <f>IFERROR(VLOOKUP($A490,content!$G$1:$T$174,11,0),0)</f>
        <v>14456</v>
      </c>
      <c r="N490">
        <f>IFERROR(VLOOKUP($A490,content!$G$1:$T$174,12,0),0)</f>
        <v>639</v>
      </c>
      <c r="O490">
        <f>IFERROR(VLOOKUP($A490,content!$G$1:$T$174,13,0),0)</f>
        <v>60</v>
      </c>
    </row>
    <row r="491" spans="1:15" x14ac:dyDescent="0.3">
      <c r="A491" s="12">
        <v>45059</v>
      </c>
      <c r="B491" s="7">
        <v>136843</v>
      </c>
      <c r="C491">
        <f>VLOOKUP(A491,profile_visits!$A$1:$B$658,2,FALSE)</f>
        <v>1806</v>
      </c>
      <c r="D491">
        <f>IFERROR(VLOOKUP(A491,new_followers!$A$2:$B$341,2,FALSE),0)</f>
        <v>637</v>
      </c>
      <c r="E491" t="str">
        <f>IFERROR(INDEX(content!$E$1:$E$174,MATCH(newdata!A491,content!$G$1:$G$174,0)),)</f>
        <v>Sampling is a statistical technique used to select a representative subset, or sample, from a larger population for the purpose of making inferences or drawing conclusions about the entire population. 
One of the popular methods for selecting a sample is systematic random sampling, where each element of a population is selected at equal intervals. BARC, the Indian audience measurement giant, uses sampling to measure TV/OOH ratings and audience preferences in India. 
BARC currently employs two sample frames to support its panels. The first sample frame is a frame of households supporting the TV Panel and the second sample frame is a frame of eateries supporting the OOH panel. This allows BARC India collect data and to provide this reliable and accurate data to the stakeholder, which would include broadcasters, advertisers, and media agencies which finally will help them make informed decisions about advertising campaigns, and media planning. #india #media #datascience #data #dataanalytics #sampling #statistics #example</v>
      </c>
      <c r="F491">
        <f>IFERROR(INDEX(content!$F$1:$F$174,MATCH(newdata!A491,content!$G$1:$G$174,0)),0)</f>
        <v>5</v>
      </c>
      <c r="G491" t="str">
        <f>IFERROR(VLOOKUP($A491,content!$G$1:$T$174,3,0),0)</f>
        <v>https://www.instagram.com/reel/CsLzpBesPhB/</v>
      </c>
      <c r="H491" t="str">
        <f>IFERROR(VLOOKUP($A491,content!$G$1:$T$174,6,0),0)</f>
        <v>Lifetime</v>
      </c>
      <c r="I491">
        <f>IFERROR(VLOOKUP($A491,content!$G$1:$T$174,7,0),0)</f>
        <v>30883</v>
      </c>
      <c r="J491">
        <f>IFERROR(VLOOKUP($A491,content!$G$1:$T$174,8,0),0)</f>
        <v>23853</v>
      </c>
      <c r="K491">
        <f>IFERROR(VLOOKUP($A491,content!$G$1:$T$174,9,0),0)</f>
        <v>16</v>
      </c>
      <c r="L491">
        <f>IFERROR(VLOOKUP($A491,content!$G$1:$T$174,10,0),0)</f>
        <v>24</v>
      </c>
      <c r="M491">
        <f>IFERROR(VLOOKUP($A491,content!$G$1:$T$174,11,0),0)</f>
        <v>13763</v>
      </c>
      <c r="N491">
        <f>IFERROR(VLOOKUP($A491,content!$G$1:$T$174,12,0),0)</f>
        <v>460</v>
      </c>
      <c r="O491">
        <f>IFERROR(VLOOKUP($A491,content!$G$1:$T$174,13,0),0)</f>
        <v>2</v>
      </c>
    </row>
    <row r="492" spans="1:15" x14ac:dyDescent="0.3">
      <c r="A492" s="12">
        <v>45060</v>
      </c>
      <c r="B492" s="7">
        <v>111135</v>
      </c>
      <c r="C492">
        <f>VLOOKUP(A492,profile_visits!$A$1:$B$658,2,FALSE)</f>
        <v>1815</v>
      </c>
      <c r="D492">
        <f>IFERROR(VLOOKUP(A492,new_followers!$A$2:$B$341,2,FALSE),0)</f>
        <v>554</v>
      </c>
      <c r="E492" t="str">
        <f>IFERROR(INDEX(content!$E$1:$E$174,MATCH(newdata!A492,content!$G$1:$G$174,0)),)</f>
        <v>Join the Batch 3 - Statistics for Data Analysis workshop. 
Check Link in the bio or DM us. 
Follow @dataanalystduo
#datascience #dataanalyst #dataanalytics #dataanalystduo #statistics #onestopstatistics #onestopanalytics #statistics</v>
      </c>
      <c r="F492">
        <f>IFERROR(INDEX(content!$F$1:$F$174,MATCH(newdata!A492,content!$G$1:$G$174,0)),0)</f>
        <v>0</v>
      </c>
      <c r="G492" t="str">
        <f>IFERROR(VLOOKUP($A492,content!$G$1:$T$174,3,0),0)</f>
        <v>https://www.instagram.com/p/CsOiZeJvgVH/</v>
      </c>
      <c r="H492" t="str">
        <f>IFERROR(VLOOKUP($A492,content!$G$1:$T$174,6,0),0)</f>
        <v>Lifetime</v>
      </c>
      <c r="I492">
        <f>IFERROR(VLOOKUP($A492,content!$G$1:$T$174,7,0),0)</f>
        <v>18706</v>
      </c>
      <c r="J492">
        <f>IFERROR(VLOOKUP($A492,content!$G$1:$T$174,8,0),0)</f>
        <v>14140</v>
      </c>
      <c r="K492">
        <f>IFERROR(VLOOKUP($A492,content!$G$1:$T$174,9,0),0)</f>
        <v>25</v>
      </c>
      <c r="L492">
        <f>IFERROR(VLOOKUP($A492,content!$G$1:$T$174,10,0),0)</f>
        <v>6</v>
      </c>
      <c r="M492">
        <f>IFERROR(VLOOKUP($A492,content!$G$1:$T$174,11,0),0)</f>
        <v>0</v>
      </c>
      <c r="N492">
        <f>IFERROR(VLOOKUP($A492,content!$G$1:$T$174,12,0),0)</f>
        <v>476</v>
      </c>
      <c r="O492">
        <f>IFERROR(VLOOKUP($A492,content!$G$1:$T$174,13,0),0)</f>
        <v>11</v>
      </c>
    </row>
    <row r="493" spans="1:15" x14ac:dyDescent="0.3">
      <c r="A493" s="12">
        <v>45061</v>
      </c>
      <c r="B493" s="7">
        <v>113277</v>
      </c>
      <c r="C493">
        <f>VLOOKUP(A493,profile_visits!$A$1:$B$658,2,FALSE)</f>
        <v>2736</v>
      </c>
      <c r="D493">
        <f>IFERROR(VLOOKUP(A493,new_followers!$A$2:$B$341,2,FALSE),0)</f>
        <v>741</v>
      </c>
      <c r="E493" t="str">
        <f>IFERROR(INDEX(content!$E$1:$E$174,MATCH(newdata!A493,content!$G$1:$G$174,0)),)</f>
        <v>Join the Batch 3 - Statistics for Data Analysis workshop. 
Check Link in the bio or DM us. 
Follow @dataanalystduo
#datascience #dataanalyst #dataanalytics #dataanalystduo #statistics #onestopstatistics #onestopanalytics #statistics</v>
      </c>
      <c r="F493">
        <f>IFERROR(INDEX(content!$F$1:$F$174,MATCH(newdata!A493,content!$G$1:$G$174,0)),0)</f>
        <v>0</v>
      </c>
      <c r="G493" t="str">
        <f>IFERROR(VLOOKUP($A493,content!$G$1:$T$174,3,0),0)</f>
        <v>https://www.instagram.com/p/CsQ1XZ9LKFU/</v>
      </c>
      <c r="H493" t="str">
        <f>IFERROR(VLOOKUP($A493,content!$G$1:$T$174,6,0),0)</f>
        <v>Lifetime</v>
      </c>
      <c r="I493">
        <f>IFERROR(VLOOKUP($A493,content!$G$1:$T$174,7,0),0)</f>
        <v>29721</v>
      </c>
      <c r="J493">
        <f>IFERROR(VLOOKUP($A493,content!$G$1:$T$174,8,0),0)</f>
        <v>21971</v>
      </c>
      <c r="K493">
        <f>IFERROR(VLOOKUP($A493,content!$G$1:$T$174,9,0),0)</f>
        <v>84</v>
      </c>
      <c r="L493">
        <f>IFERROR(VLOOKUP($A493,content!$G$1:$T$174,10,0),0)</f>
        <v>10</v>
      </c>
      <c r="M493">
        <f>IFERROR(VLOOKUP($A493,content!$G$1:$T$174,11,0),0)</f>
        <v>0</v>
      </c>
      <c r="N493">
        <f>IFERROR(VLOOKUP($A493,content!$G$1:$T$174,12,0),0)</f>
        <v>634</v>
      </c>
      <c r="O493">
        <f>IFERROR(VLOOKUP($A493,content!$G$1:$T$174,13,0),0)</f>
        <v>18</v>
      </c>
    </row>
    <row r="494" spans="1:15" x14ac:dyDescent="0.3">
      <c r="A494" s="12">
        <v>45062</v>
      </c>
      <c r="B494" s="7">
        <v>145184</v>
      </c>
      <c r="C494">
        <f>VLOOKUP(A494,profile_visits!$A$1:$B$658,2,FALSE)</f>
        <v>3521</v>
      </c>
      <c r="D494">
        <f>IFERROR(VLOOKUP(A494,new_followers!$A$2:$B$341,2,FALSE),0)</f>
        <v>1026</v>
      </c>
      <c r="E494" t="str">
        <f>IFERROR(INDEX(content!$E$1:$E$174,MATCH(newdata!A494,content!$G$1:$G$174,0)),)</f>
        <v>1️⃣Not getting calls: The relentless search for a job became a daunting challenge especially when you lack experience. The additional hurdle of requiring relevant experience intensified the struggle, making each unanswered call more painful.
2️⃣I was not shameless on LinkedIn: The fear of judgment and concern about what others might think held me back from reaching out or showcasing my skills on LinkedIn. I underestimated the power of this professional platform and missed out on valuable opportunities to connect, network, and demonstrate my capabilities. The importance of professional referrals in the job search became apparent as I struggled to make meaningful connections. It became clear that the power of connections can often open doors that remain firmly closed otherwise.
3️⃣Lack of mentorship: Throughout my job search journey, I realized the absence of a guiding mentor by my side. I longed for someone experienced who could provide valuable insights, offer advice, and help me navigate the complexities of the job market.
4️⃣Not being interview ready: While my focus was primarily on the job hunt itself, I neglected to allocate equal time and energy to interview preparation. When a promising opportunity finally came, I found myself unprepared and failed miserably.
5️⃣Not having a project portfolio: I had poured my heart and soul into one significant project, but it failed to adequately showcase the all of my skills and abilities. I realized the importance of a comprehensive project portfolio that demonstrates the full range of my capabilities, which I regretted not having at my disposal during the job search.
6️⃣Not being ready for aptitude: Additionally, I failed to adequately prepare for aptitude tests, underestimating their significance in the job application process.
My advice is to avoid my mistakes and stay strong incase you face the same struggle as I did.
Follow @dataanalystduo
#datascience #dataanalyst #dataanalytics #dataanalystduo #statistics #onestopstatistics #onestopanalytics #statistics</v>
      </c>
      <c r="F494">
        <f>IFERROR(INDEX(content!$F$1:$F$174,MATCH(newdata!A494,content!$G$1:$G$174,0)),0)</f>
        <v>7</v>
      </c>
      <c r="G494" t="str">
        <f>IFERROR(VLOOKUP($A494,content!$G$1:$T$174,3,0),0)</f>
        <v>https://www.instagram.com/reel/CsTZfjerXQJ/</v>
      </c>
      <c r="H494" t="str">
        <f>IFERROR(VLOOKUP($A494,content!$G$1:$T$174,6,0),0)</f>
        <v>Lifetime</v>
      </c>
      <c r="I494">
        <f>IFERROR(VLOOKUP($A494,content!$G$1:$T$174,7,0),0)</f>
        <v>235457</v>
      </c>
      <c r="J494">
        <f>IFERROR(VLOOKUP($A494,content!$G$1:$T$174,8,0),0)</f>
        <v>222616</v>
      </c>
      <c r="K494">
        <f>IFERROR(VLOOKUP($A494,content!$G$1:$T$174,9,0),0)</f>
        <v>2738</v>
      </c>
      <c r="L494">
        <f>IFERROR(VLOOKUP($A494,content!$G$1:$T$174,10,0),0)</f>
        <v>785</v>
      </c>
      <c r="M494">
        <f>IFERROR(VLOOKUP($A494,content!$G$1:$T$174,11,0),0)</f>
        <v>118763</v>
      </c>
      <c r="N494">
        <f>IFERROR(VLOOKUP($A494,content!$G$1:$T$174,12,0),0)</f>
        <v>4572</v>
      </c>
      <c r="O494">
        <f>IFERROR(VLOOKUP($A494,content!$G$1:$T$174,13,0),0)</f>
        <v>34</v>
      </c>
    </row>
    <row r="495" spans="1:15" x14ac:dyDescent="0.3">
      <c r="A495" s="12">
        <v>45063</v>
      </c>
      <c r="B495" s="7">
        <v>149297</v>
      </c>
      <c r="C495">
        <f>VLOOKUP(A495,profile_visits!$A$1:$B$658,2,FALSE)</f>
        <v>6819</v>
      </c>
      <c r="D495">
        <f>IFERROR(VLOOKUP(A495,new_followers!$A$2:$B$341,2,FALSE),0)</f>
        <v>1006</v>
      </c>
      <c r="E495" t="str">
        <f>IFERROR(INDEX(content!$E$1:$E$174,MATCH(newdata!A495,content!$G$1:$G$174,0)),)</f>
        <v>@preplaced.in solution to all your interview related problems.
Check out their Instagram handle @preplaced.in 
or visit www.preplaced.in.
#softwareengineer #Preplaced #UnlockYourPotential #mentorhaitohmumkinhai</v>
      </c>
      <c r="F495">
        <f>IFERROR(INDEX(content!$F$1:$F$174,MATCH(newdata!A495,content!$G$1:$G$174,0)),0)</f>
        <v>67</v>
      </c>
      <c r="G495" t="str">
        <f>IFERROR(VLOOKUP($A495,content!$G$1:$T$174,3,0),0)</f>
        <v>https://www.instagram.com/reel/CsV753dOrMk/</v>
      </c>
      <c r="H495" t="str">
        <f>IFERROR(VLOOKUP($A495,content!$G$1:$T$174,6,0),0)</f>
        <v>Lifetime</v>
      </c>
      <c r="I495">
        <f>IFERROR(VLOOKUP($A495,content!$G$1:$T$174,7,0),0)</f>
        <v>37495</v>
      </c>
      <c r="J495">
        <f>IFERROR(VLOOKUP($A495,content!$G$1:$T$174,8,0),0)</f>
        <v>31810</v>
      </c>
      <c r="K495">
        <f>IFERROR(VLOOKUP($A495,content!$G$1:$T$174,9,0),0)</f>
        <v>171</v>
      </c>
      <c r="L495">
        <f>IFERROR(VLOOKUP($A495,content!$G$1:$T$174,10,0),0)</f>
        <v>20</v>
      </c>
      <c r="M495">
        <f>IFERROR(VLOOKUP($A495,content!$G$1:$T$174,11,0),0)</f>
        <v>12931</v>
      </c>
      <c r="N495">
        <f>IFERROR(VLOOKUP($A495,content!$G$1:$T$174,12,0),0)</f>
        <v>845</v>
      </c>
      <c r="O495">
        <f>IFERROR(VLOOKUP($A495,content!$G$1:$T$174,13,0),0)</f>
        <v>10</v>
      </c>
    </row>
    <row r="496" spans="1:15" x14ac:dyDescent="0.3">
      <c r="A496" s="12">
        <v>45064</v>
      </c>
      <c r="B496" s="7">
        <v>111666</v>
      </c>
      <c r="C496">
        <f>VLOOKUP(A496,profile_visits!$A$1:$B$658,2,FALSE)</f>
        <v>2498</v>
      </c>
      <c r="D496">
        <f>IFERROR(VLOOKUP(A496,new_followers!$A$2:$B$341,2,FALSE),0)</f>
        <v>714</v>
      </c>
      <c r="E496" t="str">
        <f>IFERROR(INDEX(content!$E$1:$E$174,MATCH(newdata!A496,content!$G$1:$G$174,0)),)</f>
        <v>Let’s explore this disconnect and discuss strategies to bridge the gap and thrive in your data science career. 💼💪
📉 Theory vs. Practical Application: Academic programs focus on imparting theoretical knowledge and fundamental concepts in data science. While this theoretical understanding is crucial, it often falls short when it comes to practical applications.
🌐 Evolving Industry Landscape: The field of data science is constantly evolving, with new tools, techniques, and technologies emerging at a rapid pace. However, academic curricula can take time to adapt to these changes.
🔍 Collaboration and Communication: Data science projects in academia are often conducted individually or within small groups, focusing primarily on technical aspects. In contrast, the industry places significant emphasis on collaboration, teamwork, and effective communication. Freshers transitioning from academia to industry need to enhance their interpersonal and communication skills to thrive in a collaborative work environment.
📝 Strategies to Bridge the Gap:
1️⃣ Seek Practical Experience: Supplement your academic knowledge with hands-on experience. Look for internships, research projects, or freelancing opportunities that allow you to work on real-world data problems.
2️⃣ Continuous Learning: Stay updated with the latest industry trends, tools, and techniques. Engage in self-learning through online courses, workshops, and tutorials.
3️⃣ Industry-Relevant Projects: Develop projects that mirror real-world scenarios. Focus on practical problem-solving and demonstrate your ability to derive insights from data.
4️⃣ Communication and Collaboration Skills: Hone your communication and collaboration skills by actively participating in group projects, presenting your work to peers, and seeking feedback.
5️⃣ Professional Networking: Networking can provide valuable insights, mentorship opportunities, and access to job openings that may not be publicly advertised.
💡 Embrace the learning journey, be adaptable, and seize every opportunity to grow. Success awaits! 🌟🚀
Follow @dataanalystduo
#statistics #datascience #dataanalytics #dataanalyst #datascientist #dataanalystduo</v>
      </c>
      <c r="F496">
        <f>IFERROR(INDEX(content!$F$1:$F$174,MATCH(newdata!A496,content!$G$1:$G$174,0)),0)</f>
        <v>22</v>
      </c>
      <c r="G496" t="str">
        <f>IFERROR(VLOOKUP($A496,content!$G$1:$T$174,3,0),0)</f>
        <v>https://www.instagram.com/reel/CsYlaHqrAiM/</v>
      </c>
      <c r="H496" t="str">
        <f>IFERROR(VLOOKUP($A496,content!$G$1:$T$174,6,0),0)</f>
        <v>Lifetime</v>
      </c>
      <c r="I496">
        <f>IFERROR(VLOOKUP($A496,content!$G$1:$T$174,7,0),0)</f>
        <v>18857</v>
      </c>
      <c r="J496">
        <f>IFERROR(VLOOKUP($A496,content!$G$1:$T$174,8,0),0)</f>
        <v>14860</v>
      </c>
      <c r="K496">
        <f>IFERROR(VLOOKUP($A496,content!$G$1:$T$174,9,0),0)</f>
        <v>37</v>
      </c>
      <c r="L496">
        <f>IFERROR(VLOOKUP($A496,content!$G$1:$T$174,10,0),0)</f>
        <v>20</v>
      </c>
      <c r="M496">
        <f>IFERROR(VLOOKUP($A496,content!$G$1:$T$174,11,0),0)</f>
        <v>7908</v>
      </c>
      <c r="N496">
        <f>IFERROR(VLOOKUP($A496,content!$G$1:$T$174,12,0),0)</f>
        <v>454</v>
      </c>
      <c r="O496">
        <f>IFERROR(VLOOKUP($A496,content!$G$1:$T$174,13,0),0)</f>
        <v>9</v>
      </c>
    </row>
    <row r="497" spans="1:15" x14ac:dyDescent="0.3">
      <c r="A497" s="12">
        <v>45065</v>
      </c>
      <c r="B497" s="7">
        <v>89277</v>
      </c>
      <c r="C497">
        <f>VLOOKUP(A497,profile_visits!$A$1:$B$658,2,FALSE)</f>
        <v>1856</v>
      </c>
      <c r="D497">
        <f>IFERROR(VLOOKUP(A497,new_followers!$A$2:$B$341,2,FALSE),0)</f>
        <v>583</v>
      </c>
      <c r="E497" t="str">
        <f>IFERROR(INDEX(content!$E$1:$E$174,MATCH(newdata!A497,content!$G$1:$G$174,0)),)</f>
        <v>“Head First Data Analysis: A Must-Read for Freshers Starting Their Careers in Data Analytics”
This is an outstanding book for freshers entering the field of data analytics. It offers a refreshing and interactive approach to learning, making it ideal for beginners. The book covers essential topics like data visualization, exploratory data analysis, and statistical methods, providing a solid foundation. 
Overall, “Head First Data Analysis” is a must-read that equips freshers with the knowledge and skills needed to thrive in their data analytics careers. Highly recommended!
Follow @dataanalystduo
#datascience #dataanalyst #datascientist #statistics #dataanalystduo #onestopstatistics #book #headfirst #dataanalysis</v>
      </c>
      <c r="F497">
        <f>IFERROR(INDEX(content!$F$1:$F$174,MATCH(newdata!A497,content!$G$1:$G$174,0)),0)</f>
        <v>6</v>
      </c>
      <c r="G497" t="str">
        <f>IFERROR(VLOOKUP($A497,content!$G$1:$T$174,3,0),0)</f>
        <v>https://www.instagram.com/reel/CsbObnhNdSn/</v>
      </c>
      <c r="H497" t="str">
        <f>IFERROR(VLOOKUP($A497,content!$G$1:$T$174,6,0),0)</f>
        <v>Lifetime</v>
      </c>
      <c r="I497">
        <f>IFERROR(VLOOKUP($A497,content!$G$1:$T$174,7,0),0)</f>
        <v>44978</v>
      </c>
      <c r="J497">
        <f>IFERROR(VLOOKUP($A497,content!$G$1:$T$174,8,0),0)</f>
        <v>36897</v>
      </c>
      <c r="K497">
        <f>IFERROR(VLOOKUP($A497,content!$G$1:$T$174,9,0),0)</f>
        <v>408</v>
      </c>
      <c r="L497">
        <f>IFERROR(VLOOKUP($A497,content!$G$1:$T$174,10,0),0)</f>
        <v>63</v>
      </c>
      <c r="M497">
        <f>IFERROR(VLOOKUP($A497,content!$G$1:$T$174,11,0),0)</f>
        <v>20908</v>
      </c>
      <c r="N497">
        <f>IFERROR(VLOOKUP($A497,content!$G$1:$T$174,12,0),0)</f>
        <v>1439</v>
      </c>
      <c r="O497">
        <f>IFERROR(VLOOKUP($A497,content!$G$1:$T$174,13,0),0)</f>
        <v>23</v>
      </c>
    </row>
    <row r="498" spans="1:15" x14ac:dyDescent="0.3">
      <c r="A498" s="12">
        <v>45066</v>
      </c>
      <c r="B498" s="7">
        <v>88908</v>
      </c>
      <c r="C498">
        <f>VLOOKUP(A498,profile_visits!$A$1:$B$658,2,FALSE)</f>
        <v>1891</v>
      </c>
      <c r="D498">
        <f>IFERROR(VLOOKUP(A498,new_followers!$A$2:$B$341,2,FALSE),0)</f>
        <v>574</v>
      </c>
      <c r="E498" t="str">
        <f>IFERROR(INDEX(content!$E$1:$E$174,MATCH(newdata!A498,content!$G$1:$G$174,0)),)</f>
        <v>Today I will share with you which tools I use as 𝐒𝐭𝐚𝐭𝐢𝐬𝐭𝐢𝐜𝐚𝐥 𝐀𝐧𝐚𝐥𝐲𝐬𝐭.
✅ 𝐒𝐐𝐋 - Whenever a task is assigned to me, I use SQL in𝐞𝐱𝐭𝐫𝐚𝐜𝐭𝐢𝐧𝐠 &amp; 𝐚𝐧𝐚𝐥𝐲𝐳𝐢𝐧𝐠 𝐭𝐡𝐞 𝐝𝐚𝐭𝐚. This takes about 50% of my time ⌛.
✅ 𝐄𝐱𝐜𝐞𝐥 - When I am required to 𝐬𝐡𝐚𝐫𝐞 𝐝𝐚𝐭𝐚 with stakeholders or managers, I use Excel. This takes about 20% of my time ⌛ in 𝐟𝐨𝐫𝐦𝐚𝐭𝐭𝐢𝐧𝐠 𝐚𝐧𝐝 𝐜𝐫𝐞𝐚𝐭𝐢𝐧𝐠 𝐩𝐢𝐯𝐨𝐭 𝐜𝐡𝐚𝐫𝐭𝐬 𝐨𝐫 𝐭𝐚𝐛𝐥𝐞𝐬.
✅ 𝐏𝐲𝐭𝐡𝐨𝐧- I use python for 𝐝𝐚𝐭𝐚 𝐚𝐧𝐚𝐥𝐲𝐬𝐢𝐬 𝐚𝐧𝐝 𝐭𝐨 𝐚𝐮𝐭𝐨𝐦𝐚𝐭𝐞 𝐦𝐲 𝐝𝐚𝐲-𝐭𝐨-𝐝𝐚𝐲 𝐭𝐚𝐬𝐤. It takes up about 20% of my time ⌛.
There are also other tools that I use like,
☑ 𝐎𝐧𝐞 𝐍𝐨𝐭𝐞 for note-taking
☑ 𝐉𝐢𝐫𝐚 for project management
☑ 𝐂𝐨𝐧𝐟𝐥𝐮𝐞𝐧𝐜𝐞 for documenting the project. 
These combined take up the remaining 10% of my time ⌛.
Which tool do you use? Comment below.
Follow @dataanalystduo 
#datascience #dataanalytics #datascientist #dataanalyst #statistics #dataanalystduo #onestopstatistics #trending</v>
      </c>
      <c r="F498">
        <f>IFERROR(INDEX(content!$F$1:$F$174,MATCH(newdata!A498,content!$G$1:$G$174,0)),0)</f>
        <v>7</v>
      </c>
      <c r="G498" t="str">
        <f>IFERROR(VLOOKUP($A498,content!$G$1:$T$174,3,0),0)</f>
        <v>https://www.instagram.com/reel/CsdtOxINdm-/</v>
      </c>
      <c r="H498" t="str">
        <f>IFERROR(VLOOKUP($A498,content!$G$1:$T$174,6,0),0)</f>
        <v>Lifetime</v>
      </c>
      <c r="I498">
        <f>IFERROR(VLOOKUP($A498,content!$G$1:$T$174,7,0),0)</f>
        <v>58896</v>
      </c>
      <c r="J498">
        <f>IFERROR(VLOOKUP($A498,content!$G$1:$T$174,8,0),0)</f>
        <v>54622</v>
      </c>
      <c r="K498">
        <f>IFERROR(VLOOKUP($A498,content!$G$1:$T$174,9,0),0)</f>
        <v>495</v>
      </c>
      <c r="L498">
        <f>IFERROR(VLOOKUP($A498,content!$G$1:$T$174,10,0),0)</f>
        <v>146</v>
      </c>
      <c r="M498">
        <f>IFERROR(VLOOKUP($A498,content!$G$1:$T$174,11,0),0)</f>
        <v>26162</v>
      </c>
      <c r="N498">
        <f>IFERROR(VLOOKUP($A498,content!$G$1:$T$174,12,0),0)</f>
        <v>2169</v>
      </c>
      <c r="O498">
        <f>IFERROR(VLOOKUP($A498,content!$G$1:$T$174,13,0),0)</f>
        <v>20</v>
      </c>
    </row>
    <row r="499" spans="1:15" x14ac:dyDescent="0.3">
      <c r="A499" s="12">
        <v>45067</v>
      </c>
      <c r="B499" s="7">
        <v>77750</v>
      </c>
      <c r="C499">
        <f>VLOOKUP(A499,profile_visits!$A$1:$B$658,2,FALSE)</f>
        <v>1635</v>
      </c>
      <c r="D499">
        <f>IFERROR(VLOOKUP(A499,new_followers!$A$2:$B$341,2,FALSE),0)</f>
        <v>425</v>
      </c>
      <c r="E499" t="str">
        <f>IFERROR(INDEX(content!$E$1:$E$174,MATCH(newdata!A499,content!$G$1:$G$174,0)),)</f>
        <v>🌟🎓📈 Back in 2016, I proudly earned my Bachelor of Science degree in Statistics with an impressive 89% score. With the same enthusiasm, I started my Masters in Statistics journey. Fast forward to April 2018, I failed in Semester 4, leaving me disheartened and uncertain about my future. My job search was met with rejection after rejection. While my friends celebrated their lucrative jobs, I found myself struggling to make ends meet.
💔😔 The pressure was mounting, and I could see the sadness in my parents’ eyes, who had always supported me despite our financial hardships. Their unwavering love became my driving force, urging me to keep pushing forward. I completed my Masters in the meantime. For three long months, I faced the daily battle of stress and depression. I tirelessly searched for opportunities, hoping for that one chance to turn my luck around. Finally, a ray of hope appeared when I received an interview invitation from a company in Mumbai.
💼📚 I poured my heart and soul into preparing for the interview, which included solving a complex case study. But as the days turned into weeks without any response, doubt and disappointment crept in. The fear of losing yet another opportunity grew stronger, threatening to overshadow my spirits.
📞 Just when I was on the verge of giving up, the phone call I had been waiting for finally came. I remember sitting in an auto-rickshaw, heart pounding, when the HR representative delivered the news—I had been selected for the role! Overwhelmed with joy, I couldn’t contain my excitement. I celebrated with the auto-rickshaw driver, who had unknowingly become a part of this incredible journey.
💖😭 When I finally shared the news with my family, their tears of joy mirrored the magnitude of this accomplishment. It was a pivotal moment that would forever change our lives.
Though I have not achieved enough to provide people employment, I try my best to educate and motivate people through our Instagram page @dataanalystduo . Let’s inspire each other to reach new heights! 🌍🌱
#datascience #dataanalyst #motivation</v>
      </c>
      <c r="F499">
        <f>IFERROR(INDEX(content!$F$1:$F$174,MATCH(newdata!A499,content!$G$1:$G$174,0)),0)</f>
        <v>5</v>
      </c>
      <c r="G499" t="str">
        <f>IFERROR(VLOOKUP($A499,content!$G$1:$T$174,3,0),0)</f>
        <v>https://www.instagram.com/reel/CsgTPKTOiWc/</v>
      </c>
      <c r="H499" t="str">
        <f>IFERROR(VLOOKUP($A499,content!$G$1:$T$174,6,0),0)</f>
        <v>Lifetime</v>
      </c>
      <c r="I499">
        <f>IFERROR(VLOOKUP($A499,content!$G$1:$T$174,7,0),0)</f>
        <v>215716</v>
      </c>
      <c r="J499">
        <f>IFERROR(VLOOKUP($A499,content!$G$1:$T$174,8,0),0)</f>
        <v>198619</v>
      </c>
      <c r="K499">
        <f>IFERROR(VLOOKUP($A499,content!$G$1:$T$174,9,0),0)</f>
        <v>3197</v>
      </c>
      <c r="L499">
        <f>IFERROR(VLOOKUP($A499,content!$G$1:$T$174,10,0),0)</f>
        <v>885</v>
      </c>
      <c r="M499">
        <f>IFERROR(VLOOKUP($A499,content!$G$1:$T$174,11,0),0)</f>
        <v>106437</v>
      </c>
      <c r="N499">
        <f>IFERROR(VLOOKUP($A499,content!$G$1:$T$174,12,0),0)</f>
        <v>5463</v>
      </c>
      <c r="O499">
        <f>IFERROR(VLOOKUP($A499,content!$G$1:$T$174,13,0),0)</f>
        <v>67</v>
      </c>
    </row>
    <row r="500" spans="1:15" x14ac:dyDescent="0.3">
      <c r="A500" s="12">
        <v>45068</v>
      </c>
      <c r="B500" s="7">
        <v>61852</v>
      </c>
      <c r="C500">
        <f>VLOOKUP(A500,profile_visits!$A$1:$B$658,2,FALSE)</f>
        <v>1514</v>
      </c>
      <c r="D500">
        <f>IFERROR(VLOOKUP(A500,new_followers!$A$2:$B$341,2,FALSE),0)</f>
        <v>417</v>
      </c>
      <c r="E500" t="str">
        <f>IFERROR(INDEX(content!$E$1:$E$174,MATCH(newdata!A500,content!$G$1:$G$174,0)),)</f>
        <v>If you’re feeling directionless after finishing school, you don’t need to worry anymore. Fateh Education can help you study abroad and pursue your aspirations. 
With their guidance, you’ll be able to discover the ideal undergraduate programs at prestigious universities, obtain admissions and visas, and receive pre- and post-arrival assistance to ensure a successful journey towards your ambitions.
Don’t hesitate any longer, take the first step towards your dreams and register today. Fateh Education’s team of experts is excited to learn about your goals and assist you in achieving great success. 
REGISTER FROM THE LINK IN THE BIO!
 #registernow #neverstoplearning #opportunityofalifetime #UGProgramme #UnderGraduate #fateheducation #studyabroad #ukandirelandadmissions #ukuniversities #irelandeducation #reel #instagram #trending #fyp #explore #InternationalEducation #Scholarships #Careercounselling #internationaleducation</v>
      </c>
      <c r="F500">
        <f>IFERROR(INDEX(content!$F$1:$F$174,MATCH(newdata!A500,content!$G$1:$G$174,0)),0)</f>
        <v>38</v>
      </c>
      <c r="G500" t="str">
        <f>IFERROR(VLOOKUP($A500,content!$G$1:$T$174,3,0),0)</f>
        <v>https://www.instagram.com/reel/Csi12XJrAw5/</v>
      </c>
      <c r="H500" t="str">
        <f>IFERROR(VLOOKUP($A500,content!$G$1:$T$174,6,0),0)</f>
        <v>Lifetime</v>
      </c>
      <c r="I500">
        <f>IFERROR(VLOOKUP($A500,content!$G$1:$T$174,7,0),0)</f>
        <v>20558</v>
      </c>
      <c r="J500">
        <f>IFERROR(VLOOKUP($A500,content!$G$1:$T$174,8,0),0)</f>
        <v>16716</v>
      </c>
      <c r="K500">
        <f>IFERROR(VLOOKUP($A500,content!$G$1:$T$174,9,0),0)</f>
        <v>23</v>
      </c>
      <c r="L500">
        <f>IFERROR(VLOOKUP($A500,content!$G$1:$T$174,10,0),0)</f>
        <v>5</v>
      </c>
      <c r="M500">
        <f>IFERROR(VLOOKUP($A500,content!$G$1:$T$174,11,0),0)</f>
        <v>8412</v>
      </c>
      <c r="N500">
        <f>IFERROR(VLOOKUP($A500,content!$G$1:$T$174,12,0),0)</f>
        <v>365</v>
      </c>
      <c r="O500">
        <f>IFERROR(VLOOKUP($A500,content!$G$1:$T$174,13,0),0)</f>
        <v>0</v>
      </c>
    </row>
    <row r="501" spans="1:15" x14ac:dyDescent="0.3">
      <c r="A501" s="12">
        <v>45069</v>
      </c>
      <c r="B501" s="7">
        <v>86286</v>
      </c>
      <c r="C501">
        <f>VLOOKUP(A501,profile_visits!$A$1:$B$658,2,FALSE)</f>
        <v>1832</v>
      </c>
      <c r="D501">
        <f>IFERROR(VLOOKUP(A501,new_followers!$A$2:$B$341,2,FALSE),0)</f>
        <v>431</v>
      </c>
      <c r="E501" t="str">
        <f>IFERROR(INDEX(content!$E$1:$E$174,MATCH(newdata!A501,content!$G$1:$G$174,0)),)</f>
        <v>Listen! 
Roadmap to become a Data Analyst is going to be same, no matter who you ask😅
Stop asking, just pick one tool and start learning 💪🏻
Follow @dataanalystduo 
#dataanalyst #datascience #datascientist #businessanalyst #dataanalytics #onestopanalytics #onestopstatistics #dataanalystduo #ai #ml #data #sql #statistics #python #aws #powerbi #tableau #excel</v>
      </c>
      <c r="F501">
        <f>IFERROR(INDEX(content!$F$1:$F$174,MATCH(newdata!A501,content!$G$1:$G$174,0)),0)</f>
        <v>0</v>
      </c>
      <c r="G501" t="str">
        <f>IFERROR(VLOOKUP($A501,content!$G$1:$T$174,3,0),0)</f>
        <v>https://www.instagram.com/p/CsllOJdv4el/</v>
      </c>
      <c r="H501" t="str">
        <f>IFERROR(VLOOKUP($A501,content!$G$1:$T$174,6,0),0)</f>
        <v>Lifetime</v>
      </c>
      <c r="I501">
        <f>IFERROR(VLOOKUP($A501,content!$G$1:$T$174,7,0),0)</f>
        <v>114270</v>
      </c>
      <c r="J501">
        <f>IFERROR(VLOOKUP($A501,content!$G$1:$T$174,8,0),0)</f>
        <v>101814</v>
      </c>
      <c r="K501">
        <f>IFERROR(VLOOKUP($A501,content!$G$1:$T$174,9,0),0)</f>
        <v>688</v>
      </c>
      <c r="L501">
        <f>IFERROR(VLOOKUP($A501,content!$G$1:$T$174,10,0),0)</f>
        <v>420</v>
      </c>
      <c r="M501">
        <f>IFERROR(VLOOKUP($A501,content!$G$1:$T$174,11,0),0)</f>
        <v>0</v>
      </c>
      <c r="N501">
        <f>IFERROR(VLOOKUP($A501,content!$G$1:$T$174,12,0),0)</f>
        <v>3348</v>
      </c>
      <c r="O501">
        <f>IFERROR(VLOOKUP($A501,content!$G$1:$T$174,13,0),0)</f>
        <v>47</v>
      </c>
    </row>
    <row r="502" spans="1:15" x14ac:dyDescent="0.3">
      <c r="A502" s="12">
        <v>45070</v>
      </c>
      <c r="B502" s="7">
        <v>72052</v>
      </c>
      <c r="C502">
        <f>VLOOKUP(A502,profile_visits!$A$1:$B$658,2,FALSE)</f>
        <v>1522</v>
      </c>
      <c r="D502">
        <f>IFERROR(VLOOKUP(A502,new_followers!$A$2:$B$341,2,FALSE),0)</f>
        <v>381</v>
      </c>
      <c r="E502" t="str">
        <f>IFERROR(INDEX(content!$E$1:$E$174,MATCH(newdata!A502,content!$G$1:$G$174,0)),)</f>
        <v>This is why it is important to learn AWS for data analyst.
Follow @dataanalystduo 
#datascience #dataanalyst #dataanalytics #dataanalystduo #statistics #onestopstatistics #onestopanalytics #statistics #aws</v>
      </c>
      <c r="F502">
        <f>IFERROR(INDEX(content!$F$1:$F$174,MATCH(newdata!A502,content!$G$1:$G$174,0)),0)</f>
        <v>0</v>
      </c>
      <c r="G502" t="str">
        <f>IFERROR(VLOOKUP($A502,content!$G$1:$T$174,3,0),0)</f>
        <v>https://www.instagram.com/p/CsoOyxNtMgN/</v>
      </c>
      <c r="H502" t="str">
        <f>IFERROR(VLOOKUP($A502,content!$G$1:$T$174,6,0),0)</f>
        <v>Lifetime</v>
      </c>
      <c r="I502">
        <f>IFERROR(VLOOKUP($A502,content!$G$1:$T$174,7,0),0)</f>
        <v>31451</v>
      </c>
      <c r="J502">
        <f>IFERROR(VLOOKUP($A502,content!$G$1:$T$174,8,0),0)</f>
        <v>23155</v>
      </c>
      <c r="K502">
        <f>IFERROR(VLOOKUP($A502,content!$G$1:$T$174,9,0),0)</f>
        <v>95</v>
      </c>
      <c r="L502">
        <f>IFERROR(VLOOKUP($A502,content!$G$1:$T$174,10,0),0)</f>
        <v>8</v>
      </c>
      <c r="M502">
        <f>IFERROR(VLOOKUP($A502,content!$G$1:$T$174,11,0),0)</f>
        <v>0</v>
      </c>
      <c r="N502">
        <f>IFERROR(VLOOKUP($A502,content!$G$1:$T$174,12,0),0)</f>
        <v>919</v>
      </c>
      <c r="O502">
        <f>IFERROR(VLOOKUP($A502,content!$G$1:$T$174,13,0),0)</f>
        <v>23</v>
      </c>
    </row>
    <row r="503" spans="1:15" x14ac:dyDescent="0.3">
      <c r="A503" s="12">
        <v>45071</v>
      </c>
      <c r="B503" s="7">
        <v>65697</v>
      </c>
      <c r="C503">
        <f>VLOOKUP(A503,profile_visits!$A$1:$B$658,2,FALSE)</f>
        <v>1755</v>
      </c>
      <c r="D503">
        <f>IFERROR(VLOOKUP(A503,new_followers!$A$2:$B$341,2,FALSE),0)</f>
        <v>330</v>
      </c>
      <c r="E503" t="str">
        <f>IFERROR(INDEX(content!$E$1:$E$174,MATCH(newdata!A503,content!$G$1:$G$174,0)),)</f>
        <v>Blessing your feed with your favourite data couple 💕
Follow @dataanalystduo 
#dataanalystduo #datascience #dataanalytics #trending #explorepage✨</v>
      </c>
      <c r="F503">
        <f>IFERROR(INDEX(content!$F$1:$F$174,MATCH(newdata!A503,content!$G$1:$G$174,0)),0)</f>
        <v>0</v>
      </c>
      <c r="G503" t="str">
        <f>IFERROR(VLOOKUP($A503,content!$G$1:$T$174,3,0),0)</f>
        <v>https://www.instagram.com/p/CsqwQZHPrbz/</v>
      </c>
      <c r="H503" t="str">
        <f>IFERROR(VLOOKUP($A503,content!$G$1:$T$174,6,0),0)</f>
        <v>Lifetime</v>
      </c>
      <c r="I503">
        <f>IFERROR(VLOOKUP($A503,content!$G$1:$T$174,7,0),0)</f>
        <v>28203</v>
      </c>
      <c r="J503">
        <f>IFERROR(VLOOKUP($A503,content!$G$1:$T$174,8,0),0)</f>
        <v>21589</v>
      </c>
      <c r="K503">
        <f>IFERROR(VLOOKUP($A503,content!$G$1:$T$174,9,0),0)</f>
        <v>4</v>
      </c>
      <c r="L503">
        <f>IFERROR(VLOOKUP($A503,content!$G$1:$T$174,10,0),0)</f>
        <v>8</v>
      </c>
      <c r="M503">
        <f>IFERROR(VLOOKUP($A503,content!$G$1:$T$174,11,0),0)</f>
        <v>0</v>
      </c>
      <c r="N503">
        <f>IFERROR(VLOOKUP($A503,content!$G$1:$T$174,12,0),0)</f>
        <v>2441</v>
      </c>
      <c r="O503">
        <f>IFERROR(VLOOKUP($A503,content!$G$1:$T$174,13,0),0)</f>
        <v>16</v>
      </c>
    </row>
    <row r="504" spans="1:15" x14ac:dyDescent="0.3">
      <c r="A504" s="12">
        <v>45072</v>
      </c>
      <c r="B504" s="7">
        <v>55178</v>
      </c>
      <c r="C504">
        <f>VLOOKUP(A504,profile_visits!$A$1:$B$658,2,FALSE)</f>
        <v>1412</v>
      </c>
      <c r="D504">
        <f>IFERROR(VLOOKUP(A504,new_followers!$A$2:$B$341,2,FALSE),0)</f>
        <v>258</v>
      </c>
      <c r="E504" t="str">
        <f>IFERROR(INDEX(content!$E$1:$E$174,MATCH(newdata!A504,content!$G$1:$G$174,0)),)</f>
        <v>Guys, Check the link in bio for Project. 
Building machine learning workflows in Python from scratch is an ideal intermediate-level project in data science. It deepens understanding of concepts, algorithms, and help you learn on how to preprocess data, handle missing values, perform feature selection, and deal with different types of data (numeric, categorical, text, etc.). Furthermore, successfully completing this project enhances a portfolio, demonstrating proficiency in Python, data manipulation, and machine learning frameworks. Embarking on this project empowers data science enthusiasts to expand their knowledge and showcase their abilities.
#datascience #projectideas #portfolio #data #dataanalytics #datascientist #dataanalystduo</v>
      </c>
      <c r="F504">
        <f>IFERROR(INDEX(content!$F$1:$F$174,MATCH(newdata!A504,content!$G$1:$G$174,0)),0)</f>
        <v>8</v>
      </c>
      <c r="G504" t="str">
        <f>IFERROR(VLOOKUP($A504,content!$G$1:$T$174,3,0),0)</f>
        <v>https://www.instagram.com/reel/Cstfe0otahy/</v>
      </c>
      <c r="H504" t="str">
        <f>IFERROR(VLOOKUP($A504,content!$G$1:$T$174,6,0),0)</f>
        <v>Lifetime</v>
      </c>
      <c r="I504">
        <f>IFERROR(VLOOKUP($A504,content!$G$1:$T$174,7,0),0)</f>
        <v>106159</v>
      </c>
      <c r="J504">
        <f>IFERROR(VLOOKUP($A504,content!$G$1:$T$174,8,0),0)</f>
        <v>103176</v>
      </c>
      <c r="K504">
        <f>IFERROR(VLOOKUP($A504,content!$G$1:$T$174,9,0),0)</f>
        <v>755</v>
      </c>
      <c r="L504">
        <f>IFERROR(VLOOKUP($A504,content!$G$1:$T$174,10,0),0)</f>
        <v>550</v>
      </c>
      <c r="M504">
        <f>IFERROR(VLOOKUP($A504,content!$G$1:$T$174,11,0),0)</f>
        <v>54003</v>
      </c>
      <c r="N504">
        <f>IFERROR(VLOOKUP($A504,content!$G$1:$T$174,12,0),0)</f>
        <v>2932</v>
      </c>
      <c r="O504">
        <f>IFERROR(VLOOKUP($A504,content!$G$1:$T$174,13,0),0)</f>
        <v>948</v>
      </c>
    </row>
    <row r="505" spans="1:15" x14ac:dyDescent="0.3">
      <c r="A505" s="12">
        <v>45073</v>
      </c>
      <c r="B505" s="7">
        <v>57814</v>
      </c>
      <c r="C505">
        <f>VLOOKUP(A505,profile_visits!$A$1:$B$658,2,FALSE)</f>
        <v>1362</v>
      </c>
      <c r="D505">
        <f>IFERROR(VLOOKUP(A505,new_followers!$A$2:$B$341,2,FALSE),0)</f>
        <v>258</v>
      </c>
      <c r="E505" t="str">
        <f>IFERROR(INDEX(content!$E$1:$E$174,MATCH(newdata!A505,content!$G$1:$G$174,0)),)</f>
        <v>Handling missing values is a critical step in data analysis to ensure accurate and reliable results. There are four commonly used methods to treat missing values in a dataset:
1. Replace missing values with the mean, median, or mode of the available data. This method provides a simple and quick solution.
2. Drop the data points with missing values, but caution must be exercised to ensure that the missingness is random.
3. Utilize domain expertise and subjective judgment to impute missing values based on contextual knowledge.
4. Programmatically deduce missing values using statistical techniques or machine learning algorithms. This method goes beyond simple replacements or data removal and uses statistical techniques or machine learning algorithms to make educated guesses about the missing values. 🧠💻Each method has its advantages and considerations, and the choice depends on the specific dataset and analysis requirements. Handling missing values is crucial for reliable insights. 💡🔍 #DataAnalysis #MissingValues #DataQuality #StatisticalMethods</v>
      </c>
      <c r="F505">
        <f>IFERROR(INDEX(content!$F$1:$F$174,MATCH(newdata!A505,content!$G$1:$G$174,0)),0)</f>
        <v>8</v>
      </c>
      <c r="G505" t="str">
        <f>IFERROR(VLOOKUP($A505,content!$G$1:$T$174,3,0),0)</f>
        <v>https://www.instagram.com/reel/Csv_rxmMaIl/</v>
      </c>
      <c r="H505" t="str">
        <f>IFERROR(VLOOKUP($A505,content!$G$1:$T$174,6,0),0)</f>
        <v>Lifetime</v>
      </c>
      <c r="I505">
        <f>IFERROR(VLOOKUP($A505,content!$G$1:$T$174,7,0),0)</f>
        <v>35231</v>
      </c>
      <c r="J505">
        <f>IFERROR(VLOOKUP($A505,content!$G$1:$T$174,8,0),0)</f>
        <v>31142</v>
      </c>
      <c r="K505">
        <f>IFERROR(VLOOKUP($A505,content!$G$1:$T$174,9,0),0)</f>
        <v>74</v>
      </c>
      <c r="L505">
        <f>IFERROR(VLOOKUP($A505,content!$G$1:$T$174,10,0),0)</f>
        <v>22</v>
      </c>
      <c r="M505">
        <f>IFERROR(VLOOKUP($A505,content!$G$1:$T$174,11,0),0)</f>
        <v>16704</v>
      </c>
      <c r="N505">
        <f>IFERROR(VLOOKUP($A505,content!$G$1:$T$174,12,0),0)</f>
        <v>1190</v>
      </c>
      <c r="O505">
        <f>IFERROR(VLOOKUP($A505,content!$G$1:$T$174,13,0),0)</f>
        <v>20</v>
      </c>
    </row>
    <row r="506" spans="1:15" x14ac:dyDescent="0.3">
      <c r="A506" s="12">
        <v>45074</v>
      </c>
      <c r="B506" s="7">
        <v>57986</v>
      </c>
      <c r="C506">
        <f>VLOOKUP(A506,profile_visits!$A$1:$B$658,2,FALSE)</f>
        <v>1370</v>
      </c>
      <c r="D506">
        <f>IFERROR(VLOOKUP(A506,new_followers!$A$2:$B$341,2,FALSE),0)</f>
        <v>309</v>
      </c>
      <c r="E506" t="str">
        <f>IFERROR(INDEX(content!$E$1:$E$174,MATCH(newdata!A506,content!$G$1:$G$174,0)),)</f>
        <v>From Data to Digits 💰! Step by Step 📈
I used to sit at this small, rusty table, dreaming of a bigger computer desk. It was a simple desire, but one that represented my ambition and determination to create an aesthetic working environment that would inspire me to reach new heights.
Follow @dataanalystduo 
#datascience #dataanalyst #dataanalytics #dataanalystduo #statistics #onestopstatistics #onestopanalytics #statistics</v>
      </c>
      <c r="F506">
        <f>IFERROR(INDEX(content!$F$1:$F$174,MATCH(newdata!A506,content!$G$1:$G$174,0)),0)</f>
        <v>0</v>
      </c>
      <c r="G506" t="str">
        <f>IFERROR(VLOOKUP($A506,content!$G$1:$T$174,3,0),0)</f>
        <v>https://www.instagram.com/p/CsypA3wNAi4/</v>
      </c>
      <c r="H506" t="str">
        <f>IFERROR(VLOOKUP($A506,content!$G$1:$T$174,6,0),0)</f>
        <v>Lifetime</v>
      </c>
      <c r="I506">
        <f>IFERROR(VLOOKUP($A506,content!$G$1:$T$174,7,0),0)</f>
        <v>32891</v>
      </c>
      <c r="J506">
        <f>IFERROR(VLOOKUP($A506,content!$G$1:$T$174,8,0),0)</f>
        <v>30407</v>
      </c>
      <c r="K506">
        <f>IFERROR(VLOOKUP($A506,content!$G$1:$T$174,9,0),0)</f>
        <v>6</v>
      </c>
      <c r="L506">
        <f>IFERROR(VLOOKUP($A506,content!$G$1:$T$174,10,0),0)</f>
        <v>3</v>
      </c>
      <c r="M506">
        <f>IFERROR(VLOOKUP($A506,content!$G$1:$T$174,11,0),0)</f>
        <v>0</v>
      </c>
      <c r="N506">
        <f>IFERROR(VLOOKUP($A506,content!$G$1:$T$174,12,0),0)</f>
        <v>1556</v>
      </c>
      <c r="O506">
        <f>IFERROR(VLOOKUP($A506,content!$G$1:$T$174,13,0),0)</f>
        <v>25</v>
      </c>
    </row>
    <row r="507" spans="1:15" x14ac:dyDescent="0.3">
      <c r="A507" s="12">
        <v>45075</v>
      </c>
      <c r="B507" s="7">
        <v>61982</v>
      </c>
      <c r="C507">
        <f>VLOOKUP(A507,profile_visits!$A$1:$B$658,2,FALSE)</f>
        <v>1417</v>
      </c>
      <c r="D507">
        <f>IFERROR(VLOOKUP(A507,new_followers!$A$2:$B$341,2,FALSE),0)</f>
        <v>417</v>
      </c>
      <c r="E507" t="str">
        <f>IFERROR(INDEX(content!$E$1:$E$174,MATCH(newdata!A507,content!$G$1:$G$174,0)),)</f>
        <v>Join Statistics for Data Analysis workshop Batch 4. Link in bio. 
Date: 17-18th June
Time: 6-9 PM IST
Follow @dataanalystduo 
#datascience #dataanalyst #dataanalytics #dataanalystduo #statistics #onestopstatistics #onestopanalytics #statistics</v>
      </c>
      <c r="F507">
        <f>IFERROR(INDEX(content!$F$1:$F$174,MATCH(newdata!A507,content!$G$1:$G$174,0)),0)</f>
        <v>0</v>
      </c>
      <c r="G507" t="str">
        <f>IFERROR(VLOOKUP($A507,content!$G$1:$T$174,3,0),0)</f>
        <v>https://www.instagram.com/p/Cs1QgGetCNo/</v>
      </c>
      <c r="H507" t="str">
        <f>IFERROR(VLOOKUP($A507,content!$G$1:$T$174,6,0),0)</f>
        <v>Lifetime</v>
      </c>
      <c r="I507">
        <f>IFERROR(VLOOKUP($A507,content!$G$1:$T$174,7,0),0)</f>
        <v>19294</v>
      </c>
      <c r="J507">
        <f>IFERROR(VLOOKUP($A507,content!$G$1:$T$174,8,0),0)</f>
        <v>17107</v>
      </c>
      <c r="K507">
        <f>IFERROR(VLOOKUP($A507,content!$G$1:$T$174,9,0),0)</f>
        <v>12</v>
      </c>
      <c r="L507">
        <f>IFERROR(VLOOKUP($A507,content!$G$1:$T$174,10,0),0)</f>
        <v>3</v>
      </c>
      <c r="M507">
        <f>IFERROR(VLOOKUP($A507,content!$G$1:$T$174,11,0),0)</f>
        <v>0</v>
      </c>
      <c r="N507">
        <f>IFERROR(VLOOKUP($A507,content!$G$1:$T$174,12,0),0)</f>
        <v>551</v>
      </c>
      <c r="O507">
        <f>IFERROR(VLOOKUP($A507,content!$G$1:$T$174,13,0),0)</f>
        <v>6</v>
      </c>
    </row>
    <row r="508" spans="1:15" x14ac:dyDescent="0.3">
      <c r="A508" s="12">
        <v>45076</v>
      </c>
      <c r="B508" s="7">
        <v>65789</v>
      </c>
      <c r="C508">
        <f>VLOOKUP(A508,profile_visits!$A$1:$B$658,2,FALSE)</f>
        <v>1513</v>
      </c>
      <c r="D508">
        <f>IFERROR(VLOOKUP(A508,new_followers!$A$2:$B$341,2,FALSE),0)</f>
        <v>489</v>
      </c>
      <c r="E508" t="str">
        <f>IFERROR(INDEX(content!$E$1:$E$174,MATCH(newdata!A508,content!$G$1:$G$174,0)),)</f>
        <v>📣📊 The Power of Domain Knowledge in Data Science! 🌐💡
Hey there, fellow data enthusiasts! Today, I want to share with you the incredible significance of domain knowledge in the fascinating world of data science. 🚀✨
As a data analytics expert with four years of experience in the media measurement domain, I’ve come to realize that possessing a deep understanding of the industry you’re working in is like having a superpower in the data realm. Let me tell you why! 💪🔍
1️⃣ Context is Everything: Domain knowledge allows us to grasp the context and nuances behind the data we analyze. It helps us uncover the underlying intricacies specific to our field, enabling us to interpret the data accurately and draw meaningful insights. Without context, numbers are just digits lacking real-world significance.
2️⃣ Better Data Collection: Being well-versed in the domain enables us to ask the right questions and identify the most relevant data sources. We know where to look, what to measure, and how to structure our data collection process effectively. This targeted approach leads to more accurate and comprehensive datasets.
3️⃣ Problem Solving Made Easier: When faced with complex challenges, domain knowledge acts as our guiding compass. It empowers us to navigate through data puzzles with confidence and creativity. By understanding the intricacies of our domain, we can identify patterns, spot anomalies, and develop tailored solutions that truly address the industry’s needs.
4️⃣ Communicating Insights: Our ability to communicate data-driven insights effectively is amplified when we possess domain knowledge. We can convey our findings in a language that resonates with decision-makers, breaking down complex analyses into actionable recommendations that drive positive change.
So, my friends, if you’re diving into the vast ocean of data science, remember the immense value of domain knowledge. Embrace your industry’s intricacies, absorb its unique challenges, and let it fuel your data-driven journey. 🌊🔬
Follow @dataanalystduo 
#DataScience #DomainKnowledge #Analytics #DataDriven #DataSuperpowers #Innovation #Insights</v>
      </c>
      <c r="F508">
        <f>IFERROR(INDEX(content!$F$1:$F$174,MATCH(newdata!A508,content!$G$1:$G$174,0)),0)</f>
        <v>5</v>
      </c>
      <c r="G508" t="str">
        <f>IFERROR(VLOOKUP($A508,content!$G$1:$T$174,3,0),0)</f>
        <v>https://www.instagram.com/reel/Cs30EWhM8pR/</v>
      </c>
      <c r="H508" t="str">
        <f>IFERROR(VLOOKUP($A508,content!$G$1:$T$174,6,0),0)</f>
        <v>Lifetime</v>
      </c>
      <c r="I508">
        <f>IFERROR(VLOOKUP($A508,content!$G$1:$T$174,7,0),0)</f>
        <v>70127</v>
      </c>
      <c r="J508">
        <f>IFERROR(VLOOKUP($A508,content!$G$1:$T$174,8,0),0)</f>
        <v>66797</v>
      </c>
      <c r="K508">
        <f>IFERROR(VLOOKUP($A508,content!$G$1:$T$174,9,0),0)</f>
        <v>571</v>
      </c>
      <c r="L508">
        <f>IFERROR(VLOOKUP($A508,content!$G$1:$T$174,10,0),0)</f>
        <v>172</v>
      </c>
      <c r="M508">
        <f>IFERROR(VLOOKUP($A508,content!$G$1:$T$174,11,0),0)</f>
        <v>34899</v>
      </c>
      <c r="N508">
        <f>IFERROR(VLOOKUP($A508,content!$G$1:$T$174,12,0),0)</f>
        <v>2065</v>
      </c>
      <c r="O508">
        <f>IFERROR(VLOOKUP($A508,content!$G$1:$T$174,13,0),0)</f>
        <v>34</v>
      </c>
    </row>
    <row r="509" spans="1:15" x14ac:dyDescent="0.3">
      <c r="A509" s="12">
        <v>45077</v>
      </c>
      <c r="B509" s="7">
        <v>62652</v>
      </c>
      <c r="C509">
        <f>VLOOKUP(A509,profile_visits!$A$1:$B$658,2,FALSE)</f>
        <v>1424</v>
      </c>
      <c r="D509">
        <f>IFERROR(VLOOKUP(A509,new_followers!$A$2:$B$341,2,FALSE),0)</f>
        <v>427</v>
      </c>
      <c r="E509" t="str">
        <f>IFERROR(INDEX(content!$E$1:$E$174,MATCH(newdata!A509,content!$G$1:$G$174,0)),)</f>
        <v>📊 Embracing the Crucial Role of Statistics in the Realm of Data Science 📈
Statistics serves as the bedrock of data science, providing the essential tools and techniques that empower analysts to extract meaning and make informed decisions from vast amounts of data. In this ever-evolving digital landscape, where information abounds, the significance of statistics in data science cannot be overstated.
1️⃣ Making Sense of Data:
Data, without proper context and understanding, is akin to an enigma waiting to be deciphered. Statistics serves as the key to unlock this puzzle, allowing data scientists to transform raw data into valuable insights.
2️⃣ Quantifying Uncertainty:
In the realm of data science, uncertainty is an ever-present companion. Statistics provides the necessary tools to quantify and manage this uncertainty, enabling data scientists to make robust predictions and draw reliable conclusions.
3️⃣ Predictive Modeling:
One of the cornerstones of data science is the ability to make accurate predictions. Statistics equips data scientists with the necessary tools to build predictive models, enabling them to forecast future outcomes based on historical data. Techniques such as regression analysis, time series analysis, and machine learning algorithms leverage statistical principles to create models that can make reliable predictions. These models can be applied in a variety of fields, from finance and marketing to healthcare and logistics, allowing businesses and organizations to make data-driven decisions and optimize their operations.
Join us on our 2-day statistics for data analysis workshop where we will teach you to unlock the power of statistics in solving a real world problem. 😄 
Check the link in bio or comment ‘link’. The price of workshop is ₹499. You can use code ‘DUO10’ for 10% discount.
Follow @dataanalystduo
#statistics #datascience #dataanalytics #onestopstatistics #ai #ml</v>
      </c>
      <c r="F509">
        <f>IFERROR(INDEX(content!$F$1:$F$174,MATCH(newdata!A509,content!$G$1:$G$174,0)),0)</f>
        <v>7</v>
      </c>
      <c r="G509" t="str">
        <f>IFERROR(VLOOKUP($A509,content!$G$1:$T$174,3,0),0)</f>
        <v>https://www.instagram.com/reel/Cs6SO8UthZr/</v>
      </c>
      <c r="H509" t="str">
        <f>IFERROR(VLOOKUP($A509,content!$G$1:$T$174,6,0),0)</f>
        <v>Lifetime</v>
      </c>
      <c r="I509">
        <f>IFERROR(VLOOKUP($A509,content!$G$1:$T$174,7,0),0)</f>
        <v>32666</v>
      </c>
      <c r="J509">
        <f>IFERROR(VLOOKUP($A509,content!$G$1:$T$174,8,0),0)</f>
        <v>30921</v>
      </c>
      <c r="K509">
        <f>IFERROR(VLOOKUP($A509,content!$G$1:$T$174,9,0),0)</f>
        <v>335</v>
      </c>
      <c r="L509">
        <f>IFERROR(VLOOKUP($A509,content!$G$1:$T$174,10,0),0)</f>
        <v>100</v>
      </c>
      <c r="M509">
        <f>IFERROR(VLOOKUP($A509,content!$G$1:$T$174,11,0),0)</f>
        <v>15988</v>
      </c>
      <c r="N509">
        <f>IFERROR(VLOOKUP($A509,content!$G$1:$T$174,12,0),0)</f>
        <v>872</v>
      </c>
      <c r="O509">
        <f>IFERROR(VLOOKUP($A509,content!$G$1:$T$174,13,0),0)</f>
        <v>6</v>
      </c>
    </row>
    <row r="510" spans="1:15" x14ac:dyDescent="0.3">
      <c r="A510" s="12">
        <v>45078</v>
      </c>
      <c r="B510" s="7">
        <v>55588</v>
      </c>
      <c r="C510">
        <f>VLOOKUP(A510,profile_visits!$A$1:$B$658,2,FALSE)</f>
        <v>1282</v>
      </c>
      <c r="D510">
        <f>IFERROR(VLOOKUP(A510,new_followers!$A$2:$B$341,2,FALSE),0)</f>
        <v>353</v>
      </c>
      <c r="E510">
        <f>IFERROR(INDEX(content!$E$1:$E$174,MATCH(newdata!A510,content!$G$1:$G$174,0)),)</f>
        <v>0</v>
      </c>
      <c r="F510">
        <f>IFERROR(INDEX(content!$F$1:$F$174,MATCH(newdata!A510,content!$G$1:$G$174,0)),0)</f>
        <v>0</v>
      </c>
      <c r="G510">
        <f>IFERROR(VLOOKUP($A510,content!$G$1:$T$174,3,0),0)</f>
        <v>0</v>
      </c>
      <c r="H510">
        <f>IFERROR(VLOOKUP($A510,content!$G$1:$T$174,6,0),0)</f>
        <v>0</v>
      </c>
      <c r="I510">
        <f>IFERROR(VLOOKUP($A510,content!$G$1:$T$174,7,0),0)</f>
        <v>0</v>
      </c>
      <c r="J510">
        <f>IFERROR(VLOOKUP($A510,content!$G$1:$T$174,8,0),0)</f>
        <v>0</v>
      </c>
      <c r="K510">
        <f>IFERROR(VLOOKUP($A510,content!$G$1:$T$174,9,0),0)</f>
        <v>0</v>
      </c>
      <c r="L510">
        <f>IFERROR(VLOOKUP($A510,content!$G$1:$T$174,10,0),0)</f>
        <v>0</v>
      </c>
      <c r="M510">
        <f>IFERROR(VLOOKUP($A510,content!$G$1:$T$174,11,0),0)</f>
        <v>0</v>
      </c>
      <c r="N510">
        <f>IFERROR(VLOOKUP($A510,content!$G$1:$T$174,12,0),0)</f>
        <v>0</v>
      </c>
      <c r="O510">
        <f>IFERROR(VLOOKUP($A510,content!$G$1:$T$174,13,0),0)</f>
        <v>0</v>
      </c>
    </row>
    <row r="511" spans="1:15" x14ac:dyDescent="0.3">
      <c r="A511" s="12">
        <v>45079</v>
      </c>
      <c r="B511" s="7">
        <v>76732</v>
      </c>
      <c r="C511">
        <f>VLOOKUP(A511,profile_visits!$A$1:$B$658,2,FALSE)</f>
        <v>2708</v>
      </c>
      <c r="D511">
        <f>IFERROR(VLOOKUP(A511,new_followers!$A$2:$B$341,2,FALSE),0)</f>
        <v>410</v>
      </c>
      <c r="E511">
        <f>IFERROR(INDEX(content!$E$1:$E$174,MATCH(newdata!A511,content!$G$1:$G$174,0)),)</f>
        <v>0</v>
      </c>
      <c r="F511">
        <f>IFERROR(INDEX(content!$F$1:$F$174,MATCH(newdata!A511,content!$G$1:$G$174,0)),0)</f>
        <v>0</v>
      </c>
      <c r="G511">
        <f>IFERROR(VLOOKUP($A511,content!$G$1:$T$174,3,0),0)</f>
        <v>0</v>
      </c>
      <c r="H511">
        <f>IFERROR(VLOOKUP($A511,content!$G$1:$T$174,6,0),0)</f>
        <v>0</v>
      </c>
      <c r="I511">
        <f>IFERROR(VLOOKUP($A511,content!$G$1:$T$174,7,0),0)</f>
        <v>0</v>
      </c>
      <c r="J511">
        <f>IFERROR(VLOOKUP($A511,content!$G$1:$T$174,8,0),0)</f>
        <v>0</v>
      </c>
      <c r="K511">
        <f>IFERROR(VLOOKUP($A511,content!$G$1:$T$174,9,0),0)</f>
        <v>0</v>
      </c>
      <c r="L511">
        <f>IFERROR(VLOOKUP($A511,content!$G$1:$T$174,10,0),0)</f>
        <v>0</v>
      </c>
      <c r="M511">
        <f>IFERROR(VLOOKUP($A511,content!$G$1:$T$174,11,0),0)</f>
        <v>0</v>
      </c>
      <c r="N511">
        <f>IFERROR(VLOOKUP($A511,content!$G$1:$T$174,12,0),0)</f>
        <v>0</v>
      </c>
      <c r="O511">
        <f>IFERROR(VLOOKUP($A511,content!$G$1:$T$174,13,0),0)</f>
        <v>0</v>
      </c>
    </row>
    <row r="512" spans="1:15" x14ac:dyDescent="0.3">
      <c r="A512" s="12">
        <v>45080</v>
      </c>
      <c r="B512" s="7">
        <v>68820</v>
      </c>
      <c r="C512">
        <f>VLOOKUP(A512,profile_visits!$A$1:$B$658,2,FALSE)</f>
        <v>1904</v>
      </c>
      <c r="D512">
        <f>IFERROR(VLOOKUP(A512,new_followers!$A$2:$B$341,2,FALSE),0)</f>
        <v>481</v>
      </c>
      <c r="E512" t="str">
        <f>IFERROR(INDEX(content!$E$1:$E$174,MATCH(newdata!A512,content!$G$1:$G$174,0)),)</f>
        <v>Sampling - one of the widely used techniques for research work. Quality of sampling will directly determine the accuracy of the research as well as it’s results.
.
.
.
Follow @dataanalystduo
.
.
.
#datascience #dataanalyst #dataanalytics #roadmap #ml #ai #statistics</v>
      </c>
      <c r="F512">
        <f>IFERROR(INDEX(content!$F$1:$F$174,MATCH(newdata!A512,content!$G$1:$G$174,0)),0)</f>
        <v>0</v>
      </c>
      <c r="G512" t="str">
        <f>IFERROR(VLOOKUP($A512,content!$G$1:$T$174,3,0),0)</f>
        <v>https://www.instagram.com/p/CpcpJi8DibT/</v>
      </c>
      <c r="H512" t="str">
        <f>IFERROR(VLOOKUP($A512,content!$G$1:$T$174,6,0),0)</f>
        <v>Lifetime</v>
      </c>
      <c r="I512">
        <f>IFERROR(VLOOKUP($A512,content!$G$1:$T$174,7,0),0)</f>
        <v>22375</v>
      </c>
      <c r="J512">
        <f>IFERROR(VLOOKUP($A512,content!$G$1:$T$174,8,0),0)</f>
        <v>16381</v>
      </c>
      <c r="K512">
        <f>IFERROR(VLOOKUP($A512,content!$G$1:$T$174,9,0),0)</f>
        <v>31</v>
      </c>
      <c r="L512">
        <f>IFERROR(VLOOKUP($A512,content!$G$1:$T$174,10,0),0)</f>
        <v>4</v>
      </c>
      <c r="M512">
        <f>IFERROR(VLOOKUP($A512,content!$G$1:$T$174,11,0),0)</f>
        <v>0</v>
      </c>
      <c r="N512">
        <f>IFERROR(VLOOKUP($A512,content!$G$1:$T$174,12,0),0)</f>
        <v>677</v>
      </c>
      <c r="O512">
        <f>IFERROR(VLOOKUP($A512,content!$G$1:$T$174,13,0),0)</f>
        <v>12</v>
      </c>
    </row>
    <row r="513" spans="1:15" x14ac:dyDescent="0.3">
      <c r="A513" s="12">
        <v>45081</v>
      </c>
      <c r="B513" s="7">
        <v>47200</v>
      </c>
      <c r="C513">
        <f>VLOOKUP(A513,profile_visits!$A$1:$B$658,2,FALSE)</f>
        <v>1537</v>
      </c>
      <c r="D513">
        <f>IFERROR(VLOOKUP(A513,new_followers!$A$2:$B$341,2,FALSE),0)</f>
        <v>389</v>
      </c>
      <c r="E513">
        <f>IFERROR(INDEX(content!$E$1:$E$174,MATCH(newdata!A513,content!$G$1:$G$174,0)),)</f>
        <v>0</v>
      </c>
      <c r="F513">
        <f>IFERROR(INDEX(content!$F$1:$F$174,MATCH(newdata!A513,content!$G$1:$G$174,0)),0)</f>
        <v>0</v>
      </c>
      <c r="G513">
        <f>IFERROR(VLOOKUP($A513,content!$G$1:$T$174,3,0),0)</f>
        <v>0</v>
      </c>
      <c r="H513">
        <f>IFERROR(VLOOKUP($A513,content!$G$1:$T$174,6,0),0)</f>
        <v>0</v>
      </c>
      <c r="I513">
        <f>IFERROR(VLOOKUP($A513,content!$G$1:$T$174,7,0),0)</f>
        <v>0</v>
      </c>
      <c r="J513">
        <f>IFERROR(VLOOKUP($A513,content!$G$1:$T$174,8,0),0)</f>
        <v>0</v>
      </c>
      <c r="K513">
        <f>IFERROR(VLOOKUP($A513,content!$G$1:$T$174,9,0),0)</f>
        <v>0</v>
      </c>
      <c r="L513">
        <f>IFERROR(VLOOKUP($A513,content!$G$1:$T$174,10,0),0)</f>
        <v>0</v>
      </c>
      <c r="M513">
        <f>IFERROR(VLOOKUP($A513,content!$G$1:$T$174,11,0),0)</f>
        <v>0</v>
      </c>
      <c r="N513">
        <f>IFERROR(VLOOKUP($A513,content!$G$1:$T$174,12,0),0)</f>
        <v>0</v>
      </c>
      <c r="O513">
        <f>IFERROR(VLOOKUP($A513,content!$G$1:$T$174,13,0),0)</f>
        <v>0</v>
      </c>
    </row>
    <row r="514" spans="1:15" x14ac:dyDescent="0.3">
      <c r="A514" s="12">
        <v>45082</v>
      </c>
      <c r="B514" s="7">
        <v>67243</v>
      </c>
      <c r="C514">
        <f>VLOOKUP(A514,profile_visits!$A$1:$B$658,2,FALSE)</f>
        <v>2002</v>
      </c>
      <c r="D514">
        <f>IFERROR(VLOOKUP(A514,new_followers!$A$2:$B$341,2,FALSE),0)</f>
        <v>452</v>
      </c>
      <c r="E514" t="str">
        <f>IFERROR(INDEX(content!$E$1:$E$174,MATCH(newdata!A514,content!$G$1:$G$174,0)),)</f>
        <v>Let us know about your thoughts 😌
Follow @dataanalystduo
#datascience #dataanalyst #datascientist #statistics #dataanalystduo #onestopstatistics</v>
      </c>
      <c r="F514">
        <f>IFERROR(INDEX(content!$F$1:$F$174,MATCH(newdata!A514,content!$G$1:$G$174,0)),0)</f>
        <v>27</v>
      </c>
      <c r="G514" t="str">
        <f>IFERROR(VLOOKUP($A514,content!$G$1:$T$174,3,0),0)</f>
        <v>https://www.instagram.com/reel/Cr5sxcCOt6F/</v>
      </c>
      <c r="H514" t="str">
        <f>IFERROR(VLOOKUP($A514,content!$G$1:$T$174,6,0),0)</f>
        <v>Lifetime</v>
      </c>
      <c r="I514">
        <f>IFERROR(VLOOKUP($A514,content!$G$1:$T$174,7,0),0)</f>
        <v>20187</v>
      </c>
      <c r="J514">
        <f>IFERROR(VLOOKUP($A514,content!$G$1:$T$174,8,0),0)</f>
        <v>15443</v>
      </c>
      <c r="K514">
        <f>IFERROR(VLOOKUP($A514,content!$G$1:$T$174,9,0),0)</f>
        <v>55</v>
      </c>
      <c r="L514">
        <f>IFERROR(VLOOKUP($A514,content!$G$1:$T$174,10,0),0)</f>
        <v>6</v>
      </c>
      <c r="M514">
        <f>IFERROR(VLOOKUP($A514,content!$G$1:$T$174,11,0),0)</f>
        <v>6584</v>
      </c>
      <c r="N514">
        <f>IFERROR(VLOOKUP($A514,content!$G$1:$T$174,12,0),0)</f>
        <v>588</v>
      </c>
      <c r="O514">
        <f>IFERROR(VLOOKUP($A514,content!$G$1:$T$174,13,0),0)</f>
        <v>17</v>
      </c>
    </row>
    <row r="515" spans="1:15" x14ac:dyDescent="0.3">
      <c r="A515" s="12">
        <v>45083</v>
      </c>
      <c r="B515" s="7">
        <v>85915</v>
      </c>
      <c r="C515">
        <f>VLOOKUP(A515,profile_visits!$A$1:$B$658,2,FALSE)</f>
        <v>2197</v>
      </c>
      <c r="D515">
        <f>IFERROR(VLOOKUP(A515,new_followers!$A$2:$B$341,2,FALSE),0)</f>
        <v>602</v>
      </c>
      <c r="E515" t="str">
        <f>IFERROR(INDEX(content!$E$1:$E$174,MATCH(newdata!A515,content!$G$1:$G$174,0)),)</f>
        <v>Comment ‘Statistics’ for details regarding statistics workshop 📊
Follow @dataanalystduo 
#datascience #dataanalyst #dataanalytics #dataanalystduo #statistics #onestopstatistics #onestopanalytics #statistics</v>
      </c>
      <c r="F515">
        <f>IFERROR(INDEX(content!$F$1:$F$174,MATCH(newdata!A515,content!$G$1:$G$174,0)),0)</f>
        <v>90</v>
      </c>
      <c r="G515" t="str">
        <f>IFERROR(VLOOKUP($A515,content!$G$1:$T$174,3,0),0)</f>
        <v>https://www.instagram.com/reel/CtJkYg4LJQt/</v>
      </c>
      <c r="H515" t="str">
        <f>IFERROR(VLOOKUP($A515,content!$G$1:$T$174,6,0),0)</f>
        <v>Lifetime</v>
      </c>
      <c r="I515">
        <f>IFERROR(VLOOKUP($A515,content!$G$1:$T$174,7,0),0)</f>
        <v>44986</v>
      </c>
      <c r="J515">
        <f>IFERROR(VLOOKUP($A515,content!$G$1:$T$174,8,0),0)</f>
        <v>37018</v>
      </c>
      <c r="K515">
        <f>IFERROR(VLOOKUP($A515,content!$G$1:$T$174,9,0),0)</f>
        <v>285</v>
      </c>
      <c r="L515">
        <f>IFERROR(VLOOKUP($A515,content!$G$1:$T$174,10,0),0)</f>
        <v>114</v>
      </c>
      <c r="M515">
        <f>IFERROR(VLOOKUP($A515,content!$G$1:$T$174,11,0),0)</f>
        <v>18953</v>
      </c>
      <c r="N515">
        <f>IFERROR(VLOOKUP($A515,content!$G$1:$T$174,12,0),0)</f>
        <v>2406</v>
      </c>
      <c r="O515">
        <f>IFERROR(VLOOKUP($A515,content!$G$1:$T$174,13,0),0)</f>
        <v>95</v>
      </c>
    </row>
    <row r="516" spans="1:15" x14ac:dyDescent="0.3">
      <c r="A516" s="12">
        <v>45084</v>
      </c>
      <c r="B516" s="7">
        <v>64532</v>
      </c>
      <c r="C516">
        <f>VLOOKUP(A516,profile_visits!$A$1:$B$658,2,FALSE)</f>
        <v>1487</v>
      </c>
      <c r="D516">
        <f>IFERROR(VLOOKUP(A516,new_followers!$A$2:$B$341,2,FALSE),0)</f>
        <v>390</v>
      </c>
      <c r="E516" t="str">
        <f>IFERROR(INDEX(content!$E$1:$E$174,MATCH(newdata!A516,content!$G$1:$G$174,0)),)</f>
        <v>"Unlocking the Power of SQL 💪💻✨
SQL, the language of data management and stream processing, is a programming gem used by various database systems like MySql, SQL Server, PostgreSQL, and more. 🗂️💡
Discovering the Magic of SQL Commands:
🔹 DDL (Data Definition Language): Creating and modifying database structures with commands like CREATE, DROP, ALTER, TRUNCATE, and RENAME. Let's dive in! 🏗️🔧
🔹 DML (Data Manipulation Language): Inserting, deleting, and updating data in a database. It's all about retrieval and manipulation. Get ready for INSERT, UPDATE, and DELETE! 🔄📝
🔹 DQL (Data Query Language): Fetching data from a relational database. SELECT, the star of the show, allows you to retrieve attributes based on conditions. 📊💡
🔹 DCL (Data Control Language): Accessing stored data, granting or revoking user access. Remember, no rollbacks here! 🔒🚫
🔹 TCL (Transaction Control Language): Managing changes made by DML statements, adding that extra layer of control. Let's COMMIT and ROLLBACK! 🔄✅
Get ready to unleash the power of SQL and conquer your data challenges! 💪🔥 
Follow @dataanalystduo 
#sqlmastery #datamanagement #coding #sql #mysql #postgresql #datascience #dataanalyst #dataanalytics</v>
      </c>
      <c r="F516">
        <f>IFERROR(INDEX(content!$F$1:$F$174,MATCH(newdata!A516,content!$G$1:$G$174,0)),0)</f>
        <v>0</v>
      </c>
      <c r="G516" t="str">
        <f>IFERROR(VLOOKUP($A516,content!$G$1:$T$174,3,0),0)</f>
        <v>https://www.instagram.com/p/CuW4_bgP5Wh/</v>
      </c>
      <c r="H516" t="str">
        <f>IFERROR(VLOOKUP($A516,content!$G$1:$T$174,6,0),0)</f>
        <v>Lifetime</v>
      </c>
      <c r="I516">
        <f>IFERROR(VLOOKUP($A516,content!$G$1:$T$174,7,0),0)</f>
        <v>36438</v>
      </c>
      <c r="J516">
        <f>IFERROR(VLOOKUP($A516,content!$G$1:$T$174,8,0),0)</f>
        <v>33150</v>
      </c>
      <c r="K516">
        <f>IFERROR(VLOOKUP($A516,content!$G$1:$T$174,9,0),0)</f>
        <v>133</v>
      </c>
      <c r="L516">
        <f>IFERROR(VLOOKUP($A516,content!$G$1:$T$174,10,0),0)</f>
        <v>54</v>
      </c>
      <c r="M516">
        <f>IFERROR(VLOOKUP($A516,content!$G$1:$T$174,11,0),0)</f>
        <v>0</v>
      </c>
      <c r="N516">
        <f>IFERROR(VLOOKUP($A516,content!$G$1:$T$174,12,0),0)</f>
        <v>1313</v>
      </c>
      <c r="O516">
        <f>IFERROR(VLOOKUP($A516,content!$G$1:$T$174,13,0),0)</f>
        <v>7</v>
      </c>
    </row>
    <row r="517" spans="1:15" x14ac:dyDescent="0.3">
      <c r="A517" s="12">
        <v>45085</v>
      </c>
      <c r="B517" s="7">
        <v>50737</v>
      </c>
      <c r="C517">
        <f>VLOOKUP(A517,profile_visits!$A$1:$B$658,2,FALSE)</f>
        <v>1351</v>
      </c>
      <c r="D517">
        <f>IFERROR(VLOOKUP(A517,new_followers!$A$2:$B$341,2,FALSE),0)</f>
        <v>423</v>
      </c>
      <c r="E517">
        <f>IFERROR(INDEX(content!$E$1:$E$174,MATCH(newdata!A517,content!$G$1:$G$174,0)),)</f>
        <v>0</v>
      </c>
      <c r="F517">
        <f>IFERROR(INDEX(content!$F$1:$F$174,MATCH(newdata!A517,content!$G$1:$G$174,0)),0)</f>
        <v>0</v>
      </c>
      <c r="G517">
        <f>IFERROR(VLOOKUP($A517,content!$G$1:$T$174,3,0),0)</f>
        <v>0</v>
      </c>
      <c r="H517">
        <f>IFERROR(VLOOKUP($A517,content!$G$1:$T$174,6,0),0)</f>
        <v>0</v>
      </c>
      <c r="I517">
        <f>IFERROR(VLOOKUP($A517,content!$G$1:$T$174,7,0),0)</f>
        <v>0</v>
      </c>
      <c r="J517">
        <f>IFERROR(VLOOKUP($A517,content!$G$1:$T$174,8,0),0)</f>
        <v>0</v>
      </c>
      <c r="K517">
        <f>IFERROR(VLOOKUP($A517,content!$G$1:$T$174,9,0),0)</f>
        <v>0</v>
      </c>
      <c r="L517">
        <f>IFERROR(VLOOKUP($A517,content!$G$1:$T$174,10,0),0)</f>
        <v>0</v>
      </c>
      <c r="M517">
        <f>IFERROR(VLOOKUP($A517,content!$G$1:$T$174,11,0),0)</f>
        <v>0</v>
      </c>
      <c r="N517">
        <f>IFERROR(VLOOKUP($A517,content!$G$1:$T$174,12,0),0)</f>
        <v>0</v>
      </c>
      <c r="O517">
        <f>IFERROR(VLOOKUP($A517,content!$G$1:$T$174,13,0),0)</f>
        <v>0</v>
      </c>
    </row>
    <row r="518" spans="1:15" x14ac:dyDescent="0.3">
      <c r="A518" s="12">
        <v>45086</v>
      </c>
      <c r="B518" s="7">
        <v>39000</v>
      </c>
      <c r="C518">
        <f>VLOOKUP(A518,profile_visits!$A$1:$B$658,2,FALSE)</f>
        <v>965</v>
      </c>
      <c r="D518">
        <f>IFERROR(VLOOKUP(A518,new_followers!$A$2:$B$341,2,FALSE),0)</f>
        <v>335</v>
      </c>
      <c r="E518" t="str">
        <f>IFERROR(INDEX(content!$E$1:$E$174,MATCH(newdata!A518,content!$G$1:$G$174,0)),)</f>
        <v>Follow @dataanalystduo 
Follow @dataanalystduo 
#datascience #dataanalyst #dataanalytics #dataanalystduo #statistics #onestopstatistics #onestopanalytics #trending #netflix</v>
      </c>
      <c r="F518">
        <f>IFERROR(INDEX(content!$F$1:$F$174,MATCH(newdata!A518,content!$G$1:$G$174,0)),0)</f>
        <v>88</v>
      </c>
      <c r="G518" t="str">
        <f>IFERROR(VLOOKUP($A518,content!$G$1:$T$174,3,0),0)</f>
        <v>https://www.instagram.com/reel/CtRiOLlsT2L/</v>
      </c>
      <c r="H518" t="str">
        <f>IFERROR(VLOOKUP($A518,content!$G$1:$T$174,6,0),0)</f>
        <v>Lifetime</v>
      </c>
      <c r="I518">
        <f>IFERROR(VLOOKUP($A518,content!$G$1:$T$174,7,0),0)</f>
        <v>20910</v>
      </c>
      <c r="J518">
        <f>IFERROR(VLOOKUP($A518,content!$G$1:$T$174,8,0),0)</f>
        <v>18742</v>
      </c>
      <c r="K518">
        <f>IFERROR(VLOOKUP($A518,content!$G$1:$T$174,9,0),0)</f>
        <v>37</v>
      </c>
      <c r="L518">
        <f>IFERROR(VLOOKUP($A518,content!$G$1:$T$174,10,0),0)</f>
        <v>11</v>
      </c>
      <c r="M518">
        <f>IFERROR(VLOOKUP($A518,content!$G$1:$T$174,11,0),0)</f>
        <v>9589</v>
      </c>
      <c r="N518">
        <f>IFERROR(VLOOKUP($A518,content!$G$1:$T$174,12,0),0)</f>
        <v>949</v>
      </c>
      <c r="O518">
        <f>IFERROR(VLOOKUP($A518,content!$G$1:$T$174,13,0),0)</f>
        <v>3</v>
      </c>
    </row>
    <row r="519" spans="1:15" x14ac:dyDescent="0.3">
      <c r="A519" s="12">
        <v>45087</v>
      </c>
      <c r="B519" s="7">
        <v>34812</v>
      </c>
      <c r="C519">
        <f>VLOOKUP(A519,profile_visits!$A$1:$B$658,2,FALSE)</f>
        <v>1063</v>
      </c>
      <c r="D519">
        <f>IFERROR(VLOOKUP(A519,new_followers!$A$2:$B$341,2,FALSE),0)</f>
        <v>233</v>
      </c>
      <c r="E519" t="str">
        <f>IFERROR(INDEX(content!$E$1:$E$174,MATCH(newdata!A519,content!$G$1:$G$174,0)),)</f>
        <v>📌 Supercharge Your Data Analytics Skills with Statistics &amp; Python
300+ folks have already completed the workshop. This will be the last batch of the level 1. We are soon going to start level 2. 
Our approach to teaching statistics will be structured in a way that ensures students are comfortable with both Python and statistical concepts before delving into a project using real-world data.
☑ Day 0 - As soon as you join, you will get access to a Python crash course
☑ Day 1 - Understanding fundamental statistical concepts, with real-life examples 
☑ Day 2 - Dedicated to building two projects in Python on a real-world dataset
Syllabus:
✅ Python for Data Analysis - Data type, variable assignment, list, strings, tuple, dictionary, sets, operators, conditional statements, numpy &amp; pandas
✅ Why it is important to learn Statistics? -  Definition, importance &amp; application
✅ Why is it important to know the type of data you are dealing with? -  categorical, numerical, ordinal, nominal, continuous, discrete, ratio &amp; interval
✅ Why creating charts are important? - Different types of charts and when to use which chart
✅ How to summarise data using descriptive statistics - Mean, median, mode, variance, standard deviation, boxplot
✅ Different types of sampling - Probability and Non-probability sampling
✅ We will solve two projects in Python, both with practical applications in mind -  Domain: Sports &amp; Social media
✅ Insights writing and documentation
Bonuses🤑
1️⃣ - Python crash course
2️⃣ - Statistics ebook
3️⃣ - Resume template
Overall ratings - 4.8/5
Check the link in the bio to register. 
Follow @dataanalystduo 
#datascience #dataanalyst #dataanalytics #dataanalystduo #statistics #onestopstatistics #onestopanalytics #statistics #trending #workshop</v>
      </c>
      <c r="F519">
        <f>IFERROR(INDEX(content!$F$1:$F$174,MATCH(newdata!A519,content!$G$1:$G$174,0)),0)</f>
        <v>0</v>
      </c>
      <c r="G519" t="str">
        <f>IFERROR(VLOOKUP($A519,content!$G$1:$T$174,3,0),0)</f>
        <v>https://www.instagram.com/p/CtTt_tMPV-I/</v>
      </c>
      <c r="H519" t="str">
        <f>IFERROR(VLOOKUP($A519,content!$G$1:$T$174,6,0),0)</f>
        <v>Lifetime</v>
      </c>
      <c r="I519">
        <f>IFERROR(VLOOKUP($A519,content!$G$1:$T$174,7,0),0)</f>
        <v>22564</v>
      </c>
      <c r="J519">
        <f>IFERROR(VLOOKUP($A519,content!$G$1:$T$174,8,0),0)</f>
        <v>15558</v>
      </c>
      <c r="K519">
        <f>IFERROR(VLOOKUP($A519,content!$G$1:$T$174,9,0),0)</f>
        <v>26</v>
      </c>
      <c r="L519">
        <f>IFERROR(VLOOKUP($A519,content!$G$1:$T$174,10,0),0)</f>
        <v>6</v>
      </c>
      <c r="M519">
        <f>IFERROR(VLOOKUP($A519,content!$G$1:$T$174,11,0),0)</f>
        <v>0</v>
      </c>
      <c r="N519">
        <f>IFERROR(VLOOKUP($A519,content!$G$1:$T$174,12,0),0)</f>
        <v>313</v>
      </c>
      <c r="O519">
        <f>IFERROR(VLOOKUP($A519,content!$G$1:$T$174,13,0),0)</f>
        <v>23</v>
      </c>
    </row>
    <row r="520" spans="1:15" x14ac:dyDescent="0.3">
      <c r="A520" s="12">
        <v>45088</v>
      </c>
      <c r="B520" s="7">
        <v>30806</v>
      </c>
      <c r="C520">
        <f>VLOOKUP(A520,profile_visits!$A$1:$B$658,2,FALSE)</f>
        <v>875</v>
      </c>
      <c r="D520">
        <f>IFERROR(VLOOKUP(A520,new_followers!$A$2:$B$341,2,FALSE),0)</f>
        <v>265</v>
      </c>
      <c r="E520" t="str">
        <f>IFERROR(INDEX(content!$E$1:$E$174,MATCH(newdata!A520,content!$G$1:$G$174,0)),)</f>
        <v>If you want to learn how descriptive statistics can be used to solve the real world problem then join our 2-day Statistics for data analysis workshop. 
300+ folks have already completed the workshop. This will be the last batch of the level 1. We are soon going to start level 2. 
Overall ratings - 4.8/5
Check the link in the bio to register. 
Follow @dataanalystduo 
#datascience #dataanalyst #dataanalytics #dataanalystduo #statistics #onestopstatistics #onestopanalytics #trending #workshop #datascienceworkshop #biostatistics</v>
      </c>
      <c r="F520">
        <f>IFERROR(INDEX(content!$F$1:$F$174,MATCH(newdata!A520,content!$G$1:$G$174,0)),0)</f>
        <v>0</v>
      </c>
      <c r="G520" t="str">
        <f>IFERROR(VLOOKUP($A520,content!$G$1:$T$174,3,0),0)</f>
        <v>https://www.instagram.com/p/CtWbVk0PwF5/</v>
      </c>
      <c r="H520" t="str">
        <f>IFERROR(VLOOKUP($A520,content!$G$1:$T$174,6,0),0)</f>
        <v>Lifetime</v>
      </c>
      <c r="I520">
        <f>IFERROR(VLOOKUP($A520,content!$G$1:$T$174,7,0),0)</f>
        <v>13977</v>
      </c>
      <c r="J520">
        <f>IFERROR(VLOOKUP($A520,content!$G$1:$T$174,8,0),0)</f>
        <v>12588</v>
      </c>
      <c r="K520">
        <f>IFERROR(VLOOKUP($A520,content!$G$1:$T$174,9,0),0)</f>
        <v>31</v>
      </c>
      <c r="L520">
        <f>IFERROR(VLOOKUP($A520,content!$G$1:$T$174,10,0),0)</f>
        <v>9</v>
      </c>
      <c r="M520">
        <f>IFERROR(VLOOKUP($A520,content!$G$1:$T$174,11,0),0)</f>
        <v>0</v>
      </c>
      <c r="N520">
        <f>IFERROR(VLOOKUP($A520,content!$G$1:$T$174,12,0),0)</f>
        <v>446</v>
      </c>
      <c r="O520">
        <f>IFERROR(VLOOKUP($A520,content!$G$1:$T$174,13,0),0)</f>
        <v>6</v>
      </c>
    </row>
    <row r="521" spans="1:15" x14ac:dyDescent="0.3">
      <c r="A521" s="12">
        <v>45089</v>
      </c>
      <c r="B521" s="7">
        <v>45574</v>
      </c>
      <c r="C521">
        <f>VLOOKUP(A521,profile_visits!$A$1:$B$658,2,FALSE)</f>
        <v>1061</v>
      </c>
      <c r="D521">
        <f>IFERROR(VLOOKUP(A521,new_followers!$A$2:$B$341,2,FALSE),0)</f>
        <v>310</v>
      </c>
      <c r="E521" t="str">
        <f>IFERROR(INDEX(content!$E$1:$E$174,MATCH(newdata!A521,content!$G$1:$G$174,0)),)</f>
        <v>Are you feeling exhausted, disheartened, and on the verge of giving up on your data science dreams? Don’t throw in the towel just yet! 
Unleash the power of networking to propel your job search forward. 
Here are a few tips to guide you:
🔗 The Networking Edge:
In today’s competitive job market, networking is the key to unlock opportunities. Expand your professional network by reaching out to HR, hiring managers, or referrals who can guide you or provide valuable insights.
📝 Crafting LinkedIn Cold Messages:
Personalize your messages by expressing genuine interest in the company or the individual’s work. Share your passion for data science, highlight relevant skills, and explain how you can add value.
💡 Proactive Engagement:
Engage with data science communities, join relevant LinkedIn groups, and participate in industry events. Share your knowledge, contribute to discussions, and build relationships. Networking is a two-way street, so offer your support and assistance to others as well.
🗓️ The Power of Informational Interviews:
Request informational interviews with professionals in your desired field. Be prepared with thoughtful questions, listen attentively, and showcase your enthusiasm. These conversations can provide valuable insights and potentially lead to job referrals.
🌟 Motivation for the Journey:
Remember, setbacks are temporary. Stay motivated by envisioning the exciting projects and opportunities that await you in the data science realm. Embrace continuous learning, sharpen your skills, and stay resilient in the face of rejection.
🚀 Unleash Your Network, Land Your Dream Job:
By leveraging the power of networking, you can break the cycle and secure your first data science job. Embrace the connections waiting to be made, personalize your outreach, and engage proactively. Your dream job is within reach—don’t let it slip away!
Follow @dataanalystduo
#networkingpower #jobsearchtips #nevergiveup #unleashyournetwork #datascience #linkedin #networking #dataanalytics #statistics #dataanalystduo</v>
      </c>
      <c r="F521">
        <f>IFERROR(INDEX(content!$F$1:$F$174,MATCH(newdata!A521,content!$G$1:$G$174,0)),0)</f>
        <v>7</v>
      </c>
      <c r="G521" t="str">
        <f>IFERROR(VLOOKUP($A521,content!$G$1:$T$174,3,0),0)</f>
        <v>https://www.instagram.com/reel/CtZIO-uAesm/</v>
      </c>
      <c r="H521" t="str">
        <f>IFERROR(VLOOKUP($A521,content!$G$1:$T$174,6,0),0)</f>
        <v>Lifetime</v>
      </c>
      <c r="I521">
        <f>IFERROR(VLOOKUP($A521,content!$G$1:$T$174,7,0),0)</f>
        <v>61558</v>
      </c>
      <c r="J521">
        <f>IFERROR(VLOOKUP($A521,content!$G$1:$T$174,8,0),0)</f>
        <v>56347</v>
      </c>
      <c r="K521">
        <f>IFERROR(VLOOKUP($A521,content!$G$1:$T$174,9,0),0)</f>
        <v>215</v>
      </c>
      <c r="L521">
        <f>IFERROR(VLOOKUP($A521,content!$G$1:$T$174,10,0),0)</f>
        <v>106</v>
      </c>
      <c r="M521">
        <f>IFERROR(VLOOKUP($A521,content!$G$1:$T$174,11,0),0)</f>
        <v>37280</v>
      </c>
      <c r="N521">
        <f>IFERROR(VLOOKUP($A521,content!$G$1:$T$174,12,0),0)</f>
        <v>1439</v>
      </c>
      <c r="O521">
        <f>IFERROR(VLOOKUP($A521,content!$G$1:$T$174,13,0),0)</f>
        <v>15</v>
      </c>
    </row>
    <row r="522" spans="1:15" x14ac:dyDescent="0.3">
      <c r="A522" s="12">
        <v>45090</v>
      </c>
      <c r="B522" s="7">
        <v>43369</v>
      </c>
      <c r="C522">
        <f>VLOOKUP(A522,profile_visits!$A$1:$B$658,2,FALSE)</f>
        <v>1077</v>
      </c>
      <c r="D522">
        <f>IFERROR(VLOOKUP(A522,new_followers!$A$2:$B$341,2,FALSE),0)</f>
        <v>244</v>
      </c>
      <c r="E522" t="str">
        <f>IFERROR(INDEX(content!$E$1:$E$174,MATCH(newdata!A522,content!$G$1:$G$174,0)),)</f>
        <v>Python for data visualisation 📊
1 - Matplotlib
2 - Seaborn
3 - Plotly
4 - Bokeh
Follow @dataanalystduo
#datascience #dataanalyst #dataanalytics #dataanalystduo #statistics #onestopstatistics #onestopanalytics #python #pythonprogramming #matplotlibpyplot #seaborn</v>
      </c>
      <c r="F522">
        <f>IFERROR(INDEX(content!$F$1:$F$174,MATCH(newdata!A522,content!$G$1:$G$174,0)),0)</f>
        <v>0</v>
      </c>
      <c r="G522" t="str">
        <f>IFERROR(VLOOKUP($A522,content!$G$1:$T$174,3,0),0)</f>
        <v>https://www.instagram.com/p/CtbyHJ2tKCR/</v>
      </c>
      <c r="H522" t="str">
        <f>IFERROR(VLOOKUP($A522,content!$G$1:$T$174,6,0),0)</f>
        <v>Lifetime</v>
      </c>
      <c r="I522">
        <f>IFERROR(VLOOKUP($A522,content!$G$1:$T$174,7,0),0)</f>
        <v>39497</v>
      </c>
      <c r="J522">
        <f>IFERROR(VLOOKUP($A522,content!$G$1:$T$174,8,0),0)</f>
        <v>29614</v>
      </c>
      <c r="K522">
        <f>IFERROR(VLOOKUP($A522,content!$G$1:$T$174,9,0),0)</f>
        <v>171</v>
      </c>
      <c r="L522">
        <f>IFERROR(VLOOKUP($A522,content!$G$1:$T$174,10,0),0)</f>
        <v>100</v>
      </c>
      <c r="M522">
        <f>IFERROR(VLOOKUP($A522,content!$G$1:$T$174,11,0),0)</f>
        <v>0</v>
      </c>
      <c r="N522">
        <f>IFERROR(VLOOKUP($A522,content!$G$1:$T$174,12,0),0)</f>
        <v>1280</v>
      </c>
      <c r="O522">
        <f>IFERROR(VLOOKUP($A522,content!$G$1:$T$174,13,0),0)</f>
        <v>19</v>
      </c>
    </row>
    <row r="523" spans="1:15" x14ac:dyDescent="0.3">
      <c r="A523" s="12">
        <v>45091</v>
      </c>
      <c r="B523" s="7">
        <v>33570</v>
      </c>
      <c r="C523">
        <f>VLOOKUP(A523,profile_visits!$A$1:$B$658,2,FALSE)</f>
        <v>895</v>
      </c>
      <c r="D523">
        <f>IFERROR(VLOOKUP(A523,new_followers!$A$2:$B$341,2,FALSE),0)</f>
        <v>258</v>
      </c>
      <c r="E523" t="str">
        <f>IFERROR(INDEX(content!$E$1:$E$174,MATCH(newdata!A523,content!$G$1:$G$174,0)),)</f>
        <v>Common causes of outliers in a dataset. 
Follow @dataanalystduo
#datascience #dataanalyst #dataanalytics #dataanalystduo #statistics #onestopstatistics #onestopanalytics #python #outliers</v>
      </c>
      <c r="F523">
        <f>IFERROR(INDEX(content!$F$1:$F$174,MATCH(newdata!A523,content!$G$1:$G$174,0)),0)</f>
        <v>0</v>
      </c>
      <c r="G523" t="str">
        <f>IFERROR(VLOOKUP($A523,content!$G$1:$T$174,3,0),0)</f>
        <v>https://www.instagram.com/p/CtefOCRvDLe/</v>
      </c>
      <c r="H523" t="str">
        <f>IFERROR(VLOOKUP($A523,content!$G$1:$T$174,6,0),0)</f>
        <v>Lifetime</v>
      </c>
      <c r="I523">
        <f>IFERROR(VLOOKUP($A523,content!$G$1:$T$174,7,0),0)</f>
        <v>13220</v>
      </c>
      <c r="J523">
        <f>IFERROR(VLOOKUP($A523,content!$G$1:$T$174,8,0),0)</f>
        <v>11416</v>
      </c>
      <c r="K523">
        <f>IFERROR(VLOOKUP($A523,content!$G$1:$T$174,9,0),0)</f>
        <v>14</v>
      </c>
      <c r="L523">
        <f>IFERROR(VLOOKUP($A523,content!$G$1:$T$174,10,0),0)</f>
        <v>3</v>
      </c>
      <c r="M523">
        <f>IFERROR(VLOOKUP($A523,content!$G$1:$T$174,11,0),0)</f>
        <v>0</v>
      </c>
      <c r="N523">
        <f>IFERROR(VLOOKUP($A523,content!$G$1:$T$174,12,0),0)</f>
        <v>264</v>
      </c>
      <c r="O523">
        <f>IFERROR(VLOOKUP($A523,content!$G$1:$T$174,13,0),0)</f>
        <v>1</v>
      </c>
    </row>
    <row r="524" spans="1:15" x14ac:dyDescent="0.3">
      <c r="A524" s="12">
        <v>45092</v>
      </c>
      <c r="B524" s="7">
        <v>25482</v>
      </c>
      <c r="C524">
        <f>VLOOKUP(A524,profile_visits!$A$1:$B$658,2,FALSE)</f>
        <v>797</v>
      </c>
      <c r="D524">
        <f>IFERROR(VLOOKUP(A524,new_followers!$A$2:$B$341,2,FALSE),0)</f>
        <v>273</v>
      </c>
      <c r="E524">
        <f>IFERROR(INDEX(content!$E$1:$E$174,MATCH(newdata!A524,content!$G$1:$G$174,0)),)</f>
        <v>0</v>
      </c>
      <c r="F524">
        <f>IFERROR(INDEX(content!$F$1:$F$174,MATCH(newdata!A524,content!$G$1:$G$174,0)),0)</f>
        <v>0</v>
      </c>
      <c r="G524">
        <f>IFERROR(VLOOKUP($A524,content!$G$1:$T$174,3,0),0)</f>
        <v>0</v>
      </c>
      <c r="H524">
        <f>IFERROR(VLOOKUP($A524,content!$G$1:$T$174,6,0),0)</f>
        <v>0</v>
      </c>
      <c r="I524">
        <f>IFERROR(VLOOKUP($A524,content!$G$1:$T$174,7,0),0)</f>
        <v>0</v>
      </c>
      <c r="J524">
        <f>IFERROR(VLOOKUP($A524,content!$G$1:$T$174,8,0),0)</f>
        <v>0</v>
      </c>
      <c r="K524">
        <f>IFERROR(VLOOKUP($A524,content!$G$1:$T$174,9,0),0)</f>
        <v>0</v>
      </c>
      <c r="L524">
        <f>IFERROR(VLOOKUP($A524,content!$G$1:$T$174,10,0),0)</f>
        <v>0</v>
      </c>
      <c r="M524">
        <f>IFERROR(VLOOKUP($A524,content!$G$1:$T$174,11,0),0)</f>
        <v>0</v>
      </c>
      <c r="N524">
        <f>IFERROR(VLOOKUP($A524,content!$G$1:$T$174,12,0),0)</f>
        <v>0</v>
      </c>
      <c r="O524">
        <f>IFERROR(VLOOKUP($A524,content!$G$1:$T$174,13,0),0)</f>
        <v>0</v>
      </c>
    </row>
    <row r="525" spans="1:15" x14ac:dyDescent="0.3">
      <c r="A525" s="12">
        <v>45093</v>
      </c>
      <c r="B525" s="7">
        <v>21212</v>
      </c>
      <c r="C525">
        <f>VLOOKUP(A525,profile_visits!$A$1:$B$658,2,FALSE)</f>
        <v>718</v>
      </c>
      <c r="D525">
        <f>IFERROR(VLOOKUP(A525,new_followers!$A$2:$B$341,2,FALSE),0)</f>
        <v>274</v>
      </c>
      <c r="E525">
        <f>IFERROR(INDEX(content!$E$1:$E$174,MATCH(newdata!A525,content!$G$1:$G$174,0)),)</f>
        <v>0</v>
      </c>
      <c r="F525">
        <f>IFERROR(INDEX(content!$F$1:$F$174,MATCH(newdata!A525,content!$G$1:$G$174,0)),0)</f>
        <v>0</v>
      </c>
      <c r="G525">
        <f>IFERROR(VLOOKUP($A525,content!$G$1:$T$174,3,0),0)</f>
        <v>0</v>
      </c>
      <c r="H525">
        <f>IFERROR(VLOOKUP($A525,content!$G$1:$T$174,6,0),0)</f>
        <v>0</v>
      </c>
      <c r="I525">
        <f>IFERROR(VLOOKUP($A525,content!$G$1:$T$174,7,0),0)</f>
        <v>0</v>
      </c>
      <c r="J525">
        <f>IFERROR(VLOOKUP($A525,content!$G$1:$T$174,8,0),0)</f>
        <v>0</v>
      </c>
      <c r="K525">
        <f>IFERROR(VLOOKUP($A525,content!$G$1:$T$174,9,0),0)</f>
        <v>0</v>
      </c>
      <c r="L525">
        <f>IFERROR(VLOOKUP($A525,content!$G$1:$T$174,10,0),0)</f>
        <v>0</v>
      </c>
      <c r="M525">
        <f>IFERROR(VLOOKUP($A525,content!$G$1:$T$174,11,0),0)</f>
        <v>0</v>
      </c>
      <c r="N525">
        <f>IFERROR(VLOOKUP($A525,content!$G$1:$T$174,12,0),0)</f>
        <v>0</v>
      </c>
      <c r="O525">
        <f>IFERROR(VLOOKUP($A525,content!$G$1:$T$174,13,0),0)</f>
        <v>0</v>
      </c>
    </row>
    <row r="526" spans="1:15" x14ac:dyDescent="0.3">
      <c r="A526" s="12">
        <v>45094</v>
      </c>
      <c r="B526" s="7">
        <v>20688</v>
      </c>
      <c r="C526">
        <f>VLOOKUP(A526,profile_visits!$A$1:$B$658,2,FALSE)</f>
        <v>794</v>
      </c>
      <c r="D526">
        <f>IFERROR(VLOOKUP(A526,new_followers!$A$2:$B$341,2,FALSE),0)</f>
        <v>255</v>
      </c>
      <c r="E526">
        <f>IFERROR(INDEX(content!$E$1:$E$174,MATCH(newdata!A526,content!$G$1:$G$174,0)),)</f>
        <v>0</v>
      </c>
      <c r="F526">
        <f>IFERROR(INDEX(content!$F$1:$F$174,MATCH(newdata!A526,content!$G$1:$G$174,0)),0)</f>
        <v>0</v>
      </c>
      <c r="G526">
        <f>IFERROR(VLOOKUP($A526,content!$G$1:$T$174,3,0),0)</f>
        <v>0</v>
      </c>
      <c r="H526">
        <f>IFERROR(VLOOKUP($A526,content!$G$1:$T$174,6,0),0)</f>
        <v>0</v>
      </c>
      <c r="I526">
        <f>IFERROR(VLOOKUP($A526,content!$G$1:$T$174,7,0),0)</f>
        <v>0</v>
      </c>
      <c r="J526">
        <f>IFERROR(VLOOKUP($A526,content!$G$1:$T$174,8,0),0)</f>
        <v>0</v>
      </c>
      <c r="K526">
        <f>IFERROR(VLOOKUP($A526,content!$G$1:$T$174,9,0),0)</f>
        <v>0</v>
      </c>
      <c r="L526">
        <f>IFERROR(VLOOKUP($A526,content!$G$1:$T$174,10,0),0)</f>
        <v>0</v>
      </c>
      <c r="M526">
        <f>IFERROR(VLOOKUP($A526,content!$G$1:$T$174,11,0),0)</f>
        <v>0</v>
      </c>
      <c r="N526">
        <f>IFERROR(VLOOKUP($A526,content!$G$1:$T$174,12,0),0)</f>
        <v>0</v>
      </c>
      <c r="O526">
        <f>IFERROR(VLOOKUP($A526,content!$G$1:$T$174,13,0),0)</f>
        <v>0</v>
      </c>
    </row>
    <row r="527" spans="1:15" x14ac:dyDescent="0.3">
      <c r="A527" s="12">
        <v>45095</v>
      </c>
      <c r="B527" s="7">
        <v>17429</v>
      </c>
      <c r="C527">
        <f>VLOOKUP(A527,profile_visits!$A$1:$B$658,2,FALSE)</f>
        <v>619</v>
      </c>
      <c r="D527">
        <f>IFERROR(VLOOKUP(A527,new_followers!$A$2:$B$341,2,FALSE),0)</f>
        <v>217</v>
      </c>
      <c r="E527">
        <f>IFERROR(INDEX(content!$E$1:$E$174,MATCH(newdata!A527,content!$G$1:$G$174,0)),)</f>
        <v>0</v>
      </c>
      <c r="F527">
        <f>IFERROR(INDEX(content!$F$1:$F$174,MATCH(newdata!A527,content!$G$1:$G$174,0)),0)</f>
        <v>0</v>
      </c>
      <c r="G527">
        <f>IFERROR(VLOOKUP($A527,content!$G$1:$T$174,3,0),0)</f>
        <v>0</v>
      </c>
      <c r="H527">
        <f>IFERROR(VLOOKUP($A527,content!$G$1:$T$174,6,0),0)</f>
        <v>0</v>
      </c>
      <c r="I527">
        <f>IFERROR(VLOOKUP($A527,content!$G$1:$T$174,7,0),0)</f>
        <v>0</v>
      </c>
      <c r="J527">
        <f>IFERROR(VLOOKUP($A527,content!$G$1:$T$174,8,0),0)</f>
        <v>0</v>
      </c>
      <c r="K527">
        <f>IFERROR(VLOOKUP($A527,content!$G$1:$T$174,9,0),0)</f>
        <v>0</v>
      </c>
      <c r="L527">
        <f>IFERROR(VLOOKUP($A527,content!$G$1:$T$174,10,0),0)</f>
        <v>0</v>
      </c>
      <c r="M527">
        <f>IFERROR(VLOOKUP($A527,content!$G$1:$T$174,11,0),0)</f>
        <v>0</v>
      </c>
      <c r="N527">
        <f>IFERROR(VLOOKUP($A527,content!$G$1:$T$174,12,0),0)</f>
        <v>0</v>
      </c>
      <c r="O527">
        <f>IFERROR(VLOOKUP($A527,content!$G$1:$T$174,13,0),0)</f>
        <v>0</v>
      </c>
    </row>
    <row r="528" spans="1:15" x14ac:dyDescent="0.3">
      <c r="A528" s="12">
        <v>45096</v>
      </c>
      <c r="B528" s="7">
        <v>29480</v>
      </c>
      <c r="C528">
        <f>VLOOKUP(A528,profile_visits!$A$1:$B$658,2,FALSE)</f>
        <v>910</v>
      </c>
      <c r="D528">
        <f>IFERROR(VLOOKUP(A528,new_followers!$A$2:$B$341,2,FALSE),0)</f>
        <v>264</v>
      </c>
      <c r="E528" t="str">
        <f>IFERROR(INDEX(content!$E$1:$E$174,MATCH(newdata!A528,content!$G$1:$G$174,0)),)</f>
        <v>How to find a job through Linkedin 🔵
Follow @dataanalystduo
#datascience #dataanalyst #dataanalytics #statistics #linkedin #linkedintips #job #jobseekers #datascientist</v>
      </c>
      <c r="F528">
        <f>IFERROR(INDEX(content!$F$1:$F$174,MATCH(newdata!A528,content!$G$1:$G$174,0)),0)</f>
        <v>0</v>
      </c>
      <c r="G528" t="str">
        <f>IFERROR(VLOOKUP($A528,content!$G$1:$T$174,3,0),0)</f>
        <v>https://www.instagram.com/p/CtrA6dfvpKF/</v>
      </c>
      <c r="H528" t="str">
        <f>IFERROR(VLOOKUP($A528,content!$G$1:$T$174,6,0),0)</f>
        <v>Lifetime</v>
      </c>
      <c r="I528">
        <f>IFERROR(VLOOKUP($A528,content!$G$1:$T$174,7,0),0)</f>
        <v>20970</v>
      </c>
      <c r="J528">
        <f>IFERROR(VLOOKUP($A528,content!$G$1:$T$174,8,0),0)</f>
        <v>15223</v>
      </c>
      <c r="K528">
        <f>IFERROR(VLOOKUP($A528,content!$G$1:$T$174,9,0),0)</f>
        <v>42</v>
      </c>
      <c r="L528">
        <f>IFERROR(VLOOKUP($A528,content!$G$1:$T$174,10,0),0)</f>
        <v>3</v>
      </c>
      <c r="M528">
        <f>IFERROR(VLOOKUP($A528,content!$G$1:$T$174,11,0),0)</f>
        <v>0</v>
      </c>
      <c r="N528">
        <f>IFERROR(VLOOKUP($A528,content!$G$1:$T$174,12,0),0)</f>
        <v>558</v>
      </c>
      <c r="O528">
        <f>IFERROR(VLOOKUP($A528,content!$G$1:$T$174,13,0),0)</f>
        <v>9</v>
      </c>
    </row>
    <row r="529" spans="1:15" x14ac:dyDescent="0.3">
      <c r="A529" s="12">
        <v>45097</v>
      </c>
      <c r="B529" s="7">
        <v>25027</v>
      </c>
      <c r="C529">
        <f>VLOOKUP(A529,profile_visits!$A$1:$B$658,2,FALSE)</f>
        <v>835</v>
      </c>
      <c r="D529">
        <f>IFERROR(VLOOKUP(A529,new_followers!$A$2:$B$341,2,FALSE),0)</f>
        <v>258</v>
      </c>
      <c r="E529">
        <f>IFERROR(INDEX(content!$E$1:$E$174,MATCH(newdata!A529,content!$G$1:$G$174,0)),)</f>
        <v>0</v>
      </c>
      <c r="F529">
        <f>IFERROR(INDEX(content!$F$1:$F$174,MATCH(newdata!A529,content!$G$1:$G$174,0)),0)</f>
        <v>0</v>
      </c>
      <c r="G529">
        <f>IFERROR(VLOOKUP($A529,content!$G$1:$T$174,3,0),0)</f>
        <v>0</v>
      </c>
      <c r="H529">
        <f>IFERROR(VLOOKUP($A529,content!$G$1:$T$174,6,0),0)</f>
        <v>0</v>
      </c>
      <c r="I529">
        <f>IFERROR(VLOOKUP($A529,content!$G$1:$T$174,7,0),0)</f>
        <v>0</v>
      </c>
      <c r="J529">
        <f>IFERROR(VLOOKUP($A529,content!$G$1:$T$174,8,0),0)</f>
        <v>0</v>
      </c>
      <c r="K529">
        <f>IFERROR(VLOOKUP($A529,content!$G$1:$T$174,9,0),0)</f>
        <v>0</v>
      </c>
      <c r="L529">
        <f>IFERROR(VLOOKUP($A529,content!$G$1:$T$174,10,0),0)</f>
        <v>0</v>
      </c>
      <c r="M529">
        <f>IFERROR(VLOOKUP($A529,content!$G$1:$T$174,11,0),0)</f>
        <v>0</v>
      </c>
      <c r="N529">
        <f>IFERROR(VLOOKUP($A529,content!$G$1:$T$174,12,0),0)</f>
        <v>0</v>
      </c>
      <c r="O529">
        <f>IFERROR(VLOOKUP($A529,content!$G$1:$T$174,13,0),0)</f>
        <v>0</v>
      </c>
    </row>
    <row r="530" spans="1:15" x14ac:dyDescent="0.3">
      <c r="A530" s="12">
        <v>45098</v>
      </c>
      <c r="B530" s="7">
        <v>24432</v>
      </c>
      <c r="C530">
        <f>VLOOKUP(A530,profile_visits!$A$1:$B$658,2,FALSE)</f>
        <v>662</v>
      </c>
      <c r="D530">
        <f>IFERROR(VLOOKUP(A530,new_followers!$A$2:$B$341,2,FALSE),0)</f>
        <v>186</v>
      </c>
      <c r="E530" t="str">
        <f>IFERROR(INDEX(content!$E$1:$E$174,MATCH(newdata!A530,content!$G$1:$G$174,0)),)</f>
        <v>Hey fam! 👋
I wanted to share an incredible experience I’ve had recently. As many of you know, I’ve been passionate about creating content and engaging with my audience. However, something extraordinary happened when I decided to step into the role of a teacher and started teaching statistics. I have taught statistics to 400+ students over past two months.📚
Teaching has had a profound impact on my personal and professional growth, and I strongly believe that everyone should try it at least once. 
Here are a few reasons why teaching can be incredibly beneficial:
1️⃣ Solidify Your Knowledge: Teaching a subject requires a deep understanding of the topic at hand. By sharing your knowledge, you are challenged to clarify concepts, reinforce your understanding, and bridge any knowledge gaps.
2️⃣ Boost Confidence: There’s something truly empowering about guiding others and witnessing their growth. As a teacher, you become a source of inspiration and support for your students. This experience not only helps build their confidence but also elevates your own.
3️⃣ Learn from Others: Teaching is a two-way street. While you share your knowledge, you also gain valuable insights from your students. Each student brings unique perspectives, experiences, and questions that can broaden your understanding and challenge your assumptions. Engaging with your students creates a dynamic learning environment that benefits both parties involved.
In my case, teaching statistics has not only impacted the lives of my students, but it has also accelerated my growth as a content creator. The experience has pushed me out of my comfort zone, increased my self-assurance, and expanded my expertise. 📈
Follow @dataanalystduo
#teaching #personalbranding #personalgrowth #knowledgesharing #confidence #statistics #datascience #dataanalytics</v>
      </c>
      <c r="F530">
        <f>IFERROR(INDEX(content!$F$1:$F$174,MATCH(newdata!A530,content!$G$1:$G$174,0)),0)</f>
        <v>24</v>
      </c>
      <c r="G530" t="str">
        <f>IFERROR(VLOOKUP($A530,content!$G$1:$T$174,3,0),0)</f>
        <v>https://www.instagram.com/reel/CtwKLXixKPu/</v>
      </c>
      <c r="H530" t="str">
        <f>IFERROR(VLOOKUP($A530,content!$G$1:$T$174,6,0),0)</f>
        <v>Lifetime</v>
      </c>
      <c r="I530">
        <f>IFERROR(VLOOKUP($A530,content!$G$1:$T$174,7,0),0)</f>
        <v>19091</v>
      </c>
      <c r="J530">
        <f>IFERROR(VLOOKUP($A530,content!$G$1:$T$174,8,0),0)</f>
        <v>17544</v>
      </c>
      <c r="K530">
        <f>IFERROR(VLOOKUP($A530,content!$G$1:$T$174,9,0),0)</f>
        <v>10</v>
      </c>
      <c r="L530">
        <f>IFERROR(VLOOKUP($A530,content!$G$1:$T$174,10,0),0)</f>
        <v>21</v>
      </c>
      <c r="M530">
        <f>IFERROR(VLOOKUP($A530,content!$G$1:$T$174,11,0),0)</f>
        <v>10573</v>
      </c>
      <c r="N530">
        <f>IFERROR(VLOOKUP($A530,content!$G$1:$T$174,12,0),0)</f>
        <v>760</v>
      </c>
      <c r="O530">
        <f>IFERROR(VLOOKUP($A530,content!$G$1:$T$174,13,0),0)</f>
        <v>7</v>
      </c>
    </row>
    <row r="531" spans="1:15" x14ac:dyDescent="0.3">
      <c r="A531" s="12">
        <v>45099</v>
      </c>
      <c r="B531" s="7">
        <v>29089</v>
      </c>
      <c r="C531">
        <f>VLOOKUP(A531,profile_visits!$A$1:$B$658,2,FALSE)</f>
        <v>749</v>
      </c>
      <c r="D531">
        <f>IFERROR(VLOOKUP(A531,new_followers!$A$2:$B$341,2,FALSE),0)</f>
        <v>244</v>
      </c>
      <c r="E531" t="str">
        <f>IFERROR(INDEX(content!$E$1:$E$174,MATCH(newdata!A531,content!$G$1:$G$174,0)),)</f>
        <v>As I reflect on these 100 days, I see how moving out has transformed me. It has been a journey of self-discovery, growth, and embracing the independence that comes with it.
🔸 Moving out taught me the true meaning of responsibility. From paying bills to managing household chores, and grocery shopping to fixing household issues, I've grown into a responsible adult.
🔸 Living on my own has its perks, but I can't deny the moments when I miss my family. Distance has made me cherish our time together even more.
🔸 Managing finances has been a significant part of my journey. Budgeting, saving, and making wise financial decisions have become crucial skills these days.
🔸 Now, I and Aditi get more time to spend and get to know each other. This has helped our relationship to grow stronger. 
I'm grateful for the support and encouragement I've received along the way. Your presence has made this transition smoother, and I look forward to sharing more experiences with you.
Follow @dataanalystduo
#personalgrowth #datascience #dataanalytics #trending #amazing #branding #ai #statistics</v>
      </c>
      <c r="F531">
        <f>IFERROR(INDEX(content!$F$1:$F$174,MATCH(newdata!A531,content!$G$1:$G$174,0)),0)</f>
        <v>0</v>
      </c>
      <c r="G531" t="str">
        <f>IFERROR(VLOOKUP($A531,content!$G$1:$T$174,3,0),0)</f>
        <v>https://www.instagram.com/p/Cty-u_XP7lK/</v>
      </c>
      <c r="H531" t="str">
        <f>IFERROR(VLOOKUP($A531,content!$G$1:$T$174,6,0),0)</f>
        <v>Lifetime</v>
      </c>
      <c r="I531">
        <f>IFERROR(VLOOKUP($A531,content!$G$1:$T$174,7,0),0)</f>
        <v>19056</v>
      </c>
      <c r="J531">
        <f>IFERROR(VLOOKUP($A531,content!$G$1:$T$174,8,0),0)</f>
        <v>17498</v>
      </c>
      <c r="K531">
        <f>IFERROR(VLOOKUP($A531,content!$G$1:$T$174,9,0),0)</f>
        <v>3</v>
      </c>
      <c r="L531">
        <f>IFERROR(VLOOKUP($A531,content!$G$1:$T$174,10,0),0)</f>
        <v>2</v>
      </c>
      <c r="M531">
        <f>IFERROR(VLOOKUP($A531,content!$G$1:$T$174,11,0),0)</f>
        <v>0</v>
      </c>
      <c r="N531">
        <f>IFERROR(VLOOKUP($A531,content!$G$1:$T$174,12,0),0)</f>
        <v>424</v>
      </c>
      <c r="O531">
        <f>IFERROR(VLOOKUP($A531,content!$G$1:$T$174,13,0),0)</f>
        <v>12</v>
      </c>
    </row>
    <row r="532" spans="1:15" x14ac:dyDescent="0.3">
      <c r="A532" s="12">
        <v>45100</v>
      </c>
      <c r="B532" s="7">
        <v>54387</v>
      </c>
      <c r="C532">
        <f>VLOOKUP(A532,profile_visits!$A$1:$B$658,2,FALSE)</f>
        <v>1197</v>
      </c>
      <c r="D532">
        <f>IFERROR(VLOOKUP(A532,new_followers!$A$2:$B$341,2,FALSE),0)</f>
        <v>257</v>
      </c>
      <c r="E532" t="str">
        <f>IFERROR(INDEX(content!$E$1:$E$174,MATCH(newdata!A532,content!$G$1:$G$174,0)),)</f>
        <v>Guys, check link in bio for course.
I built a basic course on SQL for data analytics. It’s complete beginner friendly. 
Comment below if you want the link to the course. 
Follow @dataanalystduo 
#sql #dataanalytics #dataanalysis #datascience #ai #dataanalyst #dataanalystduo #onestopanalytics</v>
      </c>
      <c r="F532">
        <f>IFERROR(INDEX(content!$F$1:$F$174,MATCH(newdata!A532,content!$G$1:$G$174,0)),0)</f>
        <v>0</v>
      </c>
      <c r="G532" t="str">
        <f>IFERROR(VLOOKUP($A532,content!$G$1:$T$174,3,0),0)</f>
        <v>https://www.instagram.com/p/Ct1kKPpNpNR/</v>
      </c>
      <c r="H532" t="str">
        <f>IFERROR(VLOOKUP($A532,content!$G$1:$T$174,6,0),0)</f>
        <v>Lifetime</v>
      </c>
      <c r="I532">
        <f>IFERROR(VLOOKUP($A532,content!$G$1:$T$174,7,0),0)</f>
        <v>73673</v>
      </c>
      <c r="J532">
        <f>IFERROR(VLOOKUP($A532,content!$G$1:$T$174,8,0),0)</f>
        <v>53788</v>
      </c>
      <c r="K532">
        <f>IFERROR(VLOOKUP($A532,content!$G$1:$T$174,9,0),0)</f>
        <v>187</v>
      </c>
      <c r="L532">
        <f>IFERROR(VLOOKUP($A532,content!$G$1:$T$174,10,0),0)</f>
        <v>14</v>
      </c>
      <c r="M532">
        <f>IFERROR(VLOOKUP($A532,content!$G$1:$T$174,11,0),0)</f>
        <v>0</v>
      </c>
      <c r="N532">
        <f>IFERROR(VLOOKUP($A532,content!$G$1:$T$174,12,0),0)</f>
        <v>2346</v>
      </c>
      <c r="O532">
        <f>IFERROR(VLOOKUP($A532,content!$G$1:$T$174,13,0),0)</f>
        <v>1126</v>
      </c>
    </row>
    <row r="533" spans="1:15" x14ac:dyDescent="0.3">
      <c r="A533" s="12">
        <v>45101</v>
      </c>
      <c r="B533" s="7">
        <v>36281</v>
      </c>
      <c r="C533">
        <f>VLOOKUP(A533,profile_visits!$A$1:$B$658,2,FALSE)</f>
        <v>1156</v>
      </c>
      <c r="D533">
        <f>IFERROR(VLOOKUP(A533,new_followers!$A$2:$B$341,2,FALSE),0)</f>
        <v>240</v>
      </c>
      <c r="E533">
        <f>IFERROR(INDEX(content!$E$1:$E$174,MATCH(newdata!A533,content!$G$1:$G$174,0)),)</f>
        <v>0</v>
      </c>
      <c r="F533">
        <f>IFERROR(INDEX(content!$F$1:$F$174,MATCH(newdata!A533,content!$G$1:$G$174,0)),0)</f>
        <v>0</v>
      </c>
      <c r="G533">
        <f>IFERROR(VLOOKUP($A533,content!$G$1:$T$174,3,0),0)</f>
        <v>0</v>
      </c>
      <c r="H533">
        <f>IFERROR(VLOOKUP($A533,content!$G$1:$T$174,6,0),0)</f>
        <v>0</v>
      </c>
      <c r="I533">
        <f>IFERROR(VLOOKUP($A533,content!$G$1:$T$174,7,0),0)</f>
        <v>0</v>
      </c>
      <c r="J533">
        <f>IFERROR(VLOOKUP($A533,content!$G$1:$T$174,8,0),0)</f>
        <v>0</v>
      </c>
      <c r="K533">
        <f>IFERROR(VLOOKUP($A533,content!$G$1:$T$174,9,0),0)</f>
        <v>0</v>
      </c>
      <c r="L533">
        <f>IFERROR(VLOOKUP($A533,content!$G$1:$T$174,10,0),0)</f>
        <v>0</v>
      </c>
      <c r="M533">
        <f>IFERROR(VLOOKUP($A533,content!$G$1:$T$174,11,0),0)</f>
        <v>0</v>
      </c>
      <c r="N533">
        <f>IFERROR(VLOOKUP($A533,content!$G$1:$T$174,12,0),0)</f>
        <v>0</v>
      </c>
      <c r="O533">
        <f>IFERROR(VLOOKUP($A533,content!$G$1:$T$174,13,0),0)</f>
        <v>0</v>
      </c>
    </row>
    <row r="534" spans="1:15" x14ac:dyDescent="0.3">
      <c r="A534" s="12">
        <v>45102</v>
      </c>
      <c r="B534" s="7">
        <v>40275</v>
      </c>
      <c r="C534">
        <f>VLOOKUP(A534,profile_visits!$A$1:$B$658,2,FALSE)</f>
        <v>1152</v>
      </c>
      <c r="D534">
        <f>IFERROR(VLOOKUP(A534,new_followers!$A$2:$B$341,2,FALSE),0)</f>
        <v>291</v>
      </c>
      <c r="E534" t="str">
        <f>IFERROR(INDEX(content!$E$1:$E$174,MATCH(newdata!A534,content!$G$1:$G$174,0)),)</f>
        <v>How to choose an appropriate table or chart type❓
Firstly, determine whether your data is categorical or numerical.
✅If your data is categorical: Determine whether you have one or two variables to present.
1. If one variable, use a summary table and/or bar chart, pie chart, or Pareto diagram. 
2. If two variables, use a two-way cross-classification table.
✅If your data is numerical:
Determine whether you have one or two variables to present.
1. If one variable, use a frequency and percentage distribution, or histogram.
2. If two variables, determine whether the time order of the data is important.
 -If yes, use a time-series plot.
 -If no, use a scatter plot.
Follow @dataanalystduo
#datascience #dataanalyst #dataanalytics #dataanalystduo #statistics #onestopstatistics #onestopanalytics #datavisualization</v>
      </c>
      <c r="F534">
        <f>IFERROR(INDEX(content!$F$1:$F$174,MATCH(newdata!A534,content!$G$1:$G$174,0)),0)</f>
        <v>28</v>
      </c>
      <c r="G534" t="str">
        <f>IFERROR(VLOOKUP($A534,content!$G$1:$T$174,3,0),0)</f>
        <v>https://www.instagram.com/reel/Ct6cvXYtzFw/</v>
      </c>
      <c r="H534" t="str">
        <f>IFERROR(VLOOKUP($A534,content!$G$1:$T$174,6,0),0)</f>
        <v>Lifetime</v>
      </c>
      <c r="I534">
        <f>IFERROR(VLOOKUP($A534,content!$G$1:$T$174,7,0),0)</f>
        <v>32992</v>
      </c>
      <c r="J534">
        <f>IFERROR(VLOOKUP($A534,content!$G$1:$T$174,8,0),0)</f>
        <v>26802</v>
      </c>
      <c r="K534">
        <f>IFERROR(VLOOKUP($A534,content!$G$1:$T$174,9,0),0)</f>
        <v>127</v>
      </c>
      <c r="L534">
        <f>IFERROR(VLOOKUP($A534,content!$G$1:$T$174,10,0),0)</f>
        <v>44</v>
      </c>
      <c r="M534">
        <f>IFERROR(VLOOKUP($A534,content!$G$1:$T$174,11,0),0)</f>
        <v>13890</v>
      </c>
      <c r="N534">
        <f>IFERROR(VLOOKUP($A534,content!$G$1:$T$174,12,0),0)</f>
        <v>1178</v>
      </c>
      <c r="O534">
        <f>IFERROR(VLOOKUP($A534,content!$G$1:$T$174,13,0),0)</f>
        <v>12</v>
      </c>
    </row>
    <row r="535" spans="1:15" x14ac:dyDescent="0.3">
      <c r="A535" s="12">
        <v>45103</v>
      </c>
      <c r="B535" s="7">
        <v>28641</v>
      </c>
      <c r="C535">
        <f>VLOOKUP(A535,profile_visits!$A$1:$B$658,2,FALSE)</f>
        <v>739</v>
      </c>
      <c r="D535">
        <f>IFERROR(VLOOKUP(A535,new_followers!$A$2:$B$341,2,FALSE),0)</f>
        <v>190</v>
      </c>
      <c r="E535">
        <f>IFERROR(INDEX(content!$E$1:$E$174,MATCH(newdata!A535,content!$G$1:$G$174,0)),)</f>
        <v>0</v>
      </c>
      <c r="F535">
        <f>IFERROR(INDEX(content!$F$1:$F$174,MATCH(newdata!A535,content!$G$1:$G$174,0)),0)</f>
        <v>0</v>
      </c>
      <c r="G535">
        <f>IFERROR(VLOOKUP($A535,content!$G$1:$T$174,3,0),0)</f>
        <v>0</v>
      </c>
      <c r="H535">
        <f>IFERROR(VLOOKUP($A535,content!$G$1:$T$174,6,0),0)</f>
        <v>0</v>
      </c>
      <c r="I535">
        <f>IFERROR(VLOOKUP($A535,content!$G$1:$T$174,7,0),0)</f>
        <v>0</v>
      </c>
      <c r="J535">
        <f>IFERROR(VLOOKUP($A535,content!$G$1:$T$174,8,0),0)</f>
        <v>0</v>
      </c>
      <c r="K535">
        <f>IFERROR(VLOOKUP($A535,content!$G$1:$T$174,9,0),0)</f>
        <v>0</v>
      </c>
      <c r="L535">
        <f>IFERROR(VLOOKUP($A535,content!$G$1:$T$174,10,0),0)</f>
        <v>0</v>
      </c>
      <c r="M535">
        <f>IFERROR(VLOOKUP($A535,content!$G$1:$T$174,11,0),0)</f>
        <v>0</v>
      </c>
      <c r="N535">
        <f>IFERROR(VLOOKUP($A535,content!$G$1:$T$174,12,0),0)</f>
        <v>0</v>
      </c>
      <c r="O535">
        <f>IFERROR(VLOOKUP($A535,content!$G$1:$T$174,13,0),0)</f>
        <v>0</v>
      </c>
    </row>
    <row r="536" spans="1:15" x14ac:dyDescent="0.3">
      <c r="A536" s="12">
        <v>45104</v>
      </c>
      <c r="B536" s="7">
        <v>51944</v>
      </c>
      <c r="C536">
        <f>VLOOKUP(A536,profile_visits!$A$1:$B$658,2,FALSE)</f>
        <v>2123</v>
      </c>
      <c r="D536">
        <f>IFERROR(VLOOKUP(A536,new_followers!$A$2:$B$341,2,FALSE),0)</f>
        <v>310</v>
      </c>
      <c r="E536" t="str">
        <f>IFERROR(INDEX(content!$E$1:$E$174,MATCH(newdata!A536,content!$G$1:$G$174,0)),)</f>
        <v>Here are the Key Highlights that we’ve discussed:
🌟 Not enough research: 
Before you attend the interview, it’s crucial to thoroughly research the company. Ask yourself questions like “What do they do?”, “What products do they make?”, and “Which ones are the best?”.
🌟 STAR methodology: 
During the interview, use the STAR methodology (Situation, Task, Action, Result) to answer questions. Explain the situation, describe the task at hand, talk about the actions you took, and highlight the positive result. This structured approach will showcase your problem-solving skills.
🌟 All talk no show: Proof of work: 
Don’t just rely on words; show proof of your work. Keep your project portfolio ready. This tangible evidence will demonstrate your capabilities and ensure you’re not all talk and no show.
🌟 Be Flexible: 
Flexibility matters! Hiring managers highly value candidates who are open to using new tools, working from different locations, or collaborating with diverse teams. Avoid being too rigid and showcase your willingness to adapt.
🌟 Conversational style: 
Make your interview more conversational by asking the interviewer about their experience working in the team and the tools they use. This valuable technique helps create a more engaging and natural interview environment, where you can connect with the interviewer on a deeper level.
.
Remember these points when going out for an interview apart from your technical expertise.
.
Follow @citizendatascientist and @dataanalystduo for more Data science and Analytics tips and resources.
.
.
#CitizenDataScientist #DataAnalystDuo #alphaa.ai #superAI #DataAnalystJob #InterviewTips #CompanyResearch #LinkedInNetworking #STARMethodology #ProofOfWork #PowerBI #TableauDashboard #FlexibilityMatters #OpenToNewTools #ConversationalInterview #valuabletechniques</v>
      </c>
      <c r="F536">
        <f>IFERROR(INDEX(content!$F$1:$F$174,MATCH(newdata!A536,content!$G$1:$G$174,0)),0)</f>
        <v>47</v>
      </c>
      <c r="G536" t="str">
        <f>IFERROR(VLOOKUP($A536,content!$G$1:$T$174,3,0),0)</f>
        <v>https://www.instagram.com/reel/CuBTyzVO8me/</v>
      </c>
      <c r="H536" t="str">
        <f>IFERROR(VLOOKUP($A536,content!$G$1:$T$174,6,0),0)</f>
        <v>Lifetime</v>
      </c>
      <c r="I536">
        <f>IFERROR(VLOOKUP($A536,content!$G$1:$T$174,7,0),0)</f>
        <v>45330</v>
      </c>
      <c r="J536">
        <f>IFERROR(VLOOKUP($A536,content!$G$1:$T$174,8,0),0)</f>
        <v>38358</v>
      </c>
      <c r="K536">
        <f>IFERROR(VLOOKUP($A536,content!$G$1:$T$174,9,0),0)</f>
        <v>235</v>
      </c>
      <c r="L536">
        <f>IFERROR(VLOOKUP($A536,content!$G$1:$T$174,10,0),0)</f>
        <v>25</v>
      </c>
      <c r="M536">
        <f>IFERROR(VLOOKUP($A536,content!$G$1:$T$174,11,0),0)</f>
        <v>17298</v>
      </c>
      <c r="N536">
        <f>IFERROR(VLOOKUP($A536,content!$G$1:$T$174,12,0),0)</f>
        <v>1552</v>
      </c>
      <c r="O536">
        <f>IFERROR(VLOOKUP($A536,content!$G$1:$T$174,13,0),0)</f>
        <v>3</v>
      </c>
    </row>
    <row r="537" spans="1:15" x14ac:dyDescent="0.3">
      <c r="A537" s="12">
        <v>45105</v>
      </c>
      <c r="B537" s="7">
        <v>38020</v>
      </c>
      <c r="C537">
        <f>VLOOKUP(A537,profile_visits!$A$1:$B$658,2,FALSE)</f>
        <v>979</v>
      </c>
      <c r="D537">
        <f>IFERROR(VLOOKUP(A537,new_followers!$A$2:$B$341,2,FALSE),0)</f>
        <v>332</v>
      </c>
      <c r="E537">
        <f>IFERROR(INDEX(content!$E$1:$E$174,MATCH(newdata!A537,content!$G$1:$G$174,0)),)</f>
        <v>0</v>
      </c>
      <c r="F537">
        <f>IFERROR(INDEX(content!$F$1:$F$174,MATCH(newdata!A537,content!$G$1:$G$174,0)),0)</f>
        <v>0</v>
      </c>
      <c r="G537">
        <f>IFERROR(VLOOKUP($A537,content!$G$1:$T$174,3,0),0)</f>
        <v>0</v>
      </c>
      <c r="H537">
        <f>IFERROR(VLOOKUP($A537,content!$G$1:$T$174,6,0),0)</f>
        <v>0</v>
      </c>
      <c r="I537">
        <f>IFERROR(VLOOKUP($A537,content!$G$1:$T$174,7,0),0)</f>
        <v>0</v>
      </c>
      <c r="J537">
        <f>IFERROR(VLOOKUP($A537,content!$G$1:$T$174,8,0),0)</f>
        <v>0</v>
      </c>
      <c r="K537">
        <f>IFERROR(VLOOKUP($A537,content!$G$1:$T$174,9,0),0)</f>
        <v>0</v>
      </c>
      <c r="L537">
        <f>IFERROR(VLOOKUP($A537,content!$G$1:$T$174,10,0),0)</f>
        <v>0</v>
      </c>
      <c r="M537">
        <f>IFERROR(VLOOKUP($A537,content!$G$1:$T$174,11,0),0)</f>
        <v>0</v>
      </c>
      <c r="N537">
        <f>IFERROR(VLOOKUP($A537,content!$G$1:$T$174,12,0),0)</f>
        <v>0</v>
      </c>
      <c r="O537">
        <f>IFERROR(VLOOKUP($A537,content!$G$1:$T$174,13,0),0)</f>
        <v>0</v>
      </c>
    </row>
    <row r="538" spans="1:15" x14ac:dyDescent="0.3">
      <c r="A538" s="12">
        <v>45106</v>
      </c>
      <c r="B538" s="7">
        <v>32260</v>
      </c>
      <c r="C538">
        <f>VLOOKUP(A538,profile_visits!$A$1:$B$658,2,FALSE)</f>
        <v>1026</v>
      </c>
      <c r="D538">
        <f>IFERROR(VLOOKUP(A538,new_followers!$A$2:$B$341,2,FALSE),0)</f>
        <v>289</v>
      </c>
      <c r="E538">
        <f>IFERROR(INDEX(content!$E$1:$E$174,MATCH(newdata!A538,content!$G$1:$G$174,0)),)</f>
        <v>0</v>
      </c>
      <c r="F538">
        <f>IFERROR(INDEX(content!$F$1:$F$174,MATCH(newdata!A538,content!$G$1:$G$174,0)),0)</f>
        <v>0</v>
      </c>
      <c r="G538">
        <f>IFERROR(VLOOKUP($A538,content!$G$1:$T$174,3,0),0)</f>
        <v>0</v>
      </c>
      <c r="H538">
        <f>IFERROR(VLOOKUP($A538,content!$G$1:$T$174,6,0),0)</f>
        <v>0</v>
      </c>
      <c r="I538">
        <f>IFERROR(VLOOKUP($A538,content!$G$1:$T$174,7,0),0)</f>
        <v>0</v>
      </c>
      <c r="J538">
        <f>IFERROR(VLOOKUP($A538,content!$G$1:$T$174,8,0),0)</f>
        <v>0</v>
      </c>
      <c r="K538">
        <f>IFERROR(VLOOKUP($A538,content!$G$1:$T$174,9,0),0)</f>
        <v>0</v>
      </c>
      <c r="L538">
        <f>IFERROR(VLOOKUP($A538,content!$G$1:$T$174,10,0),0)</f>
        <v>0</v>
      </c>
      <c r="M538">
        <f>IFERROR(VLOOKUP($A538,content!$G$1:$T$174,11,0),0)</f>
        <v>0</v>
      </c>
      <c r="N538">
        <f>IFERROR(VLOOKUP($A538,content!$G$1:$T$174,12,0),0)</f>
        <v>0</v>
      </c>
      <c r="O538">
        <f>IFERROR(VLOOKUP($A538,content!$G$1:$T$174,13,0),0)</f>
        <v>0</v>
      </c>
    </row>
    <row r="539" spans="1:15" x14ac:dyDescent="0.3">
      <c r="A539" s="12">
        <v>45107</v>
      </c>
      <c r="B539" s="7">
        <v>51256</v>
      </c>
      <c r="C539">
        <f>VLOOKUP(A539,profile_visits!$A$1:$B$658,2,FALSE)</f>
        <v>1369</v>
      </c>
      <c r="D539">
        <f>IFERROR(VLOOKUP(A539,new_followers!$A$2:$B$341,2,FALSE),0)</f>
        <v>418</v>
      </c>
      <c r="E539" t="str">
        <f>IFERROR(INDEX(content!$E$1:$E$174,MATCH(newdata!A539,content!$G$1:$G$174,0)),)</f>
        <v>Check link in bio for more details on ‘PyGWalker’
Follow @dataanalystduo 
#datascience #dataanalyst #dataanalytics #dataanalystduo #statistics #onestopstatistics #onestopanalytics #python #tableau #datavisualization #jupyternotebook</v>
      </c>
      <c r="F539">
        <f>IFERROR(INDEX(content!$F$1:$F$174,MATCH(newdata!A539,content!$G$1:$G$174,0)),0)</f>
        <v>8</v>
      </c>
      <c r="G539" t="str">
        <f>IFERROR(VLOOKUP($A539,content!$G$1:$T$174,3,0),0)</f>
        <v>https://www.instagram.com/reel/CuHu3wTLQUR/</v>
      </c>
      <c r="H539" t="str">
        <f>IFERROR(VLOOKUP($A539,content!$G$1:$T$174,6,0),0)</f>
        <v>Lifetime</v>
      </c>
      <c r="I539">
        <f>IFERROR(VLOOKUP($A539,content!$G$1:$T$174,7,0),0)</f>
        <v>48599</v>
      </c>
      <c r="J539">
        <f>IFERROR(VLOOKUP($A539,content!$G$1:$T$174,8,0),0)</f>
        <v>42482</v>
      </c>
      <c r="K539">
        <f>IFERROR(VLOOKUP($A539,content!$G$1:$T$174,9,0),0)</f>
        <v>283</v>
      </c>
      <c r="L539">
        <f>IFERROR(VLOOKUP($A539,content!$G$1:$T$174,10,0),0)</f>
        <v>98</v>
      </c>
      <c r="M539">
        <f>IFERROR(VLOOKUP($A539,content!$G$1:$T$174,11,0),0)</f>
        <v>24426</v>
      </c>
      <c r="N539">
        <f>IFERROR(VLOOKUP($A539,content!$G$1:$T$174,12,0),0)</f>
        <v>1495</v>
      </c>
      <c r="O539">
        <f>IFERROR(VLOOKUP($A539,content!$G$1:$T$174,13,0),0)</f>
        <v>6</v>
      </c>
    </row>
    <row r="540" spans="1:15" x14ac:dyDescent="0.3">
      <c r="A540" s="12">
        <v>45108</v>
      </c>
      <c r="B540" s="7">
        <v>42683</v>
      </c>
      <c r="C540">
        <f>VLOOKUP(A540,profile_visits!$A$1:$B$658,2,FALSE)</f>
        <v>1158</v>
      </c>
      <c r="D540">
        <f>IFERROR(VLOOKUP(A540,new_followers!$A$2:$B$341,2,FALSE),0)</f>
        <v>418</v>
      </c>
      <c r="E540">
        <f>IFERROR(INDEX(content!$E$1:$E$174,MATCH(newdata!A540,content!$G$1:$G$174,0)),)</f>
        <v>0</v>
      </c>
      <c r="F540">
        <f>IFERROR(INDEX(content!$F$1:$F$174,MATCH(newdata!A540,content!$G$1:$G$174,0)),0)</f>
        <v>0</v>
      </c>
      <c r="G540">
        <f>IFERROR(VLOOKUP($A540,content!$G$1:$T$174,3,0),0)</f>
        <v>0</v>
      </c>
      <c r="H540">
        <f>IFERROR(VLOOKUP($A540,content!$G$1:$T$174,6,0),0)</f>
        <v>0</v>
      </c>
      <c r="I540">
        <f>IFERROR(VLOOKUP($A540,content!$G$1:$T$174,7,0),0)</f>
        <v>0</v>
      </c>
      <c r="J540">
        <f>IFERROR(VLOOKUP($A540,content!$G$1:$T$174,8,0),0)</f>
        <v>0</v>
      </c>
      <c r="K540">
        <f>IFERROR(VLOOKUP($A540,content!$G$1:$T$174,9,0),0)</f>
        <v>0</v>
      </c>
      <c r="L540">
        <f>IFERROR(VLOOKUP($A540,content!$G$1:$T$174,10,0),0)</f>
        <v>0</v>
      </c>
      <c r="M540">
        <f>IFERROR(VLOOKUP($A540,content!$G$1:$T$174,11,0),0)</f>
        <v>0</v>
      </c>
      <c r="N540">
        <f>IFERROR(VLOOKUP($A540,content!$G$1:$T$174,12,0),0)</f>
        <v>0</v>
      </c>
      <c r="O540">
        <f>IFERROR(VLOOKUP($A540,content!$G$1:$T$174,13,0),0)</f>
        <v>0</v>
      </c>
    </row>
    <row r="541" spans="1:15" x14ac:dyDescent="0.3">
      <c r="A541" s="12">
        <v>45109</v>
      </c>
      <c r="B541" s="7">
        <v>33826</v>
      </c>
      <c r="C541">
        <f>VLOOKUP(A541,profile_visits!$A$1:$B$658,2,FALSE)</f>
        <v>982</v>
      </c>
      <c r="D541">
        <f>IFERROR(VLOOKUP(A541,new_followers!$A$2:$B$341,2,FALSE),0)</f>
        <v>393</v>
      </c>
      <c r="E541">
        <f>IFERROR(INDEX(content!$E$1:$E$174,MATCH(newdata!A541,content!$G$1:$G$174,0)),)</f>
        <v>0</v>
      </c>
      <c r="F541">
        <f>IFERROR(INDEX(content!$F$1:$F$174,MATCH(newdata!A541,content!$G$1:$G$174,0)),0)</f>
        <v>0</v>
      </c>
      <c r="G541">
        <f>IFERROR(VLOOKUP($A541,content!$G$1:$T$174,3,0),0)</f>
        <v>0</v>
      </c>
      <c r="H541">
        <f>IFERROR(VLOOKUP($A541,content!$G$1:$T$174,6,0),0)</f>
        <v>0</v>
      </c>
      <c r="I541">
        <f>IFERROR(VLOOKUP($A541,content!$G$1:$T$174,7,0),0)</f>
        <v>0</v>
      </c>
      <c r="J541">
        <f>IFERROR(VLOOKUP($A541,content!$G$1:$T$174,8,0),0)</f>
        <v>0</v>
      </c>
      <c r="K541">
        <f>IFERROR(VLOOKUP($A541,content!$G$1:$T$174,9,0),0)</f>
        <v>0</v>
      </c>
      <c r="L541">
        <f>IFERROR(VLOOKUP($A541,content!$G$1:$T$174,10,0),0)</f>
        <v>0</v>
      </c>
      <c r="M541">
        <f>IFERROR(VLOOKUP($A541,content!$G$1:$T$174,11,0),0)</f>
        <v>0</v>
      </c>
      <c r="N541">
        <f>IFERROR(VLOOKUP($A541,content!$G$1:$T$174,12,0),0)</f>
        <v>0</v>
      </c>
      <c r="O541">
        <f>IFERROR(VLOOKUP($A541,content!$G$1:$T$174,13,0),0)</f>
        <v>0</v>
      </c>
    </row>
    <row r="542" spans="1:15" x14ac:dyDescent="0.3">
      <c r="A542" s="12">
        <v>45110</v>
      </c>
      <c r="B542" s="7">
        <v>29306</v>
      </c>
      <c r="C542">
        <f>VLOOKUP(A542,profile_visits!$A$1:$B$658,2,FALSE)</f>
        <v>851</v>
      </c>
      <c r="D542">
        <f>IFERROR(VLOOKUP(A542,new_followers!$A$2:$B$341,2,FALSE),0)</f>
        <v>292</v>
      </c>
      <c r="E542">
        <f>IFERROR(INDEX(content!$E$1:$E$174,MATCH(newdata!A542,content!$G$1:$G$174,0)),)</f>
        <v>0</v>
      </c>
      <c r="F542">
        <f>IFERROR(INDEX(content!$F$1:$F$174,MATCH(newdata!A542,content!$G$1:$G$174,0)),0)</f>
        <v>0</v>
      </c>
      <c r="G542">
        <f>IFERROR(VLOOKUP($A542,content!$G$1:$T$174,3,0),0)</f>
        <v>0</v>
      </c>
      <c r="H542">
        <f>IFERROR(VLOOKUP($A542,content!$G$1:$T$174,6,0),0)</f>
        <v>0</v>
      </c>
      <c r="I542">
        <f>IFERROR(VLOOKUP($A542,content!$G$1:$T$174,7,0),0)</f>
        <v>0</v>
      </c>
      <c r="J542">
        <f>IFERROR(VLOOKUP($A542,content!$G$1:$T$174,8,0),0)</f>
        <v>0</v>
      </c>
      <c r="K542">
        <f>IFERROR(VLOOKUP($A542,content!$G$1:$T$174,9,0),0)</f>
        <v>0</v>
      </c>
      <c r="L542">
        <f>IFERROR(VLOOKUP($A542,content!$G$1:$T$174,10,0),0)</f>
        <v>0</v>
      </c>
      <c r="M542">
        <f>IFERROR(VLOOKUP($A542,content!$G$1:$T$174,11,0),0)</f>
        <v>0</v>
      </c>
      <c r="N542">
        <f>IFERROR(VLOOKUP($A542,content!$G$1:$T$174,12,0),0)</f>
        <v>0</v>
      </c>
      <c r="O542">
        <f>IFERROR(VLOOKUP($A542,content!$G$1:$T$174,13,0),0)</f>
        <v>0</v>
      </c>
    </row>
    <row r="543" spans="1:15" x14ac:dyDescent="0.3">
      <c r="A543" s="12">
        <v>45111</v>
      </c>
      <c r="B543" s="7">
        <v>30808</v>
      </c>
      <c r="C543">
        <f>VLOOKUP(A543,profile_visits!$A$1:$B$658,2,FALSE)</f>
        <v>969</v>
      </c>
      <c r="D543">
        <f>IFERROR(VLOOKUP(A543,new_followers!$A$2:$B$341,2,FALSE),0)</f>
        <v>373</v>
      </c>
      <c r="E543">
        <f>IFERROR(INDEX(content!$E$1:$E$174,MATCH(newdata!A543,content!$G$1:$G$174,0)),)</f>
        <v>0</v>
      </c>
      <c r="F543">
        <f>IFERROR(INDEX(content!$F$1:$F$174,MATCH(newdata!A543,content!$G$1:$G$174,0)),0)</f>
        <v>0</v>
      </c>
      <c r="G543">
        <f>IFERROR(VLOOKUP($A543,content!$G$1:$T$174,3,0),0)</f>
        <v>0</v>
      </c>
      <c r="H543">
        <f>IFERROR(VLOOKUP($A543,content!$G$1:$T$174,6,0),0)</f>
        <v>0</v>
      </c>
      <c r="I543">
        <f>IFERROR(VLOOKUP($A543,content!$G$1:$T$174,7,0),0)</f>
        <v>0</v>
      </c>
      <c r="J543">
        <f>IFERROR(VLOOKUP($A543,content!$G$1:$T$174,8,0),0)</f>
        <v>0</v>
      </c>
      <c r="K543">
        <f>IFERROR(VLOOKUP($A543,content!$G$1:$T$174,9,0),0)</f>
        <v>0</v>
      </c>
      <c r="L543">
        <f>IFERROR(VLOOKUP($A543,content!$G$1:$T$174,10,0),0)</f>
        <v>0</v>
      </c>
      <c r="M543">
        <f>IFERROR(VLOOKUP($A543,content!$G$1:$T$174,11,0),0)</f>
        <v>0</v>
      </c>
      <c r="N543">
        <f>IFERROR(VLOOKUP($A543,content!$G$1:$T$174,12,0),0)</f>
        <v>0</v>
      </c>
      <c r="O543">
        <f>IFERROR(VLOOKUP($A543,content!$G$1:$T$174,13,0),0)</f>
        <v>0</v>
      </c>
    </row>
    <row r="544" spans="1:15" x14ac:dyDescent="0.3">
      <c r="A544" s="12">
        <v>45112</v>
      </c>
      <c r="B544" s="7">
        <v>31820</v>
      </c>
      <c r="C544">
        <f>VLOOKUP(A544,profile_visits!$A$1:$B$658,2,FALSE)</f>
        <v>921</v>
      </c>
      <c r="D544">
        <f>IFERROR(VLOOKUP(A544,new_followers!$A$2:$B$341,2,FALSE),0)</f>
        <v>383</v>
      </c>
      <c r="E544" t="str">
        <f>IFERROR(INDEX(content!$E$1:$E$174,MATCH(newdata!A544,content!$G$1:$G$174,0)),)</f>
        <v>Exciting news! 📣📣 
We just concluded Batch 2 of our Statistics for Data Analysis workshop and it was a huge success! We are thrilled to share that we received a 4.7/5 rating on the overall workshop and an impressive 4.8/5 on the projects 😍.
But what truly makes us proud is the positive feedback we received from the participants 🥹. 
We are beyond grateful for the positive response and we want to thank all our students for their enthusiasm and dedication. If you’re interested in taking part in one of our future workshops or courses, please follow us for more updates on upcoming programs. Let’s continue learning and growing together! 😁
Registration for Cohort 3 has started. It will be held on 20-21 May at 6 PM IST to 9 PM IST
PS: Sharing a few of the feedback. 😋
“The workshop was very informative for me  learned some new statistical concepts like pareto,
This workshop helped to develop analytical thinking towards a problem statement . Thankyou for this workshop!!” ~ Mrunmayee Santosh Pawar
“All the topics were covered in depth and made relatable with examples.Step by step explanation of projects along with immediate doubt solving helped a lot in improving the overall understanding.” ~ Saurabh Singh
“Never expected the workshop would be this interesting and interactive. Lots of learning and got a idea of how to approach a problem . Guys, I should say the teaching method is amazing!! The pace , the  way of explaining theory with examples. It was great. And looking forward for next part of workshop. Kudos to you guys :)” ~ Sreelakshmi KP
Follow @dataanalystduo for more programs. 
#datascience #dataanalytics #dataanalyst #statistics #trending #projects #portfolio #dataanalystduo #onestopstatistics</v>
      </c>
      <c r="F544">
        <f>IFERROR(INDEX(content!$F$1:$F$174,MATCH(newdata!A544,content!$G$1:$G$174,0)),0)</f>
        <v>25</v>
      </c>
      <c r="G544" t="str">
        <f>IFERROR(VLOOKUP($A544,content!$G$1:$T$174,3,0),0)</f>
        <v>https://www.instagram.com/reel/Cr8ZKnstzS4/</v>
      </c>
      <c r="H544" t="str">
        <f>IFERROR(VLOOKUP($A544,content!$G$1:$T$174,6,0),0)</f>
        <v>Lifetime</v>
      </c>
      <c r="I544">
        <f>IFERROR(VLOOKUP($A544,content!$G$1:$T$174,7,0),0)</f>
        <v>36231</v>
      </c>
      <c r="J544">
        <f>IFERROR(VLOOKUP($A544,content!$G$1:$T$174,8,0),0)</f>
        <v>35140</v>
      </c>
      <c r="K544">
        <f>IFERROR(VLOOKUP($A544,content!$G$1:$T$174,9,0),0)</f>
        <v>15</v>
      </c>
      <c r="L544">
        <f>IFERROR(VLOOKUP($A544,content!$G$1:$T$174,10,0),0)</f>
        <v>14</v>
      </c>
      <c r="M544">
        <f>IFERROR(VLOOKUP($A544,content!$G$1:$T$174,11,0),0)</f>
        <v>17521</v>
      </c>
      <c r="N544">
        <f>IFERROR(VLOOKUP($A544,content!$G$1:$T$174,12,0),0)</f>
        <v>790</v>
      </c>
      <c r="O544">
        <f>IFERROR(VLOOKUP($A544,content!$G$1:$T$174,13,0),0)</f>
        <v>23</v>
      </c>
    </row>
    <row r="545" spans="1:15" x14ac:dyDescent="0.3">
      <c r="A545" s="12">
        <v>45113</v>
      </c>
      <c r="B545" s="7">
        <v>40212</v>
      </c>
      <c r="C545">
        <f>VLOOKUP(A545,profile_visits!$A$1:$B$658,2,FALSE)</f>
        <v>1131</v>
      </c>
      <c r="D545">
        <f>IFERROR(VLOOKUP(A545,new_followers!$A$2:$B$341,2,FALSE),0)</f>
        <v>282</v>
      </c>
      <c r="E545" t="str">
        <f>IFERROR(INDEX(content!$E$1:$E$174,MATCH(newdata!A545,content!$G$1:$G$174,0)),)</f>
        <v>Throughout my journey, I have worked with industry leaders such as Comscore and Magic9 Media, leveraging the power of data to provide invaluable insights and propel client growth. I have also immersed myself in the fintech realm, contributing six months of invaluable expertise to the product analytics team at Angel One. 😄
Today, I took some time to rate every role in my career. I personally loved my data analyst role because I was able to work on machine learning problems. 😁
BTW,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Follow @dataanalystduo 
#datascience #dataanalyst #dataanalytics #dataanalystduo #statistics #onestopstatistics #onestopanalytics #statistics #trending</v>
      </c>
      <c r="F545">
        <f>IFERROR(INDEX(content!$F$1:$F$174,MATCH(newdata!A545,content!$G$1:$G$174,0)),0)</f>
        <v>0</v>
      </c>
      <c r="G545" t="str">
        <f>IFERROR(VLOOKUP($A545,content!$G$1:$T$174,3,0),0)</f>
        <v>https://www.instagram.com/p/CtMawquvPcI/</v>
      </c>
      <c r="H545" t="str">
        <f>IFERROR(VLOOKUP($A545,content!$G$1:$T$174,6,0),0)</f>
        <v>Lifetime</v>
      </c>
      <c r="I545">
        <f>IFERROR(VLOOKUP($A545,content!$G$1:$T$174,7,0),0)</f>
        <v>26530</v>
      </c>
      <c r="J545">
        <f>IFERROR(VLOOKUP($A545,content!$G$1:$T$174,8,0),0)</f>
        <v>24195</v>
      </c>
      <c r="K545">
        <f>IFERROR(VLOOKUP($A545,content!$G$1:$T$174,9,0),0)</f>
        <v>33</v>
      </c>
      <c r="L545">
        <f>IFERROR(VLOOKUP($A545,content!$G$1:$T$174,10,0),0)</f>
        <v>14</v>
      </c>
      <c r="M545">
        <f>IFERROR(VLOOKUP($A545,content!$G$1:$T$174,11,0),0)</f>
        <v>0</v>
      </c>
      <c r="N545">
        <f>IFERROR(VLOOKUP($A545,content!$G$1:$T$174,12,0),0)</f>
        <v>667</v>
      </c>
      <c r="O545">
        <f>IFERROR(VLOOKUP($A545,content!$G$1:$T$174,13,0),0)</f>
        <v>12</v>
      </c>
    </row>
    <row r="546" spans="1:15" x14ac:dyDescent="0.3">
      <c r="A546" s="12">
        <v>45114</v>
      </c>
      <c r="B546" s="7">
        <v>30461</v>
      </c>
      <c r="C546">
        <f>VLOOKUP(A546,profile_visits!$A$1:$B$658,2,FALSE)</f>
        <v>900</v>
      </c>
      <c r="D546">
        <f>IFERROR(VLOOKUP(A546,new_followers!$A$2:$B$341,2,FALSE),0)</f>
        <v>287</v>
      </c>
      <c r="E546">
        <f>IFERROR(INDEX(content!$E$1:$E$174,MATCH(newdata!A546,content!$G$1:$G$174,0)),)</f>
        <v>0</v>
      </c>
      <c r="F546">
        <f>IFERROR(INDEX(content!$F$1:$F$174,MATCH(newdata!A546,content!$G$1:$G$174,0)),0)</f>
        <v>0</v>
      </c>
      <c r="G546">
        <f>IFERROR(VLOOKUP($A546,content!$G$1:$T$174,3,0),0)</f>
        <v>0</v>
      </c>
      <c r="H546">
        <f>IFERROR(VLOOKUP($A546,content!$G$1:$T$174,6,0),0)</f>
        <v>0</v>
      </c>
      <c r="I546">
        <f>IFERROR(VLOOKUP($A546,content!$G$1:$T$174,7,0),0)</f>
        <v>0</v>
      </c>
      <c r="J546">
        <f>IFERROR(VLOOKUP($A546,content!$G$1:$T$174,8,0),0)</f>
        <v>0</v>
      </c>
      <c r="K546">
        <f>IFERROR(VLOOKUP($A546,content!$G$1:$T$174,9,0),0)</f>
        <v>0</v>
      </c>
      <c r="L546">
        <f>IFERROR(VLOOKUP($A546,content!$G$1:$T$174,10,0),0)</f>
        <v>0</v>
      </c>
      <c r="M546">
        <f>IFERROR(VLOOKUP($A546,content!$G$1:$T$174,11,0),0)</f>
        <v>0</v>
      </c>
      <c r="N546">
        <f>IFERROR(VLOOKUP($A546,content!$G$1:$T$174,12,0),0)</f>
        <v>0</v>
      </c>
      <c r="O546">
        <f>IFERROR(VLOOKUP($A546,content!$G$1:$T$174,13,0),0)</f>
        <v>0</v>
      </c>
    </row>
    <row r="547" spans="1:15" x14ac:dyDescent="0.3">
      <c r="A547" s="12">
        <v>45115</v>
      </c>
      <c r="B547" s="7">
        <v>26904</v>
      </c>
      <c r="C547">
        <f>VLOOKUP(A547,profile_visits!$A$1:$B$658,2,FALSE)</f>
        <v>757</v>
      </c>
      <c r="D547">
        <f>IFERROR(VLOOKUP(A547,new_followers!$A$2:$B$341,2,FALSE),0)</f>
        <v>257</v>
      </c>
      <c r="E547" t="str">
        <f>IFERROR(INDEX(content!$E$1:$E$174,MATCH(newdata!A547,content!$G$1:$G$174,0)),)</f>
        <v>@dataanalystduo x @datatodestiny | Clear Project Documentation📄
Clear project documentation is an important aspect of building an impressive data analytics portfolio.
It serves as a means of effective communication between you and the audience.
Provide clear and concise documentation for each project, outlining the problem statement, data sources, methodologies used, and results obtained.
You can add relevant visuals, such as charts or graphs, to enhance the understanding of your findings. 
Additionally, include code snippets to illustrate your process, making it easier for technical audiences to follow your work.
#projects #projectportfolio #dataanalytics #datanalysis #datascience #ai #statistics #dataanalyst #datatodestiny #documentation #trending #trendingreels</v>
      </c>
      <c r="F547">
        <f>IFERROR(INDEX(content!$F$1:$F$174,MATCH(newdata!A547,content!$G$1:$G$174,0)),0)</f>
        <v>29</v>
      </c>
      <c r="G547" t="str">
        <f>IFERROR(VLOOKUP($A547,content!$G$1:$T$174,3,0),0)</f>
        <v>https://www.instagram.com/reel/CvpYJi_tVY5/</v>
      </c>
      <c r="H547" t="str">
        <f>IFERROR(VLOOKUP($A547,content!$G$1:$T$174,6,0),0)</f>
        <v>Lifetime</v>
      </c>
      <c r="I547">
        <f>IFERROR(VLOOKUP($A547,content!$G$1:$T$174,7,0),0)</f>
        <v>20637</v>
      </c>
      <c r="J547">
        <f>IFERROR(VLOOKUP($A547,content!$G$1:$T$174,8,0),0)</f>
        <v>17007</v>
      </c>
      <c r="K547">
        <f>IFERROR(VLOOKUP($A547,content!$G$1:$T$174,9,0),0)</f>
        <v>88</v>
      </c>
      <c r="L547">
        <f>IFERROR(VLOOKUP($A547,content!$G$1:$T$174,10,0),0)</f>
        <v>16</v>
      </c>
      <c r="M547">
        <f>IFERROR(VLOOKUP($A547,content!$G$1:$T$174,11,0),0)</f>
        <v>8462</v>
      </c>
      <c r="N547">
        <f>IFERROR(VLOOKUP($A547,content!$G$1:$T$174,12,0),0)</f>
        <v>843</v>
      </c>
      <c r="O547">
        <f>IFERROR(VLOOKUP($A547,content!$G$1:$T$174,13,0),0)</f>
        <v>5</v>
      </c>
    </row>
    <row r="548" spans="1:15" x14ac:dyDescent="0.3">
      <c r="A548" s="12">
        <v>45116</v>
      </c>
      <c r="B548" s="7">
        <v>20941</v>
      </c>
      <c r="C548">
        <f>VLOOKUP(A548,profile_visits!$A$1:$B$658,2,FALSE)</f>
        <v>785</v>
      </c>
      <c r="D548">
        <f>IFERROR(VLOOKUP(A548,new_followers!$A$2:$B$341,2,FALSE),0)</f>
        <v>268</v>
      </c>
      <c r="E548">
        <f>IFERROR(INDEX(content!$E$1:$E$174,MATCH(newdata!A548,content!$G$1:$G$174,0)),)</f>
        <v>0</v>
      </c>
      <c r="F548">
        <f>IFERROR(INDEX(content!$F$1:$F$174,MATCH(newdata!A548,content!$G$1:$G$174,0)),0)</f>
        <v>0</v>
      </c>
      <c r="G548">
        <f>IFERROR(VLOOKUP($A548,content!$G$1:$T$174,3,0),0)</f>
        <v>0</v>
      </c>
      <c r="H548">
        <f>IFERROR(VLOOKUP($A548,content!$G$1:$T$174,6,0),0)</f>
        <v>0</v>
      </c>
      <c r="I548">
        <f>IFERROR(VLOOKUP($A548,content!$G$1:$T$174,7,0),0)</f>
        <v>0</v>
      </c>
      <c r="J548">
        <f>IFERROR(VLOOKUP($A548,content!$G$1:$T$174,8,0),0)</f>
        <v>0</v>
      </c>
      <c r="K548">
        <f>IFERROR(VLOOKUP($A548,content!$G$1:$T$174,9,0),0)</f>
        <v>0</v>
      </c>
      <c r="L548">
        <f>IFERROR(VLOOKUP($A548,content!$G$1:$T$174,10,0),0)</f>
        <v>0</v>
      </c>
      <c r="M548">
        <f>IFERROR(VLOOKUP($A548,content!$G$1:$T$174,11,0),0)</f>
        <v>0</v>
      </c>
      <c r="N548">
        <f>IFERROR(VLOOKUP($A548,content!$G$1:$T$174,12,0),0)</f>
        <v>0</v>
      </c>
      <c r="O548">
        <f>IFERROR(VLOOKUP($A548,content!$G$1:$T$174,13,0),0)</f>
        <v>0</v>
      </c>
    </row>
    <row r="549" spans="1:15" x14ac:dyDescent="0.3">
      <c r="A549" s="12">
        <v>45117</v>
      </c>
      <c r="B549" s="7">
        <v>19903</v>
      </c>
      <c r="C549">
        <f>VLOOKUP(A549,profile_visits!$A$1:$B$658,2,FALSE)</f>
        <v>715</v>
      </c>
      <c r="D549">
        <f>IFERROR(VLOOKUP(A549,new_followers!$A$2:$B$341,2,FALSE),0)</f>
        <v>263</v>
      </c>
      <c r="E549">
        <f>IFERROR(INDEX(content!$E$1:$E$174,MATCH(newdata!A549,content!$G$1:$G$174,0)),)</f>
        <v>0</v>
      </c>
      <c r="F549">
        <f>IFERROR(INDEX(content!$F$1:$F$174,MATCH(newdata!A549,content!$G$1:$G$174,0)),0)</f>
        <v>0</v>
      </c>
      <c r="G549">
        <f>IFERROR(VLOOKUP($A549,content!$G$1:$T$174,3,0),0)</f>
        <v>0</v>
      </c>
      <c r="H549">
        <f>IFERROR(VLOOKUP($A549,content!$G$1:$T$174,6,0),0)</f>
        <v>0</v>
      </c>
      <c r="I549">
        <f>IFERROR(VLOOKUP($A549,content!$G$1:$T$174,7,0),0)</f>
        <v>0</v>
      </c>
      <c r="J549">
        <f>IFERROR(VLOOKUP($A549,content!$G$1:$T$174,8,0),0)</f>
        <v>0</v>
      </c>
      <c r="K549">
        <f>IFERROR(VLOOKUP($A549,content!$G$1:$T$174,9,0),0)</f>
        <v>0</v>
      </c>
      <c r="L549">
        <f>IFERROR(VLOOKUP($A549,content!$G$1:$T$174,10,0),0)</f>
        <v>0</v>
      </c>
      <c r="M549">
        <f>IFERROR(VLOOKUP($A549,content!$G$1:$T$174,11,0),0)</f>
        <v>0</v>
      </c>
      <c r="N549">
        <f>IFERROR(VLOOKUP($A549,content!$G$1:$T$174,12,0),0)</f>
        <v>0</v>
      </c>
      <c r="O549">
        <f>IFERROR(VLOOKUP($A549,content!$G$1:$T$174,13,0),0)</f>
        <v>0</v>
      </c>
    </row>
    <row r="550" spans="1:15" x14ac:dyDescent="0.3">
      <c r="A550" s="12">
        <v>45118</v>
      </c>
      <c r="B550" s="7">
        <v>17637</v>
      </c>
      <c r="C550">
        <f>VLOOKUP(A550,profile_visits!$A$1:$B$658,2,FALSE)</f>
        <v>688</v>
      </c>
      <c r="D550">
        <f>IFERROR(VLOOKUP(A550,new_followers!$A$2:$B$341,2,FALSE),0)</f>
        <v>272</v>
      </c>
      <c r="E550">
        <f>IFERROR(INDEX(content!$E$1:$E$174,MATCH(newdata!A550,content!$G$1:$G$174,0)),)</f>
        <v>0</v>
      </c>
      <c r="F550">
        <f>IFERROR(INDEX(content!$F$1:$F$174,MATCH(newdata!A550,content!$G$1:$G$174,0)),0)</f>
        <v>0</v>
      </c>
      <c r="G550">
        <f>IFERROR(VLOOKUP($A550,content!$G$1:$T$174,3,0),0)</f>
        <v>0</v>
      </c>
      <c r="H550">
        <f>IFERROR(VLOOKUP($A550,content!$G$1:$T$174,6,0),0)</f>
        <v>0</v>
      </c>
      <c r="I550">
        <f>IFERROR(VLOOKUP($A550,content!$G$1:$T$174,7,0),0)</f>
        <v>0</v>
      </c>
      <c r="J550">
        <f>IFERROR(VLOOKUP($A550,content!$G$1:$T$174,8,0),0)</f>
        <v>0</v>
      </c>
      <c r="K550">
        <f>IFERROR(VLOOKUP($A550,content!$G$1:$T$174,9,0),0)</f>
        <v>0</v>
      </c>
      <c r="L550">
        <f>IFERROR(VLOOKUP($A550,content!$G$1:$T$174,10,0),0)</f>
        <v>0</v>
      </c>
      <c r="M550">
        <f>IFERROR(VLOOKUP($A550,content!$G$1:$T$174,11,0),0)</f>
        <v>0</v>
      </c>
      <c r="N550">
        <f>IFERROR(VLOOKUP($A550,content!$G$1:$T$174,12,0),0)</f>
        <v>0</v>
      </c>
      <c r="O550">
        <f>IFERROR(VLOOKUP($A550,content!$G$1:$T$174,13,0),0)</f>
        <v>0</v>
      </c>
    </row>
    <row r="551" spans="1:15" x14ac:dyDescent="0.3">
      <c r="A551" s="12">
        <v>45119</v>
      </c>
      <c r="B551" s="7">
        <v>22851</v>
      </c>
      <c r="C551">
        <f>VLOOKUP(A551,profile_visits!$A$1:$B$658,2,FALSE)</f>
        <v>781</v>
      </c>
      <c r="D551">
        <f>IFERROR(VLOOKUP(A551,new_followers!$A$2:$B$341,2,FALSE),0)</f>
        <v>258</v>
      </c>
      <c r="E551">
        <f>IFERROR(INDEX(content!$E$1:$E$174,MATCH(newdata!A551,content!$G$1:$G$174,0)),)</f>
        <v>0</v>
      </c>
      <c r="F551">
        <f>IFERROR(INDEX(content!$F$1:$F$174,MATCH(newdata!A551,content!$G$1:$G$174,0)),0)</f>
        <v>0</v>
      </c>
      <c r="G551">
        <f>IFERROR(VLOOKUP($A551,content!$G$1:$T$174,3,0),0)</f>
        <v>0</v>
      </c>
      <c r="H551">
        <f>IFERROR(VLOOKUP($A551,content!$G$1:$T$174,6,0),0)</f>
        <v>0</v>
      </c>
      <c r="I551">
        <f>IFERROR(VLOOKUP($A551,content!$G$1:$T$174,7,0),0)</f>
        <v>0</v>
      </c>
      <c r="J551">
        <f>IFERROR(VLOOKUP($A551,content!$G$1:$T$174,8,0),0)</f>
        <v>0</v>
      </c>
      <c r="K551">
        <f>IFERROR(VLOOKUP($A551,content!$G$1:$T$174,9,0),0)</f>
        <v>0</v>
      </c>
      <c r="L551">
        <f>IFERROR(VLOOKUP($A551,content!$G$1:$T$174,10,0),0)</f>
        <v>0</v>
      </c>
      <c r="M551">
        <f>IFERROR(VLOOKUP($A551,content!$G$1:$T$174,11,0),0)</f>
        <v>0</v>
      </c>
      <c r="N551">
        <f>IFERROR(VLOOKUP($A551,content!$G$1:$T$174,12,0),0)</f>
        <v>0</v>
      </c>
      <c r="O551">
        <f>IFERROR(VLOOKUP($A551,content!$G$1:$T$174,13,0),0)</f>
        <v>0</v>
      </c>
    </row>
    <row r="552" spans="1:15" x14ac:dyDescent="0.3">
      <c r="A552" s="12">
        <v>45120</v>
      </c>
      <c r="B552" s="7">
        <v>32651</v>
      </c>
      <c r="C552">
        <f>VLOOKUP(A552,profile_visits!$A$1:$B$658,2,FALSE)</f>
        <v>863</v>
      </c>
      <c r="D552">
        <f>IFERROR(VLOOKUP(A552,new_followers!$A$2:$B$341,2,FALSE),0)</f>
        <v>236</v>
      </c>
      <c r="E552" t="str">
        <f>IFERROR(INDEX(content!$E$1:$E$174,MATCH(newdata!A552,content!$G$1:$G$174,0)),)</f>
        <v>@dataanalystduo | Best resource to learn SQL 📸
#datascience #dataanalytics #sql #sqlprogramming #dataanalyst</v>
      </c>
      <c r="F552">
        <f>IFERROR(INDEX(content!$F$1:$F$174,MATCH(newdata!A552,content!$G$1:$G$174,0)),0)</f>
        <v>8</v>
      </c>
      <c r="G552" t="str">
        <f>IFERROR(VLOOKUP($A552,content!$G$1:$T$174,3,0),0)</f>
        <v>https://www.instagram.com/reel/CuoznrYLj2o/</v>
      </c>
      <c r="H552" t="str">
        <f>IFERROR(VLOOKUP($A552,content!$G$1:$T$174,6,0),0)</f>
        <v>Lifetime</v>
      </c>
      <c r="I552">
        <f>IFERROR(VLOOKUP($A552,content!$G$1:$T$174,7,0),0)</f>
        <v>28170</v>
      </c>
      <c r="J552">
        <f>IFERROR(VLOOKUP($A552,content!$G$1:$T$174,8,0),0)</f>
        <v>22972</v>
      </c>
      <c r="K552">
        <f>IFERROR(VLOOKUP($A552,content!$G$1:$T$174,9,0),0)</f>
        <v>123</v>
      </c>
      <c r="L552">
        <f>IFERROR(VLOOKUP($A552,content!$G$1:$T$174,10,0),0)</f>
        <v>22</v>
      </c>
      <c r="M552">
        <f>IFERROR(VLOOKUP($A552,content!$G$1:$T$174,11,0),0)</f>
        <v>11428</v>
      </c>
      <c r="N552">
        <f>IFERROR(VLOOKUP($A552,content!$G$1:$T$174,12,0),0)</f>
        <v>1126</v>
      </c>
      <c r="O552">
        <f>IFERROR(VLOOKUP($A552,content!$G$1:$T$174,13,0),0)</f>
        <v>23</v>
      </c>
    </row>
    <row r="553" spans="1:15" x14ac:dyDescent="0.3">
      <c r="A553" s="12">
        <v>45121</v>
      </c>
      <c r="B553" s="7">
        <v>42303</v>
      </c>
      <c r="C553">
        <f>VLOOKUP(A553,profile_visits!$A$1:$B$658,2,FALSE)</f>
        <v>999</v>
      </c>
      <c r="D553">
        <f>IFERROR(VLOOKUP(A553,new_followers!$A$2:$B$341,2,FALSE),0)</f>
        <v>248</v>
      </c>
      <c r="E553" t="str">
        <f>IFERROR(INDEX(content!$E$1:$E$174,MATCH(newdata!A553,content!$G$1:$G$174,0)),)</f>
        <v>@dataanalystduo | SQL resources to practice Interview Questions and Projects. 
#datascience #dataanalyst #dataanalytics #dataanalystduo #statistics #onestopstatistics #onestopanalytics #sql #sqlserver #projects</v>
      </c>
      <c r="F553">
        <f>IFERROR(INDEX(content!$F$1:$F$174,MATCH(newdata!A553,content!$G$1:$G$174,0)),0)</f>
        <v>8</v>
      </c>
      <c r="G553" t="str">
        <f>IFERROR(VLOOKUP($A553,content!$G$1:$T$174,3,0),0)</f>
        <v>https://www.instagram.com/reel/CurhcYTtHZP/</v>
      </c>
      <c r="H553" t="str">
        <f>IFERROR(VLOOKUP($A553,content!$G$1:$T$174,6,0),0)</f>
        <v>Lifetime</v>
      </c>
      <c r="I553">
        <f>IFERROR(VLOOKUP($A553,content!$G$1:$T$174,7,0),0)</f>
        <v>308394</v>
      </c>
      <c r="J553">
        <f>IFERROR(VLOOKUP($A553,content!$G$1:$T$174,8,0),0)</f>
        <v>299382</v>
      </c>
      <c r="K553">
        <f>IFERROR(VLOOKUP($A553,content!$G$1:$T$174,9,0),0)</f>
        <v>4796</v>
      </c>
      <c r="L553">
        <f>IFERROR(VLOOKUP($A553,content!$G$1:$T$174,10,0),0)</f>
        <v>1867</v>
      </c>
      <c r="M553">
        <f>IFERROR(VLOOKUP($A553,content!$G$1:$T$174,11,0),0)</f>
        <v>151939</v>
      </c>
      <c r="N553">
        <f>IFERROR(VLOOKUP($A553,content!$G$1:$T$174,12,0),0)</f>
        <v>7751</v>
      </c>
      <c r="O553">
        <f>IFERROR(VLOOKUP($A553,content!$G$1:$T$174,13,0),0)</f>
        <v>18</v>
      </c>
    </row>
    <row r="554" spans="1:15" x14ac:dyDescent="0.3">
      <c r="A554" s="12">
        <v>45122</v>
      </c>
      <c r="B554" s="7">
        <v>56211</v>
      </c>
      <c r="C554">
        <f>VLOOKUP(A554,profile_visits!$A$1:$B$658,2,FALSE)</f>
        <v>1204</v>
      </c>
      <c r="D554">
        <f>IFERROR(VLOOKUP(A554,new_followers!$A$2:$B$341,2,FALSE),0)</f>
        <v>406</v>
      </c>
      <c r="E554" t="str">
        <f>IFERROR(INDEX(content!$E$1:$E$174,MATCH(newdata!A554,content!$G$1:$G$174,0)),)</f>
        <v>@dataanalystduo | Best resources to study Power BI 📊
#datascience #dataanalyst #dataanalytics #dataanalystduo #statistics #onestopstatistics #onestopanalytics #powerbi #datavisualization #dataviz</v>
      </c>
      <c r="F554">
        <f>IFERROR(INDEX(content!$F$1:$F$174,MATCH(newdata!A554,content!$G$1:$G$174,0)),0)</f>
        <v>8</v>
      </c>
      <c r="G554" t="str">
        <f>IFERROR(VLOOKUP($A554,content!$G$1:$T$174,3,0),0)</f>
        <v>https://www.instagram.com/reel/CuuQZzcRuA8/</v>
      </c>
      <c r="H554" t="str">
        <f>IFERROR(VLOOKUP($A554,content!$G$1:$T$174,6,0),0)</f>
        <v>Lifetime</v>
      </c>
      <c r="I554">
        <f>IFERROR(VLOOKUP($A554,content!$G$1:$T$174,7,0),0)</f>
        <v>65986</v>
      </c>
      <c r="J554">
        <f>IFERROR(VLOOKUP($A554,content!$G$1:$T$174,8,0),0)</f>
        <v>58931</v>
      </c>
      <c r="K554">
        <f>IFERROR(VLOOKUP($A554,content!$G$1:$T$174,9,0),0)</f>
        <v>634</v>
      </c>
      <c r="L554">
        <f>IFERROR(VLOOKUP($A554,content!$G$1:$T$174,10,0),0)</f>
        <v>225</v>
      </c>
      <c r="M554">
        <f>IFERROR(VLOOKUP($A554,content!$G$1:$T$174,11,0),0)</f>
        <v>28193</v>
      </c>
      <c r="N554">
        <f>IFERROR(VLOOKUP($A554,content!$G$1:$T$174,12,0),0)</f>
        <v>2092</v>
      </c>
      <c r="O554">
        <f>IFERROR(VLOOKUP($A554,content!$G$1:$T$174,13,0),0)</f>
        <v>30</v>
      </c>
    </row>
    <row r="555" spans="1:15" x14ac:dyDescent="0.3">
      <c r="A555" s="12">
        <v>45123</v>
      </c>
      <c r="B555" s="7">
        <v>63221</v>
      </c>
      <c r="C555">
        <f>VLOOKUP(A555,profile_visits!$A$1:$B$658,2,FALSE)</f>
        <v>1286</v>
      </c>
      <c r="D555">
        <f>IFERROR(VLOOKUP(A555,new_followers!$A$2:$B$341,2,FALSE),0)</f>
        <v>500</v>
      </c>
      <c r="E555">
        <f>IFERROR(INDEX(content!$E$1:$E$174,MATCH(newdata!A555,content!$G$1:$G$174,0)),)</f>
        <v>0</v>
      </c>
      <c r="F555">
        <f>IFERROR(INDEX(content!$F$1:$F$174,MATCH(newdata!A555,content!$G$1:$G$174,0)),0)</f>
        <v>0</v>
      </c>
      <c r="G555">
        <f>IFERROR(VLOOKUP($A555,content!$G$1:$T$174,3,0),0)</f>
        <v>0</v>
      </c>
      <c r="H555">
        <f>IFERROR(VLOOKUP($A555,content!$G$1:$T$174,6,0),0)</f>
        <v>0</v>
      </c>
      <c r="I555">
        <f>IFERROR(VLOOKUP($A555,content!$G$1:$T$174,7,0),0)</f>
        <v>0</v>
      </c>
      <c r="J555">
        <f>IFERROR(VLOOKUP($A555,content!$G$1:$T$174,8,0),0)</f>
        <v>0</v>
      </c>
      <c r="K555">
        <f>IFERROR(VLOOKUP($A555,content!$G$1:$T$174,9,0),0)</f>
        <v>0</v>
      </c>
      <c r="L555">
        <f>IFERROR(VLOOKUP($A555,content!$G$1:$T$174,10,0),0)</f>
        <v>0</v>
      </c>
      <c r="M555">
        <f>IFERROR(VLOOKUP($A555,content!$G$1:$T$174,11,0),0)</f>
        <v>0</v>
      </c>
      <c r="N555">
        <f>IFERROR(VLOOKUP($A555,content!$G$1:$T$174,12,0),0)</f>
        <v>0</v>
      </c>
      <c r="O555">
        <f>IFERROR(VLOOKUP($A555,content!$G$1:$T$174,13,0),0)</f>
        <v>0</v>
      </c>
    </row>
    <row r="556" spans="1:15" x14ac:dyDescent="0.3">
      <c r="A556" s="12">
        <v>45124</v>
      </c>
      <c r="B556" s="7">
        <v>56787</v>
      </c>
      <c r="C556">
        <f>VLOOKUP(A556,profile_visits!$A$1:$B$658,2,FALSE)</f>
        <v>1114</v>
      </c>
      <c r="D556">
        <f>IFERROR(VLOOKUP(A556,new_followers!$A$2:$B$341,2,FALSE),0)</f>
        <v>451</v>
      </c>
      <c r="E556" t="str">
        <f>IFERROR(INDEX(content!$E$1:$E$174,MATCH(newdata!A556,content!$G$1:$G$174,0)),)</f>
        <v>@dataanalystduo | What are analytical skills and why are they important? 
#datascience #dataanalyst #dataanalytics #dataanalystduo #statistics #onestopstatistics #onestopanalytics #sql #python #tableau</v>
      </c>
      <c r="F556">
        <f>IFERROR(INDEX(content!$F$1:$F$174,MATCH(newdata!A556,content!$G$1:$G$174,0)),0)</f>
        <v>63</v>
      </c>
      <c r="G556" t="str">
        <f>IFERROR(VLOOKUP($A556,content!$G$1:$T$174,3,0),0)</f>
        <v>https://www.instagram.com/reel/CuzLayGNHMV/</v>
      </c>
      <c r="H556" t="str">
        <f>IFERROR(VLOOKUP($A556,content!$G$1:$T$174,6,0),0)</f>
        <v>Lifetime</v>
      </c>
      <c r="I556">
        <f>IFERROR(VLOOKUP($A556,content!$G$1:$T$174,7,0),0)</f>
        <v>37084</v>
      </c>
      <c r="J556">
        <f>IFERROR(VLOOKUP($A556,content!$G$1:$T$174,8,0),0)</f>
        <v>32903</v>
      </c>
      <c r="K556">
        <f>IFERROR(VLOOKUP($A556,content!$G$1:$T$174,9,0),0)</f>
        <v>215</v>
      </c>
      <c r="L556">
        <f>IFERROR(VLOOKUP($A556,content!$G$1:$T$174,10,0),0)</f>
        <v>118</v>
      </c>
      <c r="M556">
        <f>IFERROR(VLOOKUP($A556,content!$G$1:$T$174,11,0),0)</f>
        <v>13587</v>
      </c>
      <c r="N556">
        <f>IFERROR(VLOOKUP($A556,content!$G$1:$T$174,12,0),0)</f>
        <v>1665</v>
      </c>
      <c r="O556">
        <f>IFERROR(VLOOKUP($A556,content!$G$1:$T$174,13,0),0)</f>
        <v>28</v>
      </c>
    </row>
    <row r="557" spans="1:15" x14ac:dyDescent="0.3">
      <c r="A557" s="12">
        <v>45125</v>
      </c>
      <c r="B557" s="7">
        <v>55747</v>
      </c>
      <c r="C557">
        <f>VLOOKUP(A557,profile_visits!$A$1:$B$658,2,FALSE)</f>
        <v>1248</v>
      </c>
      <c r="D557">
        <f>IFERROR(VLOOKUP(A557,new_followers!$A$2:$B$341,2,FALSE),0)</f>
        <v>480</v>
      </c>
      <c r="E557" t="str">
        <f>IFERROR(INDEX(content!$E$1:$E$174,MATCH(newdata!A557,content!$G$1:$G$174,0)),)</f>
        <v>@dataanalystduo | Best resources to learn Python. Both the courses are from Jose Portilla. 
@udemy 
#datascience #dataanalyst #dataanalytics #dataanalystduo #statistics #onestopstatistics #onestopanalytics #python #udemy #resources</v>
      </c>
      <c r="F557">
        <f>IFERROR(INDEX(content!$F$1:$F$174,MATCH(newdata!A557,content!$G$1:$G$174,0)),0)</f>
        <v>9</v>
      </c>
      <c r="G557" t="str">
        <f>IFERROR(VLOOKUP($A557,content!$G$1:$T$174,3,0),0)</f>
        <v>https://www.instagram.com/reel/Cu1ytTDuDoZ/</v>
      </c>
      <c r="H557" t="str">
        <f>IFERROR(VLOOKUP($A557,content!$G$1:$T$174,6,0),0)</f>
        <v>Lifetime</v>
      </c>
      <c r="I557">
        <f>IFERROR(VLOOKUP($A557,content!$G$1:$T$174,7,0),0)</f>
        <v>27261</v>
      </c>
      <c r="J557">
        <f>IFERROR(VLOOKUP($A557,content!$G$1:$T$174,8,0),0)</f>
        <v>22175</v>
      </c>
      <c r="K557">
        <f>IFERROR(VLOOKUP($A557,content!$G$1:$T$174,9,0),0)</f>
        <v>164</v>
      </c>
      <c r="L557">
        <f>IFERROR(VLOOKUP($A557,content!$G$1:$T$174,10,0),0)</f>
        <v>23</v>
      </c>
      <c r="M557">
        <f>IFERROR(VLOOKUP($A557,content!$G$1:$T$174,11,0),0)</f>
        <v>10937</v>
      </c>
      <c r="N557">
        <f>IFERROR(VLOOKUP($A557,content!$G$1:$T$174,12,0),0)</f>
        <v>949</v>
      </c>
      <c r="O557">
        <f>IFERROR(VLOOKUP($A557,content!$G$1:$T$174,13,0),0)</f>
        <v>5</v>
      </c>
    </row>
    <row r="558" spans="1:15" x14ac:dyDescent="0.3">
      <c r="A558" s="12">
        <v>45126</v>
      </c>
      <c r="B558" s="7">
        <v>63188</v>
      </c>
      <c r="C558">
        <f>VLOOKUP(A558,profile_visits!$A$1:$B$658,2,FALSE)</f>
        <v>1305</v>
      </c>
      <c r="D558">
        <f>IFERROR(VLOOKUP(A558,new_followers!$A$2:$B$341,2,FALSE),0)</f>
        <v>484</v>
      </c>
      <c r="E558" t="str">
        <f>IFERROR(INDEX(content!$E$1:$E$174,MATCH(newdata!A558,content!$G$1:$G$174,0)),)</f>
        <v>@dataanalystduo | SQL Case Statements
#datascience #dataanalyst #dataanalytics #dataanalystduo #statistics #onestopstatistics #onestopanalytics #sql #casestatements #nuggetsofsql</v>
      </c>
      <c r="F558">
        <f>IFERROR(INDEX(content!$F$1:$F$174,MATCH(newdata!A558,content!$G$1:$G$174,0)),0)</f>
        <v>0</v>
      </c>
      <c r="G558" t="str">
        <f>IFERROR(VLOOKUP($A558,content!$G$1:$T$174,3,0),0)</f>
        <v>https://www.instagram.com/p/Cu4cpuZNwfj/</v>
      </c>
      <c r="H558" t="str">
        <f>IFERROR(VLOOKUP($A558,content!$G$1:$T$174,6,0),0)</f>
        <v>Lifetime</v>
      </c>
      <c r="I558">
        <f>IFERROR(VLOOKUP($A558,content!$G$1:$T$174,7,0),0)</f>
        <v>21299</v>
      </c>
      <c r="J558">
        <f>IFERROR(VLOOKUP($A558,content!$G$1:$T$174,8,0),0)</f>
        <v>20076</v>
      </c>
      <c r="K558">
        <f>IFERROR(VLOOKUP($A558,content!$G$1:$T$174,9,0),0)</f>
        <v>27</v>
      </c>
      <c r="L558">
        <f>IFERROR(VLOOKUP($A558,content!$G$1:$T$174,10,0),0)</f>
        <v>3</v>
      </c>
      <c r="M558">
        <f>IFERROR(VLOOKUP($A558,content!$G$1:$T$174,11,0),0)</f>
        <v>0</v>
      </c>
      <c r="N558">
        <f>IFERROR(VLOOKUP($A558,content!$G$1:$T$174,12,0),0)</f>
        <v>649</v>
      </c>
      <c r="O558">
        <f>IFERROR(VLOOKUP($A558,content!$G$1:$T$174,13,0),0)</f>
        <v>32</v>
      </c>
    </row>
    <row r="559" spans="1:15" x14ac:dyDescent="0.3">
      <c r="A559" s="12">
        <v>45127</v>
      </c>
      <c r="B559" s="7">
        <v>63648</v>
      </c>
      <c r="C559">
        <f>VLOOKUP(A559,profile_visits!$A$1:$B$658,2,FALSE)</f>
        <v>1335</v>
      </c>
      <c r="D559">
        <f>IFERROR(VLOOKUP(A559,new_followers!$A$2:$B$341,2,FALSE),0)</f>
        <v>507</v>
      </c>
      <c r="E559" t="str">
        <f>IFERROR(INDEX(content!$E$1:$E$174,MATCH(newdata!A559,content!$G$1:$G$174,0)),)</f>
        <v>Found a way to get your dream job at MAANG companies!
@preplaced.in has 300+ mentors who are from top tech companies like Microsoft, Google, Atlassian and more, and have already helped many job seekers achieve success!
Start by booking a free trial with a mentor of your choice - https://visit.preplaced.in/4tz
#datascience #dataanalyst #dataanalytics #dataanalystduo #statistics #onestopstatistics #onestopanalytics #mentorship #preplaced #interviewpreparation #faang #google #interview</v>
      </c>
      <c r="F559">
        <f>IFERROR(INDEX(content!$F$1:$F$174,MATCH(newdata!A559,content!$G$1:$G$174,0)),0)</f>
        <v>84</v>
      </c>
      <c r="G559" t="str">
        <f>IFERROR(VLOOKUP($A559,content!$G$1:$T$174,3,0),0)</f>
        <v>https://www.instagram.com/reel/Cu60dPVAIuw/</v>
      </c>
      <c r="H559" t="str">
        <f>IFERROR(VLOOKUP($A559,content!$G$1:$T$174,6,0),0)</f>
        <v>Lifetime</v>
      </c>
      <c r="I559">
        <f>IFERROR(VLOOKUP($A559,content!$G$1:$T$174,7,0),0)</f>
        <v>22606</v>
      </c>
      <c r="J559">
        <f>IFERROR(VLOOKUP($A559,content!$G$1:$T$174,8,0),0)</f>
        <v>18282</v>
      </c>
      <c r="K559">
        <f>IFERROR(VLOOKUP($A559,content!$G$1:$T$174,9,0),0)</f>
        <v>149</v>
      </c>
      <c r="L559">
        <f>IFERROR(VLOOKUP($A559,content!$G$1:$T$174,10,0),0)</f>
        <v>41</v>
      </c>
      <c r="M559">
        <f>IFERROR(VLOOKUP($A559,content!$G$1:$T$174,11,0),0)</f>
        <v>9285</v>
      </c>
      <c r="N559">
        <f>IFERROR(VLOOKUP($A559,content!$G$1:$T$174,12,0),0)</f>
        <v>804</v>
      </c>
      <c r="O559">
        <f>IFERROR(VLOOKUP($A559,content!$G$1:$T$174,13,0),0)</f>
        <v>9</v>
      </c>
    </row>
    <row r="560" spans="1:15" x14ac:dyDescent="0.3">
      <c r="A560" s="12">
        <v>45128</v>
      </c>
      <c r="B560" s="7">
        <v>46059</v>
      </c>
      <c r="C560">
        <f>VLOOKUP(A560,profile_visits!$A$1:$B$658,2,FALSE)</f>
        <v>1187</v>
      </c>
      <c r="D560">
        <f>IFERROR(VLOOKUP(A560,new_followers!$A$2:$B$341,2,FALSE),0)</f>
        <v>446</v>
      </c>
      <c r="E560">
        <f>IFERROR(INDEX(content!$E$1:$E$174,MATCH(newdata!A560,content!$G$1:$G$174,0)),)</f>
        <v>0</v>
      </c>
      <c r="F560">
        <f>IFERROR(INDEX(content!$F$1:$F$174,MATCH(newdata!A560,content!$G$1:$G$174,0)),0)</f>
        <v>0</v>
      </c>
      <c r="G560">
        <f>IFERROR(VLOOKUP($A560,content!$G$1:$T$174,3,0),0)</f>
        <v>0</v>
      </c>
      <c r="H560">
        <f>IFERROR(VLOOKUP($A560,content!$G$1:$T$174,6,0),0)</f>
        <v>0</v>
      </c>
      <c r="I560">
        <f>IFERROR(VLOOKUP($A560,content!$G$1:$T$174,7,0),0)</f>
        <v>0</v>
      </c>
      <c r="J560">
        <f>IFERROR(VLOOKUP($A560,content!$G$1:$T$174,8,0),0)</f>
        <v>0</v>
      </c>
      <c r="K560">
        <f>IFERROR(VLOOKUP($A560,content!$G$1:$T$174,9,0),0)</f>
        <v>0</v>
      </c>
      <c r="L560">
        <f>IFERROR(VLOOKUP($A560,content!$G$1:$T$174,10,0),0)</f>
        <v>0</v>
      </c>
      <c r="M560">
        <f>IFERROR(VLOOKUP($A560,content!$G$1:$T$174,11,0),0)</f>
        <v>0</v>
      </c>
      <c r="N560">
        <f>IFERROR(VLOOKUP($A560,content!$G$1:$T$174,12,0),0)</f>
        <v>0</v>
      </c>
      <c r="O560">
        <f>IFERROR(VLOOKUP($A560,content!$G$1:$T$174,13,0),0)</f>
        <v>0</v>
      </c>
    </row>
    <row r="561" spans="1:15" x14ac:dyDescent="0.3">
      <c r="A561" s="12">
        <v>45129</v>
      </c>
      <c r="B561" s="7">
        <v>43595</v>
      </c>
      <c r="C561">
        <f>VLOOKUP(A561,profile_visits!$A$1:$B$658,2,FALSE)</f>
        <v>1474</v>
      </c>
      <c r="D561">
        <f>IFERROR(VLOOKUP(A561,new_followers!$A$2:$B$341,2,FALSE),0)</f>
        <v>380</v>
      </c>
      <c r="E561">
        <f>IFERROR(INDEX(content!$E$1:$E$174,MATCH(newdata!A561,content!$G$1:$G$174,0)),)</f>
        <v>0</v>
      </c>
      <c r="F561">
        <f>IFERROR(INDEX(content!$F$1:$F$174,MATCH(newdata!A561,content!$G$1:$G$174,0)),0)</f>
        <v>0</v>
      </c>
      <c r="G561">
        <f>IFERROR(VLOOKUP($A561,content!$G$1:$T$174,3,0),0)</f>
        <v>0</v>
      </c>
      <c r="H561">
        <f>IFERROR(VLOOKUP($A561,content!$G$1:$T$174,6,0),0)</f>
        <v>0</v>
      </c>
      <c r="I561">
        <f>IFERROR(VLOOKUP($A561,content!$G$1:$T$174,7,0),0)</f>
        <v>0</v>
      </c>
      <c r="J561">
        <f>IFERROR(VLOOKUP($A561,content!$G$1:$T$174,8,0),0)</f>
        <v>0</v>
      </c>
      <c r="K561">
        <f>IFERROR(VLOOKUP($A561,content!$G$1:$T$174,9,0),0)</f>
        <v>0</v>
      </c>
      <c r="L561">
        <f>IFERROR(VLOOKUP($A561,content!$G$1:$T$174,10,0),0)</f>
        <v>0</v>
      </c>
      <c r="M561">
        <f>IFERROR(VLOOKUP($A561,content!$G$1:$T$174,11,0),0)</f>
        <v>0</v>
      </c>
      <c r="N561">
        <f>IFERROR(VLOOKUP($A561,content!$G$1:$T$174,12,0),0)</f>
        <v>0</v>
      </c>
      <c r="O561">
        <f>IFERROR(VLOOKUP($A561,content!$G$1:$T$174,13,0),0)</f>
        <v>0</v>
      </c>
    </row>
    <row r="562" spans="1:15" x14ac:dyDescent="0.3">
      <c r="A562" s="12">
        <v>45130</v>
      </c>
      <c r="B562" s="7">
        <v>42336</v>
      </c>
      <c r="C562">
        <f>VLOOKUP(A562,profile_visits!$A$1:$B$658,2,FALSE)</f>
        <v>1914</v>
      </c>
      <c r="D562">
        <f>IFERROR(VLOOKUP(A562,new_followers!$A$2:$B$341,2,FALSE),0)</f>
        <v>407</v>
      </c>
      <c r="E562">
        <f>IFERROR(INDEX(content!$E$1:$E$174,MATCH(newdata!A562,content!$G$1:$G$174,0)),)</f>
        <v>0</v>
      </c>
      <c r="F562">
        <f>IFERROR(INDEX(content!$F$1:$F$174,MATCH(newdata!A562,content!$G$1:$G$174,0)),0)</f>
        <v>0</v>
      </c>
      <c r="G562">
        <f>IFERROR(VLOOKUP($A562,content!$G$1:$T$174,3,0),0)</f>
        <v>0</v>
      </c>
      <c r="H562">
        <f>IFERROR(VLOOKUP($A562,content!$G$1:$T$174,6,0),0)</f>
        <v>0</v>
      </c>
      <c r="I562">
        <f>IFERROR(VLOOKUP($A562,content!$G$1:$T$174,7,0),0)</f>
        <v>0</v>
      </c>
      <c r="J562">
        <f>IFERROR(VLOOKUP($A562,content!$G$1:$T$174,8,0),0)</f>
        <v>0</v>
      </c>
      <c r="K562">
        <f>IFERROR(VLOOKUP($A562,content!$G$1:$T$174,9,0),0)</f>
        <v>0</v>
      </c>
      <c r="L562">
        <f>IFERROR(VLOOKUP($A562,content!$G$1:$T$174,10,0),0)</f>
        <v>0</v>
      </c>
      <c r="M562">
        <f>IFERROR(VLOOKUP($A562,content!$G$1:$T$174,11,0),0)</f>
        <v>0</v>
      </c>
      <c r="N562">
        <f>IFERROR(VLOOKUP($A562,content!$G$1:$T$174,12,0),0)</f>
        <v>0</v>
      </c>
      <c r="O562">
        <f>IFERROR(VLOOKUP($A562,content!$G$1:$T$174,13,0),0)</f>
        <v>0</v>
      </c>
    </row>
    <row r="563" spans="1:15" x14ac:dyDescent="0.3">
      <c r="A563" s="12">
        <v>45131</v>
      </c>
      <c r="B563" s="7">
        <v>35546</v>
      </c>
      <c r="C563">
        <f>VLOOKUP(A563,profile_visits!$A$1:$B$658,2,FALSE)</f>
        <v>891</v>
      </c>
      <c r="D563">
        <f>IFERROR(VLOOKUP(A563,new_followers!$A$2:$B$341,2,FALSE),0)</f>
        <v>353</v>
      </c>
      <c r="E563">
        <f>IFERROR(INDEX(content!$E$1:$E$174,MATCH(newdata!A563,content!$G$1:$G$174,0)),)</f>
        <v>0</v>
      </c>
      <c r="F563">
        <f>IFERROR(INDEX(content!$F$1:$F$174,MATCH(newdata!A563,content!$G$1:$G$174,0)),0)</f>
        <v>0</v>
      </c>
      <c r="G563">
        <f>IFERROR(VLOOKUP($A563,content!$G$1:$T$174,3,0),0)</f>
        <v>0</v>
      </c>
      <c r="H563">
        <f>IFERROR(VLOOKUP($A563,content!$G$1:$T$174,6,0),0)</f>
        <v>0</v>
      </c>
      <c r="I563">
        <f>IFERROR(VLOOKUP($A563,content!$G$1:$T$174,7,0),0)</f>
        <v>0</v>
      </c>
      <c r="J563">
        <f>IFERROR(VLOOKUP($A563,content!$G$1:$T$174,8,0),0)</f>
        <v>0</v>
      </c>
      <c r="K563">
        <f>IFERROR(VLOOKUP($A563,content!$G$1:$T$174,9,0),0)</f>
        <v>0</v>
      </c>
      <c r="L563">
        <f>IFERROR(VLOOKUP($A563,content!$G$1:$T$174,10,0),0)</f>
        <v>0</v>
      </c>
      <c r="M563">
        <f>IFERROR(VLOOKUP($A563,content!$G$1:$T$174,11,0),0)</f>
        <v>0</v>
      </c>
      <c r="N563">
        <f>IFERROR(VLOOKUP($A563,content!$G$1:$T$174,12,0),0)</f>
        <v>0</v>
      </c>
      <c r="O563">
        <f>IFERROR(VLOOKUP($A563,content!$G$1:$T$174,13,0),0)</f>
        <v>0</v>
      </c>
    </row>
    <row r="564" spans="1:15" x14ac:dyDescent="0.3">
      <c r="A564" s="12">
        <v>45132</v>
      </c>
      <c r="B564" s="7">
        <v>40656</v>
      </c>
      <c r="C564">
        <f>VLOOKUP(A564,profile_visits!$A$1:$B$658,2,FALSE)</f>
        <v>951</v>
      </c>
      <c r="D564">
        <f>IFERROR(VLOOKUP(A564,new_followers!$A$2:$B$341,2,FALSE),0)</f>
        <v>370</v>
      </c>
      <c r="E564">
        <f>IFERROR(INDEX(content!$E$1:$E$174,MATCH(newdata!A564,content!$G$1:$G$174,0)),)</f>
        <v>0</v>
      </c>
      <c r="F564">
        <f>IFERROR(INDEX(content!$F$1:$F$174,MATCH(newdata!A564,content!$G$1:$G$174,0)),0)</f>
        <v>0</v>
      </c>
      <c r="G564">
        <f>IFERROR(VLOOKUP($A564,content!$G$1:$T$174,3,0),0)</f>
        <v>0</v>
      </c>
      <c r="H564">
        <f>IFERROR(VLOOKUP($A564,content!$G$1:$T$174,6,0),0)</f>
        <v>0</v>
      </c>
      <c r="I564">
        <f>IFERROR(VLOOKUP($A564,content!$G$1:$T$174,7,0),0)</f>
        <v>0</v>
      </c>
      <c r="J564">
        <f>IFERROR(VLOOKUP($A564,content!$G$1:$T$174,8,0),0)</f>
        <v>0</v>
      </c>
      <c r="K564">
        <f>IFERROR(VLOOKUP($A564,content!$G$1:$T$174,9,0),0)</f>
        <v>0</v>
      </c>
      <c r="L564">
        <f>IFERROR(VLOOKUP($A564,content!$G$1:$T$174,10,0),0)</f>
        <v>0</v>
      </c>
      <c r="M564">
        <f>IFERROR(VLOOKUP($A564,content!$G$1:$T$174,11,0),0)</f>
        <v>0</v>
      </c>
      <c r="N564">
        <f>IFERROR(VLOOKUP($A564,content!$G$1:$T$174,12,0),0)</f>
        <v>0</v>
      </c>
      <c r="O564">
        <f>IFERROR(VLOOKUP($A564,content!$G$1:$T$174,13,0),0)</f>
        <v>0</v>
      </c>
    </row>
    <row r="565" spans="1:15" x14ac:dyDescent="0.3">
      <c r="A565" s="12">
        <v>45133</v>
      </c>
      <c r="B565" s="7">
        <v>32341</v>
      </c>
      <c r="C565">
        <f>VLOOKUP(A565,profile_visits!$A$1:$B$658,2,FALSE)</f>
        <v>848</v>
      </c>
      <c r="D565">
        <f>IFERROR(VLOOKUP(A565,new_followers!$A$2:$B$341,2,FALSE),0)</f>
        <v>321</v>
      </c>
      <c r="E565">
        <f>IFERROR(INDEX(content!$E$1:$E$174,MATCH(newdata!A565,content!$G$1:$G$174,0)),)</f>
        <v>0</v>
      </c>
      <c r="F565">
        <f>IFERROR(INDEX(content!$F$1:$F$174,MATCH(newdata!A565,content!$G$1:$G$174,0)),0)</f>
        <v>0</v>
      </c>
      <c r="G565">
        <f>IFERROR(VLOOKUP($A565,content!$G$1:$T$174,3,0),0)</f>
        <v>0</v>
      </c>
      <c r="H565">
        <f>IFERROR(VLOOKUP($A565,content!$G$1:$T$174,6,0),0)</f>
        <v>0</v>
      </c>
      <c r="I565">
        <f>IFERROR(VLOOKUP($A565,content!$G$1:$T$174,7,0),0)</f>
        <v>0</v>
      </c>
      <c r="J565">
        <f>IFERROR(VLOOKUP($A565,content!$G$1:$T$174,8,0),0)</f>
        <v>0</v>
      </c>
      <c r="K565">
        <f>IFERROR(VLOOKUP($A565,content!$G$1:$T$174,9,0),0)</f>
        <v>0</v>
      </c>
      <c r="L565">
        <f>IFERROR(VLOOKUP($A565,content!$G$1:$T$174,10,0),0)</f>
        <v>0</v>
      </c>
      <c r="M565">
        <f>IFERROR(VLOOKUP($A565,content!$G$1:$T$174,11,0),0)</f>
        <v>0</v>
      </c>
      <c r="N565">
        <f>IFERROR(VLOOKUP($A565,content!$G$1:$T$174,12,0),0)</f>
        <v>0</v>
      </c>
      <c r="O565">
        <f>IFERROR(VLOOKUP($A565,content!$G$1:$T$174,13,0),0)</f>
        <v>0</v>
      </c>
    </row>
    <row r="566" spans="1:15" x14ac:dyDescent="0.3">
      <c r="A566" s="12">
        <v>45134</v>
      </c>
      <c r="B566" s="7">
        <v>36382</v>
      </c>
      <c r="C566">
        <f>VLOOKUP(A566,profile_visits!$A$1:$B$658,2,FALSE)</f>
        <v>1023</v>
      </c>
      <c r="D566">
        <f>IFERROR(VLOOKUP(A566,new_followers!$A$2:$B$341,2,FALSE),0)</f>
        <v>316</v>
      </c>
      <c r="E566">
        <f>IFERROR(INDEX(content!$E$1:$E$174,MATCH(newdata!A566,content!$G$1:$G$174,0)),)</f>
        <v>0</v>
      </c>
      <c r="F566">
        <f>IFERROR(INDEX(content!$F$1:$F$174,MATCH(newdata!A566,content!$G$1:$G$174,0)),0)</f>
        <v>0</v>
      </c>
      <c r="G566">
        <f>IFERROR(VLOOKUP($A566,content!$G$1:$T$174,3,0),0)</f>
        <v>0</v>
      </c>
      <c r="H566">
        <f>IFERROR(VLOOKUP($A566,content!$G$1:$T$174,6,0),0)</f>
        <v>0</v>
      </c>
      <c r="I566">
        <f>IFERROR(VLOOKUP($A566,content!$G$1:$T$174,7,0),0)</f>
        <v>0</v>
      </c>
      <c r="J566">
        <f>IFERROR(VLOOKUP($A566,content!$G$1:$T$174,8,0),0)</f>
        <v>0</v>
      </c>
      <c r="K566">
        <f>IFERROR(VLOOKUP($A566,content!$G$1:$T$174,9,0),0)</f>
        <v>0</v>
      </c>
      <c r="L566">
        <f>IFERROR(VLOOKUP($A566,content!$G$1:$T$174,10,0),0)</f>
        <v>0</v>
      </c>
      <c r="M566">
        <f>IFERROR(VLOOKUP($A566,content!$G$1:$T$174,11,0),0)</f>
        <v>0</v>
      </c>
      <c r="N566">
        <f>IFERROR(VLOOKUP($A566,content!$G$1:$T$174,12,0),0)</f>
        <v>0</v>
      </c>
      <c r="O566">
        <f>IFERROR(VLOOKUP($A566,content!$G$1:$T$174,13,0),0)</f>
        <v>0</v>
      </c>
    </row>
    <row r="567" spans="1:15" x14ac:dyDescent="0.3">
      <c r="A567" s="12">
        <v>45135</v>
      </c>
      <c r="B567" s="7">
        <v>18998</v>
      </c>
      <c r="C567">
        <f>VLOOKUP(A567,profile_visits!$A$1:$B$658,2,FALSE)</f>
        <v>598</v>
      </c>
      <c r="D567">
        <f>IFERROR(VLOOKUP(A567,new_followers!$A$2:$B$341,2,FALSE),0)</f>
        <v>240</v>
      </c>
      <c r="E567">
        <f>IFERROR(INDEX(content!$E$1:$E$174,MATCH(newdata!A567,content!$G$1:$G$174,0)),)</f>
        <v>0</v>
      </c>
      <c r="F567">
        <f>IFERROR(INDEX(content!$F$1:$F$174,MATCH(newdata!A567,content!$G$1:$G$174,0)),0)</f>
        <v>0</v>
      </c>
      <c r="G567">
        <f>IFERROR(VLOOKUP($A567,content!$G$1:$T$174,3,0),0)</f>
        <v>0</v>
      </c>
      <c r="H567">
        <f>IFERROR(VLOOKUP($A567,content!$G$1:$T$174,6,0),0)</f>
        <v>0</v>
      </c>
      <c r="I567">
        <f>IFERROR(VLOOKUP($A567,content!$G$1:$T$174,7,0),0)</f>
        <v>0</v>
      </c>
      <c r="J567">
        <f>IFERROR(VLOOKUP($A567,content!$G$1:$T$174,8,0),0)</f>
        <v>0</v>
      </c>
      <c r="K567">
        <f>IFERROR(VLOOKUP($A567,content!$G$1:$T$174,9,0),0)</f>
        <v>0</v>
      </c>
      <c r="L567">
        <f>IFERROR(VLOOKUP($A567,content!$G$1:$T$174,10,0),0)</f>
        <v>0</v>
      </c>
      <c r="M567">
        <f>IFERROR(VLOOKUP($A567,content!$G$1:$T$174,11,0),0)</f>
        <v>0</v>
      </c>
      <c r="N567">
        <f>IFERROR(VLOOKUP($A567,content!$G$1:$T$174,12,0),0)</f>
        <v>0</v>
      </c>
      <c r="O567">
        <f>IFERROR(VLOOKUP($A567,content!$G$1:$T$174,13,0),0)</f>
        <v>0</v>
      </c>
    </row>
    <row r="568" spans="1:15" x14ac:dyDescent="0.3">
      <c r="A568" s="12">
        <v>45136</v>
      </c>
      <c r="B568" s="7">
        <v>17594</v>
      </c>
      <c r="C568">
        <f>VLOOKUP(A568,profile_visits!$A$1:$B$658,2,FALSE)</f>
        <v>546</v>
      </c>
      <c r="D568">
        <f>IFERROR(VLOOKUP(A568,new_followers!$A$2:$B$341,2,FALSE),0)</f>
        <v>236</v>
      </c>
      <c r="E568">
        <f>IFERROR(INDEX(content!$E$1:$E$174,MATCH(newdata!A568,content!$G$1:$G$174,0)),)</f>
        <v>0</v>
      </c>
      <c r="F568">
        <f>IFERROR(INDEX(content!$F$1:$F$174,MATCH(newdata!A568,content!$G$1:$G$174,0)),0)</f>
        <v>0</v>
      </c>
      <c r="G568">
        <f>IFERROR(VLOOKUP($A568,content!$G$1:$T$174,3,0),0)</f>
        <v>0</v>
      </c>
      <c r="H568">
        <f>IFERROR(VLOOKUP($A568,content!$G$1:$T$174,6,0),0)</f>
        <v>0</v>
      </c>
      <c r="I568">
        <f>IFERROR(VLOOKUP($A568,content!$G$1:$T$174,7,0),0)</f>
        <v>0</v>
      </c>
      <c r="J568">
        <f>IFERROR(VLOOKUP($A568,content!$G$1:$T$174,8,0),0)</f>
        <v>0</v>
      </c>
      <c r="K568">
        <f>IFERROR(VLOOKUP($A568,content!$G$1:$T$174,9,0),0)</f>
        <v>0</v>
      </c>
      <c r="L568">
        <f>IFERROR(VLOOKUP($A568,content!$G$1:$T$174,10,0),0)</f>
        <v>0</v>
      </c>
      <c r="M568">
        <f>IFERROR(VLOOKUP($A568,content!$G$1:$T$174,11,0),0)</f>
        <v>0</v>
      </c>
      <c r="N568">
        <f>IFERROR(VLOOKUP($A568,content!$G$1:$T$174,12,0),0)</f>
        <v>0</v>
      </c>
      <c r="O568">
        <f>IFERROR(VLOOKUP($A568,content!$G$1:$T$174,13,0),0)</f>
        <v>0</v>
      </c>
    </row>
    <row r="569" spans="1:15" x14ac:dyDescent="0.3">
      <c r="A569" s="12">
        <v>45137</v>
      </c>
      <c r="B569" s="7">
        <v>25899</v>
      </c>
      <c r="C569">
        <f>VLOOKUP(A569,profile_visits!$A$1:$B$658,2,FALSE)</f>
        <v>604</v>
      </c>
      <c r="D569">
        <f>IFERROR(VLOOKUP(A569,new_followers!$A$2:$B$341,2,FALSE),0)</f>
        <v>207</v>
      </c>
      <c r="E569">
        <f>IFERROR(INDEX(content!$E$1:$E$174,MATCH(newdata!A569,content!$G$1:$G$174,0)),)</f>
        <v>0</v>
      </c>
      <c r="F569">
        <f>IFERROR(INDEX(content!$F$1:$F$174,MATCH(newdata!A569,content!$G$1:$G$174,0)),0)</f>
        <v>0</v>
      </c>
      <c r="G569">
        <f>IFERROR(VLOOKUP($A569,content!$G$1:$T$174,3,0),0)</f>
        <v>0</v>
      </c>
      <c r="H569">
        <f>IFERROR(VLOOKUP($A569,content!$G$1:$T$174,6,0),0)</f>
        <v>0</v>
      </c>
      <c r="I569">
        <f>IFERROR(VLOOKUP($A569,content!$G$1:$T$174,7,0),0)</f>
        <v>0</v>
      </c>
      <c r="J569">
        <f>IFERROR(VLOOKUP($A569,content!$G$1:$T$174,8,0),0)</f>
        <v>0</v>
      </c>
      <c r="K569">
        <f>IFERROR(VLOOKUP($A569,content!$G$1:$T$174,9,0),0)</f>
        <v>0</v>
      </c>
      <c r="L569">
        <f>IFERROR(VLOOKUP($A569,content!$G$1:$T$174,10,0),0)</f>
        <v>0</v>
      </c>
      <c r="M569">
        <f>IFERROR(VLOOKUP($A569,content!$G$1:$T$174,11,0),0)</f>
        <v>0</v>
      </c>
      <c r="N569">
        <f>IFERROR(VLOOKUP($A569,content!$G$1:$T$174,12,0),0)</f>
        <v>0</v>
      </c>
      <c r="O569">
        <f>IFERROR(VLOOKUP($A569,content!$G$1:$T$174,13,0),0)</f>
        <v>0</v>
      </c>
    </row>
    <row r="570" spans="1:15" x14ac:dyDescent="0.3">
      <c r="A570" s="12">
        <v>45138</v>
      </c>
      <c r="B570" s="7">
        <v>17090</v>
      </c>
      <c r="C570">
        <f>VLOOKUP(A570,profile_visits!$A$1:$B$658,2,FALSE)</f>
        <v>512</v>
      </c>
      <c r="D570">
        <f>IFERROR(VLOOKUP(A570,new_followers!$A$2:$B$341,2,FALSE),0)</f>
        <v>173</v>
      </c>
      <c r="E570">
        <f>IFERROR(INDEX(content!$E$1:$E$174,MATCH(newdata!A570,content!$G$1:$G$174,0)),)</f>
        <v>0</v>
      </c>
      <c r="F570">
        <f>IFERROR(INDEX(content!$F$1:$F$174,MATCH(newdata!A570,content!$G$1:$G$174,0)),0)</f>
        <v>0</v>
      </c>
      <c r="G570">
        <f>IFERROR(VLOOKUP($A570,content!$G$1:$T$174,3,0),0)</f>
        <v>0</v>
      </c>
      <c r="H570">
        <f>IFERROR(VLOOKUP($A570,content!$G$1:$T$174,6,0),0)</f>
        <v>0</v>
      </c>
      <c r="I570">
        <f>IFERROR(VLOOKUP($A570,content!$G$1:$T$174,7,0),0)</f>
        <v>0</v>
      </c>
      <c r="J570">
        <f>IFERROR(VLOOKUP($A570,content!$G$1:$T$174,8,0),0)</f>
        <v>0</v>
      </c>
      <c r="K570">
        <f>IFERROR(VLOOKUP($A570,content!$G$1:$T$174,9,0),0)</f>
        <v>0</v>
      </c>
      <c r="L570">
        <f>IFERROR(VLOOKUP($A570,content!$G$1:$T$174,10,0),0)</f>
        <v>0</v>
      </c>
      <c r="M570">
        <f>IFERROR(VLOOKUP($A570,content!$G$1:$T$174,11,0),0)</f>
        <v>0</v>
      </c>
      <c r="N570">
        <f>IFERROR(VLOOKUP($A570,content!$G$1:$T$174,12,0),0)</f>
        <v>0</v>
      </c>
      <c r="O570">
        <f>IFERROR(VLOOKUP($A570,content!$G$1:$T$174,13,0),0)</f>
        <v>0</v>
      </c>
    </row>
    <row r="571" spans="1:15" x14ac:dyDescent="0.3">
      <c r="A571" s="12">
        <v>45139</v>
      </c>
      <c r="B571" s="7">
        <v>32754</v>
      </c>
      <c r="C571">
        <f>VLOOKUP(A571,profile_visits!$A$1:$B$658,2,FALSE)</f>
        <v>730</v>
      </c>
      <c r="D571">
        <f>IFERROR(VLOOKUP(A571,new_followers!$A$2:$B$341,2,FALSE),0)</f>
        <v>195</v>
      </c>
      <c r="E571">
        <f>IFERROR(INDEX(content!$E$1:$E$174,MATCH(newdata!A571,content!$G$1:$G$174,0)),)</f>
        <v>0</v>
      </c>
      <c r="F571">
        <f>IFERROR(INDEX(content!$F$1:$F$174,MATCH(newdata!A571,content!$G$1:$G$174,0)),0)</f>
        <v>0</v>
      </c>
      <c r="G571">
        <f>IFERROR(VLOOKUP($A571,content!$G$1:$T$174,3,0),0)</f>
        <v>0</v>
      </c>
      <c r="H571">
        <f>IFERROR(VLOOKUP($A571,content!$G$1:$T$174,6,0),0)</f>
        <v>0</v>
      </c>
      <c r="I571">
        <f>IFERROR(VLOOKUP($A571,content!$G$1:$T$174,7,0),0)</f>
        <v>0</v>
      </c>
      <c r="J571">
        <f>IFERROR(VLOOKUP($A571,content!$G$1:$T$174,8,0),0)</f>
        <v>0</v>
      </c>
      <c r="K571">
        <f>IFERROR(VLOOKUP($A571,content!$G$1:$T$174,9,0),0)</f>
        <v>0</v>
      </c>
      <c r="L571">
        <f>IFERROR(VLOOKUP($A571,content!$G$1:$T$174,10,0),0)</f>
        <v>0</v>
      </c>
      <c r="M571">
        <f>IFERROR(VLOOKUP($A571,content!$G$1:$T$174,11,0),0)</f>
        <v>0</v>
      </c>
      <c r="N571">
        <f>IFERROR(VLOOKUP($A571,content!$G$1:$T$174,12,0),0)</f>
        <v>0</v>
      </c>
      <c r="O571">
        <f>IFERROR(VLOOKUP($A571,content!$G$1:$T$174,13,0),0)</f>
        <v>0</v>
      </c>
    </row>
    <row r="572" spans="1:15" x14ac:dyDescent="0.3">
      <c r="A572" s="12">
        <v>45140</v>
      </c>
      <c r="B572" s="7">
        <v>22673</v>
      </c>
      <c r="C572">
        <f>VLOOKUP(A572,profile_visits!$A$1:$B$658,2,FALSE)</f>
        <v>606</v>
      </c>
      <c r="D572">
        <f>IFERROR(VLOOKUP(A572,new_followers!$A$2:$B$341,2,FALSE),0)</f>
        <v>183</v>
      </c>
      <c r="E572">
        <f>IFERROR(INDEX(content!$E$1:$E$174,MATCH(newdata!A572,content!$G$1:$G$174,0)),)</f>
        <v>0</v>
      </c>
      <c r="F572">
        <f>IFERROR(INDEX(content!$F$1:$F$174,MATCH(newdata!A572,content!$G$1:$G$174,0)),0)</f>
        <v>0</v>
      </c>
      <c r="G572">
        <f>IFERROR(VLOOKUP($A572,content!$G$1:$T$174,3,0),0)</f>
        <v>0</v>
      </c>
      <c r="H572">
        <f>IFERROR(VLOOKUP($A572,content!$G$1:$T$174,6,0),0)</f>
        <v>0</v>
      </c>
      <c r="I572">
        <f>IFERROR(VLOOKUP($A572,content!$G$1:$T$174,7,0),0)</f>
        <v>0</v>
      </c>
      <c r="J572">
        <f>IFERROR(VLOOKUP($A572,content!$G$1:$T$174,8,0),0)</f>
        <v>0</v>
      </c>
      <c r="K572">
        <f>IFERROR(VLOOKUP($A572,content!$G$1:$T$174,9,0),0)</f>
        <v>0</v>
      </c>
      <c r="L572">
        <f>IFERROR(VLOOKUP($A572,content!$G$1:$T$174,10,0),0)</f>
        <v>0</v>
      </c>
      <c r="M572">
        <f>IFERROR(VLOOKUP($A572,content!$G$1:$T$174,11,0),0)</f>
        <v>0</v>
      </c>
      <c r="N572">
        <f>IFERROR(VLOOKUP($A572,content!$G$1:$T$174,12,0),0)</f>
        <v>0</v>
      </c>
      <c r="O572">
        <f>IFERROR(VLOOKUP($A572,content!$G$1:$T$174,13,0),0)</f>
        <v>0</v>
      </c>
    </row>
    <row r="573" spans="1:15" x14ac:dyDescent="0.3">
      <c r="A573" s="12">
        <v>45141</v>
      </c>
      <c r="B573" s="7">
        <v>26812</v>
      </c>
      <c r="C573">
        <f>VLOOKUP(A573,profile_visits!$A$1:$B$658,2,FALSE)</f>
        <v>645</v>
      </c>
      <c r="D573">
        <f>IFERROR(VLOOKUP(A573,new_followers!$A$2:$B$341,2,FALSE),0)</f>
        <v>207</v>
      </c>
      <c r="E573">
        <f>IFERROR(INDEX(content!$E$1:$E$174,MATCH(newdata!A573,content!$G$1:$G$174,0)),)</f>
        <v>0</v>
      </c>
      <c r="F573">
        <f>IFERROR(INDEX(content!$F$1:$F$174,MATCH(newdata!A573,content!$G$1:$G$174,0)),0)</f>
        <v>0</v>
      </c>
      <c r="G573">
        <f>IFERROR(VLOOKUP($A573,content!$G$1:$T$174,3,0),0)</f>
        <v>0</v>
      </c>
      <c r="H573">
        <f>IFERROR(VLOOKUP($A573,content!$G$1:$T$174,6,0),0)</f>
        <v>0</v>
      </c>
      <c r="I573">
        <f>IFERROR(VLOOKUP($A573,content!$G$1:$T$174,7,0),0)</f>
        <v>0</v>
      </c>
      <c r="J573">
        <f>IFERROR(VLOOKUP($A573,content!$G$1:$T$174,8,0),0)</f>
        <v>0</v>
      </c>
      <c r="K573">
        <f>IFERROR(VLOOKUP($A573,content!$G$1:$T$174,9,0),0)</f>
        <v>0</v>
      </c>
      <c r="L573">
        <f>IFERROR(VLOOKUP($A573,content!$G$1:$T$174,10,0),0)</f>
        <v>0</v>
      </c>
      <c r="M573">
        <f>IFERROR(VLOOKUP($A573,content!$G$1:$T$174,11,0),0)</f>
        <v>0</v>
      </c>
      <c r="N573">
        <f>IFERROR(VLOOKUP($A573,content!$G$1:$T$174,12,0),0)</f>
        <v>0</v>
      </c>
      <c r="O573">
        <f>IFERROR(VLOOKUP($A573,content!$G$1:$T$174,13,0),0)</f>
        <v>0</v>
      </c>
    </row>
    <row r="574" spans="1:15" x14ac:dyDescent="0.3">
      <c r="A574" s="12">
        <v>45142</v>
      </c>
      <c r="B574" s="7">
        <v>24858</v>
      </c>
      <c r="C574">
        <f>VLOOKUP(A574,profile_visits!$A$1:$B$658,2,FALSE)</f>
        <v>600</v>
      </c>
      <c r="D574">
        <f>IFERROR(VLOOKUP(A574,new_followers!$A$2:$B$341,2,FALSE),0)</f>
        <v>185</v>
      </c>
      <c r="E574" t="str">
        <f>IFERROR(INDEX(content!$E$1:$E$174,MATCH(newdata!A574,content!$G$1:$G$174,0)),)</f>
        <v>Attention ❗️ Attention ❗️ Attention ❗️
In this comprehensive workshop, we will cover all the basics you need to know to become a statistical wizard in the world of data science. 
Whether you're a beginner or an experienced practitioner, our goal is to help you master the fundamental concepts and techniques that are critical for success in this field.
We'll touch base on points like 
✅ Why it is important to learn Statistics?
✅ Why is it important to know the type of data you are dealing with?
✅ Why creating charts are important?
✅ How to summarise data using descriptive statistics
✅ Different types of sampling
✅ Correlation analysis
In the end, we will solve two projects in Python, both with practical applications in mind.
Enroll today and take the first step towards becoming a statistical master in the world of data science!
Date of workshop: 15th &amp; 16th April, 2023 from 10:00 am IST to 1:00 pm IST. 
*NO PRIOR CODING EXPERIENCE IS REQUIRED.
#datascience #dataanalytics #statistics #dataanalysis #python #workshop</v>
      </c>
      <c r="F574">
        <f>IFERROR(INDEX(content!$F$1:$F$174,MATCH(newdata!A574,content!$G$1:$G$174,0)),0)</f>
        <v>0</v>
      </c>
      <c r="G574" t="str">
        <f>IFERROR(VLOOKUP($A574,content!$G$1:$T$174,3,0),0)</f>
        <v>https://www.instagram.com/p/CqzZ87TL-Nd/</v>
      </c>
      <c r="H574" t="str">
        <f>IFERROR(VLOOKUP($A574,content!$G$1:$T$174,6,0),0)</f>
        <v>Lifetime</v>
      </c>
      <c r="I574">
        <f>IFERROR(VLOOKUP($A574,content!$G$1:$T$174,7,0),0)</f>
        <v>35057</v>
      </c>
      <c r="J574">
        <f>IFERROR(VLOOKUP($A574,content!$G$1:$T$174,8,0),0)</f>
        <v>31629</v>
      </c>
      <c r="K574">
        <f>IFERROR(VLOOKUP($A574,content!$G$1:$T$174,9,0),0)</f>
        <v>41</v>
      </c>
      <c r="L574">
        <f>IFERROR(VLOOKUP($A574,content!$G$1:$T$174,10,0),0)</f>
        <v>7</v>
      </c>
      <c r="M574">
        <f>IFERROR(VLOOKUP($A574,content!$G$1:$T$174,11,0),0)</f>
        <v>0</v>
      </c>
      <c r="N574">
        <f>IFERROR(VLOOKUP($A574,content!$G$1:$T$174,12,0),0)</f>
        <v>591</v>
      </c>
      <c r="O574">
        <f>IFERROR(VLOOKUP($A574,content!$G$1:$T$174,13,0),0)</f>
        <v>88</v>
      </c>
    </row>
    <row r="575" spans="1:15" x14ac:dyDescent="0.3">
      <c r="A575" s="12">
        <v>45143</v>
      </c>
      <c r="B575" s="7">
        <v>22806</v>
      </c>
      <c r="C575">
        <f>VLOOKUP(A575,profile_visits!$A$1:$B$658,2,FALSE)</f>
        <v>567</v>
      </c>
      <c r="D575">
        <f>IFERROR(VLOOKUP(A575,new_followers!$A$2:$B$341,2,FALSE),0)</f>
        <v>149</v>
      </c>
      <c r="E575" t="str">
        <f>IFERROR(INDEX(content!$E$1:$E$174,MATCH(newdata!A575,content!$G$1:$G$174,0)),)</f>
        <v>Three ChatGPT prompts which you should know as a Data Analyst aspirant:
Prompt: I want you to act as a data science tutor. Explain {concept} to a five-year-old with practical example. 
Prompt: I want you to be a {SQL/Python/R} programmer, here is a piece of {SQL/Python/R} code containing {problem} — {insert code snippet} — I am getting the following error {insert error}. What is the reason for the bug? Help me solve it.
Prompt: I want you to act as a data science mentor. What are the best courses and resources for learning {tool name}?
Follow @dataanalystduo
#datascience #dataanalyst #datascientist #statistics #dataanalystduo #onestopstatistics #chatgpt</v>
      </c>
      <c r="F575">
        <f>IFERROR(INDEX(content!$F$1:$F$174,MATCH(newdata!A575,content!$G$1:$G$174,0)),0)</f>
        <v>23</v>
      </c>
      <c r="G575" t="str">
        <f>IFERROR(VLOOKUP($A575,content!$G$1:$T$174,3,0),0)</f>
        <v>https://www.instagram.com/reel/Cr-8yiiLJ1N/</v>
      </c>
      <c r="H575" t="str">
        <f>IFERROR(VLOOKUP($A575,content!$G$1:$T$174,6,0),0)</f>
        <v>Lifetime</v>
      </c>
      <c r="I575">
        <f>IFERROR(VLOOKUP($A575,content!$G$1:$T$174,7,0),0)</f>
        <v>62193</v>
      </c>
      <c r="J575">
        <f>IFERROR(VLOOKUP($A575,content!$G$1:$T$174,8,0),0)</f>
        <v>51412</v>
      </c>
      <c r="K575">
        <f>IFERROR(VLOOKUP($A575,content!$G$1:$T$174,9,0),0)</f>
        <v>676</v>
      </c>
      <c r="L575">
        <f>IFERROR(VLOOKUP($A575,content!$G$1:$T$174,10,0),0)</f>
        <v>112</v>
      </c>
      <c r="M575">
        <f>IFERROR(VLOOKUP($A575,content!$G$1:$T$174,11,0),0)</f>
        <v>30262</v>
      </c>
      <c r="N575">
        <f>IFERROR(VLOOKUP($A575,content!$G$1:$T$174,12,0),0)</f>
        <v>1953</v>
      </c>
      <c r="O575">
        <f>IFERROR(VLOOKUP($A575,content!$G$1:$T$174,13,0),0)</f>
        <v>8</v>
      </c>
    </row>
    <row r="576" spans="1:15" x14ac:dyDescent="0.3">
      <c r="A576" s="12">
        <v>45144</v>
      </c>
      <c r="B576" s="7">
        <v>15137</v>
      </c>
      <c r="C576">
        <f>VLOOKUP(A576,profile_visits!$A$1:$B$658,2,FALSE)</f>
        <v>509</v>
      </c>
      <c r="D576">
        <f>IFERROR(VLOOKUP(A576,new_followers!$A$2:$B$341,2,FALSE),0)</f>
        <v>144</v>
      </c>
      <c r="E576" t="str">
        <f>IFERROR(INDEX(content!$E$1:$E$174,MATCH(newdata!A576,content!$G$1:$G$174,0)),)</f>
        <v>Guess the distribution for both scenarios 😄
You can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Follow @dataanalystduo 
#datascience #dataanalyst #dataanalytics #dataanalystduo #statistics #onestopstatistics #onestopanalytics #statistics #trending</v>
      </c>
      <c r="F576">
        <f>IFERROR(INDEX(content!$F$1:$F$174,MATCH(newdata!A576,content!$G$1:$G$174,0)),0)</f>
        <v>0</v>
      </c>
      <c r="G576" t="str">
        <f>IFERROR(VLOOKUP($A576,content!$G$1:$T$174,3,0),0)</f>
        <v>https://www.instagram.com/p/CtPDoCOPnfr/</v>
      </c>
      <c r="H576" t="str">
        <f>IFERROR(VLOOKUP($A576,content!$G$1:$T$174,6,0),0)</f>
        <v>Lifetime</v>
      </c>
      <c r="I576">
        <f>IFERROR(VLOOKUP($A576,content!$G$1:$T$174,7,0),0)</f>
        <v>14478</v>
      </c>
      <c r="J576">
        <f>IFERROR(VLOOKUP($A576,content!$G$1:$T$174,8,0),0)</f>
        <v>13062</v>
      </c>
      <c r="K576">
        <f>IFERROR(VLOOKUP($A576,content!$G$1:$T$174,9,0),0)</f>
        <v>23</v>
      </c>
      <c r="L576">
        <f>IFERROR(VLOOKUP($A576,content!$G$1:$T$174,10,0),0)</f>
        <v>3</v>
      </c>
      <c r="M576">
        <f>IFERROR(VLOOKUP($A576,content!$G$1:$T$174,11,0),0)</f>
        <v>0</v>
      </c>
      <c r="N576">
        <f>IFERROR(VLOOKUP($A576,content!$G$1:$T$174,12,0),0)</f>
        <v>186</v>
      </c>
      <c r="O576">
        <f>IFERROR(VLOOKUP($A576,content!$G$1:$T$174,13,0),0)</f>
        <v>27</v>
      </c>
    </row>
    <row r="577" spans="1:15" x14ac:dyDescent="0.3">
      <c r="A577" s="12">
        <v>45145</v>
      </c>
      <c r="B577" s="7">
        <v>30244</v>
      </c>
      <c r="C577">
        <f>VLOOKUP(A577,profile_visits!$A$1:$B$658,2,FALSE)</f>
        <v>641</v>
      </c>
      <c r="D577">
        <f>IFERROR(VLOOKUP(A577,new_followers!$A$2:$B$341,2,FALSE),0)</f>
        <v>197</v>
      </c>
      <c r="E577">
        <f>IFERROR(INDEX(content!$E$1:$E$174,MATCH(newdata!A577,content!$G$1:$G$174,0)),)</f>
        <v>0</v>
      </c>
      <c r="F577">
        <f>IFERROR(INDEX(content!$F$1:$F$174,MATCH(newdata!A577,content!$G$1:$G$174,0)),0)</f>
        <v>0</v>
      </c>
      <c r="G577">
        <f>IFERROR(VLOOKUP($A577,content!$G$1:$T$174,3,0),0)</f>
        <v>0</v>
      </c>
      <c r="H577">
        <f>IFERROR(VLOOKUP($A577,content!$G$1:$T$174,6,0),0)</f>
        <v>0</v>
      </c>
      <c r="I577">
        <f>IFERROR(VLOOKUP($A577,content!$G$1:$T$174,7,0),0)</f>
        <v>0</v>
      </c>
      <c r="J577">
        <f>IFERROR(VLOOKUP($A577,content!$G$1:$T$174,8,0),0)</f>
        <v>0</v>
      </c>
      <c r="K577">
        <f>IFERROR(VLOOKUP($A577,content!$G$1:$T$174,9,0),0)</f>
        <v>0</v>
      </c>
      <c r="L577">
        <f>IFERROR(VLOOKUP($A577,content!$G$1:$T$174,10,0),0)</f>
        <v>0</v>
      </c>
      <c r="M577">
        <f>IFERROR(VLOOKUP($A577,content!$G$1:$T$174,11,0),0)</f>
        <v>0</v>
      </c>
      <c r="N577">
        <f>IFERROR(VLOOKUP($A577,content!$G$1:$T$174,12,0),0)</f>
        <v>0</v>
      </c>
      <c r="O577">
        <f>IFERROR(VLOOKUP($A577,content!$G$1:$T$174,13,0),0)</f>
        <v>0</v>
      </c>
    </row>
    <row r="578" spans="1:15" x14ac:dyDescent="0.3">
      <c r="A578" s="12">
        <v>45146</v>
      </c>
      <c r="B578" s="7">
        <v>21086</v>
      </c>
      <c r="C578">
        <f>VLOOKUP(A578,profile_visits!$A$1:$B$658,2,FALSE)</f>
        <v>525</v>
      </c>
      <c r="D578">
        <f>IFERROR(VLOOKUP(A578,new_followers!$A$2:$B$341,2,FALSE),0)</f>
        <v>154</v>
      </c>
      <c r="E578">
        <f>IFERROR(INDEX(content!$E$1:$E$174,MATCH(newdata!A578,content!$G$1:$G$174,0)),)</f>
        <v>0</v>
      </c>
      <c r="F578">
        <f>IFERROR(INDEX(content!$F$1:$F$174,MATCH(newdata!A578,content!$G$1:$G$174,0)),0)</f>
        <v>0</v>
      </c>
      <c r="G578">
        <f>IFERROR(VLOOKUP($A578,content!$G$1:$T$174,3,0),0)</f>
        <v>0</v>
      </c>
      <c r="H578">
        <f>IFERROR(VLOOKUP($A578,content!$G$1:$T$174,6,0),0)</f>
        <v>0</v>
      </c>
      <c r="I578">
        <f>IFERROR(VLOOKUP($A578,content!$G$1:$T$174,7,0),0)</f>
        <v>0</v>
      </c>
      <c r="J578">
        <f>IFERROR(VLOOKUP($A578,content!$G$1:$T$174,8,0),0)</f>
        <v>0</v>
      </c>
      <c r="K578">
        <f>IFERROR(VLOOKUP($A578,content!$G$1:$T$174,9,0),0)</f>
        <v>0</v>
      </c>
      <c r="L578">
        <f>IFERROR(VLOOKUP($A578,content!$G$1:$T$174,10,0),0)</f>
        <v>0</v>
      </c>
      <c r="M578">
        <f>IFERROR(VLOOKUP($A578,content!$G$1:$T$174,11,0),0)</f>
        <v>0</v>
      </c>
      <c r="N578">
        <f>IFERROR(VLOOKUP($A578,content!$G$1:$T$174,12,0),0)</f>
        <v>0</v>
      </c>
      <c r="O578">
        <f>IFERROR(VLOOKUP($A578,content!$G$1:$T$174,13,0),0)</f>
        <v>0</v>
      </c>
    </row>
    <row r="579" spans="1:15" x14ac:dyDescent="0.3">
      <c r="A579" s="12">
        <v>45147</v>
      </c>
      <c r="B579" s="7">
        <v>16546</v>
      </c>
      <c r="C579">
        <f>VLOOKUP(A579,profile_visits!$A$1:$B$658,2,FALSE)</f>
        <v>534</v>
      </c>
      <c r="D579">
        <f>IFERROR(VLOOKUP(A579,new_followers!$A$2:$B$341,2,FALSE),0)</f>
        <v>161</v>
      </c>
      <c r="E579" t="str">
        <f>IFERROR(INDEX(content!$E$1:$E$174,MATCH(newdata!A579,content!$G$1:$G$174,0)),)</f>
        <v>Super excited for this #Collaboration with Saffola💪🏻
Join me in the Saffola ToI 40Under40 initiative with 39 other young achievers on our 8 week health journey! Check your Saffola Lifestyle Score and take your Roz Ka Healthy Steps today.
To help you get started, Saffola is giving you a Tata 1MG full body check-up @449 only &amp; a diet consultation at 50% off after the lifestyle score.
#SaffolaTOI40Under40 #SaffolaRozKaHealthyStep #Collaboration #Ad</v>
      </c>
      <c r="F579">
        <f>IFERROR(INDEX(content!$F$1:$F$174,MATCH(newdata!A579,content!$G$1:$G$174,0)),0)</f>
        <v>70</v>
      </c>
      <c r="G579" t="str">
        <f>IFERROR(VLOOKUP($A579,content!$G$1:$T$174,3,0),0)</f>
        <v>https://www.instagram.com/reel/CvuKhgJsD0y/</v>
      </c>
      <c r="H579" t="str">
        <f>IFERROR(VLOOKUP($A579,content!$G$1:$T$174,6,0),0)</f>
        <v>Lifetime</v>
      </c>
      <c r="I579">
        <f>IFERROR(VLOOKUP($A579,content!$G$1:$T$174,7,0),0)</f>
        <v>9277</v>
      </c>
      <c r="J579">
        <f>IFERROR(VLOOKUP($A579,content!$G$1:$T$174,8,0),0)</f>
        <v>7816</v>
      </c>
      <c r="K579">
        <f>IFERROR(VLOOKUP($A579,content!$G$1:$T$174,9,0),0)</f>
        <v>4</v>
      </c>
      <c r="L579">
        <f>IFERROR(VLOOKUP($A579,content!$G$1:$T$174,10,0),0)</f>
        <v>15</v>
      </c>
      <c r="M579">
        <f>IFERROR(VLOOKUP($A579,content!$G$1:$T$174,11,0),0)</f>
        <v>13449</v>
      </c>
      <c r="N579">
        <f>IFERROR(VLOOKUP($A579,content!$G$1:$T$174,12,0),0)</f>
        <v>340</v>
      </c>
      <c r="O579">
        <f>IFERROR(VLOOKUP($A579,content!$G$1:$T$174,13,0),0)</f>
        <v>3</v>
      </c>
    </row>
    <row r="580" spans="1:15" x14ac:dyDescent="0.3">
      <c r="A580" s="12">
        <v>45148</v>
      </c>
      <c r="B580" s="7">
        <v>13998</v>
      </c>
      <c r="C580">
        <f>VLOOKUP(A580,profile_visits!$A$1:$B$658,2,FALSE)</f>
        <v>442</v>
      </c>
      <c r="D580">
        <f>IFERROR(VLOOKUP(A580,new_followers!$A$2:$B$341,2,FALSE),0)</f>
        <v>179</v>
      </c>
      <c r="E580">
        <f>IFERROR(INDEX(content!$E$1:$E$174,MATCH(newdata!A580,content!$G$1:$G$174,0)),)</f>
        <v>0</v>
      </c>
      <c r="F580">
        <f>IFERROR(INDEX(content!$F$1:$F$174,MATCH(newdata!A580,content!$G$1:$G$174,0)),0)</f>
        <v>0</v>
      </c>
      <c r="G580">
        <f>IFERROR(VLOOKUP($A580,content!$G$1:$T$174,3,0),0)</f>
        <v>0</v>
      </c>
      <c r="H580">
        <f>IFERROR(VLOOKUP($A580,content!$G$1:$T$174,6,0),0)</f>
        <v>0</v>
      </c>
      <c r="I580">
        <f>IFERROR(VLOOKUP($A580,content!$G$1:$T$174,7,0),0)</f>
        <v>0</v>
      </c>
      <c r="J580">
        <f>IFERROR(VLOOKUP($A580,content!$G$1:$T$174,8,0),0)</f>
        <v>0</v>
      </c>
      <c r="K580">
        <f>IFERROR(VLOOKUP($A580,content!$G$1:$T$174,9,0),0)</f>
        <v>0</v>
      </c>
      <c r="L580">
        <f>IFERROR(VLOOKUP($A580,content!$G$1:$T$174,10,0),0)</f>
        <v>0</v>
      </c>
      <c r="M580">
        <f>IFERROR(VLOOKUP($A580,content!$G$1:$T$174,11,0),0)</f>
        <v>0</v>
      </c>
      <c r="N580">
        <f>IFERROR(VLOOKUP($A580,content!$G$1:$T$174,12,0),0)</f>
        <v>0</v>
      </c>
      <c r="O580">
        <f>IFERROR(VLOOKUP($A580,content!$G$1:$T$174,13,0),0)</f>
        <v>0</v>
      </c>
    </row>
    <row r="581" spans="1:15" x14ac:dyDescent="0.3">
      <c r="A581" s="12">
        <v>45149</v>
      </c>
      <c r="B581" s="7">
        <v>10048</v>
      </c>
      <c r="C581">
        <f>VLOOKUP(A581,profile_visits!$A$1:$B$658,2,FALSE)</f>
        <v>366</v>
      </c>
      <c r="D581">
        <f>IFERROR(VLOOKUP(A581,new_followers!$A$2:$B$341,2,FALSE),0)</f>
        <v>146</v>
      </c>
      <c r="E581">
        <f>IFERROR(INDEX(content!$E$1:$E$174,MATCH(newdata!A581,content!$G$1:$G$174,0)),)</f>
        <v>0</v>
      </c>
      <c r="F581">
        <f>IFERROR(INDEX(content!$F$1:$F$174,MATCH(newdata!A581,content!$G$1:$G$174,0)),0)</f>
        <v>0</v>
      </c>
      <c r="G581">
        <f>IFERROR(VLOOKUP($A581,content!$G$1:$T$174,3,0),0)</f>
        <v>0</v>
      </c>
      <c r="H581">
        <f>IFERROR(VLOOKUP($A581,content!$G$1:$T$174,6,0),0)</f>
        <v>0</v>
      </c>
      <c r="I581">
        <f>IFERROR(VLOOKUP($A581,content!$G$1:$T$174,7,0),0)</f>
        <v>0</v>
      </c>
      <c r="J581">
        <f>IFERROR(VLOOKUP($A581,content!$G$1:$T$174,8,0),0)</f>
        <v>0</v>
      </c>
      <c r="K581">
        <f>IFERROR(VLOOKUP($A581,content!$G$1:$T$174,9,0),0)</f>
        <v>0</v>
      </c>
      <c r="L581">
        <f>IFERROR(VLOOKUP($A581,content!$G$1:$T$174,10,0),0)</f>
        <v>0</v>
      </c>
      <c r="M581">
        <f>IFERROR(VLOOKUP($A581,content!$G$1:$T$174,11,0),0)</f>
        <v>0</v>
      </c>
      <c r="N581">
        <f>IFERROR(VLOOKUP($A581,content!$G$1:$T$174,12,0),0)</f>
        <v>0</v>
      </c>
      <c r="O581">
        <f>IFERROR(VLOOKUP($A581,content!$G$1:$T$174,13,0),0)</f>
        <v>0</v>
      </c>
    </row>
    <row r="582" spans="1:15" x14ac:dyDescent="0.3">
      <c r="A582" s="12">
        <v>45150</v>
      </c>
      <c r="B582" s="7">
        <v>9056</v>
      </c>
      <c r="C582">
        <f>VLOOKUP(A582,profile_visits!$A$1:$B$658,2,FALSE)</f>
        <v>330</v>
      </c>
      <c r="D582">
        <f>IFERROR(VLOOKUP(A582,new_followers!$A$2:$B$341,2,FALSE),0)</f>
        <v>115</v>
      </c>
      <c r="E582">
        <f>IFERROR(INDEX(content!$E$1:$E$174,MATCH(newdata!A582,content!$G$1:$G$174,0)),)</f>
        <v>0</v>
      </c>
      <c r="F582">
        <f>IFERROR(INDEX(content!$F$1:$F$174,MATCH(newdata!A582,content!$G$1:$G$174,0)),0)</f>
        <v>0</v>
      </c>
      <c r="G582">
        <f>IFERROR(VLOOKUP($A582,content!$G$1:$T$174,3,0),0)</f>
        <v>0</v>
      </c>
      <c r="H582">
        <f>IFERROR(VLOOKUP($A582,content!$G$1:$T$174,6,0),0)</f>
        <v>0</v>
      </c>
      <c r="I582">
        <f>IFERROR(VLOOKUP($A582,content!$G$1:$T$174,7,0),0)</f>
        <v>0</v>
      </c>
      <c r="J582">
        <f>IFERROR(VLOOKUP($A582,content!$G$1:$T$174,8,0),0)</f>
        <v>0</v>
      </c>
      <c r="K582">
        <f>IFERROR(VLOOKUP($A582,content!$G$1:$T$174,9,0),0)</f>
        <v>0</v>
      </c>
      <c r="L582">
        <f>IFERROR(VLOOKUP($A582,content!$G$1:$T$174,10,0),0)</f>
        <v>0</v>
      </c>
      <c r="M582">
        <f>IFERROR(VLOOKUP($A582,content!$G$1:$T$174,11,0),0)</f>
        <v>0</v>
      </c>
      <c r="N582">
        <f>IFERROR(VLOOKUP($A582,content!$G$1:$T$174,12,0),0)</f>
        <v>0</v>
      </c>
      <c r="O582">
        <f>IFERROR(VLOOKUP($A582,content!$G$1:$T$174,13,0),0)</f>
        <v>0</v>
      </c>
    </row>
    <row r="583" spans="1:15" x14ac:dyDescent="0.3">
      <c r="A583" s="12">
        <v>45151</v>
      </c>
      <c r="B583" s="7">
        <v>24522</v>
      </c>
      <c r="C583">
        <f>VLOOKUP(A583,profile_visits!$A$1:$B$658,2,FALSE)</f>
        <v>469</v>
      </c>
      <c r="D583">
        <f>IFERROR(VLOOKUP(A583,new_followers!$A$2:$B$341,2,FALSE),0)</f>
        <v>133</v>
      </c>
      <c r="E583" t="str">
        <f>IFERROR(INDEX(content!$E$1:$E$174,MATCH(newdata!A583,content!$G$1:$G$174,0)),)</f>
        <v>Say hello to ‘Vera’ by board infinity!
Vera is an AI-powered tool designed to boost your interview performance significantly.
And best part about it is that it creates a personalized mock interview based on your LinkedIn profile and other data points such as your academics, work experience, etc making the interview question very relevant questions for your profile.
Once the interview question pops up on your screen, you simply have to put in your response and Vera will rate your response and provide you with feedback to enhance your answers.
Board Infinity is giving you free credits worth two interviews if you sign up now. Check the link in the bio.
Follow @dataanalystduo
#datascience #dataanalyst #dataanalytics #dataanalystduo #statistics #onestopstatistics #onestopanalytics #statistics #interviewpreparation #vera #ai</v>
      </c>
      <c r="F583">
        <f>IFERROR(INDEX(content!$F$1:$F$174,MATCH(newdata!A583,content!$G$1:$G$174,0)),0)</f>
        <v>49</v>
      </c>
      <c r="G583" t="str">
        <f>IFERROR(VLOOKUP($A583,content!$G$1:$T$174,3,0),0)</f>
        <v>https://www.instagram.com/reel/Cv4xXTptvZ9/</v>
      </c>
      <c r="H583" t="str">
        <f>IFERROR(VLOOKUP($A583,content!$G$1:$T$174,6,0),0)</f>
        <v>Lifetime</v>
      </c>
      <c r="I583">
        <f>IFERROR(VLOOKUP($A583,content!$G$1:$T$174,7,0),0)</f>
        <v>31921</v>
      </c>
      <c r="J583">
        <f>IFERROR(VLOOKUP($A583,content!$G$1:$T$174,8,0),0)</f>
        <v>29106</v>
      </c>
      <c r="K583">
        <f>IFERROR(VLOOKUP($A583,content!$G$1:$T$174,9,0),0)</f>
        <v>461</v>
      </c>
      <c r="L583">
        <f>IFERROR(VLOOKUP($A583,content!$G$1:$T$174,10,0),0)</f>
        <v>15</v>
      </c>
      <c r="M583">
        <f>IFERROR(VLOOKUP($A583,content!$G$1:$T$174,11,0),0)</f>
        <v>30811</v>
      </c>
      <c r="N583">
        <f>IFERROR(VLOOKUP($A583,content!$G$1:$T$174,12,0),0)</f>
        <v>1286</v>
      </c>
      <c r="O583">
        <f>IFERROR(VLOOKUP($A583,content!$G$1:$T$174,13,0),0)</f>
        <v>6</v>
      </c>
    </row>
    <row r="584" spans="1:15" x14ac:dyDescent="0.3">
      <c r="A584" s="12">
        <v>45152</v>
      </c>
      <c r="B584" s="7">
        <v>12135</v>
      </c>
      <c r="C584">
        <f>VLOOKUP(A584,profile_visits!$A$1:$B$658,2,FALSE)</f>
        <v>327</v>
      </c>
      <c r="D584">
        <f>IFERROR(VLOOKUP(A584,new_followers!$A$2:$B$341,2,FALSE),0)</f>
        <v>109</v>
      </c>
      <c r="E584">
        <f>IFERROR(INDEX(content!$E$1:$E$174,MATCH(newdata!A584,content!$G$1:$G$174,0)),)</f>
        <v>0</v>
      </c>
      <c r="F584">
        <f>IFERROR(INDEX(content!$F$1:$F$174,MATCH(newdata!A584,content!$G$1:$G$174,0)),0)</f>
        <v>0</v>
      </c>
      <c r="G584">
        <f>IFERROR(VLOOKUP($A584,content!$G$1:$T$174,3,0),0)</f>
        <v>0</v>
      </c>
      <c r="H584">
        <f>IFERROR(VLOOKUP($A584,content!$G$1:$T$174,6,0),0)</f>
        <v>0</v>
      </c>
      <c r="I584">
        <f>IFERROR(VLOOKUP($A584,content!$G$1:$T$174,7,0),0)</f>
        <v>0</v>
      </c>
      <c r="J584">
        <f>IFERROR(VLOOKUP($A584,content!$G$1:$T$174,8,0),0)</f>
        <v>0</v>
      </c>
      <c r="K584">
        <f>IFERROR(VLOOKUP($A584,content!$G$1:$T$174,9,0),0)</f>
        <v>0</v>
      </c>
      <c r="L584">
        <f>IFERROR(VLOOKUP($A584,content!$G$1:$T$174,10,0),0)</f>
        <v>0</v>
      </c>
      <c r="M584">
        <f>IFERROR(VLOOKUP($A584,content!$G$1:$T$174,11,0),0)</f>
        <v>0</v>
      </c>
      <c r="N584">
        <f>IFERROR(VLOOKUP($A584,content!$G$1:$T$174,12,0),0)</f>
        <v>0</v>
      </c>
      <c r="O584">
        <f>IFERROR(VLOOKUP($A584,content!$G$1:$T$174,13,0),0)</f>
        <v>0</v>
      </c>
    </row>
    <row r="585" spans="1:15" x14ac:dyDescent="0.3">
      <c r="A585" s="12">
        <v>45153</v>
      </c>
      <c r="B585" s="7">
        <v>12081</v>
      </c>
      <c r="C585">
        <f>VLOOKUP(A585,profile_visits!$A$1:$B$658,2,FALSE)</f>
        <v>460</v>
      </c>
      <c r="D585">
        <f>IFERROR(VLOOKUP(A585,new_followers!$A$2:$B$341,2,FALSE),0)</f>
        <v>129</v>
      </c>
      <c r="E585">
        <f>IFERROR(INDEX(content!$E$1:$E$174,MATCH(newdata!A585,content!$G$1:$G$174,0)),)</f>
        <v>0</v>
      </c>
      <c r="F585">
        <f>IFERROR(INDEX(content!$F$1:$F$174,MATCH(newdata!A585,content!$G$1:$G$174,0)),0)</f>
        <v>0</v>
      </c>
      <c r="G585">
        <f>IFERROR(VLOOKUP($A585,content!$G$1:$T$174,3,0),0)</f>
        <v>0</v>
      </c>
      <c r="H585">
        <f>IFERROR(VLOOKUP($A585,content!$G$1:$T$174,6,0),0)</f>
        <v>0</v>
      </c>
      <c r="I585">
        <f>IFERROR(VLOOKUP($A585,content!$G$1:$T$174,7,0),0)</f>
        <v>0</v>
      </c>
      <c r="J585">
        <f>IFERROR(VLOOKUP($A585,content!$G$1:$T$174,8,0),0)</f>
        <v>0</v>
      </c>
      <c r="K585">
        <f>IFERROR(VLOOKUP($A585,content!$G$1:$T$174,9,0),0)</f>
        <v>0</v>
      </c>
      <c r="L585">
        <f>IFERROR(VLOOKUP($A585,content!$G$1:$T$174,10,0),0)</f>
        <v>0</v>
      </c>
      <c r="M585">
        <f>IFERROR(VLOOKUP($A585,content!$G$1:$T$174,11,0),0)</f>
        <v>0</v>
      </c>
      <c r="N585">
        <f>IFERROR(VLOOKUP($A585,content!$G$1:$T$174,12,0),0)</f>
        <v>0</v>
      </c>
      <c r="O585">
        <f>IFERROR(VLOOKUP($A585,content!$G$1:$T$174,13,0),0)</f>
        <v>0</v>
      </c>
    </row>
    <row r="586" spans="1:15" x14ac:dyDescent="0.3">
      <c r="A586" s="12">
        <v>45154</v>
      </c>
      <c r="B586" s="7">
        <v>29039</v>
      </c>
      <c r="C586">
        <f>VLOOKUP(A586,profile_visits!$A$1:$B$658,2,FALSE)</f>
        <v>799</v>
      </c>
      <c r="D586">
        <f>IFERROR(VLOOKUP(A586,new_followers!$A$2:$B$341,2,FALSE),0)</f>
        <v>141</v>
      </c>
      <c r="E586" t="str">
        <f>IFERROR(INDEX(content!$E$1:$E$174,MATCH(newdata!A586,content!$G$1:$G$174,0)),)</f>
        <v>@dataanalystduo x @datatodestiny | Unlock the secrets of Joins 🔐
I have taken many SQL interviews and here are some tips for you to master Joins.
See Joins are the most common type of SQL interview questions.
Joins are used to combine data from multiple tables, and mastering them can be the key to landing your dream job.
The key to cracking any join-related question is to visualize the output of the join. 
You need to focus more on these two areas:
1️⃣ Special caution must be taken when dealing with NULL values
2️⃣ You also need to be careful with the duplicated values in the join.
#projects #projectportfolio #dataanalytics #datanalysis #datascience #ai #statistics #dataanalyst #sql #interview  #interviewtips</v>
      </c>
      <c r="F586">
        <f>IFERROR(INDEX(content!$F$1:$F$174,MATCH(newdata!A586,content!$G$1:$G$174,0)),0)</f>
        <v>28</v>
      </c>
      <c r="G586" t="str">
        <f>IFERROR(VLOOKUP($A586,content!$G$1:$T$174,3,0),0)</f>
        <v>https://www.instagram.com/reel/CwAMtRPtXU0/</v>
      </c>
      <c r="H586" t="str">
        <f>IFERROR(VLOOKUP($A586,content!$G$1:$T$174,6,0),0)</f>
        <v>Lifetime</v>
      </c>
      <c r="I586">
        <f>IFERROR(VLOOKUP($A586,content!$G$1:$T$174,7,0),0)</f>
        <v>174471</v>
      </c>
      <c r="J586">
        <f>IFERROR(VLOOKUP($A586,content!$G$1:$T$174,8,0),0)</f>
        <v>161768</v>
      </c>
      <c r="K586">
        <f>IFERROR(VLOOKUP($A586,content!$G$1:$T$174,9,0),0)</f>
        <v>1878</v>
      </c>
      <c r="L586">
        <f>IFERROR(VLOOKUP($A586,content!$G$1:$T$174,10,0),0)</f>
        <v>2497</v>
      </c>
      <c r="M586">
        <f>IFERROR(VLOOKUP($A586,content!$G$1:$T$174,11,0),0)</f>
        <v>171834</v>
      </c>
      <c r="N586">
        <f>IFERROR(VLOOKUP($A586,content!$G$1:$T$174,12,0),0)</f>
        <v>5840</v>
      </c>
      <c r="O586">
        <f>IFERROR(VLOOKUP($A586,content!$G$1:$T$174,13,0),0)</f>
        <v>27</v>
      </c>
    </row>
    <row r="587" spans="1:15" x14ac:dyDescent="0.3">
      <c r="A587" s="12">
        <v>45155</v>
      </c>
      <c r="B587" s="7">
        <v>33961</v>
      </c>
      <c r="C587">
        <f>VLOOKUP(A587,profile_visits!$A$1:$B$658,2,FALSE)</f>
        <v>1370</v>
      </c>
      <c r="D587">
        <f>IFERROR(VLOOKUP(A587,new_followers!$A$2:$B$341,2,FALSE),0)</f>
        <v>505</v>
      </c>
      <c r="E587">
        <f>IFERROR(INDEX(content!$E$1:$E$174,MATCH(newdata!A587,content!$G$1:$G$174,0)),)</f>
        <v>0</v>
      </c>
      <c r="F587">
        <f>IFERROR(INDEX(content!$F$1:$F$174,MATCH(newdata!A587,content!$G$1:$G$174,0)),0)</f>
        <v>0</v>
      </c>
      <c r="G587">
        <f>IFERROR(VLOOKUP($A587,content!$G$1:$T$174,3,0),0)</f>
        <v>0</v>
      </c>
      <c r="H587">
        <f>IFERROR(VLOOKUP($A587,content!$G$1:$T$174,6,0),0)</f>
        <v>0</v>
      </c>
      <c r="I587">
        <f>IFERROR(VLOOKUP($A587,content!$G$1:$T$174,7,0),0)</f>
        <v>0</v>
      </c>
      <c r="J587">
        <f>IFERROR(VLOOKUP($A587,content!$G$1:$T$174,8,0),0)</f>
        <v>0</v>
      </c>
      <c r="K587">
        <f>IFERROR(VLOOKUP($A587,content!$G$1:$T$174,9,0),0)</f>
        <v>0</v>
      </c>
      <c r="L587">
        <f>IFERROR(VLOOKUP($A587,content!$G$1:$T$174,10,0),0)</f>
        <v>0</v>
      </c>
      <c r="M587">
        <f>IFERROR(VLOOKUP($A587,content!$G$1:$T$174,11,0),0)</f>
        <v>0</v>
      </c>
      <c r="N587">
        <f>IFERROR(VLOOKUP($A587,content!$G$1:$T$174,12,0),0)</f>
        <v>0</v>
      </c>
      <c r="O587">
        <f>IFERROR(VLOOKUP($A587,content!$G$1:$T$174,13,0),0)</f>
        <v>0</v>
      </c>
    </row>
    <row r="588" spans="1:15" x14ac:dyDescent="0.3">
      <c r="A588" s="12">
        <v>45156</v>
      </c>
      <c r="B588" s="7">
        <v>67344</v>
      </c>
      <c r="C588">
        <f>VLOOKUP(A588,profile_visits!$A$1:$B$658,2,FALSE)</f>
        <v>2084</v>
      </c>
      <c r="D588">
        <f>IFERROR(VLOOKUP(A588,new_followers!$A$2:$B$341,2,FALSE),0)</f>
        <v>906</v>
      </c>
      <c r="E588">
        <f>IFERROR(INDEX(content!$E$1:$E$174,MATCH(newdata!A588,content!$G$1:$G$174,0)),)</f>
        <v>0</v>
      </c>
      <c r="F588">
        <f>IFERROR(INDEX(content!$F$1:$F$174,MATCH(newdata!A588,content!$G$1:$G$174,0)),0)</f>
        <v>0</v>
      </c>
      <c r="G588">
        <f>IFERROR(VLOOKUP($A588,content!$G$1:$T$174,3,0),0)</f>
        <v>0</v>
      </c>
      <c r="H588">
        <f>IFERROR(VLOOKUP($A588,content!$G$1:$T$174,6,0),0)</f>
        <v>0</v>
      </c>
      <c r="I588">
        <f>IFERROR(VLOOKUP($A588,content!$G$1:$T$174,7,0),0)</f>
        <v>0</v>
      </c>
      <c r="J588">
        <f>IFERROR(VLOOKUP($A588,content!$G$1:$T$174,8,0),0)</f>
        <v>0</v>
      </c>
      <c r="K588">
        <f>IFERROR(VLOOKUP($A588,content!$G$1:$T$174,9,0),0)</f>
        <v>0</v>
      </c>
      <c r="L588">
        <f>IFERROR(VLOOKUP($A588,content!$G$1:$T$174,10,0),0)</f>
        <v>0</v>
      </c>
      <c r="M588">
        <f>IFERROR(VLOOKUP($A588,content!$G$1:$T$174,11,0),0)</f>
        <v>0</v>
      </c>
      <c r="N588">
        <f>IFERROR(VLOOKUP($A588,content!$G$1:$T$174,12,0),0)</f>
        <v>0</v>
      </c>
      <c r="O588">
        <f>IFERROR(VLOOKUP($A588,content!$G$1:$T$174,13,0),0)</f>
        <v>0</v>
      </c>
    </row>
    <row r="589" spans="1:15" x14ac:dyDescent="0.3">
      <c r="A589" s="12">
        <v>45157</v>
      </c>
      <c r="B589" s="7">
        <v>29297</v>
      </c>
      <c r="C589">
        <f>VLOOKUP(A589,profile_visits!$A$1:$B$658,2,FALSE)</f>
        <v>857</v>
      </c>
      <c r="D589">
        <f>IFERROR(VLOOKUP(A589,new_followers!$A$2:$B$341,2,FALSE),0)</f>
        <v>248</v>
      </c>
      <c r="E589" t="str">
        <f>IFERROR(INDEX(content!$E$1:$E$174,MATCH(newdata!A589,content!$G$1:$G$174,0)),)</f>
        <v>@dataanalystduo x @datatodestiny | Types of Join questions 🔐
I have taken many SQL interviews and here are some sample questions for you to master Joins.
1) Given 2 tables of sizes 4x5 and 3x5 (all the cell values are “1”), what will be the output size when you perform an inner join?
2) Given 2 tables, table A with 13 records &amp; Table B with 10 records. Both tables are unique. Write the no of records that would be fetched when you perform various joins (inner, left, right, full outer)
#sqljoins #projectportfolio #dataanalytics #datanalysis #datascience #ai #statistics #dataanalyst #sql #interview</v>
      </c>
      <c r="F589">
        <f>IFERROR(INDEX(content!$F$1:$F$174,MATCH(newdata!A589,content!$G$1:$G$174,0)),0)</f>
        <v>22</v>
      </c>
      <c r="G589" t="str">
        <f>IFERROR(VLOOKUP($A589,content!$G$1:$T$174,3,0),0)</f>
        <v>https://www.instagram.com/reel/CwH3jDtRZZN/</v>
      </c>
      <c r="H589" t="str">
        <f>IFERROR(VLOOKUP($A589,content!$G$1:$T$174,6,0),0)</f>
        <v>Lifetime</v>
      </c>
      <c r="I589">
        <f>IFERROR(VLOOKUP($A589,content!$G$1:$T$174,7,0),0)</f>
        <v>258864</v>
      </c>
      <c r="J589">
        <f>IFERROR(VLOOKUP($A589,content!$G$1:$T$174,8,0),0)</f>
        <v>236596</v>
      </c>
      <c r="K589">
        <f>IFERROR(VLOOKUP($A589,content!$G$1:$T$174,9,0),0)</f>
        <v>4252</v>
      </c>
      <c r="L589">
        <f>IFERROR(VLOOKUP($A589,content!$G$1:$T$174,10,0),0)</f>
        <v>1087</v>
      </c>
      <c r="M589">
        <f>IFERROR(VLOOKUP($A589,content!$G$1:$T$174,11,0),0)</f>
        <v>258615</v>
      </c>
      <c r="N589">
        <f>IFERROR(VLOOKUP($A589,content!$G$1:$T$174,12,0),0)</f>
        <v>7979</v>
      </c>
      <c r="O589">
        <f>IFERROR(VLOOKUP($A589,content!$G$1:$T$174,13,0),0)</f>
        <v>32</v>
      </c>
    </row>
    <row r="590" spans="1:15" x14ac:dyDescent="0.3">
      <c r="A590" s="12">
        <v>45158</v>
      </c>
      <c r="B590" s="7">
        <v>37633</v>
      </c>
      <c r="C590">
        <f>VLOOKUP(A590,profile_visits!$A$1:$B$658,2,FALSE)</f>
        <v>797</v>
      </c>
      <c r="D590">
        <f>IFERROR(VLOOKUP(A590,new_followers!$A$2:$B$341,2,FALSE),0)</f>
        <v>260</v>
      </c>
      <c r="E590">
        <f>IFERROR(INDEX(content!$E$1:$E$174,MATCH(newdata!A590,content!$G$1:$G$174,0)),)</f>
        <v>0</v>
      </c>
      <c r="F590">
        <f>IFERROR(INDEX(content!$F$1:$F$174,MATCH(newdata!A590,content!$G$1:$G$174,0)),0)</f>
        <v>0</v>
      </c>
      <c r="G590">
        <f>IFERROR(VLOOKUP($A590,content!$G$1:$T$174,3,0),0)</f>
        <v>0</v>
      </c>
      <c r="H590">
        <f>IFERROR(VLOOKUP($A590,content!$G$1:$T$174,6,0),0)</f>
        <v>0</v>
      </c>
      <c r="I590">
        <f>IFERROR(VLOOKUP($A590,content!$G$1:$T$174,7,0),0)</f>
        <v>0</v>
      </c>
      <c r="J590">
        <f>IFERROR(VLOOKUP($A590,content!$G$1:$T$174,8,0),0)</f>
        <v>0</v>
      </c>
      <c r="K590">
        <f>IFERROR(VLOOKUP($A590,content!$G$1:$T$174,9,0),0)</f>
        <v>0</v>
      </c>
      <c r="L590">
        <f>IFERROR(VLOOKUP($A590,content!$G$1:$T$174,10,0),0)</f>
        <v>0</v>
      </c>
      <c r="M590">
        <f>IFERROR(VLOOKUP($A590,content!$G$1:$T$174,11,0),0)</f>
        <v>0</v>
      </c>
      <c r="N590">
        <f>IFERROR(VLOOKUP($A590,content!$G$1:$T$174,12,0),0)</f>
        <v>0</v>
      </c>
      <c r="O590">
        <f>IFERROR(VLOOKUP($A590,content!$G$1:$T$174,13,0),0)</f>
        <v>0</v>
      </c>
    </row>
    <row r="591" spans="1:15" x14ac:dyDescent="0.3">
      <c r="A591" s="12">
        <v>45159</v>
      </c>
      <c r="B591" s="7">
        <v>29320</v>
      </c>
      <c r="C591">
        <f>VLOOKUP(A591,profile_visits!$A$1:$B$658,2,FALSE)</f>
        <v>664</v>
      </c>
      <c r="D591">
        <f>IFERROR(VLOOKUP(A591,new_followers!$A$2:$B$341,2,FALSE),0)</f>
        <v>234</v>
      </c>
      <c r="E591">
        <f>IFERROR(INDEX(content!$E$1:$E$174,MATCH(newdata!A591,content!$G$1:$G$174,0)),)</f>
        <v>0</v>
      </c>
      <c r="F591">
        <f>IFERROR(INDEX(content!$F$1:$F$174,MATCH(newdata!A591,content!$G$1:$G$174,0)),0)</f>
        <v>0</v>
      </c>
      <c r="G591">
        <f>IFERROR(VLOOKUP($A591,content!$G$1:$T$174,3,0),0)</f>
        <v>0</v>
      </c>
      <c r="H591">
        <f>IFERROR(VLOOKUP($A591,content!$G$1:$T$174,6,0),0)</f>
        <v>0</v>
      </c>
      <c r="I591">
        <f>IFERROR(VLOOKUP($A591,content!$G$1:$T$174,7,0),0)</f>
        <v>0</v>
      </c>
      <c r="J591">
        <f>IFERROR(VLOOKUP($A591,content!$G$1:$T$174,8,0),0)</f>
        <v>0</v>
      </c>
      <c r="K591">
        <f>IFERROR(VLOOKUP($A591,content!$G$1:$T$174,9,0),0)</f>
        <v>0</v>
      </c>
      <c r="L591">
        <f>IFERROR(VLOOKUP($A591,content!$G$1:$T$174,10,0),0)</f>
        <v>0</v>
      </c>
      <c r="M591">
        <f>IFERROR(VLOOKUP($A591,content!$G$1:$T$174,11,0),0)</f>
        <v>0</v>
      </c>
      <c r="N591">
        <f>IFERROR(VLOOKUP($A591,content!$G$1:$T$174,12,0),0)</f>
        <v>0</v>
      </c>
      <c r="O591">
        <f>IFERROR(VLOOKUP($A591,content!$G$1:$T$174,13,0),0)</f>
        <v>0</v>
      </c>
    </row>
    <row r="592" spans="1:15" x14ac:dyDescent="0.3">
      <c r="A592" s="12">
        <v>45160</v>
      </c>
      <c r="B592" s="7">
        <v>40166</v>
      </c>
      <c r="C592">
        <f>VLOOKUP(A592,profile_visits!$A$1:$B$658,2,FALSE)</f>
        <v>993</v>
      </c>
      <c r="D592">
        <f>IFERROR(VLOOKUP(A592,new_followers!$A$2:$B$341,2,FALSE),0)</f>
        <v>335</v>
      </c>
      <c r="E592">
        <f>IFERROR(INDEX(content!$E$1:$E$174,MATCH(newdata!A592,content!$G$1:$G$174,0)),)</f>
        <v>0</v>
      </c>
      <c r="F592">
        <f>IFERROR(INDEX(content!$F$1:$F$174,MATCH(newdata!A592,content!$G$1:$G$174,0)),0)</f>
        <v>0</v>
      </c>
      <c r="G592">
        <f>IFERROR(VLOOKUP($A592,content!$G$1:$T$174,3,0),0)</f>
        <v>0</v>
      </c>
      <c r="H592">
        <f>IFERROR(VLOOKUP($A592,content!$G$1:$T$174,6,0),0)</f>
        <v>0</v>
      </c>
      <c r="I592">
        <f>IFERROR(VLOOKUP($A592,content!$G$1:$T$174,7,0),0)</f>
        <v>0</v>
      </c>
      <c r="J592">
        <f>IFERROR(VLOOKUP($A592,content!$G$1:$T$174,8,0),0)</f>
        <v>0</v>
      </c>
      <c r="K592">
        <f>IFERROR(VLOOKUP($A592,content!$G$1:$T$174,9,0),0)</f>
        <v>0</v>
      </c>
      <c r="L592">
        <f>IFERROR(VLOOKUP($A592,content!$G$1:$T$174,10,0),0)</f>
        <v>0</v>
      </c>
      <c r="M592">
        <f>IFERROR(VLOOKUP($A592,content!$G$1:$T$174,11,0),0)</f>
        <v>0</v>
      </c>
      <c r="N592">
        <f>IFERROR(VLOOKUP($A592,content!$G$1:$T$174,12,0),0)</f>
        <v>0</v>
      </c>
      <c r="O592">
        <f>IFERROR(VLOOKUP($A592,content!$G$1:$T$174,13,0),0)</f>
        <v>0</v>
      </c>
    </row>
    <row r="593" spans="1:15" x14ac:dyDescent="0.3">
      <c r="A593" s="12">
        <v>45161</v>
      </c>
      <c r="B593" s="7">
        <v>23411</v>
      </c>
      <c r="C593">
        <f>VLOOKUP(A593,profile_visits!$A$1:$B$658,2,FALSE)</f>
        <v>660</v>
      </c>
      <c r="D593">
        <f>IFERROR(VLOOKUP(A593,new_followers!$A$2:$B$341,2,FALSE),0)</f>
        <v>242</v>
      </c>
      <c r="E593">
        <f>IFERROR(INDEX(content!$E$1:$E$174,MATCH(newdata!A593,content!$G$1:$G$174,0)),)</f>
        <v>0</v>
      </c>
      <c r="F593">
        <f>IFERROR(INDEX(content!$F$1:$F$174,MATCH(newdata!A593,content!$G$1:$G$174,0)),0)</f>
        <v>0</v>
      </c>
      <c r="G593">
        <f>IFERROR(VLOOKUP($A593,content!$G$1:$T$174,3,0),0)</f>
        <v>0</v>
      </c>
      <c r="H593">
        <f>IFERROR(VLOOKUP($A593,content!$G$1:$T$174,6,0),0)</f>
        <v>0</v>
      </c>
      <c r="I593">
        <f>IFERROR(VLOOKUP($A593,content!$G$1:$T$174,7,0),0)</f>
        <v>0</v>
      </c>
      <c r="J593">
        <f>IFERROR(VLOOKUP($A593,content!$G$1:$T$174,8,0),0)</f>
        <v>0</v>
      </c>
      <c r="K593">
        <f>IFERROR(VLOOKUP($A593,content!$G$1:$T$174,9,0),0)</f>
        <v>0</v>
      </c>
      <c r="L593">
        <f>IFERROR(VLOOKUP($A593,content!$G$1:$T$174,10,0),0)</f>
        <v>0</v>
      </c>
      <c r="M593">
        <f>IFERROR(VLOOKUP($A593,content!$G$1:$T$174,11,0),0)</f>
        <v>0</v>
      </c>
      <c r="N593">
        <f>IFERROR(VLOOKUP($A593,content!$G$1:$T$174,12,0),0)</f>
        <v>0</v>
      </c>
      <c r="O593">
        <f>IFERROR(VLOOKUP($A593,content!$G$1:$T$174,13,0),0)</f>
        <v>0</v>
      </c>
    </row>
    <row r="594" spans="1:15" x14ac:dyDescent="0.3">
      <c r="A594" s="12">
        <v>45162</v>
      </c>
      <c r="B594" s="7">
        <v>26870</v>
      </c>
      <c r="C594">
        <f>VLOOKUP(A594,profile_visits!$A$1:$B$658,2,FALSE)</f>
        <v>648</v>
      </c>
      <c r="D594">
        <f>IFERROR(VLOOKUP(A594,new_followers!$A$2:$B$341,2,FALSE),0)</f>
        <v>164</v>
      </c>
      <c r="E594" t="str">
        <f>IFERROR(INDEX(content!$E$1:$E$174,MATCH(newdata!A594,content!$G$1:$G$174,0)),)</f>
        <v>Check out the course offered by PW skills  coupon code to get 2000 discounts. 
Common Features in Job Assurance Batches - 
1. Job Assurance: Job assurance upto 9 months post course completion
2. Doubt Support: 12 hours daily 1 to 1 doubt support
3. PW Lab Access: This is a virtual lab, with free access to numerous premium softwares. No need to but costly system or softwares for real-life project during the course.
4. Job Ready Activities: Resume Building Sessions - Mock Interviews
5. Expert Connect: Get mentored by experts from Google, Microsoft, LinkedIn, PayPal etc.
Disclaimer:The coupon  code is only applicable on PW app
#pwskills #webdevelopment #java #frontend #backend #trending</v>
      </c>
      <c r="F594">
        <f>IFERROR(INDEX(content!$F$1:$F$174,MATCH(newdata!A594,content!$G$1:$G$174,0)),0)</f>
        <v>56</v>
      </c>
      <c r="G594" t="str">
        <f>IFERROR(VLOOKUP($A594,content!$G$1:$T$174,3,0),0)</f>
        <v>https://www.instagram.com/reel/CwVOaCCAu9R/</v>
      </c>
      <c r="H594" t="str">
        <f>IFERROR(VLOOKUP($A594,content!$G$1:$T$174,6,0),0)</f>
        <v>Lifetime</v>
      </c>
      <c r="I594">
        <f>IFERROR(VLOOKUP($A594,content!$G$1:$T$174,7,0),0)</f>
        <v>8085</v>
      </c>
      <c r="J594">
        <f>IFERROR(VLOOKUP($A594,content!$G$1:$T$174,8,0),0)</f>
        <v>7133</v>
      </c>
      <c r="K594">
        <f>IFERROR(VLOOKUP($A594,content!$G$1:$T$174,9,0),0)</f>
        <v>10</v>
      </c>
      <c r="L594">
        <f>IFERROR(VLOOKUP($A594,content!$G$1:$T$174,10,0),0)</f>
        <v>4</v>
      </c>
      <c r="M594">
        <f>IFERROR(VLOOKUP($A594,content!$G$1:$T$174,11,0),0)</f>
        <v>8120</v>
      </c>
      <c r="N594">
        <f>IFERROR(VLOOKUP($A594,content!$G$1:$T$174,12,0),0)</f>
        <v>255</v>
      </c>
      <c r="O594">
        <f>IFERROR(VLOOKUP($A594,content!$G$1:$T$174,13,0),0)</f>
        <v>4</v>
      </c>
    </row>
    <row r="595" spans="1:15" x14ac:dyDescent="0.3">
      <c r="A595" s="12">
        <v>45163</v>
      </c>
      <c r="B595" s="7">
        <v>21009</v>
      </c>
      <c r="C595">
        <f>VLOOKUP(A595,profile_visits!$A$1:$B$658,2,FALSE)</f>
        <v>546</v>
      </c>
      <c r="D595">
        <f>IFERROR(VLOOKUP(A595,new_followers!$A$2:$B$341,2,FALSE),0)</f>
        <v>201</v>
      </c>
      <c r="E595">
        <f>IFERROR(INDEX(content!$E$1:$E$174,MATCH(newdata!A595,content!$G$1:$G$174,0)),)</f>
        <v>0</v>
      </c>
      <c r="F595">
        <f>IFERROR(INDEX(content!$F$1:$F$174,MATCH(newdata!A595,content!$G$1:$G$174,0)),0)</f>
        <v>0</v>
      </c>
      <c r="G595">
        <f>IFERROR(VLOOKUP($A595,content!$G$1:$T$174,3,0),0)</f>
        <v>0</v>
      </c>
      <c r="H595">
        <f>IFERROR(VLOOKUP($A595,content!$G$1:$T$174,6,0),0)</f>
        <v>0</v>
      </c>
      <c r="I595">
        <f>IFERROR(VLOOKUP($A595,content!$G$1:$T$174,7,0),0)</f>
        <v>0</v>
      </c>
      <c r="J595">
        <f>IFERROR(VLOOKUP($A595,content!$G$1:$T$174,8,0),0)</f>
        <v>0</v>
      </c>
      <c r="K595">
        <f>IFERROR(VLOOKUP($A595,content!$G$1:$T$174,9,0),0)</f>
        <v>0</v>
      </c>
      <c r="L595">
        <f>IFERROR(VLOOKUP($A595,content!$G$1:$T$174,10,0),0)</f>
        <v>0</v>
      </c>
      <c r="M595">
        <f>IFERROR(VLOOKUP($A595,content!$G$1:$T$174,11,0),0)</f>
        <v>0</v>
      </c>
      <c r="N595">
        <f>IFERROR(VLOOKUP($A595,content!$G$1:$T$174,12,0),0)</f>
        <v>0</v>
      </c>
      <c r="O595">
        <f>IFERROR(VLOOKUP($A595,content!$G$1:$T$174,13,0),0)</f>
        <v>0</v>
      </c>
    </row>
    <row r="596" spans="1:15" x14ac:dyDescent="0.3">
      <c r="A596" s="12">
        <v>45164</v>
      </c>
      <c r="B596" s="7">
        <v>20279</v>
      </c>
      <c r="C596">
        <f>VLOOKUP(A596,profile_visits!$A$1:$B$658,2,FALSE)</f>
        <v>497</v>
      </c>
      <c r="D596">
        <f>IFERROR(VLOOKUP(A596,new_followers!$A$2:$B$341,2,FALSE),0)</f>
        <v>181</v>
      </c>
      <c r="E596">
        <f>IFERROR(INDEX(content!$E$1:$E$174,MATCH(newdata!A596,content!$G$1:$G$174,0)),)</f>
        <v>0</v>
      </c>
      <c r="F596">
        <f>IFERROR(INDEX(content!$F$1:$F$174,MATCH(newdata!A596,content!$G$1:$G$174,0)),0)</f>
        <v>0</v>
      </c>
      <c r="G596">
        <f>IFERROR(VLOOKUP($A596,content!$G$1:$T$174,3,0),0)</f>
        <v>0</v>
      </c>
      <c r="H596">
        <f>IFERROR(VLOOKUP($A596,content!$G$1:$T$174,6,0),0)</f>
        <v>0</v>
      </c>
      <c r="I596">
        <f>IFERROR(VLOOKUP($A596,content!$G$1:$T$174,7,0),0)</f>
        <v>0</v>
      </c>
      <c r="J596">
        <f>IFERROR(VLOOKUP($A596,content!$G$1:$T$174,8,0),0)</f>
        <v>0</v>
      </c>
      <c r="K596">
        <f>IFERROR(VLOOKUP($A596,content!$G$1:$T$174,9,0),0)</f>
        <v>0</v>
      </c>
      <c r="L596">
        <f>IFERROR(VLOOKUP($A596,content!$G$1:$T$174,10,0),0)</f>
        <v>0</v>
      </c>
      <c r="M596">
        <f>IFERROR(VLOOKUP($A596,content!$G$1:$T$174,11,0),0)</f>
        <v>0</v>
      </c>
      <c r="N596">
        <f>IFERROR(VLOOKUP($A596,content!$G$1:$T$174,12,0),0)</f>
        <v>0</v>
      </c>
      <c r="O596">
        <f>IFERROR(VLOOKUP($A596,content!$G$1:$T$174,13,0),0)</f>
        <v>0</v>
      </c>
    </row>
    <row r="597" spans="1:15" x14ac:dyDescent="0.3">
      <c r="A597" s="12">
        <v>45165</v>
      </c>
      <c r="B597" s="7">
        <v>30034</v>
      </c>
      <c r="C597">
        <f>VLOOKUP(A597,profile_visits!$A$1:$B$658,2,FALSE)</f>
        <v>703</v>
      </c>
      <c r="D597">
        <f>IFERROR(VLOOKUP(A597,new_followers!$A$2:$B$341,2,FALSE),0)</f>
        <v>148</v>
      </c>
      <c r="E597" t="str">
        <f>IFERROR(INDEX(content!$E$1:$E$174,MATCH(newdata!A597,content!$G$1:$G$174,0)),)</f>
        <v>Linkedin Reach out templates - Job referral
🟡Junior Level🟡
➡️ “Hi [Name], I’m pursuing a career in Data Science and noticed an entry-level role at [Company]. Your expertise is inspiring! Could you kindly refer me?
🟡Mid-Senior Level🟡
➡️ “Hello [Name], I’m eager to kickstart my Data Analytics journey. Saw an entry-level position at [Company]. Your guidance would be invaluable! Can I ask for your referral?
🟡Executive Level🟡
➡️ “Dear [Name], I aspire to grow in your Data Leadership. There’s an entry-level opportunity at [Company]. Your support would mean a lot. Could you refer me, please?
#linkedin #referral #jobs #datascience #ai #dataanalytics #dataanalystduo #statistics #linkedintips</v>
      </c>
      <c r="F597">
        <f>IFERROR(INDEX(content!$F$1:$F$174,MATCH(newdata!A597,content!$G$1:$G$174,0)),0)</f>
        <v>7</v>
      </c>
      <c r="G597" t="str">
        <f>IFERROR(VLOOKUP($A597,content!$G$1:$T$174,3,0),0)</f>
        <v>https://www.instagram.com/reel/Cwci1C6gpQQ/</v>
      </c>
      <c r="H597" t="str">
        <f>IFERROR(VLOOKUP($A597,content!$G$1:$T$174,6,0),0)</f>
        <v>Lifetime</v>
      </c>
      <c r="I597">
        <f>IFERROR(VLOOKUP($A597,content!$G$1:$T$174,7,0),0)</f>
        <v>41113</v>
      </c>
      <c r="J597">
        <f>IFERROR(VLOOKUP($A597,content!$G$1:$T$174,8,0),0)</f>
        <v>35064</v>
      </c>
      <c r="K597">
        <f>IFERROR(VLOOKUP($A597,content!$G$1:$T$174,9,0),0)</f>
        <v>252</v>
      </c>
      <c r="L597">
        <f>IFERROR(VLOOKUP($A597,content!$G$1:$T$174,10,0),0)</f>
        <v>1</v>
      </c>
      <c r="M597">
        <f>IFERROR(VLOOKUP($A597,content!$G$1:$T$174,11,0),0)</f>
        <v>39907</v>
      </c>
      <c r="N597">
        <f>IFERROR(VLOOKUP($A597,content!$G$1:$T$174,12,0),0)</f>
        <v>1216</v>
      </c>
      <c r="O597">
        <f>IFERROR(VLOOKUP($A597,content!$G$1:$T$174,13,0),0)</f>
        <v>9</v>
      </c>
    </row>
    <row r="598" spans="1:15" x14ac:dyDescent="0.3">
      <c r="A598" s="12">
        <v>45166</v>
      </c>
      <c r="B598" s="7">
        <v>24183</v>
      </c>
      <c r="C598">
        <f>VLOOKUP(A598,profile_visits!$A$1:$B$658,2,FALSE)</f>
        <v>583</v>
      </c>
      <c r="D598">
        <f>IFERROR(VLOOKUP(A598,new_followers!$A$2:$B$341,2,FALSE),0)</f>
        <v>135</v>
      </c>
      <c r="E598" t="str">
        <f>IFERROR(INDEX(content!$E$1:$E$174,MATCH(newdata!A598,content!$G$1:$G$174,0)),)</f>
        <v>#Collaboration
Unleashing my inner Data Analyst and Cracking the Code to a healthy lifestyle 💪🏼
A couple of weeks ago, I started this incredible journey of improving my health. I started using a 9-inch plate with more greens, proteins, and balanced portions. 
In this week’s, “Roz Ka Healthy Step”, I’m focusing on budgeting my oil intake. This will not only improve my digestion but will also make me feel lighter after meals. Making sure I am alert, while crunching numbers and creating impact. 🤑
Join me on this journey and take your Saffola Lifestyle Score now.
To help you get started on this journey, Saffola is giving you a Tata 1MG full body check-up @449 only &amp; a diet consultation at 50% off with NHS after the lifestyle score. Let’s ride to a healthier life!
#SaffolaTOI40Under40 #rozkahealthystep</v>
      </c>
      <c r="F598">
        <f>IFERROR(INDEX(content!$F$1:$F$174,MATCH(newdata!A598,content!$G$1:$G$174,0)),0)</f>
        <v>58</v>
      </c>
      <c r="G598" t="str">
        <f>IFERROR(VLOOKUP($A598,content!$G$1:$T$174,3,0),0)</f>
        <v>https://www.instagram.com/reel/CwfhdgaOsFq/</v>
      </c>
      <c r="H598" t="str">
        <f>IFERROR(VLOOKUP($A598,content!$G$1:$T$174,6,0),0)</f>
        <v>Lifetime</v>
      </c>
      <c r="I598">
        <f>IFERROR(VLOOKUP($A598,content!$G$1:$T$174,7,0),0)</f>
        <v>16253</v>
      </c>
      <c r="J598">
        <f>IFERROR(VLOOKUP($A598,content!$G$1:$T$174,8,0),0)</f>
        <v>12738</v>
      </c>
      <c r="K598">
        <f>IFERROR(VLOOKUP($A598,content!$G$1:$T$174,9,0),0)</f>
        <v>14</v>
      </c>
      <c r="L598">
        <f>IFERROR(VLOOKUP($A598,content!$G$1:$T$174,10,0),0)</f>
        <v>9</v>
      </c>
      <c r="M598">
        <f>IFERROR(VLOOKUP($A598,content!$G$1:$T$174,11,0),0)</f>
        <v>15531</v>
      </c>
      <c r="N598">
        <f>IFERROR(VLOOKUP($A598,content!$G$1:$T$174,12,0),0)</f>
        <v>531</v>
      </c>
      <c r="O598">
        <f>IFERROR(VLOOKUP($A598,content!$G$1:$T$174,13,0),0)</f>
        <v>9</v>
      </c>
    </row>
    <row r="599" spans="1:15" x14ac:dyDescent="0.3">
      <c r="A599" s="12">
        <v>45167</v>
      </c>
      <c r="B599" s="7">
        <v>23679</v>
      </c>
      <c r="C599">
        <f>VLOOKUP(A599,profile_visits!$A$1:$B$658,2,FALSE)</f>
        <v>617</v>
      </c>
      <c r="D599">
        <f>IFERROR(VLOOKUP(A599,new_followers!$A$2:$B$341,2,FALSE),0)</f>
        <v>114</v>
      </c>
      <c r="E599">
        <f>IFERROR(INDEX(content!$E$1:$E$174,MATCH(newdata!A599,content!$G$1:$G$174,0)),)</f>
        <v>0</v>
      </c>
      <c r="F599">
        <f>IFERROR(INDEX(content!$F$1:$F$174,MATCH(newdata!A599,content!$G$1:$G$174,0)),0)</f>
        <v>0</v>
      </c>
      <c r="G599">
        <f>IFERROR(VLOOKUP($A599,content!$G$1:$T$174,3,0),0)</f>
        <v>0</v>
      </c>
      <c r="H599">
        <f>IFERROR(VLOOKUP($A599,content!$G$1:$T$174,6,0),0)</f>
        <v>0</v>
      </c>
      <c r="I599">
        <f>IFERROR(VLOOKUP($A599,content!$G$1:$T$174,7,0),0)</f>
        <v>0</v>
      </c>
      <c r="J599">
        <f>IFERROR(VLOOKUP($A599,content!$G$1:$T$174,8,0),0)</f>
        <v>0</v>
      </c>
      <c r="K599">
        <f>IFERROR(VLOOKUP($A599,content!$G$1:$T$174,9,0),0)</f>
        <v>0</v>
      </c>
      <c r="L599">
        <f>IFERROR(VLOOKUP($A599,content!$G$1:$T$174,10,0),0)</f>
        <v>0</v>
      </c>
      <c r="M599">
        <f>IFERROR(VLOOKUP($A599,content!$G$1:$T$174,11,0),0)</f>
        <v>0</v>
      </c>
      <c r="N599">
        <f>IFERROR(VLOOKUP($A599,content!$G$1:$T$174,12,0),0)</f>
        <v>0</v>
      </c>
      <c r="O599">
        <f>IFERROR(VLOOKUP($A599,content!$G$1:$T$174,13,0),0)</f>
        <v>0</v>
      </c>
    </row>
    <row r="600" spans="1:15" x14ac:dyDescent="0.3">
      <c r="A600" s="12">
        <v>45168</v>
      </c>
      <c r="B600" s="7">
        <v>10308</v>
      </c>
      <c r="C600">
        <f>VLOOKUP(A600,profile_visits!$A$1:$B$658,2,FALSE)</f>
        <v>340</v>
      </c>
      <c r="D600">
        <f>IFERROR(VLOOKUP(A600,new_followers!$A$2:$B$341,2,FALSE),0)</f>
        <v>98</v>
      </c>
      <c r="E600" t="str">
        <f>IFERROR(INDEX(content!$E$1:$E$174,MATCH(newdata!A600,content!$G$1:$G$174,0)),)</f>
        <v>I had the pleasure of diving into the 'Data Wrangling with SQL' book authored by my friends Raghav and Shivangi, this book takes you on an exciting adventure into the realm of data manipulation, providing a comprehensive toolkit for working with data.
From the very start, the book exudes a sense of purpose. As someone deeply rooted in the world of data analytics, I understand the significance of SQL in extracting meaning from vast data oceans. 'Data Wrangling with SQL' not only underscores the importance of SQL in modern analytics but also emboldens readers to harness its power.
The two weeks I spent engrossed in the book were nothing short of enlightening. Each chapter, infused with practical examples, felt like a guided tour through the intricacies of SQL. Both Raghav and Shivangi have done a commendable job of demystifying complex concepts and translating them into relatable scenarios. It's not just about learning SQL; it's about understanding how to wield it to turn raw data into insights.
I wholeheartedly recommend 'Data Wrangling with SQL' to anyone eager to take command of their data. Whether you're a data analyst, a budding data scientist, or anyone looking to uncover the potential within data, this book will empower you. 
Cheers to Raghav and Shivangi aka @get_data_hired for a job well done!
#dataanalytics #sql #datascience</v>
      </c>
      <c r="F600">
        <f>IFERROR(INDEX(content!$F$1:$F$174,MATCH(newdata!A600,content!$G$1:$G$174,0)),0)</f>
        <v>0</v>
      </c>
      <c r="G600" t="str">
        <f>IFERROR(VLOOKUP($A600,content!$G$1:$T$174,3,0),0)</f>
        <v>https://www.instagram.com/p/CwmXga9gq9q/</v>
      </c>
      <c r="H600" t="str">
        <f>IFERROR(VLOOKUP($A600,content!$G$1:$T$174,6,0),0)</f>
        <v>Lifetime</v>
      </c>
      <c r="I600">
        <f>IFERROR(VLOOKUP($A600,content!$G$1:$T$174,7,0),0)</f>
        <v>52939</v>
      </c>
      <c r="J600">
        <f>IFERROR(VLOOKUP($A600,content!$G$1:$T$174,8,0),0)</f>
        <v>48745</v>
      </c>
      <c r="K600">
        <f>IFERROR(VLOOKUP($A600,content!$G$1:$T$174,9,0),0)</f>
        <v>116</v>
      </c>
      <c r="L600">
        <f>IFERROR(VLOOKUP($A600,content!$G$1:$T$174,10,0),0)</f>
        <v>7</v>
      </c>
      <c r="M600">
        <f>IFERROR(VLOOKUP($A600,content!$G$1:$T$174,11,0),0)</f>
        <v>0</v>
      </c>
      <c r="N600">
        <f>IFERROR(VLOOKUP($A600,content!$G$1:$T$174,12,0),0)</f>
        <v>2943</v>
      </c>
      <c r="O600">
        <f>IFERROR(VLOOKUP($A600,content!$G$1:$T$174,13,0),0)</f>
        <v>17</v>
      </c>
    </row>
    <row r="601" spans="1:15" x14ac:dyDescent="0.3">
      <c r="A601" s="12">
        <v>45169</v>
      </c>
      <c r="B601" s="7">
        <v>39899</v>
      </c>
      <c r="C601">
        <f>VLOOKUP(A601,profile_visits!$A$1:$B$658,2,FALSE)</f>
        <v>644</v>
      </c>
      <c r="D601">
        <f>IFERROR(VLOOKUP(A601,new_followers!$A$2:$B$341,2,FALSE),0)</f>
        <v>110</v>
      </c>
      <c r="E601">
        <f>IFERROR(INDEX(content!$E$1:$E$174,MATCH(newdata!A601,content!$G$1:$G$174,0)),)</f>
        <v>0</v>
      </c>
      <c r="F601">
        <f>IFERROR(INDEX(content!$F$1:$F$174,MATCH(newdata!A601,content!$G$1:$G$174,0)),0)</f>
        <v>0</v>
      </c>
      <c r="G601">
        <f>IFERROR(VLOOKUP($A601,content!$G$1:$T$174,3,0),0)</f>
        <v>0</v>
      </c>
      <c r="H601">
        <f>IFERROR(VLOOKUP($A601,content!$G$1:$T$174,6,0),0)</f>
        <v>0</v>
      </c>
      <c r="I601">
        <f>IFERROR(VLOOKUP($A601,content!$G$1:$T$174,7,0),0)</f>
        <v>0</v>
      </c>
      <c r="J601">
        <f>IFERROR(VLOOKUP($A601,content!$G$1:$T$174,8,0),0)</f>
        <v>0</v>
      </c>
      <c r="K601">
        <f>IFERROR(VLOOKUP($A601,content!$G$1:$T$174,9,0),0)</f>
        <v>0</v>
      </c>
      <c r="L601">
        <f>IFERROR(VLOOKUP($A601,content!$G$1:$T$174,10,0),0)</f>
        <v>0</v>
      </c>
      <c r="M601">
        <f>IFERROR(VLOOKUP($A601,content!$G$1:$T$174,11,0),0)</f>
        <v>0</v>
      </c>
      <c r="N601">
        <f>IFERROR(VLOOKUP($A601,content!$G$1:$T$174,12,0),0)</f>
        <v>0</v>
      </c>
      <c r="O601">
        <f>IFERROR(VLOOKUP($A601,content!$G$1:$T$174,13,0),0)</f>
        <v>0</v>
      </c>
    </row>
    <row r="602" spans="1:15" x14ac:dyDescent="0.3">
      <c r="A602" s="12">
        <v>45170</v>
      </c>
      <c r="B602" s="7">
        <v>18694</v>
      </c>
      <c r="C602">
        <f>VLOOKUP(A602,profile_visits!$A$1:$B$658,2,FALSE)</f>
        <v>382</v>
      </c>
      <c r="D602">
        <f>IFERROR(VLOOKUP(A602,new_followers!$A$2:$B$341,2,FALSE),0)</f>
        <v>103</v>
      </c>
      <c r="E602" t="str">
        <f>IFERROR(INDEX(content!$E$1:$E$174,MATCH(newdata!A602,content!$G$1:$G$174,0)),)</f>
        <v>@dataanalystduo x @datatodestiny | LinkedIn Reach-out templates - Networking
🟡Junior Level 🟡
➡️ “Hi [Name], Impressed by your work in Data Science! Aspiring DS analyst here seeking guidance. Any tips for someone starting their journey?
🟡Mid-Senior Level🟡
➡️ “Hello [Name], Your expertise in Data Analytics is inspiring! I’m a data analyst looking to expand my skills. Would love to connect and learn from your experiences.
🟡Executive Level🟡
➡️ “Respected [Name], Admire your leadership in Data Science! As an executive in the analytics field, your insights are invaluable. Grateful for any insights you can share with me!
#linkedin #networking #referral #jobs #datascience #ai #dataanalystduo #statistics</v>
      </c>
      <c r="F602">
        <f>IFERROR(INDEX(content!$F$1:$F$174,MATCH(newdata!A602,content!$G$1:$G$174,0)),0)</f>
        <v>6</v>
      </c>
      <c r="G602" t="str">
        <f>IFERROR(VLOOKUP($A602,content!$G$1:$T$174,3,0),0)</f>
        <v>https://www.instagram.com/reel/CwpnwVDNOym/</v>
      </c>
      <c r="H602" t="str">
        <f>IFERROR(VLOOKUP($A602,content!$G$1:$T$174,6,0),0)</f>
        <v>Lifetime</v>
      </c>
      <c r="I602">
        <f>IFERROR(VLOOKUP($A602,content!$G$1:$T$174,7,0),0)</f>
        <v>15304</v>
      </c>
      <c r="J602">
        <f>IFERROR(VLOOKUP($A602,content!$G$1:$T$174,8,0),0)</f>
        <v>12137</v>
      </c>
      <c r="K602">
        <f>IFERROR(VLOOKUP($A602,content!$G$1:$T$174,9,0),0)</f>
        <v>29</v>
      </c>
      <c r="L602">
        <f>IFERROR(VLOOKUP($A602,content!$G$1:$T$174,10,0),0)</f>
        <v>2</v>
      </c>
      <c r="M602">
        <f>IFERROR(VLOOKUP($A602,content!$G$1:$T$174,11,0),0)</f>
        <v>14793</v>
      </c>
      <c r="N602">
        <f>IFERROR(VLOOKUP($A602,content!$G$1:$T$174,12,0),0)</f>
        <v>312</v>
      </c>
      <c r="O602">
        <f>IFERROR(VLOOKUP($A602,content!$G$1:$T$174,13,0),0)</f>
        <v>5</v>
      </c>
    </row>
    <row r="603" spans="1:15" x14ac:dyDescent="0.3">
      <c r="A603" s="12">
        <v>45171</v>
      </c>
      <c r="B603" s="7">
        <v>10932</v>
      </c>
      <c r="C603">
        <f>VLOOKUP(A603,profile_visits!$A$1:$B$658,2,FALSE)</f>
        <v>312</v>
      </c>
      <c r="D603">
        <f>IFERROR(VLOOKUP(A603,new_followers!$A$2:$B$341,2,FALSE),0)</f>
        <v>107</v>
      </c>
      <c r="E603">
        <f>IFERROR(INDEX(content!$E$1:$E$174,MATCH(newdata!A603,content!$G$1:$G$174,0)),)</f>
        <v>0</v>
      </c>
      <c r="F603">
        <f>IFERROR(INDEX(content!$F$1:$F$174,MATCH(newdata!A603,content!$G$1:$G$174,0)),0)</f>
        <v>0</v>
      </c>
      <c r="G603">
        <f>IFERROR(VLOOKUP($A603,content!$G$1:$T$174,3,0),0)</f>
        <v>0</v>
      </c>
      <c r="H603">
        <f>IFERROR(VLOOKUP($A603,content!$G$1:$T$174,6,0),0)</f>
        <v>0</v>
      </c>
      <c r="I603">
        <f>IFERROR(VLOOKUP($A603,content!$G$1:$T$174,7,0),0)</f>
        <v>0</v>
      </c>
      <c r="J603">
        <f>IFERROR(VLOOKUP($A603,content!$G$1:$T$174,8,0),0)</f>
        <v>0</v>
      </c>
      <c r="K603">
        <f>IFERROR(VLOOKUP($A603,content!$G$1:$T$174,9,0),0)</f>
        <v>0</v>
      </c>
      <c r="L603">
        <f>IFERROR(VLOOKUP($A603,content!$G$1:$T$174,10,0),0)</f>
        <v>0</v>
      </c>
      <c r="M603">
        <f>IFERROR(VLOOKUP($A603,content!$G$1:$T$174,11,0),0)</f>
        <v>0</v>
      </c>
      <c r="N603">
        <f>IFERROR(VLOOKUP($A603,content!$G$1:$T$174,12,0),0)</f>
        <v>0</v>
      </c>
      <c r="O603">
        <f>IFERROR(VLOOKUP($A603,content!$G$1:$T$174,13,0),0)</f>
        <v>0</v>
      </c>
    </row>
    <row r="604" spans="1:15" x14ac:dyDescent="0.3">
      <c r="A604" s="12">
        <v>45172</v>
      </c>
      <c r="B604" s="7">
        <v>13218</v>
      </c>
      <c r="C604">
        <f>VLOOKUP(A604,profile_visits!$A$1:$B$658,2,FALSE)</f>
        <v>498</v>
      </c>
      <c r="D604">
        <f>IFERROR(VLOOKUP(A604,new_followers!$A$2:$B$341,2,FALSE),0)</f>
        <v>159</v>
      </c>
      <c r="E604">
        <f>IFERROR(INDEX(content!$E$1:$E$174,MATCH(newdata!A604,content!$G$1:$G$174,0)),)</f>
        <v>0</v>
      </c>
      <c r="F604">
        <f>IFERROR(INDEX(content!$F$1:$F$174,MATCH(newdata!A604,content!$G$1:$G$174,0)),0)</f>
        <v>0</v>
      </c>
      <c r="G604">
        <f>IFERROR(VLOOKUP($A604,content!$G$1:$T$174,3,0),0)</f>
        <v>0</v>
      </c>
      <c r="H604">
        <f>IFERROR(VLOOKUP($A604,content!$G$1:$T$174,6,0),0)</f>
        <v>0</v>
      </c>
      <c r="I604">
        <f>IFERROR(VLOOKUP($A604,content!$G$1:$T$174,7,0),0)</f>
        <v>0</v>
      </c>
      <c r="J604">
        <f>IFERROR(VLOOKUP($A604,content!$G$1:$T$174,8,0),0)</f>
        <v>0</v>
      </c>
      <c r="K604">
        <f>IFERROR(VLOOKUP($A604,content!$G$1:$T$174,9,0),0)</f>
        <v>0</v>
      </c>
      <c r="L604">
        <f>IFERROR(VLOOKUP($A604,content!$G$1:$T$174,10,0),0)</f>
        <v>0</v>
      </c>
      <c r="M604">
        <f>IFERROR(VLOOKUP($A604,content!$G$1:$T$174,11,0),0)</f>
        <v>0</v>
      </c>
      <c r="N604">
        <f>IFERROR(VLOOKUP($A604,content!$G$1:$T$174,12,0),0)</f>
        <v>0</v>
      </c>
      <c r="O604">
        <f>IFERROR(VLOOKUP($A604,content!$G$1:$T$174,13,0),0)</f>
        <v>0</v>
      </c>
    </row>
    <row r="605" spans="1:15" x14ac:dyDescent="0.3">
      <c r="A605" s="12">
        <v>45173</v>
      </c>
      <c r="B605" s="7">
        <v>11405</v>
      </c>
      <c r="C605">
        <f>VLOOKUP(A605,profile_visits!$A$1:$B$658,2,FALSE)</f>
        <v>412</v>
      </c>
      <c r="D605">
        <f>IFERROR(VLOOKUP(A605,new_followers!$A$2:$B$341,2,FALSE),0)</f>
        <v>123</v>
      </c>
      <c r="E605">
        <f>IFERROR(INDEX(content!$E$1:$E$174,MATCH(newdata!A605,content!$G$1:$G$174,0)),)</f>
        <v>0</v>
      </c>
      <c r="F605">
        <f>IFERROR(INDEX(content!$F$1:$F$174,MATCH(newdata!A605,content!$G$1:$G$174,0)),0)</f>
        <v>0</v>
      </c>
      <c r="G605">
        <f>IFERROR(VLOOKUP($A605,content!$G$1:$T$174,3,0),0)</f>
        <v>0</v>
      </c>
      <c r="H605">
        <f>IFERROR(VLOOKUP($A605,content!$G$1:$T$174,6,0),0)</f>
        <v>0</v>
      </c>
      <c r="I605">
        <f>IFERROR(VLOOKUP($A605,content!$G$1:$T$174,7,0),0)</f>
        <v>0</v>
      </c>
      <c r="J605">
        <f>IFERROR(VLOOKUP($A605,content!$G$1:$T$174,8,0),0)</f>
        <v>0</v>
      </c>
      <c r="K605">
        <f>IFERROR(VLOOKUP($A605,content!$G$1:$T$174,9,0),0)</f>
        <v>0</v>
      </c>
      <c r="L605">
        <f>IFERROR(VLOOKUP($A605,content!$G$1:$T$174,10,0),0)</f>
        <v>0</v>
      </c>
      <c r="M605">
        <f>IFERROR(VLOOKUP($A605,content!$G$1:$T$174,11,0),0)</f>
        <v>0</v>
      </c>
      <c r="N605">
        <f>IFERROR(VLOOKUP($A605,content!$G$1:$T$174,12,0),0)</f>
        <v>0</v>
      </c>
      <c r="O605">
        <f>IFERROR(VLOOKUP($A605,content!$G$1:$T$174,13,0),0)</f>
        <v>0</v>
      </c>
    </row>
    <row r="606" spans="1:15" x14ac:dyDescent="0.3">
      <c r="A606" s="12">
        <v>45174</v>
      </c>
      <c r="B606" s="7">
        <v>13906</v>
      </c>
      <c r="C606">
        <f>VLOOKUP(A606,profile_visits!$A$1:$B$658,2,FALSE)</f>
        <v>422</v>
      </c>
      <c r="D606">
        <f>IFERROR(VLOOKUP(A606,new_followers!$A$2:$B$341,2,FALSE),0)</f>
        <v>143</v>
      </c>
      <c r="E606">
        <f>IFERROR(INDEX(content!$E$1:$E$174,MATCH(newdata!A606,content!$G$1:$G$174,0)),)</f>
        <v>0</v>
      </c>
      <c r="F606">
        <f>IFERROR(INDEX(content!$F$1:$F$174,MATCH(newdata!A606,content!$G$1:$G$174,0)),0)</f>
        <v>0</v>
      </c>
      <c r="G606">
        <f>IFERROR(VLOOKUP($A606,content!$G$1:$T$174,3,0),0)</f>
        <v>0</v>
      </c>
      <c r="H606">
        <f>IFERROR(VLOOKUP($A606,content!$G$1:$T$174,6,0),0)</f>
        <v>0</v>
      </c>
      <c r="I606">
        <f>IFERROR(VLOOKUP($A606,content!$G$1:$T$174,7,0),0)</f>
        <v>0</v>
      </c>
      <c r="J606">
        <f>IFERROR(VLOOKUP($A606,content!$G$1:$T$174,8,0),0)</f>
        <v>0</v>
      </c>
      <c r="K606">
        <f>IFERROR(VLOOKUP($A606,content!$G$1:$T$174,9,0),0)</f>
        <v>0</v>
      </c>
      <c r="L606">
        <f>IFERROR(VLOOKUP($A606,content!$G$1:$T$174,10,0),0)</f>
        <v>0</v>
      </c>
      <c r="M606">
        <f>IFERROR(VLOOKUP($A606,content!$G$1:$T$174,11,0),0)</f>
        <v>0</v>
      </c>
      <c r="N606">
        <f>IFERROR(VLOOKUP($A606,content!$G$1:$T$174,12,0),0)</f>
        <v>0</v>
      </c>
      <c r="O606">
        <f>IFERROR(VLOOKUP($A606,content!$G$1:$T$174,13,0),0)</f>
        <v>0</v>
      </c>
    </row>
    <row r="607" spans="1:15" x14ac:dyDescent="0.3">
      <c r="A607" s="12">
        <v>45175</v>
      </c>
      <c r="B607" s="7">
        <v>11514</v>
      </c>
      <c r="C607">
        <f>VLOOKUP(A607,profile_visits!$A$1:$B$658,2,FALSE)</f>
        <v>402</v>
      </c>
      <c r="D607">
        <f>IFERROR(VLOOKUP(A607,new_followers!$A$2:$B$341,2,FALSE),0)</f>
        <v>124</v>
      </c>
      <c r="E607">
        <f>IFERROR(INDEX(content!$E$1:$E$174,MATCH(newdata!A607,content!$G$1:$G$174,0)),)</f>
        <v>0</v>
      </c>
      <c r="F607">
        <f>IFERROR(INDEX(content!$F$1:$F$174,MATCH(newdata!A607,content!$G$1:$G$174,0)),0)</f>
        <v>0</v>
      </c>
      <c r="G607">
        <f>IFERROR(VLOOKUP($A607,content!$G$1:$T$174,3,0),0)</f>
        <v>0</v>
      </c>
      <c r="H607">
        <f>IFERROR(VLOOKUP($A607,content!$G$1:$T$174,6,0),0)</f>
        <v>0</v>
      </c>
      <c r="I607">
        <f>IFERROR(VLOOKUP($A607,content!$G$1:$T$174,7,0),0)</f>
        <v>0</v>
      </c>
      <c r="J607">
        <f>IFERROR(VLOOKUP($A607,content!$G$1:$T$174,8,0),0)</f>
        <v>0</v>
      </c>
      <c r="K607">
        <f>IFERROR(VLOOKUP($A607,content!$G$1:$T$174,9,0),0)</f>
        <v>0</v>
      </c>
      <c r="L607">
        <f>IFERROR(VLOOKUP($A607,content!$G$1:$T$174,10,0),0)</f>
        <v>0</v>
      </c>
      <c r="M607">
        <f>IFERROR(VLOOKUP($A607,content!$G$1:$T$174,11,0),0)</f>
        <v>0</v>
      </c>
      <c r="N607">
        <f>IFERROR(VLOOKUP($A607,content!$G$1:$T$174,12,0),0)</f>
        <v>0</v>
      </c>
      <c r="O607">
        <f>IFERROR(VLOOKUP($A607,content!$G$1:$T$174,13,0),0)</f>
        <v>0</v>
      </c>
    </row>
    <row r="608" spans="1:15" x14ac:dyDescent="0.3">
      <c r="A608" s="12">
        <v>45176</v>
      </c>
      <c r="B608" s="7">
        <v>9858</v>
      </c>
      <c r="C608">
        <f>VLOOKUP(A608,profile_visits!$A$1:$B$658,2,FALSE)</f>
        <v>329</v>
      </c>
      <c r="D608">
        <f>IFERROR(VLOOKUP(A608,new_followers!$A$2:$B$341,2,FALSE),0)</f>
        <v>123</v>
      </c>
      <c r="E608">
        <f>IFERROR(INDEX(content!$E$1:$E$174,MATCH(newdata!A608,content!$G$1:$G$174,0)),)</f>
        <v>0</v>
      </c>
      <c r="F608">
        <f>IFERROR(INDEX(content!$F$1:$F$174,MATCH(newdata!A608,content!$G$1:$G$174,0)),0)</f>
        <v>0</v>
      </c>
      <c r="G608">
        <f>IFERROR(VLOOKUP($A608,content!$G$1:$T$174,3,0),0)</f>
        <v>0</v>
      </c>
      <c r="H608">
        <f>IFERROR(VLOOKUP($A608,content!$G$1:$T$174,6,0),0)</f>
        <v>0</v>
      </c>
      <c r="I608">
        <f>IFERROR(VLOOKUP($A608,content!$G$1:$T$174,7,0),0)</f>
        <v>0</v>
      </c>
      <c r="J608">
        <f>IFERROR(VLOOKUP($A608,content!$G$1:$T$174,8,0),0)</f>
        <v>0</v>
      </c>
      <c r="K608">
        <f>IFERROR(VLOOKUP($A608,content!$G$1:$T$174,9,0),0)</f>
        <v>0</v>
      </c>
      <c r="L608">
        <f>IFERROR(VLOOKUP($A608,content!$G$1:$T$174,10,0),0)</f>
        <v>0</v>
      </c>
      <c r="M608">
        <f>IFERROR(VLOOKUP($A608,content!$G$1:$T$174,11,0),0)</f>
        <v>0</v>
      </c>
      <c r="N608">
        <f>IFERROR(VLOOKUP($A608,content!$G$1:$T$174,12,0),0)</f>
        <v>0</v>
      </c>
      <c r="O608">
        <f>IFERROR(VLOOKUP($A608,content!$G$1:$T$174,13,0),0)</f>
        <v>0</v>
      </c>
    </row>
    <row r="609" spans="1:15" x14ac:dyDescent="0.3">
      <c r="A609" s="12">
        <v>45177</v>
      </c>
      <c r="B609" s="7">
        <v>12009</v>
      </c>
      <c r="C609">
        <f>VLOOKUP(A609,profile_visits!$A$1:$B$658,2,FALSE)</f>
        <v>302</v>
      </c>
      <c r="D609">
        <f>IFERROR(VLOOKUP(A609,new_followers!$A$2:$B$341,2,FALSE),0)</f>
        <v>131</v>
      </c>
      <c r="E609">
        <f>IFERROR(INDEX(content!$E$1:$E$174,MATCH(newdata!A609,content!$G$1:$G$174,0)),)</f>
        <v>0</v>
      </c>
      <c r="F609">
        <f>IFERROR(INDEX(content!$F$1:$F$174,MATCH(newdata!A609,content!$G$1:$G$174,0)),0)</f>
        <v>0</v>
      </c>
      <c r="G609">
        <f>IFERROR(VLOOKUP($A609,content!$G$1:$T$174,3,0),0)</f>
        <v>0</v>
      </c>
      <c r="H609">
        <f>IFERROR(VLOOKUP($A609,content!$G$1:$T$174,6,0),0)</f>
        <v>0</v>
      </c>
      <c r="I609">
        <f>IFERROR(VLOOKUP($A609,content!$G$1:$T$174,7,0),0)</f>
        <v>0</v>
      </c>
      <c r="J609">
        <f>IFERROR(VLOOKUP($A609,content!$G$1:$T$174,8,0),0)</f>
        <v>0</v>
      </c>
      <c r="K609">
        <f>IFERROR(VLOOKUP($A609,content!$G$1:$T$174,9,0),0)</f>
        <v>0</v>
      </c>
      <c r="L609">
        <f>IFERROR(VLOOKUP($A609,content!$G$1:$T$174,10,0),0)</f>
        <v>0</v>
      </c>
      <c r="M609">
        <f>IFERROR(VLOOKUP($A609,content!$G$1:$T$174,11,0),0)</f>
        <v>0</v>
      </c>
      <c r="N609">
        <f>IFERROR(VLOOKUP($A609,content!$G$1:$T$174,12,0),0)</f>
        <v>0</v>
      </c>
      <c r="O609">
        <f>IFERROR(VLOOKUP($A609,content!$G$1:$T$174,13,0),0)</f>
        <v>0</v>
      </c>
    </row>
    <row r="610" spans="1:15" x14ac:dyDescent="0.3">
      <c r="A610" s="12">
        <v>45178</v>
      </c>
      <c r="B610" s="7">
        <v>8473</v>
      </c>
      <c r="C610">
        <f>VLOOKUP(A610,profile_visits!$A$1:$B$658,2,FALSE)</f>
        <v>397</v>
      </c>
      <c r="D610">
        <f>IFERROR(VLOOKUP(A610,new_followers!$A$2:$B$341,2,FALSE),0)</f>
        <v>117</v>
      </c>
      <c r="E610">
        <f>IFERROR(INDEX(content!$E$1:$E$174,MATCH(newdata!A610,content!$G$1:$G$174,0)),)</f>
        <v>0</v>
      </c>
      <c r="F610">
        <f>IFERROR(INDEX(content!$F$1:$F$174,MATCH(newdata!A610,content!$G$1:$G$174,0)),0)</f>
        <v>0</v>
      </c>
      <c r="G610">
        <f>IFERROR(VLOOKUP($A610,content!$G$1:$T$174,3,0),0)</f>
        <v>0</v>
      </c>
      <c r="H610">
        <f>IFERROR(VLOOKUP($A610,content!$G$1:$T$174,6,0),0)</f>
        <v>0</v>
      </c>
      <c r="I610">
        <f>IFERROR(VLOOKUP($A610,content!$G$1:$T$174,7,0),0)</f>
        <v>0</v>
      </c>
      <c r="J610">
        <f>IFERROR(VLOOKUP($A610,content!$G$1:$T$174,8,0),0)</f>
        <v>0</v>
      </c>
      <c r="K610">
        <f>IFERROR(VLOOKUP($A610,content!$G$1:$T$174,9,0),0)</f>
        <v>0</v>
      </c>
      <c r="L610">
        <f>IFERROR(VLOOKUP($A610,content!$G$1:$T$174,10,0),0)</f>
        <v>0</v>
      </c>
      <c r="M610">
        <f>IFERROR(VLOOKUP($A610,content!$G$1:$T$174,11,0),0)</f>
        <v>0</v>
      </c>
      <c r="N610">
        <f>IFERROR(VLOOKUP($A610,content!$G$1:$T$174,12,0),0)</f>
        <v>0</v>
      </c>
      <c r="O610">
        <f>IFERROR(VLOOKUP($A610,content!$G$1:$T$174,13,0),0)</f>
        <v>0</v>
      </c>
    </row>
    <row r="611" spans="1:15" x14ac:dyDescent="0.3">
      <c r="A611" s="12">
        <v>45179</v>
      </c>
      <c r="B611" s="7">
        <v>12521</v>
      </c>
      <c r="C611">
        <f>VLOOKUP(A611,profile_visits!$A$1:$B$658,2,FALSE)</f>
        <v>365</v>
      </c>
      <c r="D611">
        <f>IFERROR(VLOOKUP(A611,new_followers!$A$2:$B$341,2,FALSE),0)</f>
        <v>115</v>
      </c>
      <c r="E611">
        <f>IFERROR(INDEX(content!$E$1:$E$174,MATCH(newdata!A611,content!$G$1:$G$174,0)),)</f>
        <v>0</v>
      </c>
      <c r="F611">
        <f>IFERROR(INDEX(content!$F$1:$F$174,MATCH(newdata!A611,content!$G$1:$G$174,0)),0)</f>
        <v>0</v>
      </c>
      <c r="G611">
        <f>IFERROR(VLOOKUP($A611,content!$G$1:$T$174,3,0),0)</f>
        <v>0</v>
      </c>
      <c r="H611">
        <f>IFERROR(VLOOKUP($A611,content!$G$1:$T$174,6,0),0)</f>
        <v>0</v>
      </c>
      <c r="I611">
        <f>IFERROR(VLOOKUP($A611,content!$G$1:$T$174,7,0),0)</f>
        <v>0</v>
      </c>
      <c r="J611">
        <f>IFERROR(VLOOKUP($A611,content!$G$1:$T$174,8,0),0)</f>
        <v>0</v>
      </c>
      <c r="K611">
        <f>IFERROR(VLOOKUP($A611,content!$G$1:$T$174,9,0),0)</f>
        <v>0</v>
      </c>
      <c r="L611">
        <f>IFERROR(VLOOKUP($A611,content!$G$1:$T$174,10,0),0)</f>
        <v>0</v>
      </c>
      <c r="M611">
        <f>IFERROR(VLOOKUP($A611,content!$G$1:$T$174,11,0),0)</f>
        <v>0</v>
      </c>
      <c r="N611">
        <f>IFERROR(VLOOKUP($A611,content!$G$1:$T$174,12,0),0)</f>
        <v>0</v>
      </c>
      <c r="O611">
        <f>IFERROR(VLOOKUP($A611,content!$G$1:$T$174,13,0),0)</f>
        <v>0</v>
      </c>
    </row>
    <row r="612" spans="1:15" x14ac:dyDescent="0.3">
      <c r="A612" s="12">
        <v>45180</v>
      </c>
      <c r="B612" s="7">
        <v>10587</v>
      </c>
      <c r="C612">
        <f>VLOOKUP(A612,profile_visits!$A$1:$B$658,2,FALSE)</f>
        <v>318</v>
      </c>
      <c r="D612">
        <f>IFERROR(VLOOKUP(A612,new_followers!$A$2:$B$341,2,FALSE),0)</f>
        <v>107</v>
      </c>
      <c r="E612">
        <f>IFERROR(INDEX(content!$E$1:$E$174,MATCH(newdata!A612,content!$G$1:$G$174,0)),)</f>
        <v>0</v>
      </c>
      <c r="F612">
        <f>IFERROR(INDEX(content!$F$1:$F$174,MATCH(newdata!A612,content!$G$1:$G$174,0)),0)</f>
        <v>0</v>
      </c>
      <c r="G612">
        <f>IFERROR(VLOOKUP($A612,content!$G$1:$T$174,3,0),0)</f>
        <v>0</v>
      </c>
      <c r="H612">
        <f>IFERROR(VLOOKUP($A612,content!$G$1:$T$174,6,0),0)</f>
        <v>0</v>
      </c>
      <c r="I612">
        <f>IFERROR(VLOOKUP($A612,content!$G$1:$T$174,7,0),0)</f>
        <v>0</v>
      </c>
      <c r="J612">
        <f>IFERROR(VLOOKUP($A612,content!$G$1:$T$174,8,0),0)</f>
        <v>0</v>
      </c>
      <c r="K612">
        <f>IFERROR(VLOOKUP($A612,content!$G$1:$T$174,9,0),0)</f>
        <v>0</v>
      </c>
      <c r="L612">
        <f>IFERROR(VLOOKUP($A612,content!$G$1:$T$174,10,0),0)</f>
        <v>0</v>
      </c>
      <c r="M612">
        <f>IFERROR(VLOOKUP($A612,content!$G$1:$T$174,11,0),0)</f>
        <v>0</v>
      </c>
      <c r="N612">
        <f>IFERROR(VLOOKUP($A612,content!$G$1:$T$174,12,0),0)</f>
        <v>0</v>
      </c>
      <c r="O612">
        <f>IFERROR(VLOOKUP($A612,content!$G$1:$T$174,13,0),0)</f>
        <v>0</v>
      </c>
    </row>
    <row r="613" spans="1:15" x14ac:dyDescent="0.3">
      <c r="A613" s="12">
        <v>45181</v>
      </c>
      <c r="B613" s="7">
        <v>13253</v>
      </c>
      <c r="C613">
        <f>VLOOKUP(A613,profile_visits!$A$1:$B$658,2,FALSE)</f>
        <v>320</v>
      </c>
      <c r="D613">
        <f>IFERROR(VLOOKUP(A613,new_followers!$A$2:$B$341,2,FALSE),0)</f>
        <v>121</v>
      </c>
      <c r="E613">
        <f>IFERROR(INDEX(content!$E$1:$E$174,MATCH(newdata!A613,content!$G$1:$G$174,0)),)</f>
        <v>0</v>
      </c>
      <c r="F613">
        <f>IFERROR(INDEX(content!$F$1:$F$174,MATCH(newdata!A613,content!$G$1:$G$174,0)),0)</f>
        <v>0</v>
      </c>
      <c r="G613">
        <f>IFERROR(VLOOKUP($A613,content!$G$1:$T$174,3,0),0)</f>
        <v>0</v>
      </c>
      <c r="H613">
        <f>IFERROR(VLOOKUP($A613,content!$G$1:$T$174,6,0),0)</f>
        <v>0</v>
      </c>
      <c r="I613">
        <f>IFERROR(VLOOKUP($A613,content!$G$1:$T$174,7,0),0)</f>
        <v>0</v>
      </c>
      <c r="J613">
        <f>IFERROR(VLOOKUP($A613,content!$G$1:$T$174,8,0),0)</f>
        <v>0</v>
      </c>
      <c r="K613">
        <f>IFERROR(VLOOKUP($A613,content!$G$1:$T$174,9,0),0)</f>
        <v>0</v>
      </c>
      <c r="L613">
        <f>IFERROR(VLOOKUP($A613,content!$G$1:$T$174,10,0),0)</f>
        <v>0</v>
      </c>
      <c r="M613">
        <f>IFERROR(VLOOKUP($A613,content!$G$1:$T$174,11,0),0)</f>
        <v>0</v>
      </c>
      <c r="N613">
        <f>IFERROR(VLOOKUP($A613,content!$G$1:$T$174,12,0),0)</f>
        <v>0</v>
      </c>
      <c r="O613">
        <f>IFERROR(VLOOKUP($A613,content!$G$1:$T$174,13,0),0)</f>
        <v>0</v>
      </c>
    </row>
    <row r="614" spans="1:15" x14ac:dyDescent="0.3">
      <c r="A614" s="12">
        <v>45182</v>
      </c>
      <c r="B614" s="7">
        <v>5623</v>
      </c>
      <c r="C614">
        <f>VLOOKUP(A614,profile_visits!$A$1:$B$658,2,FALSE)</f>
        <v>324</v>
      </c>
      <c r="D614">
        <f>IFERROR(VLOOKUP(A614,new_followers!$A$2:$B$341,2,FALSE),0)</f>
        <v>139</v>
      </c>
      <c r="E614">
        <f>IFERROR(INDEX(content!$E$1:$E$174,MATCH(newdata!A614,content!$G$1:$G$174,0)),)</f>
        <v>0</v>
      </c>
      <c r="F614">
        <f>IFERROR(INDEX(content!$F$1:$F$174,MATCH(newdata!A614,content!$G$1:$G$174,0)),0)</f>
        <v>0</v>
      </c>
      <c r="G614">
        <f>IFERROR(VLOOKUP($A614,content!$G$1:$T$174,3,0),0)</f>
        <v>0</v>
      </c>
      <c r="H614">
        <f>IFERROR(VLOOKUP($A614,content!$G$1:$T$174,6,0),0)</f>
        <v>0</v>
      </c>
      <c r="I614">
        <f>IFERROR(VLOOKUP($A614,content!$G$1:$T$174,7,0),0)</f>
        <v>0</v>
      </c>
      <c r="J614">
        <f>IFERROR(VLOOKUP($A614,content!$G$1:$T$174,8,0),0)</f>
        <v>0</v>
      </c>
      <c r="K614">
        <f>IFERROR(VLOOKUP($A614,content!$G$1:$T$174,9,0),0)</f>
        <v>0</v>
      </c>
      <c r="L614">
        <f>IFERROR(VLOOKUP($A614,content!$G$1:$T$174,10,0),0)</f>
        <v>0</v>
      </c>
      <c r="M614">
        <f>IFERROR(VLOOKUP($A614,content!$G$1:$T$174,11,0),0)</f>
        <v>0</v>
      </c>
      <c r="N614">
        <f>IFERROR(VLOOKUP($A614,content!$G$1:$T$174,12,0),0)</f>
        <v>0</v>
      </c>
      <c r="O614">
        <f>IFERROR(VLOOKUP($A614,content!$G$1:$T$174,13,0),0)</f>
        <v>0</v>
      </c>
    </row>
    <row r="615" spans="1:15" x14ac:dyDescent="0.3">
      <c r="A615" s="12">
        <v>45183</v>
      </c>
      <c r="B615" s="7">
        <v>10955</v>
      </c>
      <c r="C615">
        <f>VLOOKUP(A615,profile_visits!$A$1:$B$658,2,FALSE)</f>
        <v>346</v>
      </c>
      <c r="D615">
        <f>IFERROR(VLOOKUP(A615,new_followers!$A$2:$B$341,2,FALSE),0)</f>
        <v>99</v>
      </c>
      <c r="E615">
        <f>IFERROR(INDEX(content!$E$1:$E$174,MATCH(newdata!A615,content!$G$1:$G$174,0)),)</f>
        <v>0</v>
      </c>
      <c r="F615">
        <f>IFERROR(INDEX(content!$F$1:$F$174,MATCH(newdata!A615,content!$G$1:$G$174,0)),0)</f>
        <v>0</v>
      </c>
      <c r="G615">
        <f>IFERROR(VLOOKUP($A615,content!$G$1:$T$174,3,0),0)</f>
        <v>0</v>
      </c>
      <c r="H615">
        <f>IFERROR(VLOOKUP($A615,content!$G$1:$T$174,6,0),0)</f>
        <v>0</v>
      </c>
      <c r="I615">
        <f>IFERROR(VLOOKUP($A615,content!$G$1:$T$174,7,0),0)</f>
        <v>0</v>
      </c>
      <c r="J615">
        <f>IFERROR(VLOOKUP($A615,content!$G$1:$T$174,8,0),0)</f>
        <v>0</v>
      </c>
      <c r="K615">
        <f>IFERROR(VLOOKUP($A615,content!$G$1:$T$174,9,0),0)</f>
        <v>0</v>
      </c>
      <c r="L615">
        <f>IFERROR(VLOOKUP($A615,content!$G$1:$T$174,10,0),0)</f>
        <v>0</v>
      </c>
      <c r="M615">
        <f>IFERROR(VLOOKUP($A615,content!$G$1:$T$174,11,0),0)</f>
        <v>0</v>
      </c>
      <c r="N615">
        <f>IFERROR(VLOOKUP($A615,content!$G$1:$T$174,12,0),0)</f>
        <v>0</v>
      </c>
      <c r="O615">
        <f>IFERROR(VLOOKUP($A615,content!$G$1:$T$174,13,0),0)</f>
        <v>0</v>
      </c>
    </row>
    <row r="616" spans="1:15" x14ac:dyDescent="0.3">
      <c r="A616" s="12">
        <v>45184</v>
      </c>
      <c r="B616" s="7">
        <v>8647</v>
      </c>
      <c r="C616">
        <f>VLOOKUP(A616,profile_visits!$A$1:$B$658,2,FALSE)</f>
        <v>327</v>
      </c>
      <c r="D616">
        <f>IFERROR(VLOOKUP(A616,new_followers!$A$2:$B$341,2,FALSE),0)</f>
        <v>124</v>
      </c>
      <c r="E616">
        <f>IFERROR(INDEX(content!$E$1:$E$174,MATCH(newdata!A616,content!$G$1:$G$174,0)),)</f>
        <v>0</v>
      </c>
      <c r="F616">
        <f>IFERROR(INDEX(content!$F$1:$F$174,MATCH(newdata!A616,content!$G$1:$G$174,0)),0)</f>
        <v>0</v>
      </c>
      <c r="G616">
        <f>IFERROR(VLOOKUP($A616,content!$G$1:$T$174,3,0),0)</f>
        <v>0</v>
      </c>
      <c r="H616">
        <f>IFERROR(VLOOKUP($A616,content!$G$1:$T$174,6,0),0)</f>
        <v>0</v>
      </c>
      <c r="I616">
        <f>IFERROR(VLOOKUP($A616,content!$G$1:$T$174,7,0),0)</f>
        <v>0</v>
      </c>
      <c r="J616">
        <f>IFERROR(VLOOKUP($A616,content!$G$1:$T$174,8,0),0)</f>
        <v>0</v>
      </c>
      <c r="K616">
        <f>IFERROR(VLOOKUP($A616,content!$G$1:$T$174,9,0),0)</f>
        <v>0</v>
      </c>
      <c r="L616">
        <f>IFERROR(VLOOKUP($A616,content!$G$1:$T$174,10,0),0)</f>
        <v>0</v>
      </c>
      <c r="M616">
        <f>IFERROR(VLOOKUP($A616,content!$G$1:$T$174,11,0),0)</f>
        <v>0</v>
      </c>
      <c r="N616">
        <f>IFERROR(VLOOKUP($A616,content!$G$1:$T$174,12,0),0)</f>
        <v>0</v>
      </c>
      <c r="O616">
        <f>IFERROR(VLOOKUP($A616,content!$G$1:$T$174,13,0),0)</f>
        <v>0</v>
      </c>
    </row>
    <row r="617" spans="1:15" x14ac:dyDescent="0.3">
      <c r="A617" s="12">
        <v>45185</v>
      </c>
      <c r="B617" s="7">
        <v>24127</v>
      </c>
      <c r="C617">
        <f>VLOOKUP(A617,profile_visits!$A$1:$B$658,2,FALSE)</f>
        <v>482</v>
      </c>
      <c r="D617">
        <f>IFERROR(VLOOKUP(A617,new_followers!$A$2:$B$341,2,FALSE),0)</f>
        <v>128</v>
      </c>
      <c r="E617" t="str">
        <f>IFERROR(INDEX(content!$E$1:$E$174,MATCH(newdata!A617,content!$G$1:$G$174,0)),)</f>
        <v>Comment your answers below 👇🏼 
@dataanalystduo x @datatodestiny | Statistics Interview Questions - Part 1
In a normal distribution, what percentage of data falls within one standard deviation from the mean?
a) 34%
b) 50%
c) 68%
d) 95%
Which statistical test is appropriate for comparing the means of three or more groups?
a) T-test
b) Chi-squared test
c) ANOVA
d) Regression analysis
A company tracks the time it takes for its employees to complete a particular task. Which distribution is suitable for this scenario? 
a) Poisson
b) Normal 
c) Binomial 
d) Exponential
#datascience #dataanalyst #dataanalytics #dataanalystduo #onestopstatistics #onestopanalytics #statistics #interview #ai</v>
      </c>
      <c r="F617">
        <f>IFERROR(INDEX(content!$F$1:$F$174,MATCH(newdata!A617,content!$G$1:$G$174,0)),0)</f>
        <v>10</v>
      </c>
      <c r="G617" t="str">
        <f>IFERROR(VLOOKUP($A617,content!$G$1:$T$174,3,0),0)</f>
        <v>https://www.instagram.com/reel/CxP6BDbrjLU/</v>
      </c>
      <c r="H617" t="str">
        <f>IFERROR(VLOOKUP($A617,content!$G$1:$T$174,6,0),0)</f>
        <v>Lifetime</v>
      </c>
      <c r="I617">
        <f>IFERROR(VLOOKUP($A617,content!$G$1:$T$174,7,0),0)</f>
        <v>33294</v>
      </c>
      <c r="J617">
        <f>IFERROR(VLOOKUP($A617,content!$G$1:$T$174,8,0),0)</f>
        <v>26820</v>
      </c>
      <c r="K617">
        <f>IFERROR(VLOOKUP($A617,content!$G$1:$T$174,9,0),0)</f>
        <v>125</v>
      </c>
      <c r="L617">
        <f>IFERROR(VLOOKUP($A617,content!$G$1:$T$174,10,0),0)</f>
        <v>4</v>
      </c>
      <c r="M617">
        <f>IFERROR(VLOOKUP($A617,content!$G$1:$T$174,11,0),0)</f>
        <v>31051</v>
      </c>
      <c r="N617">
        <f>IFERROR(VLOOKUP($A617,content!$G$1:$T$174,12,0),0)</f>
        <v>1194</v>
      </c>
      <c r="O617">
        <f>IFERROR(VLOOKUP($A617,content!$G$1:$T$174,13,0),0)</f>
        <v>41</v>
      </c>
    </row>
    <row r="618" spans="1:15" x14ac:dyDescent="0.3">
      <c r="A618" s="12">
        <v>45186</v>
      </c>
      <c r="B618" s="7">
        <v>14249</v>
      </c>
      <c r="C618">
        <f>VLOOKUP(A618,profile_visits!$A$1:$B$658,2,FALSE)</f>
        <v>327</v>
      </c>
      <c r="D618">
        <f>IFERROR(VLOOKUP(A618,new_followers!$A$2:$B$341,2,FALSE),0)</f>
        <v>119</v>
      </c>
      <c r="E618">
        <f>IFERROR(INDEX(content!$E$1:$E$174,MATCH(newdata!A618,content!$G$1:$G$174,0)),)</f>
        <v>0</v>
      </c>
      <c r="F618">
        <f>IFERROR(INDEX(content!$F$1:$F$174,MATCH(newdata!A618,content!$G$1:$G$174,0)),0)</f>
        <v>0</v>
      </c>
      <c r="G618">
        <f>IFERROR(VLOOKUP($A618,content!$G$1:$T$174,3,0),0)</f>
        <v>0</v>
      </c>
      <c r="H618">
        <f>IFERROR(VLOOKUP($A618,content!$G$1:$T$174,6,0),0)</f>
        <v>0</v>
      </c>
      <c r="I618">
        <f>IFERROR(VLOOKUP($A618,content!$G$1:$T$174,7,0),0)</f>
        <v>0</v>
      </c>
      <c r="J618">
        <f>IFERROR(VLOOKUP($A618,content!$G$1:$T$174,8,0),0)</f>
        <v>0</v>
      </c>
      <c r="K618">
        <f>IFERROR(VLOOKUP($A618,content!$G$1:$T$174,9,0),0)</f>
        <v>0</v>
      </c>
      <c r="L618">
        <f>IFERROR(VLOOKUP($A618,content!$G$1:$T$174,10,0),0)</f>
        <v>0</v>
      </c>
      <c r="M618">
        <f>IFERROR(VLOOKUP($A618,content!$G$1:$T$174,11,0),0)</f>
        <v>0</v>
      </c>
      <c r="N618">
        <f>IFERROR(VLOOKUP($A618,content!$G$1:$T$174,12,0),0)</f>
        <v>0</v>
      </c>
      <c r="O618">
        <f>IFERROR(VLOOKUP($A618,content!$G$1:$T$174,13,0),0)</f>
        <v>0</v>
      </c>
    </row>
    <row r="619" spans="1:15" x14ac:dyDescent="0.3">
      <c r="A619" s="12">
        <v>45187</v>
      </c>
      <c r="B619" s="7">
        <v>18856</v>
      </c>
      <c r="C619">
        <f>VLOOKUP(A619,profile_visits!$A$1:$B$658,2,FALSE)</f>
        <v>536</v>
      </c>
      <c r="D619">
        <f>IFERROR(VLOOKUP(A619,new_followers!$A$2:$B$341,2,FALSE),0)</f>
        <v>110</v>
      </c>
      <c r="E619" t="str">
        <f>IFERROR(INDEX(content!$E$1:$E$174,MATCH(newdata!A619,content!$G$1:$G$174,0)),)</f>
        <v>#Collaboration
Cracking the code to healthier lifestyle 💪🏻
Last week, our goal was to budget our oil intake. So in this week's "Roz Ka Healthy Step," we are focusing on reducing our sodium intake by cutting down on breads and biscuits since they come with hidden salts. This will help us in reducing bloating and face puffiness. 
I’m replacing these biscuits and breads with the creamy saffola oats and honey. 😀
It’s perfect mix of healthy and tasty breakfast. 💪🏻
Join me in this journey and take your Saffola Lifestyle Score now
To help you get started on this journey, Saffola is giving you a Tata 1MG full body check-up @449 only &amp; a diet consultation at 50% off with NHS after the lifestyle score.
#SaffolaTOI40Under40 #RozKaHealthyStep</v>
      </c>
      <c r="F619">
        <f>IFERROR(INDEX(content!$F$1:$F$174,MATCH(newdata!A619,content!$G$1:$G$174,0)),0)</f>
        <v>0</v>
      </c>
      <c r="G619" t="str">
        <f>IFERROR(VLOOKUP($A619,content!$G$1:$T$174,3,0),0)</f>
        <v>https://www.instagram.com/p/CxVM3swNzQl/</v>
      </c>
      <c r="H619" t="str">
        <f>IFERROR(VLOOKUP($A619,content!$G$1:$T$174,6,0),0)</f>
        <v>Lifetime</v>
      </c>
      <c r="I619">
        <f>IFERROR(VLOOKUP($A619,content!$G$1:$T$174,7,0),0)</f>
        <v>14518</v>
      </c>
      <c r="J619">
        <f>IFERROR(VLOOKUP($A619,content!$G$1:$T$174,8,0),0)</f>
        <v>11140</v>
      </c>
      <c r="K619">
        <f>IFERROR(VLOOKUP($A619,content!$G$1:$T$174,9,0),0)</f>
        <v>2</v>
      </c>
      <c r="L619">
        <f>IFERROR(VLOOKUP($A619,content!$G$1:$T$174,10,0),0)</f>
        <v>1</v>
      </c>
      <c r="M619">
        <f>IFERROR(VLOOKUP($A619,content!$G$1:$T$174,11,0),0)</f>
        <v>0</v>
      </c>
      <c r="N619">
        <f>IFERROR(VLOOKUP($A619,content!$G$1:$T$174,12,0),0)</f>
        <v>415</v>
      </c>
      <c r="O619">
        <f>IFERROR(VLOOKUP($A619,content!$G$1:$T$174,13,0),0)</f>
        <v>12</v>
      </c>
    </row>
    <row r="620" spans="1:15" x14ac:dyDescent="0.3">
      <c r="A620" s="12">
        <v>45188</v>
      </c>
      <c r="B620" s="7">
        <v>12454</v>
      </c>
      <c r="C620">
        <f>VLOOKUP(A620,profile_visits!$A$1:$B$658,2,FALSE)</f>
        <v>354</v>
      </c>
      <c r="D620">
        <f>IFERROR(VLOOKUP(A620,new_followers!$A$2:$B$341,2,FALSE),0)</f>
        <v>132</v>
      </c>
      <c r="E620">
        <f>IFERROR(INDEX(content!$E$1:$E$174,MATCH(newdata!A620,content!$G$1:$G$174,0)),)</f>
        <v>0</v>
      </c>
      <c r="F620">
        <f>IFERROR(INDEX(content!$F$1:$F$174,MATCH(newdata!A620,content!$G$1:$G$174,0)),0)</f>
        <v>0</v>
      </c>
      <c r="G620">
        <f>IFERROR(VLOOKUP($A620,content!$G$1:$T$174,3,0),0)</f>
        <v>0</v>
      </c>
      <c r="H620">
        <f>IFERROR(VLOOKUP($A620,content!$G$1:$T$174,6,0),0)</f>
        <v>0</v>
      </c>
      <c r="I620">
        <f>IFERROR(VLOOKUP($A620,content!$G$1:$T$174,7,0),0)</f>
        <v>0</v>
      </c>
      <c r="J620">
        <f>IFERROR(VLOOKUP($A620,content!$G$1:$T$174,8,0),0)</f>
        <v>0</v>
      </c>
      <c r="K620">
        <f>IFERROR(VLOOKUP($A620,content!$G$1:$T$174,9,0),0)</f>
        <v>0</v>
      </c>
      <c r="L620">
        <f>IFERROR(VLOOKUP($A620,content!$G$1:$T$174,10,0),0)</f>
        <v>0</v>
      </c>
      <c r="M620">
        <f>IFERROR(VLOOKUP($A620,content!$G$1:$T$174,11,0),0)</f>
        <v>0</v>
      </c>
      <c r="N620">
        <f>IFERROR(VLOOKUP($A620,content!$G$1:$T$174,12,0),0)</f>
        <v>0</v>
      </c>
      <c r="O620">
        <f>IFERROR(VLOOKUP($A620,content!$G$1:$T$174,13,0),0)</f>
        <v>0</v>
      </c>
    </row>
    <row r="621" spans="1:15" x14ac:dyDescent="0.3">
      <c r="A621" s="12">
        <v>45189</v>
      </c>
      <c r="B621" s="7">
        <v>12272</v>
      </c>
      <c r="C621">
        <f>VLOOKUP(A621,profile_visits!$A$1:$B$658,2,FALSE)</f>
        <v>317</v>
      </c>
      <c r="D621">
        <f>IFERROR(VLOOKUP(A621,new_followers!$A$2:$B$341,2,FALSE),0)</f>
        <v>118</v>
      </c>
      <c r="E621">
        <f>IFERROR(INDEX(content!$E$1:$E$174,MATCH(newdata!A621,content!$G$1:$G$174,0)),)</f>
        <v>0</v>
      </c>
      <c r="F621">
        <f>IFERROR(INDEX(content!$F$1:$F$174,MATCH(newdata!A621,content!$G$1:$G$174,0)),0)</f>
        <v>0</v>
      </c>
      <c r="G621">
        <f>IFERROR(VLOOKUP($A621,content!$G$1:$T$174,3,0),0)</f>
        <v>0</v>
      </c>
      <c r="H621">
        <f>IFERROR(VLOOKUP($A621,content!$G$1:$T$174,6,0),0)</f>
        <v>0</v>
      </c>
      <c r="I621">
        <f>IFERROR(VLOOKUP($A621,content!$G$1:$T$174,7,0),0)</f>
        <v>0</v>
      </c>
      <c r="J621">
        <f>IFERROR(VLOOKUP($A621,content!$G$1:$T$174,8,0),0)</f>
        <v>0</v>
      </c>
      <c r="K621">
        <f>IFERROR(VLOOKUP($A621,content!$G$1:$T$174,9,0),0)</f>
        <v>0</v>
      </c>
      <c r="L621">
        <f>IFERROR(VLOOKUP($A621,content!$G$1:$T$174,10,0),0)</f>
        <v>0</v>
      </c>
      <c r="M621">
        <f>IFERROR(VLOOKUP($A621,content!$G$1:$T$174,11,0),0)</f>
        <v>0</v>
      </c>
      <c r="N621">
        <f>IFERROR(VLOOKUP($A621,content!$G$1:$T$174,12,0),0)</f>
        <v>0</v>
      </c>
      <c r="O621">
        <f>IFERROR(VLOOKUP($A621,content!$G$1:$T$174,13,0),0)</f>
        <v>0</v>
      </c>
    </row>
    <row r="622" spans="1:15" x14ac:dyDescent="0.3">
      <c r="A622" s="12">
        <v>45190</v>
      </c>
      <c r="B622" s="7">
        <v>7631</v>
      </c>
      <c r="C622">
        <f>VLOOKUP(A622,profile_visits!$A$1:$B$658,2,FALSE)</f>
        <v>264</v>
      </c>
      <c r="D622">
        <f>IFERROR(VLOOKUP(A622,new_followers!$A$2:$B$341,2,FALSE),0)</f>
        <v>95</v>
      </c>
      <c r="E622">
        <f>IFERROR(INDEX(content!$E$1:$E$174,MATCH(newdata!A622,content!$G$1:$G$174,0)),)</f>
        <v>0</v>
      </c>
      <c r="F622">
        <f>IFERROR(INDEX(content!$F$1:$F$174,MATCH(newdata!A622,content!$G$1:$G$174,0)),0)</f>
        <v>0</v>
      </c>
      <c r="G622">
        <f>IFERROR(VLOOKUP($A622,content!$G$1:$T$174,3,0),0)</f>
        <v>0</v>
      </c>
      <c r="H622">
        <f>IFERROR(VLOOKUP($A622,content!$G$1:$T$174,6,0),0)</f>
        <v>0</v>
      </c>
      <c r="I622">
        <f>IFERROR(VLOOKUP($A622,content!$G$1:$T$174,7,0),0)</f>
        <v>0</v>
      </c>
      <c r="J622">
        <f>IFERROR(VLOOKUP($A622,content!$G$1:$T$174,8,0),0)</f>
        <v>0</v>
      </c>
      <c r="K622">
        <f>IFERROR(VLOOKUP($A622,content!$G$1:$T$174,9,0),0)</f>
        <v>0</v>
      </c>
      <c r="L622">
        <f>IFERROR(VLOOKUP($A622,content!$G$1:$T$174,10,0),0)</f>
        <v>0</v>
      </c>
      <c r="M622">
        <f>IFERROR(VLOOKUP($A622,content!$G$1:$T$174,11,0),0)</f>
        <v>0</v>
      </c>
      <c r="N622">
        <f>IFERROR(VLOOKUP($A622,content!$G$1:$T$174,12,0),0)</f>
        <v>0</v>
      </c>
      <c r="O622">
        <f>IFERROR(VLOOKUP($A622,content!$G$1:$T$174,13,0),0)</f>
        <v>0</v>
      </c>
    </row>
    <row r="623" spans="1:15" x14ac:dyDescent="0.3">
      <c r="A623" s="12">
        <v>45191</v>
      </c>
      <c r="B623" s="7">
        <v>13894</v>
      </c>
      <c r="C623">
        <f>VLOOKUP(A623,profile_visits!$A$1:$B$658,2,FALSE)</f>
        <v>455</v>
      </c>
      <c r="D623">
        <f>IFERROR(VLOOKUP(A623,new_followers!$A$2:$B$341,2,FALSE),0)</f>
        <v>85</v>
      </c>
      <c r="E623" t="str">
        <f>IFERROR(INDEX(content!$E$1:$E$174,MATCH(newdata!A623,content!$G$1:$G$174,0)),)</f>
        <v>As a Data Analyst, your role revolves around transforming raw data into actionable insights. In this data-driven era, mastering the art of pivot tables is not just a valuable skill; it's a necessity. Let's dive into why you should prioritize learning pivot tables:
1️⃣ Data Summarization: Pivot tables excel at summarizing complex data. With a few clicks, you can aggregate and organize data, making it easier to spot trends, patterns, and outliers.
2️⃣ Data Exploration: They're excellent for exploring data. You can instantly group, filter, and sort data to investigate different aspects, helping you gain a deeper understanding of your dataset.
3️⃣ Visual Representation: Pivot tables can be combined with charts and graphs, enhancing data visualization. Visual representations are essential for conveying insights to stakeholders effectively.
As a Data Analyst, your insights guide decision-making processes. Pivot tables provide the foundation for data-driven decisions by offering clear, concise, and organized information.
So, roll up your sleeves, dive into Excel, and unlock the immense potential of pivot tables on your quest to become a data analyst.
Follow @dataanalystduo @datatodestiny 
#datascience #dataanalyst #dataanalytics #dataanalystduo #statistics #onestopstatistics #onestopanalytics #excel</v>
      </c>
      <c r="F623">
        <f>IFERROR(INDEX(content!$F$1:$F$174,MATCH(newdata!A623,content!$G$1:$G$174,0)),0)</f>
        <v>0</v>
      </c>
      <c r="G623" t="str">
        <f>IFERROR(VLOOKUP($A623,content!$G$1:$T$174,3,0),0)</f>
        <v>https://www.instagram.com/p/CxfoFVdg6H9/</v>
      </c>
      <c r="H623" t="str">
        <f>IFERROR(VLOOKUP($A623,content!$G$1:$T$174,6,0),0)</f>
        <v>Lifetime</v>
      </c>
      <c r="I623">
        <f>IFERROR(VLOOKUP($A623,content!$G$1:$T$174,7,0),0)</f>
        <v>7883</v>
      </c>
      <c r="J623">
        <f>IFERROR(VLOOKUP($A623,content!$G$1:$T$174,8,0),0)</f>
        <v>6999</v>
      </c>
      <c r="K623">
        <f>IFERROR(VLOOKUP($A623,content!$G$1:$T$174,9,0),0)</f>
        <v>4</v>
      </c>
      <c r="L623">
        <f>IFERROR(VLOOKUP($A623,content!$G$1:$T$174,10,0),0)</f>
        <v>1</v>
      </c>
      <c r="M623">
        <f>IFERROR(VLOOKUP($A623,content!$G$1:$T$174,11,0),0)</f>
        <v>0</v>
      </c>
      <c r="N623">
        <f>IFERROR(VLOOKUP($A623,content!$G$1:$T$174,12,0),0)</f>
        <v>165</v>
      </c>
      <c r="O623">
        <f>IFERROR(VLOOKUP($A623,content!$G$1:$T$174,13,0),0)</f>
        <v>1</v>
      </c>
    </row>
    <row r="624" spans="1:15" x14ac:dyDescent="0.3">
      <c r="A624" s="12">
        <v>45192</v>
      </c>
      <c r="B624" s="7">
        <v>16117</v>
      </c>
      <c r="C624">
        <f>VLOOKUP(A624,profile_visits!$A$1:$B$658,2,FALSE)</f>
        <v>608</v>
      </c>
      <c r="D624">
        <f>IFERROR(VLOOKUP(A624,new_followers!$A$2:$B$341,2,FALSE),0)</f>
        <v>104</v>
      </c>
      <c r="E624">
        <f>IFERROR(INDEX(content!$E$1:$E$174,MATCH(newdata!A624,content!$G$1:$G$174,0)),)</f>
        <v>0</v>
      </c>
      <c r="F624">
        <f>IFERROR(INDEX(content!$F$1:$F$174,MATCH(newdata!A624,content!$G$1:$G$174,0)),0)</f>
        <v>0</v>
      </c>
      <c r="G624">
        <f>IFERROR(VLOOKUP($A624,content!$G$1:$T$174,3,0),0)</f>
        <v>0</v>
      </c>
      <c r="H624">
        <f>IFERROR(VLOOKUP($A624,content!$G$1:$T$174,6,0),0)</f>
        <v>0</v>
      </c>
      <c r="I624">
        <f>IFERROR(VLOOKUP($A624,content!$G$1:$T$174,7,0),0)</f>
        <v>0</v>
      </c>
      <c r="J624">
        <f>IFERROR(VLOOKUP($A624,content!$G$1:$T$174,8,0),0)</f>
        <v>0</v>
      </c>
      <c r="K624">
        <f>IFERROR(VLOOKUP($A624,content!$G$1:$T$174,9,0),0)</f>
        <v>0</v>
      </c>
      <c r="L624">
        <f>IFERROR(VLOOKUP($A624,content!$G$1:$T$174,10,0),0)</f>
        <v>0</v>
      </c>
      <c r="M624">
        <f>IFERROR(VLOOKUP($A624,content!$G$1:$T$174,11,0),0)</f>
        <v>0</v>
      </c>
      <c r="N624">
        <f>IFERROR(VLOOKUP($A624,content!$G$1:$T$174,12,0),0)</f>
        <v>0</v>
      </c>
      <c r="O624">
        <f>IFERROR(VLOOKUP($A624,content!$G$1:$T$174,13,0),0)</f>
        <v>0</v>
      </c>
    </row>
    <row r="625" spans="1:15" x14ac:dyDescent="0.3">
      <c r="A625" s="12">
        <v>45193</v>
      </c>
      <c r="B625" s="7">
        <v>9389</v>
      </c>
      <c r="C625">
        <f>VLOOKUP(A625,profile_visits!$A$1:$B$658,2,FALSE)</f>
        <v>424</v>
      </c>
      <c r="D625">
        <f>IFERROR(VLOOKUP(A625,new_followers!$A$2:$B$341,2,FALSE),0)</f>
        <v>102</v>
      </c>
      <c r="E625">
        <f>IFERROR(INDEX(content!$E$1:$E$174,MATCH(newdata!A625,content!$G$1:$G$174,0)),)</f>
        <v>0</v>
      </c>
      <c r="F625">
        <f>IFERROR(INDEX(content!$F$1:$F$174,MATCH(newdata!A625,content!$G$1:$G$174,0)),0)</f>
        <v>0</v>
      </c>
      <c r="G625">
        <f>IFERROR(VLOOKUP($A625,content!$G$1:$T$174,3,0),0)</f>
        <v>0</v>
      </c>
      <c r="H625">
        <f>IFERROR(VLOOKUP($A625,content!$G$1:$T$174,6,0),0)</f>
        <v>0</v>
      </c>
      <c r="I625">
        <f>IFERROR(VLOOKUP($A625,content!$G$1:$T$174,7,0),0)</f>
        <v>0</v>
      </c>
      <c r="J625">
        <f>IFERROR(VLOOKUP($A625,content!$G$1:$T$174,8,0),0)</f>
        <v>0</v>
      </c>
      <c r="K625">
        <f>IFERROR(VLOOKUP($A625,content!$G$1:$T$174,9,0),0)</f>
        <v>0</v>
      </c>
      <c r="L625">
        <f>IFERROR(VLOOKUP($A625,content!$G$1:$T$174,10,0),0)</f>
        <v>0</v>
      </c>
      <c r="M625">
        <f>IFERROR(VLOOKUP($A625,content!$G$1:$T$174,11,0),0)</f>
        <v>0</v>
      </c>
      <c r="N625">
        <f>IFERROR(VLOOKUP($A625,content!$G$1:$T$174,12,0),0)</f>
        <v>0</v>
      </c>
      <c r="O625">
        <f>IFERROR(VLOOKUP($A625,content!$G$1:$T$174,13,0),0)</f>
        <v>0</v>
      </c>
    </row>
    <row r="626" spans="1:15" x14ac:dyDescent="0.3">
      <c r="A626" s="12">
        <v>45194</v>
      </c>
      <c r="B626" s="7">
        <v>8876</v>
      </c>
      <c r="C626">
        <f>VLOOKUP(A626,profile_visits!$A$1:$B$658,2,FALSE)</f>
        <v>398</v>
      </c>
      <c r="D626">
        <f>IFERROR(VLOOKUP(A626,new_followers!$A$2:$B$341,2,FALSE),0)</f>
        <v>115</v>
      </c>
      <c r="E626">
        <f>IFERROR(INDEX(content!$E$1:$E$174,MATCH(newdata!A626,content!$G$1:$G$174,0)),)</f>
        <v>0</v>
      </c>
      <c r="F626">
        <f>IFERROR(INDEX(content!$F$1:$F$174,MATCH(newdata!A626,content!$G$1:$G$174,0)),0)</f>
        <v>0</v>
      </c>
      <c r="G626">
        <f>IFERROR(VLOOKUP($A626,content!$G$1:$T$174,3,0),0)</f>
        <v>0</v>
      </c>
      <c r="H626">
        <f>IFERROR(VLOOKUP($A626,content!$G$1:$T$174,6,0),0)</f>
        <v>0</v>
      </c>
      <c r="I626">
        <f>IFERROR(VLOOKUP($A626,content!$G$1:$T$174,7,0),0)</f>
        <v>0</v>
      </c>
      <c r="J626">
        <f>IFERROR(VLOOKUP($A626,content!$G$1:$T$174,8,0),0)</f>
        <v>0</v>
      </c>
      <c r="K626">
        <f>IFERROR(VLOOKUP($A626,content!$G$1:$T$174,9,0),0)</f>
        <v>0</v>
      </c>
      <c r="L626">
        <f>IFERROR(VLOOKUP($A626,content!$G$1:$T$174,10,0),0)</f>
        <v>0</v>
      </c>
      <c r="M626">
        <f>IFERROR(VLOOKUP($A626,content!$G$1:$T$174,11,0),0)</f>
        <v>0</v>
      </c>
      <c r="N626">
        <f>IFERROR(VLOOKUP($A626,content!$G$1:$T$174,12,0),0)</f>
        <v>0</v>
      </c>
      <c r="O626">
        <f>IFERROR(VLOOKUP($A626,content!$G$1:$T$174,13,0),0)</f>
        <v>0</v>
      </c>
    </row>
    <row r="627" spans="1:15" x14ac:dyDescent="0.3">
      <c r="A627" s="12">
        <v>45195</v>
      </c>
      <c r="B627" s="7">
        <v>15398</v>
      </c>
      <c r="C627">
        <f>VLOOKUP(A627,profile_visits!$A$1:$B$658,2,FALSE)</f>
        <v>370</v>
      </c>
      <c r="D627">
        <f>IFERROR(VLOOKUP(A627,new_followers!$A$2:$B$341,2,FALSE),0)</f>
        <v>101</v>
      </c>
      <c r="E627" t="str">
        <f>IFERROR(INDEX(content!$E$1:$E$174,MATCH(newdata!A627,content!$G$1:$G$174,0)),)</f>
        <v>@dataanalystduo x @datatodestiny | Your resume is your gateway to showcasing your expertise and accomplishments. 
👉🏼Mastering the XYZ Formula: Quantify your impact and demonstrate the value you brought to each role. Embrace the X, representing your achievements, Y for how you measured them, and Z for the strategies you employed to achieve them.
👉🏼Projects: In the realm of data analytics, hands-on projects are your golden ticket to success. Aspiring data analyst, take note! Work on projects that highlight your proficiency in SQL, Basic Statistics, Excel, Tableau/PowerBi, and Python. From inception to completion, each project will dazzle recruiters with your problem-solving prowess.
👉🏼Education and Skills: Your academic journey and coursework are vital components of your resume. Present your highest education at start. The skills section will serve as your palette to showcase all your technical expertise. Align it strategically with the skills mentioned in job descriptions to captivate hiring managers.
👉🏼Certifications: Display them strategically, with a concise explanation of what you learned; along with explanations your certifications will be your validation badge.
👉🏼Beyond Data Science: In today’s competitive job market, your extracurricular activities matter. Hackathons, events you participated in, or organized, and captivating blog contributions will set you apart. 
Learn how to weave these elements into your resume and showcase your diverse interests and contributions.
#datascience #dataanalyst #dataanalytics #dataanalystduo #statistics #resume #resumetips #ai</v>
      </c>
      <c r="F627">
        <f>IFERROR(INDEX(content!$F$1:$F$174,MATCH(newdata!A627,content!$G$1:$G$174,0)),0)</f>
        <v>9</v>
      </c>
      <c r="G627" t="str">
        <f>IFERROR(VLOOKUP($A627,content!$G$1:$T$174,3,0),0)</f>
        <v>https://www.instagram.com/reel/CxpxGCGNmT-/</v>
      </c>
      <c r="H627" t="str">
        <f>IFERROR(VLOOKUP($A627,content!$G$1:$T$174,6,0),0)</f>
        <v>Lifetime</v>
      </c>
      <c r="I627">
        <f>IFERROR(VLOOKUP($A627,content!$G$1:$T$174,7,0),0)</f>
        <v>15979</v>
      </c>
      <c r="J627">
        <f>IFERROR(VLOOKUP($A627,content!$G$1:$T$174,8,0),0)</f>
        <v>14230</v>
      </c>
      <c r="K627">
        <f>IFERROR(VLOOKUP($A627,content!$G$1:$T$174,9,0),0)</f>
        <v>60</v>
      </c>
      <c r="L627">
        <f>IFERROR(VLOOKUP($A627,content!$G$1:$T$174,10,0),0)</f>
        <v>8</v>
      </c>
      <c r="M627">
        <f>IFERROR(VLOOKUP($A627,content!$G$1:$T$174,11,0),0)</f>
        <v>15287</v>
      </c>
      <c r="N627">
        <f>IFERROR(VLOOKUP($A627,content!$G$1:$T$174,12,0),0)</f>
        <v>530</v>
      </c>
      <c r="O627">
        <f>IFERROR(VLOOKUP($A627,content!$G$1:$T$174,13,0),0)</f>
        <v>113</v>
      </c>
    </row>
    <row r="628" spans="1:15" x14ac:dyDescent="0.3">
      <c r="A628" s="12">
        <v>45196</v>
      </c>
      <c r="B628" s="7">
        <v>11442</v>
      </c>
      <c r="C628">
        <f>VLOOKUP(A628,profile_visits!$A$1:$B$658,2,FALSE)</f>
        <v>328</v>
      </c>
      <c r="D628">
        <f>IFERROR(VLOOKUP(A628,new_followers!$A$2:$B$341,2,FALSE),0)</f>
        <v>105</v>
      </c>
      <c r="E628" t="str">
        <f>IFERROR(INDEX(content!$E$1:$E$174,MATCH(newdata!A628,content!$G$1:$G$174,0)),)</f>
        <v>With every ounce of Saffola, I’ve embarked on a journey of self-care and health. These Roz Ke Healthy Steps have paved the way for a happier, more fulfilling life. I’m no longer handing over my joys to others because I’m unfit. Saffola has been my partner in longevity, ensuring that I savor all of life’s offerings to the fullest.
#SaffolaWorldHeartDay #WorldHeartDay
#SaffolaTOI40under40 
#rRozKahHealthySstep</v>
      </c>
      <c r="F628">
        <f>IFERROR(INDEX(content!$F$1:$F$174,MATCH(newdata!A628,content!$G$1:$G$174,0)),0)</f>
        <v>53</v>
      </c>
      <c r="G628" t="str">
        <f>IFERROR(VLOOKUP($A628,content!$G$1:$T$174,3,0),0)</f>
        <v>https://www.instagram.com/reel/CxuWUVBtlq-/</v>
      </c>
      <c r="H628" t="str">
        <f>IFERROR(VLOOKUP($A628,content!$G$1:$T$174,6,0),0)</f>
        <v>Lifetime</v>
      </c>
      <c r="I628">
        <f>IFERROR(VLOOKUP($A628,content!$G$1:$T$174,7,0),0)</f>
        <v>8991</v>
      </c>
      <c r="J628">
        <f>IFERROR(VLOOKUP($A628,content!$G$1:$T$174,8,0),0)</f>
        <v>7013</v>
      </c>
      <c r="K628">
        <f>IFERROR(VLOOKUP($A628,content!$G$1:$T$174,9,0),0)</f>
        <v>5</v>
      </c>
      <c r="L628">
        <f>IFERROR(VLOOKUP($A628,content!$G$1:$T$174,10,0),0)</f>
        <v>3</v>
      </c>
      <c r="M628">
        <f>IFERROR(VLOOKUP($A628,content!$G$1:$T$174,11,0),0)</f>
        <v>8497</v>
      </c>
      <c r="N628">
        <f>IFERROR(VLOOKUP($A628,content!$G$1:$T$174,12,0),0)</f>
        <v>183</v>
      </c>
      <c r="O628">
        <f>IFERROR(VLOOKUP($A628,content!$G$1:$T$174,13,0),0)</f>
        <v>1</v>
      </c>
    </row>
    <row r="629" spans="1:15" x14ac:dyDescent="0.3">
      <c r="A629" s="12">
        <v>45197</v>
      </c>
      <c r="B629" s="7">
        <v>8577</v>
      </c>
      <c r="C629">
        <f>VLOOKUP(A629,profile_visits!$A$1:$B$658,2,FALSE)</f>
        <v>302</v>
      </c>
      <c r="D629">
        <f>IFERROR(VLOOKUP(A629,new_followers!$A$2:$B$341,2,FALSE),0)</f>
        <v>124</v>
      </c>
      <c r="E629">
        <f>IFERROR(INDEX(content!$E$1:$E$174,MATCH(newdata!A629,content!$G$1:$G$174,0)),)</f>
        <v>0</v>
      </c>
      <c r="F629">
        <f>IFERROR(INDEX(content!$F$1:$F$174,MATCH(newdata!A629,content!$G$1:$G$174,0)),0)</f>
        <v>0</v>
      </c>
      <c r="G629">
        <f>IFERROR(VLOOKUP($A629,content!$G$1:$T$174,3,0),0)</f>
        <v>0</v>
      </c>
      <c r="H629">
        <f>IFERROR(VLOOKUP($A629,content!$G$1:$T$174,6,0),0)</f>
        <v>0</v>
      </c>
      <c r="I629">
        <f>IFERROR(VLOOKUP($A629,content!$G$1:$T$174,7,0),0)</f>
        <v>0</v>
      </c>
      <c r="J629">
        <f>IFERROR(VLOOKUP($A629,content!$G$1:$T$174,8,0),0)</f>
        <v>0</v>
      </c>
      <c r="K629">
        <f>IFERROR(VLOOKUP($A629,content!$G$1:$T$174,9,0),0)</f>
        <v>0</v>
      </c>
      <c r="L629">
        <f>IFERROR(VLOOKUP($A629,content!$G$1:$T$174,10,0),0)</f>
        <v>0</v>
      </c>
      <c r="M629">
        <f>IFERROR(VLOOKUP($A629,content!$G$1:$T$174,11,0),0)</f>
        <v>0</v>
      </c>
      <c r="N629">
        <f>IFERROR(VLOOKUP($A629,content!$G$1:$T$174,12,0),0)</f>
        <v>0</v>
      </c>
      <c r="O629">
        <f>IFERROR(VLOOKUP($A629,content!$G$1:$T$174,13,0),0)</f>
        <v>0</v>
      </c>
    </row>
    <row r="630" spans="1:15" x14ac:dyDescent="0.3">
      <c r="A630" s="12">
        <v>45198</v>
      </c>
      <c r="B630" s="7">
        <v>11137</v>
      </c>
      <c r="C630">
        <f>VLOOKUP(A630,profile_visits!$A$1:$B$658,2,FALSE)</f>
        <v>326</v>
      </c>
      <c r="D630">
        <f>IFERROR(VLOOKUP(A630,new_followers!$A$2:$B$341,2,FALSE),0)</f>
        <v>99</v>
      </c>
      <c r="E630">
        <f>IFERROR(INDEX(content!$E$1:$E$174,MATCH(newdata!A630,content!$G$1:$G$174,0)),)</f>
        <v>0</v>
      </c>
      <c r="F630">
        <f>IFERROR(INDEX(content!$F$1:$F$174,MATCH(newdata!A630,content!$G$1:$G$174,0)),0)</f>
        <v>0</v>
      </c>
      <c r="G630">
        <f>IFERROR(VLOOKUP($A630,content!$G$1:$T$174,3,0),0)</f>
        <v>0</v>
      </c>
      <c r="H630">
        <f>IFERROR(VLOOKUP($A630,content!$G$1:$T$174,6,0),0)</f>
        <v>0</v>
      </c>
      <c r="I630">
        <f>IFERROR(VLOOKUP($A630,content!$G$1:$T$174,7,0),0)</f>
        <v>0</v>
      </c>
      <c r="J630">
        <f>IFERROR(VLOOKUP($A630,content!$G$1:$T$174,8,0),0)</f>
        <v>0</v>
      </c>
      <c r="K630">
        <f>IFERROR(VLOOKUP($A630,content!$G$1:$T$174,9,0),0)</f>
        <v>0</v>
      </c>
      <c r="L630">
        <f>IFERROR(VLOOKUP($A630,content!$G$1:$T$174,10,0),0)</f>
        <v>0</v>
      </c>
      <c r="M630">
        <f>IFERROR(VLOOKUP($A630,content!$G$1:$T$174,11,0),0)</f>
        <v>0</v>
      </c>
      <c r="N630">
        <f>IFERROR(VLOOKUP($A630,content!$G$1:$T$174,12,0),0)</f>
        <v>0</v>
      </c>
      <c r="O630">
        <f>IFERROR(VLOOKUP($A630,content!$G$1:$T$174,13,0),0)</f>
        <v>0</v>
      </c>
    </row>
    <row r="631" spans="1:15" x14ac:dyDescent="0.3">
      <c r="A631" s="12">
        <v>45199</v>
      </c>
      <c r="B631" s="7">
        <v>36920</v>
      </c>
      <c r="C631">
        <f>VLOOKUP(A631,profile_visits!$A$1:$B$658,2,FALSE)</f>
        <v>474</v>
      </c>
      <c r="D631">
        <f>IFERROR(VLOOKUP(A631,new_followers!$A$2:$B$341,2,FALSE),0)</f>
        <v>96</v>
      </c>
      <c r="E631" t="str">
        <f>IFERROR(INDEX(content!$E$1:$E$174,MATCH(newdata!A631,content!$G$1:$G$174,0)),)</f>
        <v>@dataanalystduo x @datatodestiny | Data Analyst Resume template
👉🏼Details
👉🏼Summary (if you have &lt;2 years of exp)
👉🏼Work Experience/Internships 
👉🏼Projects
👉🏼Skills
👉🏼Certifications 
👉🏼Education 
👉🏼Extracurricular 
#projects #projectportfolio #dataanalytics #datanalysis #datascience #ai #statistics #dataanalyst #resume #resumetemplate</v>
      </c>
      <c r="F631">
        <f>IFERROR(INDEX(content!$F$1:$F$174,MATCH(newdata!A631,content!$G$1:$G$174,0)),0)</f>
        <v>0</v>
      </c>
      <c r="G631" t="str">
        <f>IFERROR(VLOOKUP($A631,content!$G$1:$T$174,3,0),0)</f>
        <v>https://www.instagram.com/p/Cx0eYC0PZzw/</v>
      </c>
      <c r="H631" t="str">
        <f>IFERROR(VLOOKUP($A631,content!$G$1:$T$174,6,0),0)</f>
        <v>Lifetime</v>
      </c>
      <c r="I631">
        <f>IFERROR(VLOOKUP($A631,content!$G$1:$T$174,7,0),0)</f>
        <v>109308</v>
      </c>
      <c r="J631">
        <f>IFERROR(VLOOKUP($A631,content!$G$1:$T$174,8,0),0)</f>
        <v>85641</v>
      </c>
      <c r="K631">
        <f>IFERROR(VLOOKUP($A631,content!$G$1:$T$174,9,0),0)</f>
        <v>2023</v>
      </c>
      <c r="L631">
        <f>IFERROR(VLOOKUP($A631,content!$G$1:$T$174,10,0),0)</f>
        <v>106</v>
      </c>
      <c r="M631">
        <f>IFERROR(VLOOKUP($A631,content!$G$1:$T$174,11,0),0)</f>
        <v>0</v>
      </c>
      <c r="N631">
        <f>IFERROR(VLOOKUP($A631,content!$G$1:$T$174,12,0),0)</f>
        <v>2905</v>
      </c>
      <c r="O631">
        <f>IFERROR(VLOOKUP($A631,content!$G$1:$T$174,13,0),0)</f>
        <v>25</v>
      </c>
    </row>
    <row r="632" spans="1:15" x14ac:dyDescent="0.3">
      <c r="A632" s="12">
        <v>45200</v>
      </c>
      <c r="B632" s="7">
        <v>22259</v>
      </c>
      <c r="C632">
        <f>VLOOKUP(A632,profile_visits!$A$1:$B$658,2,FALSE)</f>
        <v>494</v>
      </c>
      <c r="D632">
        <f>IFERROR(VLOOKUP(A632,new_followers!$A$2:$B$341,2,FALSE),0)</f>
        <v>102</v>
      </c>
      <c r="E632">
        <f>IFERROR(INDEX(content!$E$1:$E$174,MATCH(newdata!A632,content!$G$1:$G$174,0)),)</f>
        <v>0</v>
      </c>
      <c r="F632">
        <f>IFERROR(INDEX(content!$F$1:$F$174,MATCH(newdata!A632,content!$G$1:$G$174,0)),0)</f>
        <v>0</v>
      </c>
      <c r="G632">
        <f>IFERROR(VLOOKUP($A632,content!$G$1:$T$174,3,0),0)</f>
        <v>0</v>
      </c>
      <c r="H632">
        <f>IFERROR(VLOOKUP($A632,content!$G$1:$T$174,6,0),0)</f>
        <v>0</v>
      </c>
      <c r="I632">
        <f>IFERROR(VLOOKUP($A632,content!$G$1:$T$174,7,0),0)</f>
        <v>0</v>
      </c>
      <c r="J632">
        <f>IFERROR(VLOOKUP($A632,content!$G$1:$T$174,8,0),0)</f>
        <v>0</v>
      </c>
      <c r="K632">
        <f>IFERROR(VLOOKUP($A632,content!$G$1:$T$174,9,0),0)</f>
        <v>0</v>
      </c>
      <c r="L632">
        <f>IFERROR(VLOOKUP($A632,content!$G$1:$T$174,10,0),0)</f>
        <v>0</v>
      </c>
      <c r="M632">
        <f>IFERROR(VLOOKUP($A632,content!$G$1:$T$174,11,0),0)</f>
        <v>0</v>
      </c>
      <c r="N632">
        <f>IFERROR(VLOOKUP($A632,content!$G$1:$T$174,12,0),0)</f>
        <v>0</v>
      </c>
      <c r="O632">
        <f>IFERROR(VLOOKUP($A632,content!$G$1:$T$174,13,0),0)</f>
        <v>0</v>
      </c>
    </row>
    <row r="633" spans="1:15" x14ac:dyDescent="0.3">
      <c r="A633" s="12">
        <v>45201</v>
      </c>
      <c r="B633" s="7">
        <v>20191</v>
      </c>
      <c r="C633">
        <f>VLOOKUP(A633,profile_visits!$A$1:$B$658,2,FALSE)</f>
        <v>521</v>
      </c>
      <c r="D633">
        <f>IFERROR(VLOOKUP(A633,new_followers!$A$2:$B$341,2,FALSE),0)</f>
        <v>120</v>
      </c>
      <c r="E633" t="str">
        <f>IFERROR(INDEX(content!$E$1:$E$174,MATCH(newdata!A633,content!$G$1:$G$174,0)),)</f>
        <v>Box plots are my favourite type of plots but it has some disadvantages.. Comment below if you know of any disadvantages!
#data #ai #datavisualization #boxplot #dataanalytics #datastorytelling</v>
      </c>
      <c r="F633">
        <f>IFERROR(INDEX(content!$F$1:$F$174,MATCH(newdata!A633,content!$G$1:$G$174,0)),0)</f>
        <v>73</v>
      </c>
      <c r="G633" t="str">
        <f>IFERROR(VLOOKUP($A633,content!$G$1:$T$174,3,0),0)</f>
        <v>https://www.instagram.com/reel/Cx5VoYPt1Bq/</v>
      </c>
      <c r="H633" t="str">
        <f>IFERROR(VLOOKUP($A633,content!$G$1:$T$174,6,0),0)</f>
        <v>Lifetime</v>
      </c>
      <c r="I633">
        <f>IFERROR(VLOOKUP($A633,content!$G$1:$T$174,7,0),0)</f>
        <v>15816</v>
      </c>
      <c r="J633">
        <f>IFERROR(VLOOKUP($A633,content!$G$1:$T$174,8,0),0)</f>
        <v>12695</v>
      </c>
      <c r="K633">
        <f>IFERROR(VLOOKUP($A633,content!$G$1:$T$174,9,0),0)</f>
        <v>37</v>
      </c>
      <c r="L633">
        <f>IFERROR(VLOOKUP($A633,content!$G$1:$T$174,10,0),0)</f>
        <v>2</v>
      </c>
      <c r="M633">
        <f>IFERROR(VLOOKUP($A633,content!$G$1:$T$174,11,0),0)</f>
        <v>14847</v>
      </c>
      <c r="N633">
        <f>IFERROR(VLOOKUP($A633,content!$G$1:$T$174,12,0),0)</f>
        <v>776</v>
      </c>
      <c r="O633">
        <f>IFERROR(VLOOKUP($A633,content!$G$1:$T$174,13,0),0)</f>
        <v>26</v>
      </c>
    </row>
    <row r="634" spans="1:15" x14ac:dyDescent="0.3">
      <c r="A634" s="12">
        <v>45202</v>
      </c>
      <c r="B634" s="7">
        <v>14103</v>
      </c>
      <c r="C634">
        <f>VLOOKUP(A634,profile_visits!$A$1:$B$658,2,FALSE)</f>
        <v>337</v>
      </c>
      <c r="D634">
        <f>IFERROR(VLOOKUP(A634,new_followers!$A$2:$B$341,2,FALSE),0)</f>
        <v>114</v>
      </c>
      <c r="E634" t="str">
        <f>IFERROR(INDEX(content!$E$1:$E$174,MATCH(newdata!A634,content!$G$1:$G$174,0)),)</f>
        <v>What else should I teach ? Comment below
@dataanalystduo x @datatodestiny 
#data #dataanalyst #ai #datascience #job #learn #study #educate #datavisualization #graph #learning #learndatascience</v>
      </c>
      <c r="F634">
        <f>IFERROR(INDEX(content!$F$1:$F$174,MATCH(newdata!A634,content!$G$1:$G$174,0)),0)</f>
        <v>76</v>
      </c>
      <c r="G634" t="str">
        <f>IFERROR(VLOOKUP($A634,content!$G$1:$T$174,3,0),0)</f>
        <v>https://www.instagram.com/reel/Cx7-YRYNbWD/</v>
      </c>
      <c r="H634" t="str">
        <f>IFERROR(VLOOKUP($A634,content!$G$1:$T$174,6,0),0)</f>
        <v>Lifetime</v>
      </c>
      <c r="I634">
        <f>IFERROR(VLOOKUP($A634,content!$G$1:$T$174,7,0),0)</f>
        <v>14522</v>
      </c>
      <c r="J634">
        <f>IFERROR(VLOOKUP($A634,content!$G$1:$T$174,8,0),0)</f>
        <v>11596</v>
      </c>
      <c r="K634">
        <f>IFERROR(VLOOKUP($A634,content!$G$1:$T$174,9,0),0)</f>
        <v>56</v>
      </c>
      <c r="L634">
        <f>IFERROR(VLOOKUP($A634,content!$G$1:$T$174,10,0),0)</f>
        <v>10</v>
      </c>
      <c r="M634">
        <f>IFERROR(VLOOKUP($A634,content!$G$1:$T$174,11,0),0)</f>
        <v>14032</v>
      </c>
      <c r="N634">
        <f>IFERROR(VLOOKUP($A634,content!$G$1:$T$174,12,0),0)</f>
        <v>689</v>
      </c>
      <c r="O634">
        <f>IFERROR(VLOOKUP($A634,content!$G$1:$T$174,13,0),0)</f>
        <v>5</v>
      </c>
    </row>
    <row r="635" spans="1:15" x14ac:dyDescent="0.3">
      <c r="A635" s="12">
        <v>45203</v>
      </c>
      <c r="B635" s="7">
        <v>28613</v>
      </c>
      <c r="C635">
        <f>VLOOKUP(A635,profile_visits!$A$1:$B$658,2,FALSE)</f>
        <v>653</v>
      </c>
      <c r="D635">
        <f>IFERROR(VLOOKUP(A635,new_followers!$A$2:$B$341,2,FALSE),0)</f>
        <v>103</v>
      </c>
      <c r="E635" t="str">
        <f>IFERROR(INDEX(content!$E$1:$E$174,MATCH(newdata!A635,content!$G$1:$G$174,0)),)</f>
        <v>Today I learned about Recursive CTEs. Which interview topics are you preparing for? 
Follow @datatodestiny &amp; @dataanalystduo 
#datascience #dataanalyst #dataanalytics #dataanalystduo #statistics #sql #sqlinterview #trending #database</v>
      </c>
      <c r="F635">
        <f>IFERROR(INDEX(content!$F$1:$F$174,MATCH(newdata!A635,content!$G$1:$G$174,0)),0)</f>
        <v>55</v>
      </c>
      <c r="G635" t="str">
        <f>IFERROR(VLOOKUP($A635,content!$G$1:$T$174,3,0),0)</f>
        <v>https://www.instagram.com/reel/Cx-nhMqvDAj/</v>
      </c>
      <c r="H635" t="str">
        <f>IFERROR(VLOOKUP($A635,content!$G$1:$T$174,6,0),0)</f>
        <v>Lifetime</v>
      </c>
      <c r="I635">
        <f>IFERROR(VLOOKUP($A635,content!$G$1:$T$174,7,0),0)</f>
        <v>78792</v>
      </c>
      <c r="J635">
        <f>IFERROR(VLOOKUP($A635,content!$G$1:$T$174,8,0),0)</f>
        <v>71678</v>
      </c>
      <c r="K635">
        <f>IFERROR(VLOOKUP($A635,content!$G$1:$T$174,9,0),0)</f>
        <v>712</v>
      </c>
      <c r="L635">
        <f>IFERROR(VLOOKUP($A635,content!$G$1:$T$174,10,0),0)</f>
        <v>886</v>
      </c>
      <c r="M635">
        <f>IFERROR(VLOOKUP($A635,content!$G$1:$T$174,11,0),0)</f>
        <v>76369</v>
      </c>
      <c r="N635">
        <f>IFERROR(VLOOKUP($A635,content!$G$1:$T$174,12,0),0)</f>
        <v>2817</v>
      </c>
      <c r="O635">
        <f>IFERROR(VLOOKUP($A635,content!$G$1:$T$174,13,0),0)</f>
        <v>58</v>
      </c>
    </row>
    <row r="636" spans="1:15" x14ac:dyDescent="0.3">
      <c r="A636" s="12">
        <v>45204</v>
      </c>
      <c r="B636" s="7">
        <v>24945</v>
      </c>
      <c r="C636">
        <f>VLOOKUP(A636,profile_visits!$A$1:$B$658,2,FALSE)</f>
        <v>547</v>
      </c>
      <c r="D636">
        <f>IFERROR(VLOOKUP(A636,new_followers!$A$2:$B$341,2,FALSE),0)</f>
        <v>155</v>
      </c>
      <c r="E636" t="str">
        <f>IFERROR(INDEX(content!$E$1:$E$174,MATCH(newdata!A636,content!$G$1:$G$174,0)),)</f>
        <v>What doubts you have about Data Analytics?
#datascience #dataanalyst #dataanalytics #dataanalystduo #statistics #onestopstatistics #onestopanalytics #sql #trending</v>
      </c>
      <c r="F636">
        <f>IFERROR(INDEX(content!$F$1:$F$174,MATCH(newdata!A636,content!$G$1:$G$174,0)),0)</f>
        <v>38</v>
      </c>
      <c r="G636" t="str">
        <f>IFERROR(VLOOKUP($A636,content!$G$1:$T$174,3,0),0)</f>
        <v>https://www.instagram.com/reel/CyBQ5K2vnq_/</v>
      </c>
      <c r="H636" t="str">
        <f>IFERROR(VLOOKUP($A636,content!$G$1:$T$174,6,0),0)</f>
        <v>Lifetime</v>
      </c>
      <c r="I636">
        <f>IFERROR(VLOOKUP($A636,content!$G$1:$T$174,7,0),0)</f>
        <v>19559</v>
      </c>
      <c r="J636">
        <f>IFERROR(VLOOKUP($A636,content!$G$1:$T$174,8,0),0)</f>
        <v>17381</v>
      </c>
      <c r="K636">
        <f>IFERROR(VLOOKUP($A636,content!$G$1:$T$174,9,0),0)</f>
        <v>112</v>
      </c>
      <c r="L636">
        <f>IFERROR(VLOOKUP($A636,content!$G$1:$T$174,10,0),0)</f>
        <v>5</v>
      </c>
      <c r="M636">
        <f>IFERROR(VLOOKUP($A636,content!$G$1:$T$174,11,0),0)</f>
        <v>18762</v>
      </c>
      <c r="N636">
        <f>IFERROR(VLOOKUP($A636,content!$G$1:$T$174,12,0),0)</f>
        <v>991</v>
      </c>
      <c r="O636">
        <f>IFERROR(VLOOKUP($A636,content!$G$1:$T$174,13,0),0)</f>
        <v>13</v>
      </c>
    </row>
    <row r="637" spans="1:15" x14ac:dyDescent="0.3">
      <c r="A637" s="12">
        <v>45205</v>
      </c>
      <c r="B637" s="7">
        <v>22726</v>
      </c>
      <c r="C637">
        <f>VLOOKUP(A637,profile_visits!$A$1:$B$658,2,FALSE)</f>
        <v>463</v>
      </c>
      <c r="D637">
        <f>IFERROR(VLOOKUP(A637,new_followers!$A$2:$B$341,2,FALSE),0)</f>
        <v>160</v>
      </c>
      <c r="E637" t="str">
        <f>IFERROR(INDEX(content!$E$1:$E$174,MATCH(newdata!A637,content!$G$1:$G$174,0)),)</f>
        <v>@datatodestiny x @dataanalystduo | Top value-adding certificates for your resume. 
☑️ Microsoft Power BI Data Analyst: This certification is offered by Microsoft and focuses on Power BI, a powerful data visualization and business intelligence tool. It validates your skills in using Power BI to analyze and visualize data, create interactive reports, and make data-driven decisions.
☑️ AWS Certified Data Analytics Specialty: Amazon Web Services (AWS) offers the AWS Certified Data Analytics Specialty certification. It demonstrates your expertise in using AWS services to design, build, secure, and maintain analytics solutions.
☑️ Tableau Desktop Specialist/Tableau Certified Data Analyst:
☑️ Tableau offers certifications for individuals who want to demonstrate their proficiency in using Tableau, a popular data visualization tool. 
☑️ Google Data Analytics Professional/Google Advanced Data Analytics Professional Certificate: These certifications are offered by Google in partnership with Coursera. They cover a range of data analysis topics, including data cleaning, data visualization, and statistical analysis. 
These certifications can be valuable for data analysts as they provide recognition of your expertise in specific tools and platforms commonly used in the field of data analytics. 
#datascience #dataanalytics #tableau #powerbi #python #dataanalyst #datascientist #statistics #trendingreels</v>
      </c>
      <c r="F637">
        <f>IFERROR(INDEX(content!$F$1:$F$174,MATCH(newdata!A637,content!$G$1:$G$174,0)),0)</f>
        <v>7</v>
      </c>
      <c r="G637" t="str">
        <f>IFERROR(VLOOKUP($A637,content!$G$1:$T$174,3,0),0)</f>
        <v>https://www.instagram.com/reel/CyDoCpmtV8B/</v>
      </c>
      <c r="H637" t="str">
        <f>IFERROR(VLOOKUP($A637,content!$G$1:$T$174,6,0),0)</f>
        <v>Lifetime</v>
      </c>
      <c r="I637">
        <f>IFERROR(VLOOKUP($A637,content!$G$1:$T$174,7,0),0)</f>
        <v>23458</v>
      </c>
      <c r="J637">
        <f>IFERROR(VLOOKUP($A637,content!$G$1:$T$174,8,0),0)</f>
        <v>20069</v>
      </c>
      <c r="K637">
        <f>IFERROR(VLOOKUP($A637,content!$G$1:$T$174,9,0),0)</f>
        <v>217</v>
      </c>
      <c r="L637">
        <f>IFERROR(VLOOKUP($A637,content!$G$1:$T$174,10,0),0)</f>
        <v>1</v>
      </c>
      <c r="M637">
        <f>IFERROR(VLOOKUP($A637,content!$G$1:$T$174,11,0),0)</f>
        <v>22609</v>
      </c>
      <c r="N637">
        <f>IFERROR(VLOOKUP($A637,content!$G$1:$T$174,12,0),0)</f>
        <v>747</v>
      </c>
      <c r="O637">
        <f>IFERROR(VLOOKUP($A637,content!$G$1:$T$174,13,0),0)</f>
        <v>6</v>
      </c>
    </row>
    <row r="638" spans="1:15" x14ac:dyDescent="0.3">
      <c r="A638" s="12">
        <v>45206</v>
      </c>
      <c r="B638" s="7">
        <v>13564</v>
      </c>
      <c r="C638">
        <f>VLOOKUP(A638,profile_visits!$A$1:$B$658,2,FALSE)</f>
        <v>437</v>
      </c>
      <c r="D638">
        <f>IFERROR(VLOOKUP(A638,new_followers!$A$2:$B$341,2,FALSE),0)</f>
        <v>170</v>
      </c>
      <c r="E638">
        <f>IFERROR(INDEX(content!$E$1:$E$174,MATCH(newdata!A638,content!$G$1:$G$174,0)),)</f>
        <v>0</v>
      </c>
      <c r="F638">
        <f>IFERROR(INDEX(content!$F$1:$F$174,MATCH(newdata!A638,content!$G$1:$G$174,0)),0)</f>
        <v>0</v>
      </c>
      <c r="G638">
        <f>IFERROR(VLOOKUP($A638,content!$G$1:$T$174,3,0),0)</f>
        <v>0</v>
      </c>
      <c r="H638">
        <f>IFERROR(VLOOKUP($A638,content!$G$1:$T$174,6,0),0)</f>
        <v>0</v>
      </c>
      <c r="I638">
        <f>IFERROR(VLOOKUP($A638,content!$G$1:$T$174,7,0),0)</f>
        <v>0</v>
      </c>
      <c r="J638">
        <f>IFERROR(VLOOKUP($A638,content!$G$1:$T$174,8,0),0)</f>
        <v>0</v>
      </c>
      <c r="K638">
        <f>IFERROR(VLOOKUP($A638,content!$G$1:$T$174,9,0),0)</f>
        <v>0</v>
      </c>
      <c r="L638">
        <f>IFERROR(VLOOKUP($A638,content!$G$1:$T$174,10,0),0)</f>
        <v>0</v>
      </c>
      <c r="M638">
        <f>IFERROR(VLOOKUP($A638,content!$G$1:$T$174,11,0),0)</f>
        <v>0</v>
      </c>
      <c r="N638">
        <f>IFERROR(VLOOKUP($A638,content!$G$1:$T$174,12,0),0)</f>
        <v>0</v>
      </c>
      <c r="O638">
        <f>IFERROR(VLOOKUP($A638,content!$G$1:$T$174,13,0),0)</f>
        <v>0</v>
      </c>
    </row>
    <row r="639" spans="1:15" x14ac:dyDescent="0.3">
      <c r="A639" s="12">
        <v>45207</v>
      </c>
      <c r="B639" s="7">
        <v>15087</v>
      </c>
      <c r="C639">
        <f>VLOOKUP(A639,profile_visits!$A$1:$B$658,2,FALSE)</f>
        <v>448</v>
      </c>
      <c r="D639">
        <f>IFERROR(VLOOKUP(A639,new_followers!$A$2:$B$341,2,FALSE),0)</f>
        <v>149</v>
      </c>
      <c r="E639">
        <f>IFERROR(INDEX(content!$E$1:$E$174,MATCH(newdata!A639,content!$G$1:$G$174,0)),)</f>
        <v>0</v>
      </c>
      <c r="F639">
        <f>IFERROR(INDEX(content!$F$1:$F$174,MATCH(newdata!A639,content!$G$1:$G$174,0)),0)</f>
        <v>0</v>
      </c>
      <c r="G639">
        <f>IFERROR(VLOOKUP($A639,content!$G$1:$T$174,3,0),0)</f>
        <v>0</v>
      </c>
      <c r="H639">
        <f>IFERROR(VLOOKUP($A639,content!$G$1:$T$174,6,0),0)</f>
        <v>0</v>
      </c>
      <c r="I639">
        <f>IFERROR(VLOOKUP($A639,content!$G$1:$T$174,7,0),0)</f>
        <v>0</v>
      </c>
      <c r="J639">
        <f>IFERROR(VLOOKUP($A639,content!$G$1:$T$174,8,0),0)</f>
        <v>0</v>
      </c>
      <c r="K639">
        <f>IFERROR(VLOOKUP($A639,content!$G$1:$T$174,9,0),0)</f>
        <v>0</v>
      </c>
      <c r="L639">
        <f>IFERROR(VLOOKUP($A639,content!$G$1:$T$174,10,0),0)</f>
        <v>0</v>
      </c>
      <c r="M639">
        <f>IFERROR(VLOOKUP($A639,content!$G$1:$T$174,11,0),0)</f>
        <v>0</v>
      </c>
      <c r="N639">
        <f>IFERROR(VLOOKUP($A639,content!$G$1:$T$174,12,0),0)</f>
        <v>0</v>
      </c>
      <c r="O639">
        <f>IFERROR(VLOOKUP($A639,content!$G$1:$T$174,13,0),0)</f>
        <v>0</v>
      </c>
    </row>
    <row r="640" spans="1:15" x14ac:dyDescent="0.3">
      <c r="A640" s="12">
        <v>45208</v>
      </c>
      <c r="B640" s="7">
        <v>30832</v>
      </c>
      <c r="C640">
        <f>VLOOKUP(A640,profile_visits!$A$1:$B$658,2,FALSE)</f>
        <v>641</v>
      </c>
      <c r="D640">
        <f>IFERROR(VLOOKUP(A640,new_followers!$A$2:$B$341,2,FALSE),0)</f>
        <v>195</v>
      </c>
      <c r="E640" t="str">
        <f>IFERROR(INDEX(content!$E$1:$E$174,MATCH(newdata!A640,content!$G$1:$G$174,0)),)</f>
        <v>Comment ‘Resource’ to learn more about Materialized View 🤝🏼
@datatodestiny X @dataanalystduo 
#datascience #dataanalyst #dataanalytics #dataanalystduo #statistics #onestopstatistics #onestopanalytics #sql</v>
      </c>
      <c r="F640">
        <f>IFERROR(INDEX(content!$F$1:$F$174,MATCH(newdata!A640,content!$G$1:$G$174,0)),0)</f>
        <v>51</v>
      </c>
      <c r="G640" t="str">
        <f>IFERROR(VLOOKUP($A640,content!$G$1:$T$174,3,0),0)</f>
        <v>https://www.instagram.com/reel/CyLgVlmrz7A/</v>
      </c>
      <c r="H640" t="str">
        <f>IFERROR(VLOOKUP($A640,content!$G$1:$T$174,6,0),0)</f>
        <v>Lifetime</v>
      </c>
      <c r="I640">
        <f>IFERROR(VLOOKUP($A640,content!$G$1:$T$174,7,0),0)</f>
        <v>33700</v>
      </c>
      <c r="J640">
        <f>IFERROR(VLOOKUP($A640,content!$G$1:$T$174,8,0),0)</f>
        <v>31115</v>
      </c>
      <c r="K640">
        <f>IFERROR(VLOOKUP($A640,content!$G$1:$T$174,9,0),0)</f>
        <v>184</v>
      </c>
      <c r="L640">
        <f>IFERROR(VLOOKUP($A640,content!$G$1:$T$174,10,0),0)</f>
        <v>17</v>
      </c>
      <c r="M640">
        <f>IFERROR(VLOOKUP($A640,content!$G$1:$T$174,11,0),0)</f>
        <v>32074</v>
      </c>
      <c r="N640">
        <f>IFERROR(VLOOKUP($A640,content!$G$1:$T$174,12,0),0)</f>
        <v>1502</v>
      </c>
      <c r="O640">
        <f>IFERROR(VLOOKUP($A640,content!$G$1:$T$174,13,0),0)</f>
        <v>91</v>
      </c>
    </row>
    <row r="641" spans="1:15" x14ac:dyDescent="0.3">
      <c r="A641" s="12">
        <v>45209</v>
      </c>
      <c r="B641" s="7">
        <v>28063</v>
      </c>
      <c r="C641">
        <f>VLOOKUP(A641,profile_visits!$A$1:$B$658,2,FALSE)</f>
        <v>693</v>
      </c>
      <c r="D641">
        <f>IFERROR(VLOOKUP(A641,new_followers!$A$2:$B$341,2,FALSE),0)</f>
        <v>244</v>
      </c>
      <c r="E641" t="str">
        <f>IFERROR(INDEX(content!$E$1:$E$174,MATCH(newdata!A641,content!$G$1:$G$174,0)),)</f>
        <v>Sound on 🔉 If you have any doubts about breaking into Data you can comment below 👇🏼 
#datascience #job #firstjob #data #datascience #career #hardwork #sql #python #stats #hardworking</v>
      </c>
      <c r="F641">
        <f>IFERROR(INDEX(content!$F$1:$F$174,MATCH(newdata!A641,content!$G$1:$G$174,0)),0)</f>
        <v>10</v>
      </c>
      <c r="G641" t="str">
        <f>IFERROR(VLOOKUP($A641,content!$G$1:$T$174,3,0),0)</f>
        <v>https://www.instagram.com/reel/CyOHn3aNBO5/</v>
      </c>
      <c r="H641" t="str">
        <f>IFERROR(VLOOKUP($A641,content!$G$1:$T$174,6,0),0)</f>
        <v>Lifetime</v>
      </c>
      <c r="I641">
        <f>IFERROR(VLOOKUP($A641,content!$G$1:$T$174,7,0),0)</f>
        <v>23876</v>
      </c>
      <c r="J641">
        <f>IFERROR(VLOOKUP($A641,content!$G$1:$T$174,8,0),0)</f>
        <v>19536</v>
      </c>
      <c r="K641">
        <f>IFERROR(VLOOKUP($A641,content!$G$1:$T$174,9,0),0)</f>
        <v>7</v>
      </c>
      <c r="L641">
        <f>IFERROR(VLOOKUP($A641,content!$G$1:$T$174,10,0),0)</f>
        <v>4</v>
      </c>
      <c r="M641">
        <f>IFERROR(VLOOKUP($A641,content!$G$1:$T$174,11,0),0)</f>
        <v>22829</v>
      </c>
      <c r="N641">
        <f>IFERROR(VLOOKUP($A641,content!$G$1:$T$174,12,0),0)</f>
        <v>938</v>
      </c>
      <c r="O641">
        <f>IFERROR(VLOOKUP($A641,content!$G$1:$T$174,13,0),0)</f>
        <v>25</v>
      </c>
    </row>
    <row r="642" spans="1:15" x14ac:dyDescent="0.3">
      <c r="A642" s="12">
        <v>45210</v>
      </c>
      <c r="B642" s="7">
        <v>25559</v>
      </c>
      <c r="C642">
        <f>VLOOKUP(A642,profile_visits!$A$1:$B$658,2,FALSE)</f>
        <v>657</v>
      </c>
      <c r="D642">
        <f>IFERROR(VLOOKUP(A642,new_followers!$A$2:$B$341,2,FALSE),0)</f>
        <v>233</v>
      </c>
      <c r="E642" t="str">
        <f>IFERROR(INDEX(content!$E$1:$E$174,MATCH(newdata!A642,content!$G$1:$G$174,0)),)</f>
        <v>1. When do we use Linear Regression? What is Linear regression. Explain it in Layman terms
2. What are the assumptions of Linear regression?
3. What is difference between R square and Adjusted R square?
4. What if Data is not normally distributed ?
5. How is best fit line selected in Linear regression?
6. Hypothesis testing in context of Linear regression
Feel free to comment below any other questions that were asked to you in an interview.
#data #dataanalytics #dataduo #regression #statistics #sql #analytics #job #career</v>
      </c>
      <c r="F642">
        <f>IFERROR(INDEX(content!$F$1:$F$174,MATCH(newdata!A642,content!$G$1:$G$174,0)),0)</f>
        <v>7</v>
      </c>
      <c r="G642" t="str">
        <f>IFERROR(VLOOKUP($A642,content!$G$1:$T$174,3,0),0)</f>
        <v>https://www.instagram.com/reel/CyQjIHStnDa/</v>
      </c>
      <c r="H642" t="str">
        <f>IFERROR(VLOOKUP($A642,content!$G$1:$T$174,6,0),0)</f>
        <v>Lifetime</v>
      </c>
      <c r="I642">
        <f>IFERROR(VLOOKUP($A642,content!$G$1:$T$174,7,0),0)</f>
        <v>21033</v>
      </c>
      <c r="J642">
        <f>IFERROR(VLOOKUP($A642,content!$G$1:$T$174,8,0),0)</f>
        <v>19239</v>
      </c>
      <c r="K642">
        <f>IFERROR(VLOOKUP($A642,content!$G$1:$T$174,9,0),0)</f>
        <v>90</v>
      </c>
      <c r="L642">
        <f>IFERROR(VLOOKUP($A642,content!$G$1:$T$174,10,0),0)</f>
        <v>11</v>
      </c>
      <c r="M642">
        <f>IFERROR(VLOOKUP($A642,content!$G$1:$T$174,11,0),0)</f>
        <v>20177</v>
      </c>
      <c r="N642">
        <f>IFERROR(VLOOKUP($A642,content!$G$1:$T$174,12,0),0)</f>
        <v>471</v>
      </c>
      <c r="O642">
        <f>IFERROR(VLOOKUP($A642,content!$G$1:$T$174,13,0),0)</f>
        <v>3</v>
      </c>
    </row>
    <row r="643" spans="1:15" x14ac:dyDescent="0.3">
      <c r="A643" s="12">
        <v>45211</v>
      </c>
      <c r="B643" s="7">
        <v>23405</v>
      </c>
      <c r="C643">
        <f>VLOOKUP(A643,profile_visits!$A$1:$B$658,2,FALSE)</f>
        <v>675</v>
      </c>
      <c r="D643">
        <f>IFERROR(VLOOKUP(A643,new_followers!$A$2:$B$341,2,FALSE),0)</f>
        <v>264</v>
      </c>
      <c r="E643">
        <f>IFERROR(INDEX(content!$E$1:$E$174,MATCH(newdata!A643,content!$G$1:$G$174,0)),)</f>
        <v>0</v>
      </c>
      <c r="F643">
        <f>IFERROR(INDEX(content!$F$1:$F$174,MATCH(newdata!A643,content!$G$1:$G$174,0)),0)</f>
        <v>0</v>
      </c>
      <c r="G643">
        <f>IFERROR(VLOOKUP($A643,content!$G$1:$T$174,3,0),0)</f>
        <v>0</v>
      </c>
      <c r="H643">
        <f>IFERROR(VLOOKUP($A643,content!$G$1:$T$174,6,0),0)</f>
        <v>0</v>
      </c>
      <c r="I643">
        <f>IFERROR(VLOOKUP($A643,content!$G$1:$T$174,7,0),0)</f>
        <v>0</v>
      </c>
      <c r="J643">
        <f>IFERROR(VLOOKUP($A643,content!$G$1:$T$174,8,0),0)</f>
        <v>0</v>
      </c>
      <c r="K643">
        <f>IFERROR(VLOOKUP($A643,content!$G$1:$T$174,9,0),0)</f>
        <v>0</v>
      </c>
      <c r="L643">
        <f>IFERROR(VLOOKUP($A643,content!$G$1:$T$174,10,0),0)</f>
        <v>0</v>
      </c>
      <c r="M643">
        <f>IFERROR(VLOOKUP($A643,content!$G$1:$T$174,11,0),0)</f>
        <v>0</v>
      </c>
      <c r="N643">
        <f>IFERROR(VLOOKUP($A643,content!$G$1:$T$174,12,0),0)</f>
        <v>0</v>
      </c>
      <c r="O643">
        <f>IFERROR(VLOOKUP($A643,content!$G$1:$T$174,13,0),0)</f>
        <v>0</v>
      </c>
    </row>
    <row r="644" spans="1:15" x14ac:dyDescent="0.3">
      <c r="A644" s="12">
        <v>45212</v>
      </c>
      <c r="B644" s="7">
        <v>21080</v>
      </c>
      <c r="C644">
        <f>VLOOKUP(A644,profile_visits!$A$1:$B$658,2,FALSE)</f>
        <v>508</v>
      </c>
      <c r="D644">
        <f>IFERROR(VLOOKUP(A644,new_followers!$A$2:$B$341,2,FALSE),0)</f>
        <v>148</v>
      </c>
      <c r="E644" t="str">
        <f>IFERROR(INDEX(content!$E$1:$E$174,MATCH(newdata!A644,content!$G$1:$G$174,0)),)</f>
        <v>Share your stress moments during the interview in the comments below 👇🏼 
#interview #job #jobsearch #jobs #analytics #datadcience #sql #python #casestudy #nervous #stress #joy #jobopportunity #jobseekers</v>
      </c>
      <c r="F644">
        <f>IFERROR(INDEX(content!$F$1:$F$174,MATCH(newdata!A644,content!$G$1:$G$174,0)),0)</f>
        <v>45</v>
      </c>
      <c r="G644" t="str">
        <f>IFERROR(VLOOKUP($A644,content!$G$1:$T$174,3,0),0)</f>
        <v>https://www.instagram.com/reel/CyV7vbztAdg/</v>
      </c>
      <c r="H644" t="str">
        <f>IFERROR(VLOOKUP($A644,content!$G$1:$T$174,6,0),0)</f>
        <v>Lifetime</v>
      </c>
      <c r="I644">
        <f>IFERROR(VLOOKUP($A644,content!$G$1:$T$174,7,0),0)</f>
        <v>15213</v>
      </c>
      <c r="J644">
        <f>IFERROR(VLOOKUP($A644,content!$G$1:$T$174,8,0),0)</f>
        <v>13619</v>
      </c>
      <c r="K644">
        <f>IFERROR(VLOOKUP($A644,content!$G$1:$T$174,9,0),0)</f>
        <v>19</v>
      </c>
      <c r="L644">
        <f>IFERROR(VLOOKUP($A644,content!$G$1:$T$174,10,0),0)</f>
        <v>3</v>
      </c>
      <c r="M644">
        <f>IFERROR(VLOOKUP($A644,content!$G$1:$T$174,11,0),0)</f>
        <v>14132</v>
      </c>
      <c r="N644">
        <f>IFERROR(VLOOKUP($A644,content!$G$1:$T$174,12,0),0)</f>
        <v>723</v>
      </c>
      <c r="O644">
        <f>IFERROR(VLOOKUP($A644,content!$G$1:$T$174,13,0),0)</f>
        <v>23</v>
      </c>
    </row>
    <row r="645" spans="1:15" x14ac:dyDescent="0.3">
      <c r="A645" s="12">
        <v>45213</v>
      </c>
      <c r="B645" s="7">
        <v>15354</v>
      </c>
      <c r="C645">
        <f>VLOOKUP(A645,profile_visits!$A$1:$B$658,2,FALSE)</f>
        <v>429</v>
      </c>
      <c r="D645">
        <f>IFERROR(VLOOKUP(A645,new_followers!$A$2:$B$341,2,FALSE),0)</f>
        <v>141</v>
      </c>
      <c r="E645" t="str">
        <f>IFERROR(INDEX(content!$E$1:$E$174,MATCH(newdata!A645,content!$G$1:$G$174,0)),)</f>
        <v>I hope you’ll found it helpful? Do follow @datatodestiny &amp; @dataanalystduo 
#stats #statistics #data #dataanalytics #ai #ml #datascience #datatodestiny #love #math #education #learning #reel #informationalreel</v>
      </c>
      <c r="F645">
        <f>IFERROR(INDEX(content!$F$1:$F$174,MATCH(newdata!A645,content!$G$1:$G$174,0)),0)</f>
        <v>73</v>
      </c>
      <c r="G645" t="str">
        <f>IFERROR(VLOOKUP($A645,content!$G$1:$T$174,3,0),0)</f>
        <v>https://www.instagram.com/reel/CyYizYxNc3U/</v>
      </c>
      <c r="H645" t="str">
        <f>IFERROR(VLOOKUP($A645,content!$G$1:$T$174,6,0),0)</f>
        <v>Lifetime</v>
      </c>
      <c r="I645">
        <f>IFERROR(VLOOKUP($A645,content!$G$1:$T$174,7,0),0)</f>
        <v>11510</v>
      </c>
      <c r="J645">
        <f>IFERROR(VLOOKUP($A645,content!$G$1:$T$174,8,0),0)</f>
        <v>8673</v>
      </c>
      <c r="K645">
        <f>IFERROR(VLOOKUP($A645,content!$G$1:$T$174,9,0),0)</f>
        <v>30</v>
      </c>
      <c r="L645">
        <f>IFERROR(VLOOKUP($A645,content!$G$1:$T$174,10,0),0)</f>
        <v>3</v>
      </c>
      <c r="M645">
        <f>IFERROR(VLOOKUP($A645,content!$G$1:$T$174,11,0),0)</f>
        <v>12382</v>
      </c>
      <c r="N645">
        <f>IFERROR(VLOOKUP($A645,content!$G$1:$T$174,12,0),0)</f>
        <v>447</v>
      </c>
      <c r="O645">
        <f>IFERROR(VLOOKUP($A645,content!$G$1:$T$174,13,0),0)</f>
        <v>20</v>
      </c>
    </row>
    <row r="646" spans="1:15" x14ac:dyDescent="0.3">
      <c r="A646" s="12">
        <v>45214</v>
      </c>
      <c r="B646" s="7">
        <v>14221</v>
      </c>
      <c r="C646">
        <f>VLOOKUP(A646,profile_visits!$A$1:$B$658,2,FALSE)</f>
        <v>417</v>
      </c>
      <c r="D646">
        <f>IFERROR(VLOOKUP(A646,new_followers!$A$2:$B$341,2,FALSE),0)</f>
        <v>101</v>
      </c>
      <c r="E646" t="str">
        <f>IFERROR(INDEX(content!$E$1:$E$174,MATCH(newdata!A646,content!$G$1:$G$174,0)),)</f>
        <v>Finding a project objective can be tricky. Hope this tip helped.. 🫶🏼 All the best 
#data #tip #trick #portfolio #job #project #sql #python #ai</v>
      </c>
      <c r="F646">
        <f>IFERROR(INDEX(content!$F$1:$F$174,MATCH(newdata!A646,content!$G$1:$G$174,0)),0)</f>
        <v>83</v>
      </c>
      <c r="G646" t="str">
        <f>IFERROR(VLOOKUP($A646,content!$G$1:$T$174,3,0),0)</f>
        <v>https://www.instagram.com/reel/CybBtJnvAaT/</v>
      </c>
      <c r="H646" t="str">
        <f>IFERROR(VLOOKUP($A646,content!$G$1:$T$174,6,0),0)</f>
        <v>Lifetime</v>
      </c>
      <c r="I646">
        <f>IFERROR(VLOOKUP($A646,content!$G$1:$T$174,7,0),0)</f>
        <v>13486</v>
      </c>
      <c r="J646">
        <f>IFERROR(VLOOKUP($A646,content!$G$1:$T$174,8,0),0)</f>
        <v>11510</v>
      </c>
      <c r="K646">
        <f>IFERROR(VLOOKUP($A646,content!$G$1:$T$174,9,0),0)</f>
        <v>63</v>
      </c>
      <c r="L646">
        <f>IFERROR(VLOOKUP($A646,content!$G$1:$T$174,10,0),0)</f>
        <v>2</v>
      </c>
      <c r="M646">
        <f>IFERROR(VLOOKUP($A646,content!$G$1:$T$174,11,0),0)</f>
        <v>12378</v>
      </c>
      <c r="N646">
        <f>IFERROR(VLOOKUP($A646,content!$G$1:$T$174,12,0),0)</f>
        <v>655</v>
      </c>
      <c r="O646">
        <f>IFERROR(VLOOKUP($A646,content!$G$1:$T$174,13,0),0)</f>
        <v>17</v>
      </c>
    </row>
    <row r="647" spans="1:15" x14ac:dyDescent="0.3">
      <c r="A647" s="12">
        <v>45215</v>
      </c>
      <c r="B647" s="7">
        <v>12806</v>
      </c>
      <c r="C647">
        <f>VLOOKUP(A647,profile_visits!$A$1:$B$658,2,FALSE)</f>
        <v>368</v>
      </c>
      <c r="D647">
        <f>IFERROR(VLOOKUP(A647,new_followers!$A$2:$B$341,2,FALSE),0)</f>
        <v>112</v>
      </c>
      <c r="E647" t="str">
        <f>IFERROR(INDEX(content!$E$1:$E$174,MATCH(newdata!A647,content!$G$1:$G$174,0)),)</f>
        <v>I created questionnaire for my first Data Science Project &amp; went into my university campus and collected over 800 samples responses . It was fun and rewarding 🫶🏼☺️ Hope you learned something new !
Follow @dataanalystduo X @datatodestiny 
#data #datascience #data #datascience #funlearning #learning #education #information #sql</v>
      </c>
      <c r="F647">
        <f>IFERROR(INDEX(content!$F$1:$F$174,MATCH(newdata!A647,content!$G$1:$G$174,0)),0)</f>
        <v>29</v>
      </c>
      <c r="G647" t="str">
        <f>IFERROR(VLOOKUP($A647,content!$G$1:$T$174,3,0),0)</f>
        <v>https://www.instagram.com/reel/Cydbg8JtWC5/</v>
      </c>
      <c r="H647" t="str">
        <f>IFERROR(VLOOKUP($A647,content!$G$1:$T$174,6,0),0)</f>
        <v>Lifetime</v>
      </c>
      <c r="I647">
        <f>IFERROR(VLOOKUP($A647,content!$G$1:$T$174,7,0),0)</f>
        <v>12690</v>
      </c>
      <c r="J647">
        <f>IFERROR(VLOOKUP($A647,content!$G$1:$T$174,8,0),0)</f>
        <v>9768</v>
      </c>
      <c r="K647">
        <f>IFERROR(VLOOKUP($A647,content!$G$1:$T$174,9,0),0)</f>
        <v>27</v>
      </c>
      <c r="L647">
        <f>IFERROR(VLOOKUP($A647,content!$G$1:$T$174,10,0),0)</f>
        <v>0</v>
      </c>
      <c r="M647">
        <f>IFERROR(VLOOKUP($A647,content!$G$1:$T$174,11,0),0)</f>
        <v>11570</v>
      </c>
      <c r="N647">
        <f>IFERROR(VLOOKUP($A647,content!$G$1:$T$174,12,0),0)</f>
        <v>450</v>
      </c>
      <c r="O647">
        <f>IFERROR(VLOOKUP($A647,content!$G$1:$T$174,13,0),0)</f>
        <v>14</v>
      </c>
    </row>
    <row r="648" spans="1:15" x14ac:dyDescent="0.3">
      <c r="A648" s="12">
        <v>45216</v>
      </c>
      <c r="B648" s="7">
        <v>16433</v>
      </c>
      <c r="C648">
        <f>VLOOKUP(A648,profile_visits!$A$1:$B$658,2,FALSE)</f>
        <v>445</v>
      </c>
      <c r="D648">
        <f>IFERROR(VLOOKUP(A648,new_followers!$A$2:$B$341,2,FALSE),0)</f>
        <v>134</v>
      </c>
      <c r="E648" t="str">
        <f>IFERROR(INDEX(content!$E$1:$E$174,MATCH(newdata!A648,content!$G$1:$G$174,0)),)</f>
        <v>PS: Nothing is sponsored 😛
Follow @dataanalystduo x @datatodestiny 
#datascience #dataanalytics #dataanalyst #setup #pcsetup</v>
      </c>
      <c r="F648">
        <f>IFERROR(INDEX(content!$F$1:$F$174,MATCH(newdata!A648,content!$G$1:$G$174,0)),0)</f>
        <v>56</v>
      </c>
      <c r="G648" t="str">
        <f>IFERROR(VLOOKUP($A648,content!$G$1:$T$174,3,0),0)</f>
        <v>https://www.instagram.com/reel/CygIikxvfp5/</v>
      </c>
      <c r="H648" t="str">
        <f>IFERROR(VLOOKUP($A648,content!$G$1:$T$174,6,0),0)</f>
        <v>Lifetime</v>
      </c>
      <c r="I648">
        <f>IFERROR(VLOOKUP($A648,content!$G$1:$T$174,7,0),0)</f>
        <v>18740</v>
      </c>
      <c r="J648">
        <f>IFERROR(VLOOKUP($A648,content!$G$1:$T$174,8,0),0)</f>
        <v>15097</v>
      </c>
      <c r="K648">
        <f>IFERROR(VLOOKUP($A648,content!$G$1:$T$174,9,0),0)</f>
        <v>11</v>
      </c>
      <c r="L648">
        <f>IFERROR(VLOOKUP($A648,content!$G$1:$T$174,10,0),0)</f>
        <v>1</v>
      </c>
      <c r="M648">
        <f>IFERROR(VLOOKUP($A648,content!$G$1:$T$174,11,0),0)</f>
        <v>16933</v>
      </c>
      <c r="N648">
        <f>IFERROR(VLOOKUP($A648,content!$G$1:$T$174,12,0),0)</f>
        <v>674</v>
      </c>
      <c r="O648">
        <f>IFERROR(VLOOKUP($A648,content!$G$1:$T$174,13,0),0)</f>
        <v>22</v>
      </c>
    </row>
    <row r="649" spans="1:15" x14ac:dyDescent="0.3">
      <c r="A649" s="12">
        <v>45217</v>
      </c>
      <c r="B649" s="7">
        <v>13642</v>
      </c>
      <c r="C649">
        <f>VLOOKUP(A649,profile_visits!$A$1:$B$658,2,FALSE)</f>
        <v>388</v>
      </c>
      <c r="D649">
        <f>IFERROR(VLOOKUP(A649,new_followers!$A$2:$B$341,2,FALSE),0)</f>
        <v>127</v>
      </c>
      <c r="E649" t="str">
        <f>IFERROR(INDEX(content!$E$1:$E$174,MATCH(newdata!A649,content!$G$1:$G$174,0)),)</f>
        <v>Why statistics is important?
Follow @dataanalystduo x @datatodestiny
#datascience #dataanalyst #dataanalytics #dataanalystduo #statistics #onestopstatistics #onestopanalytics #sql #python #coding #trendingreels</v>
      </c>
      <c r="F649">
        <f>IFERROR(INDEX(content!$F$1:$F$174,MATCH(newdata!A649,content!$G$1:$G$174,0)),0)</f>
        <v>20</v>
      </c>
      <c r="G649" t="str">
        <f>IFERROR(VLOOKUP($A649,content!$G$1:$T$174,3,0),0)</f>
        <v>https://www.instagram.com/reel/Cyiq8JOv9Nm/</v>
      </c>
      <c r="H649" t="str">
        <f>IFERROR(VLOOKUP($A649,content!$G$1:$T$174,6,0),0)</f>
        <v>Lifetime</v>
      </c>
      <c r="I649">
        <f>IFERROR(VLOOKUP($A649,content!$G$1:$T$174,7,0),0)</f>
        <v>10339</v>
      </c>
      <c r="J649">
        <f>IFERROR(VLOOKUP($A649,content!$G$1:$T$174,8,0),0)</f>
        <v>8784</v>
      </c>
      <c r="K649">
        <f>IFERROR(VLOOKUP($A649,content!$G$1:$T$174,9,0),0)</f>
        <v>73</v>
      </c>
      <c r="L649">
        <f>IFERROR(VLOOKUP($A649,content!$G$1:$T$174,10,0),0)</f>
        <v>3</v>
      </c>
      <c r="M649">
        <f>IFERROR(VLOOKUP($A649,content!$G$1:$T$174,11,0),0)</f>
        <v>9334</v>
      </c>
      <c r="N649">
        <f>IFERROR(VLOOKUP($A649,content!$G$1:$T$174,12,0),0)</f>
        <v>423</v>
      </c>
      <c r="O649">
        <f>IFERROR(VLOOKUP($A649,content!$G$1:$T$174,13,0),0)</f>
        <v>2</v>
      </c>
    </row>
    <row r="650" spans="1:15" x14ac:dyDescent="0.3">
      <c r="A650" s="12">
        <v>45218</v>
      </c>
      <c r="B650" s="7">
        <v>23721</v>
      </c>
      <c r="C650">
        <f>VLOOKUP(A650,profile_visits!$A$1:$B$658,2,FALSE)</f>
        <v>588</v>
      </c>
      <c r="D650">
        <f>IFERROR(VLOOKUP(A650,new_followers!$A$2:$B$341,2,FALSE),0)</f>
        <v>125</v>
      </c>
      <c r="E650" t="str">
        <f>IFERROR(INDEX(content!$E$1:$E$174,MATCH(newdata!A650,content!$G$1:$G$174,0)),)</f>
        <v>Follow @dataanalystduo x @datatodestiny 
Linkedin Reach-out templates - Job referral
🟡Junior Level🟡
➡️ “Hi [Name], I’m pursuing a career in Data Science and noticed an entry-level role at [Company]. Your expertise is inspiring! Could you kindly refer me?
🟡Mid-Senior Level🟡
➡️ “Hello [Name], I’m eager to kickstart my Data Analytics journey. Saw an entry-level position at [Company]. Your guidance would be invaluable! Can I ask for your referral?
🟡Executive Level🟡
➡️ “Dear [Name], I aspire to grow in your Data Leadership. There’s an entry-level opportunity at [Company]. Your support would mean a lot. Could you refer me, please?
LinkedIn Reach-out templates - Networking
🟡Junior Level 🟡
➡️ “Hi [Name], Impressed by your work in Data Science! Aspiring DS analyst here seeking guidance. Any tips for someone starting their journey?
🟡Mid-Senior Level🟡
➡️ “Hello [Name], Your expertise in Data Analytics is inspiring! I’m a data analyst looking to expand my skills. Would love to connect and learn from your experiences.
🟡Executive Level🟡
➡️ “Respected [Name], Admire your leadership in Data Science! As an executive in the analytics field, your insights are invaluable. Grateful for any insights you can share with me!
#linkedin #networking #referral #jobs #datascience #ai #dataanal ystduo #statistics</v>
      </c>
      <c r="F650">
        <f>IFERROR(INDEX(content!$F$1:$F$174,MATCH(newdata!A650,content!$G$1:$G$174,0)),0)</f>
        <v>14</v>
      </c>
      <c r="G650" t="str">
        <f>IFERROR(VLOOKUP($A650,content!$G$1:$T$174,3,0),0)</f>
        <v>https://www.instagram.com/reel/CylbqZqvMzn/</v>
      </c>
      <c r="H650" t="str">
        <f>IFERROR(VLOOKUP($A650,content!$G$1:$T$174,6,0),0)</f>
        <v>Lifetime</v>
      </c>
      <c r="I650">
        <f>IFERROR(VLOOKUP($A650,content!$G$1:$T$174,7,0),0)</f>
        <v>31735</v>
      </c>
      <c r="J650">
        <f>IFERROR(VLOOKUP($A650,content!$G$1:$T$174,8,0),0)</f>
        <v>28745</v>
      </c>
      <c r="K650">
        <f>IFERROR(VLOOKUP($A650,content!$G$1:$T$174,9,0),0)</f>
        <v>305</v>
      </c>
      <c r="L650">
        <f>IFERROR(VLOOKUP($A650,content!$G$1:$T$174,10,0),0)</f>
        <v>33</v>
      </c>
      <c r="M650">
        <f>IFERROR(VLOOKUP($A650,content!$G$1:$T$174,11,0),0)</f>
        <v>28797</v>
      </c>
      <c r="N650">
        <f>IFERROR(VLOOKUP($A650,content!$G$1:$T$174,12,0),0)</f>
        <v>933</v>
      </c>
      <c r="O650">
        <f>IFERROR(VLOOKUP($A650,content!$G$1:$T$174,13,0),0)</f>
        <v>14</v>
      </c>
    </row>
    <row r="651" spans="1:15" x14ac:dyDescent="0.3">
      <c r="A651" s="12">
        <v>45219</v>
      </c>
      <c r="B651" s="7">
        <v>16616</v>
      </c>
      <c r="C651">
        <f>VLOOKUP(A651,profile_visits!$A$1:$B$658,2,FALSE)</f>
        <v>306</v>
      </c>
      <c r="D651">
        <f>IFERROR(VLOOKUP(A651,new_followers!$A$2:$B$341,2,FALSE),0)</f>
        <v>125</v>
      </c>
      <c r="E651" t="str">
        <f>IFERROR(INDEX(content!$E$1:$E$174,MATCH(newdata!A651,content!$G$1:$G$174,0)),)</f>
        <v>Read Caption 👇🏼
1. Choose your best work - Select projects that demonstrate your expertise in a particular area or showcase your ability to solve complex problems. Choose projects that are relevant to the job you’re applying for and highlight your strengths as a data analyst.
2. Include a variety of projects - While it’s important to choose your best work, it’s also essential to include a variety of projects in your portfolio. This demonstrates your ability to work on a range of projects and tackle a variety of problems. Include projects that showcase your skills in data cleaning, data visualization, statistical analysis, and machine learning.
3. Provide context and background - Explain the problem you were trying to solve, the data you used, and the analysis methods you employed. This helps potential employers understand your thought process and approach to problem-solving.
4. Concise and visually appealing - Finally, it’s essential to keep your portfolio concise and visually appealing. Use clear and concise language, and include charts and graphs to showcase your results. Keep in mind that potential employers will likely be reviewing many portfolios, so you want to make sure yours stands out.
Follow @dataanalystduo x @datatodestiny
#datascience #dataanalyst #dataanalytics #dataanalystduo #statistics #onestopstatistics #onestopanalytics #sql #python #coding #trending #project</v>
      </c>
      <c r="F651">
        <f>IFERROR(INDEX(content!$F$1:$F$174,MATCH(newdata!A651,content!$G$1:$G$174,0)),0)</f>
        <v>0</v>
      </c>
      <c r="G651" t="str">
        <f>IFERROR(VLOOKUP($A651,content!$G$1:$T$174,3,0),0)</f>
        <v>https://www.instagram.com/p/Cyn7d0uveoy/</v>
      </c>
      <c r="H651" t="str">
        <f>IFERROR(VLOOKUP($A651,content!$G$1:$T$174,6,0),0)</f>
        <v>Lifetime</v>
      </c>
      <c r="I651">
        <f>IFERROR(VLOOKUP($A651,content!$G$1:$T$174,7,0),0)</f>
        <v>8518</v>
      </c>
      <c r="J651">
        <f>IFERROR(VLOOKUP($A651,content!$G$1:$T$174,8,0),0)</f>
        <v>7025</v>
      </c>
      <c r="K651">
        <f>IFERROR(VLOOKUP($A651,content!$G$1:$T$174,9,0),0)</f>
        <v>6</v>
      </c>
      <c r="L651">
        <f>IFERROR(VLOOKUP($A651,content!$G$1:$T$174,10,0),0)</f>
        <v>0</v>
      </c>
      <c r="M651">
        <f>IFERROR(VLOOKUP($A651,content!$G$1:$T$174,11,0),0)</f>
        <v>0</v>
      </c>
      <c r="N651">
        <f>IFERROR(VLOOKUP($A651,content!$G$1:$T$174,12,0),0)</f>
        <v>135</v>
      </c>
      <c r="O651">
        <f>IFERROR(VLOOKUP($A651,content!$G$1:$T$174,13,0),0)</f>
        <v>3</v>
      </c>
    </row>
    <row r="652" spans="1:15" x14ac:dyDescent="0.3">
      <c r="A652" s="12">
        <v>45220</v>
      </c>
      <c r="B652" s="7">
        <v>17400</v>
      </c>
      <c r="C652">
        <f>VLOOKUP(A652,profile_visits!$A$1:$B$658,2,FALSE)</f>
        <v>337</v>
      </c>
      <c r="D652">
        <f>IFERROR(VLOOKUP(A652,new_followers!$A$2:$B$341,2,FALSE),0)</f>
        <v>129</v>
      </c>
      <c r="E652">
        <f>IFERROR(INDEX(content!$E$1:$E$174,MATCH(newdata!A652,content!$G$1:$G$174,0)),)</f>
        <v>0</v>
      </c>
      <c r="F652">
        <f>IFERROR(INDEX(content!$F$1:$F$174,MATCH(newdata!A652,content!$G$1:$G$174,0)),0)</f>
        <v>0</v>
      </c>
      <c r="G652">
        <f>IFERROR(VLOOKUP($A652,content!$G$1:$T$174,3,0),0)</f>
        <v>0</v>
      </c>
      <c r="H652">
        <f>IFERROR(VLOOKUP($A652,content!$G$1:$T$174,6,0),0)</f>
        <v>0</v>
      </c>
      <c r="I652">
        <f>IFERROR(VLOOKUP($A652,content!$G$1:$T$174,7,0),0)</f>
        <v>0</v>
      </c>
      <c r="J652">
        <f>IFERROR(VLOOKUP($A652,content!$G$1:$T$174,8,0),0)</f>
        <v>0</v>
      </c>
      <c r="K652">
        <f>IFERROR(VLOOKUP($A652,content!$G$1:$T$174,9,0),0)</f>
        <v>0</v>
      </c>
      <c r="L652">
        <f>IFERROR(VLOOKUP($A652,content!$G$1:$T$174,10,0),0)</f>
        <v>0</v>
      </c>
      <c r="M652">
        <f>IFERROR(VLOOKUP($A652,content!$G$1:$T$174,11,0),0)</f>
        <v>0</v>
      </c>
      <c r="N652">
        <f>IFERROR(VLOOKUP($A652,content!$G$1:$T$174,12,0),0)</f>
        <v>0</v>
      </c>
      <c r="O652">
        <f>IFERROR(VLOOKUP($A652,content!$G$1:$T$174,13,0),0)</f>
        <v>0</v>
      </c>
    </row>
    <row r="653" spans="1:15" x14ac:dyDescent="0.3">
      <c r="A653" s="12">
        <v>45221</v>
      </c>
      <c r="B653" s="7">
        <v>13543</v>
      </c>
      <c r="C653">
        <f>VLOOKUP(A653,profile_visits!$A$1:$B$658,2,FALSE)</f>
        <v>285</v>
      </c>
      <c r="D653">
        <f>IFERROR(VLOOKUP(A653,new_followers!$A$2:$B$341,2,FALSE),0)</f>
        <v>94</v>
      </c>
      <c r="E653">
        <f>IFERROR(INDEX(content!$E$1:$E$174,MATCH(newdata!A653,content!$G$1:$G$174,0)),)</f>
        <v>0</v>
      </c>
      <c r="F653">
        <f>IFERROR(INDEX(content!$F$1:$F$174,MATCH(newdata!A653,content!$G$1:$G$174,0)),0)</f>
        <v>0</v>
      </c>
      <c r="G653">
        <f>IFERROR(VLOOKUP($A653,content!$G$1:$T$174,3,0),0)</f>
        <v>0</v>
      </c>
      <c r="H653">
        <f>IFERROR(VLOOKUP($A653,content!$G$1:$T$174,6,0),0)</f>
        <v>0</v>
      </c>
      <c r="I653">
        <f>IFERROR(VLOOKUP($A653,content!$G$1:$T$174,7,0),0)</f>
        <v>0</v>
      </c>
      <c r="J653">
        <f>IFERROR(VLOOKUP($A653,content!$G$1:$T$174,8,0),0)</f>
        <v>0</v>
      </c>
      <c r="K653">
        <f>IFERROR(VLOOKUP($A653,content!$G$1:$T$174,9,0),0)</f>
        <v>0</v>
      </c>
      <c r="L653">
        <f>IFERROR(VLOOKUP($A653,content!$G$1:$T$174,10,0),0)</f>
        <v>0</v>
      </c>
      <c r="M653">
        <f>IFERROR(VLOOKUP($A653,content!$G$1:$T$174,11,0),0)</f>
        <v>0</v>
      </c>
      <c r="N653">
        <f>IFERROR(VLOOKUP($A653,content!$G$1:$T$174,12,0),0)</f>
        <v>0</v>
      </c>
      <c r="O653">
        <f>IFERROR(VLOOKUP($A653,content!$G$1:$T$174,13,0),0)</f>
        <v>0</v>
      </c>
    </row>
    <row r="654" spans="1:15" x14ac:dyDescent="0.3">
      <c r="A654" s="12">
        <v>45222</v>
      </c>
      <c r="B654" s="7">
        <v>19379</v>
      </c>
      <c r="C654">
        <f>VLOOKUP(A654,profile_visits!$A$1:$B$658,2,FALSE)</f>
        <v>315</v>
      </c>
      <c r="D654">
        <f>IFERROR(VLOOKUP(A654,new_followers!$A$2:$B$341,2,FALSE),0)</f>
        <v>98</v>
      </c>
      <c r="E654" t="str">
        <f>IFERROR(INDEX(content!$E$1:$E$174,MATCH(newdata!A654,content!$G$1:$G$174,0)),)</f>
        <v>The most frequently asked SQL concepts during the interview.. If you want to learn Data Analytics with us just comment below ‘learn’ or dm us ☺️
#data #sql #learn #upskilling #learning #educating #dataanalytics #datasciences #datastorytelling</v>
      </c>
      <c r="F654">
        <f>IFERROR(INDEX(content!$F$1:$F$174,MATCH(newdata!A654,content!$G$1:$G$174,0)),0)</f>
        <v>8</v>
      </c>
      <c r="G654" t="str">
        <f>IFERROR(VLOOKUP($A654,content!$G$1:$T$174,3,0),0)</f>
        <v>https://www.instagram.com/reel/CyvfrJyPLY6/</v>
      </c>
      <c r="H654" t="str">
        <f>IFERROR(VLOOKUP($A654,content!$G$1:$T$174,6,0),0)</f>
        <v>Lifetime</v>
      </c>
      <c r="I654">
        <f>IFERROR(VLOOKUP($A654,content!$G$1:$T$174,7,0),0)</f>
        <v>17614</v>
      </c>
      <c r="J654">
        <f>IFERROR(VLOOKUP($A654,content!$G$1:$T$174,8,0),0)</f>
        <v>15394</v>
      </c>
      <c r="K654">
        <f>IFERROR(VLOOKUP($A654,content!$G$1:$T$174,9,0),0)</f>
        <v>135</v>
      </c>
      <c r="L654">
        <f>IFERROR(VLOOKUP($A654,content!$G$1:$T$174,10,0),0)</f>
        <v>2</v>
      </c>
      <c r="M654">
        <f>IFERROR(VLOOKUP($A654,content!$G$1:$T$174,11,0),0)</f>
        <v>15683</v>
      </c>
      <c r="N654">
        <f>IFERROR(VLOOKUP($A654,content!$G$1:$T$174,12,0),0)</f>
        <v>609</v>
      </c>
      <c r="O654">
        <f>IFERROR(VLOOKUP($A654,content!$G$1:$T$174,13,0),0)</f>
        <v>7</v>
      </c>
    </row>
    <row r="655" spans="1:15" x14ac:dyDescent="0.3">
      <c r="A655" s="12">
        <v>45223</v>
      </c>
      <c r="B655" s="7">
        <v>24288</v>
      </c>
      <c r="C655">
        <f>VLOOKUP(A655,profile_visits!$A$1:$B$658,2,FALSE)</f>
        <v>435</v>
      </c>
      <c r="D655">
        <f>IFERROR(VLOOKUP(A655,new_followers!$A$2:$B$341,2,FALSE),0)</f>
        <v>145</v>
      </c>
      <c r="E655" t="str">
        <f>IFERROR(INDEX(content!$E$1:$E$174,MATCH(newdata!A655,content!$G$1:$G$174,0)),)</f>
        <v>Outliers - Before You Eliminate, Contemplate 📊✨
Outliers in your data can be like hidden gems, offering valuable insights into your dataset. While the initial instinct might be to remove them, consider this: Outliers can often be the keys to understanding exceptional events, uncovering hidden patterns, or even spotting errors in your data collection process. So, before you hit delete, pause and explore the story these data points are telling you. Sometimes, what seems like noise at first can be the signal you’ve been searching for. 🕵️‍♂️🔍💡 
#DataAnalysis #Outliers #DataInsights #data #datascience #datasciencejobs #stats #statistics #datascienceprojects #datascientist</v>
      </c>
      <c r="F655">
        <f>IFERROR(INDEX(content!$F$1:$F$174,MATCH(newdata!A655,content!$G$1:$G$174,0)),0)</f>
        <v>44</v>
      </c>
      <c r="G655" t="str">
        <f>IFERROR(VLOOKUP($A655,content!$G$1:$T$174,3,0),0)</f>
        <v>https://www.instagram.com/reel/CyyHTwbv0aw/</v>
      </c>
      <c r="H655" t="str">
        <f>IFERROR(VLOOKUP($A655,content!$G$1:$T$174,6,0),0)</f>
        <v>Lifetime</v>
      </c>
      <c r="I655">
        <f>IFERROR(VLOOKUP($A655,content!$G$1:$T$174,7,0),0)</f>
        <v>14284</v>
      </c>
      <c r="J655">
        <f>IFERROR(VLOOKUP($A655,content!$G$1:$T$174,8,0),0)</f>
        <v>10779</v>
      </c>
      <c r="K655">
        <f>IFERROR(VLOOKUP($A655,content!$G$1:$T$174,9,0),0)</f>
        <v>17</v>
      </c>
      <c r="L655">
        <f>IFERROR(VLOOKUP($A655,content!$G$1:$T$174,10,0),0)</f>
        <v>0</v>
      </c>
      <c r="M655">
        <f>IFERROR(VLOOKUP($A655,content!$G$1:$T$174,11,0),0)</f>
        <v>12688</v>
      </c>
      <c r="N655">
        <f>IFERROR(VLOOKUP($A655,content!$G$1:$T$174,12,0),0)</f>
        <v>450</v>
      </c>
      <c r="O655">
        <f>IFERROR(VLOOKUP($A655,content!$G$1:$T$174,13,0),0)</f>
        <v>11</v>
      </c>
    </row>
    <row r="656" spans="1:15" x14ac:dyDescent="0.3">
      <c r="A656" s="12">
        <v>45224</v>
      </c>
      <c r="B656" s="7">
        <v>18571</v>
      </c>
      <c r="C656">
        <f>VLOOKUP(A656,profile_visits!$A$1:$B$658,2,FALSE)</f>
        <v>488</v>
      </c>
      <c r="D656">
        <f>IFERROR(VLOOKUP(A656,new_followers!$A$2:$B$341,2,FALSE),0)</f>
        <v>144</v>
      </c>
      <c r="E656" t="str">
        <f>IFERROR(INDEX(content!$E$1:$E$174,MATCH(newdata!A656,content!$G$1:$G$174,0)),)</f>
        <v>Ye bhi kar lo.. 
#reel #funny #datascience #meme #dataanalytics</v>
      </c>
      <c r="F656">
        <f>IFERROR(INDEX(content!$F$1:$F$174,MATCH(newdata!A656,content!$G$1:$G$174,0)),0)</f>
        <v>7</v>
      </c>
      <c r="G656" t="str">
        <f>IFERROR(VLOOKUP($A656,content!$G$1:$T$174,3,0),0)</f>
        <v>https://www.instagram.com/reel/Cy0fy75vshN/</v>
      </c>
      <c r="H656" t="str">
        <f>IFERROR(VLOOKUP($A656,content!$G$1:$T$174,6,0),0)</f>
        <v>Lifetime</v>
      </c>
      <c r="I656">
        <f>IFERROR(VLOOKUP($A656,content!$G$1:$T$174,7,0),0)</f>
        <v>15897</v>
      </c>
      <c r="J656">
        <f>IFERROR(VLOOKUP($A656,content!$G$1:$T$174,8,0),0)</f>
        <v>13580</v>
      </c>
      <c r="K656">
        <f>IFERROR(VLOOKUP($A656,content!$G$1:$T$174,9,0),0)</f>
        <v>36</v>
      </c>
      <c r="L656">
        <f>IFERROR(VLOOKUP($A656,content!$G$1:$T$174,10,0),0)</f>
        <v>3</v>
      </c>
      <c r="M656">
        <f>IFERROR(VLOOKUP($A656,content!$G$1:$T$174,11,0),0)</f>
        <v>14485</v>
      </c>
      <c r="N656">
        <f>IFERROR(VLOOKUP($A656,content!$G$1:$T$174,12,0),0)</f>
        <v>612</v>
      </c>
      <c r="O656">
        <f>IFERROR(VLOOKUP($A656,content!$G$1:$T$174,13,0),0)</f>
        <v>16</v>
      </c>
    </row>
    <row r="657" spans="1:15" x14ac:dyDescent="0.3">
      <c r="A657" s="12">
        <v>45225</v>
      </c>
      <c r="B657" s="7">
        <v>35736</v>
      </c>
      <c r="C657">
        <f>VLOOKUP(A657,profile_visits!$A$1:$B$658,2,FALSE)</f>
        <v>789</v>
      </c>
      <c r="D657">
        <f>IFERROR(VLOOKUP(A657,new_followers!$A$2:$B$341,2,FALSE),0)</f>
        <v>0</v>
      </c>
      <c r="E657" t="str">
        <f>IFERROR(INDEX(content!$E$1:$E$174,MATCH(newdata!A657,content!$G$1:$G$174,0)),)</f>
        <v>Comment below if you’re interested in Statistics with Python workshop! 
We will send you the link. 
Over 500+ folks have already taken this course and given a rating of 4.9/5. 
#datascience #dataanalytics #statistics #workshop #trending</v>
      </c>
      <c r="F657">
        <f>IFERROR(INDEX(content!$F$1:$F$174,MATCH(newdata!A657,content!$G$1:$G$174,0)),0)</f>
        <v>28</v>
      </c>
      <c r="G657" t="str">
        <f>IFERROR(VLOOKUP($A657,content!$G$1:$T$174,3,0),0)</f>
        <v>https://www.instagram.com/reel/Cy3KdK-t6bk/</v>
      </c>
      <c r="H657" t="str">
        <f>IFERROR(VLOOKUP($A657,content!$G$1:$T$174,6,0),0)</f>
        <v>Lifetime</v>
      </c>
      <c r="I657">
        <f>IFERROR(VLOOKUP($A657,content!$G$1:$T$174,7,0),0)</f>
        <v>37991</v>
      </c>
      <c r="J657">
        <f>IFERROR(VLOOKUP($A657,content!$G$1:$T$174,8,0),0)</f>
        <v>34714</v>
      </c>
      <c r="K657">
        <f>IFERROR(VLOOKUP($A657,content!$G$1:$T$174,9,0),0)</f>
        <v>156</v>
      </c>
      <c r="L657">
        <f>IFERROR(VLOOKUP($A657,content!$G$1:$T$174,10,0),0)</f>
        <v>10</v>
      </c>
      <c r="M657">
        <f>IFERROR(VLOOKUP($A657,content!$G$1:$T$174,11,0),0)</f>
        <v>35122</v>
      </c>
      <c r="N657">
        <f>IFERROR(VLOOKUP($A657,content!$G$1:$T$174,12,0),0)</f>
        <v>1579</v>
      </c>
      <c r="O657">
        <f>IFERROR(VLOOKUP($A657,content!$G$1:$T$174,13,0),0)</f>
        <v>289</v>
      </c>
    </row>
    <row r="658" spans="1:15" x14ac:dyDescent="0.3">
      <c r="A658" s="12">
        <v>45226</v>
      </c>
      <c r="B658" s="7">
        <v>18118</v>
      </c>
      <c r="C658">
        <f>VLOOKUP(A658,profile_visits!$A$1:$B$658,2,FALSE)</f>
        <v>400</v>
      </c>
      <c r="D658">
        <f>IFERROR(VLOOKUP(A658,new_followers!$A$2:$B$341,2,FALSE),0)</f>
        <v>0</v>
      </c>
      <c r="E658" t="str">
        <f>IFERROR(INDEX(content!$E$1:$E$174,MATCH(newdata!A658,content!$G$1:$G$174,0)),)</f>
        <v>R or Python ?
Follow @dataanalystduo x @datatodestiny 
#r #python #rprogramming #datascience #dataanalytics #trending</v>
      </c>
      <c r="F658">
        <f>IFERROR(INDEX(content!$F$1:$F$174,MATCH(newdata!A658,content!$G$1:$G$174,0)),0)</f>
        <v>19</v>
      </c>
      <c r="G658" t="str">
        <f>IFERROR(VLOOKUP($A658,content!$G$1:$T$174,3,0),0)</f>
        <v>https://www.instagram.com/reel/Cy55_Eity51/</v>
      </c>
      <c r="H658" t="str">
        <f>IFERROR(VLOOKUP($A658,content!$G$1:$T$174,6,0),0)</f>
        <v>Lifetime</v>
      </c>
      <c r="I658">
        <f>IFERROR(VLOOKUP($A658,content!$G$1:$T$174,7,0),0)</f>
        <v>5962</v>
      </c>
      <c r="J658">
        <f>IFERROR(VLOOKUP($A658,content!$G$1:$T$174,8,0),0)</f>
        <v>5573</v>
      </c>
      <c r="K658">
        <f>IFERROR(VLOOKUP($A658,content!$G$1:$T$174,9,0),0)</f>
        <v>13</v>
      </c>
      <c r="L658">
        <f>IFERROR(VLOOKUP($A658,content!$G$1:$T$174,10,0),0)</f>
        <v>0</v>
      </c>
      <c r="M658">
        <f>IFERROR(VLOOKUP($A658,content!$G$1:$T$174,11,0),0)</f>
        <v>6129</v>
      </c>
      <c r="N658">
        <f>IFERROR(VLOOKUP($A658,content!$G$1:$T$174,12,0),0)</f>
        <v>314</v>
      </c>
      <c r="O658">
        <f>IFERROR(VLOOKUP($A658,content!$G$1:$T$174,13,0),0)</f>
        <v>1</v>
      </c>
    </row>
  </sheetData>
  <autoFilter ref="A1:O658" xr:uid="{E1BC6F37-ABA6-433C-887A-F190C8DA1E1B}">
    <filterColumn colId="0">
      <filters>
        <dateGroupItem year="2023" dateTimeGrouping="year"/>
        <dateGroupItem year="2022" month="12" dateTimeGrouping="month"/>
      </filters>
    </filterColumn>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7C5FA-8922-4211-B041-94446A29F7C4}">
  <dimension ref="A3:C66"/>
  <sheetViews>
    <sheetView workbookViewId="0">
      <selection activeCell="A67" sqref="A67"/>
    </sheetView>
  </sheetViews>
  <sheetFormatPr defaultRowHeight="14.4" x14ac:dyDescent="0.3"/>
  <cols>
    <col min="1" max="1" width="22" bestFit="1" customWidth="1"/>
    <col min="2" max="2" width="30" bestFit="1" customWidth="1"/>
    <col min="3" max="3" width="30.44140625" bestFit="1" customWidth="1"/>
  </cols>
  <sheetData>
    <row r="3" spans="1:2" x14ac:dyDescent="0.3">
      <c r="A3" s="16" t="s">
        <v>390</v>
      </c>
      <c r="B3" t="s">
        <v>406</v>
      </c>
    </row>
    <row r="4" spans="1:2" x14ac:dyDescent="0.3">
      <c r="A4" s="17" t="s">
        <v>392</v>
      </c>
    </row>
    <row r="5" spans="1:2" x14ac:dyDescent="0.3">
      <c r="A5" s="40" t="s">
        <v>404</v>
      </c>
      <c r="B5">
        <v>1771176</v>
      </c>
    </row>
    <row r="6" spans="1:2" x14ac:dyDescent="0.3">
      <c r="A6" s="17" t="s">
        <v>405</v>
      </c>
    </row>
    <row r="7" spans="1:2" x14ac:dyDescent="0.3">
      <c r="A7" s="40" t="s">
        <v>393</v>
      </c>
      <c r="B7">
        <v>864501</v>
      </c>
    </row>
    <row r="8" spans="1:2" x14ac:dyDescent="0.3">
      <c r="A8" s="40" t="s">
        <v>394</v>
      </c>
      <c r="B8">
        <v>339078</v>
      </c>
    </row>
    <row r="9" spans="1:2" x14ac:dyDescent="0.3">
      <c r="A9" s="40" t="s">
        <v>395</v>
      </c>
      <c r="B9">
        <v>627737</v>
      </c>
    </row>
    <row r="10" spans="1:2" x14ac:dyDescent="0.3">
      <c r="A10" s="40" t="s">
        <v>396</v>
      </c>
      <c r="B10">
        <v>515012</v>
      </c>
    </row>
    <row r="11" spans="1:2" x14ac:dyDescent="0.3">
      <c r="A11" s="40" t="s">
        <v>397</v>
      </c>
      <c r="B11">
        <v>2254210</v>
      </c>
    </row>
    <row r="12" spans="1:2" x14ac:dyDescent="0.3">
      <c r="A12" s="40" t="s">
        <v>398</v>
      </c>
      <c r="B12">
        <v>1269801</v>
      </c>
    </row>
    <row r="13" spans="1:2" x14ac:dyDescent="0.3">
      <c r="A13" s="40" t="s">
        <v>399</v>
      </c>
      <c r="B13">
        <v>1137604</v>
      </c>
    </row>
    <row r="14" spans="1:2" x14ac:dyDescent="0.3">
      <c r="A14" s="40" t="s">
        <v>400</v>
      </c>
      <c r="B14">
        <v>781188</v>
      </c>
    </row>
    <row r="15" spans="1:2" x14ac:dyDescent="0.3">
      <c r="A15" s="40" t="s">
        <v>401</v>
      </c>
      <c r="B15">
        <v>392934</v>
      </c>
    </row>
    <row r="16" spans="1:2" x14ac:dyDescent="0.3">
      <c r="A16" s="40" t="s">
        <v>402</v>
      </c>
      <c r="B16">
        <v>550255</v>
      </c>
    </row>
    <row r="17" spans="1:2" x14ac:dyDescent="0.3">
      <c r="A17" s="17" t="s">
        <v>391</v>
      </c>
      <c r="B17">
        <v>10503496</v>
      </c>
    </row>
    <row r="21" spans="1:2" x14ac:dyDescent="0.3">
      <c r="A21" s="16" t="s">
        <v>390</v>
      </c>
      <c r="B21" t="s">
        <v>408</v>
      </c>
    </row>
    <row r="22" spans="1:2" x14ac:dyDescent="0.3">
      <c r="A22" s="17" t="s">
        <v>392</v>
      </c>
    </row>
    <row r="23" spans="1:2" x14ac:dyDescent="0.3">
      <c r="A23" s="40" t="s">
        <v>404</v>
      </c>
      <c r="B23">
        <v>39271</v>
      </c>
    </row>
    <row r="24" spans="1:2" x14ac:dyDescent="0.3">
      <c r="A24" s="17" t="s">
        <v>405</v>
      </c>
    </row>
    <row r="25" spans="1:2" x14ac:dyDescent="0.3">
      <c r="A25" s="40" t="s">
        <v>393</v>
      </c>
      <c r="B25">
        <v>21652</v>
      </c>
    </row>
    <row r="26" spans="1:2" x14ac:dyDescent="0.3">
      <c r="A26" s="40" t="s">
        <v>394</v>
      </c>
      <c r="B26">
        <v>11182</v>
      </c>
    </row>
    <row r="27" spans="1:2" x14ac:dyDescent="0.3">
      <c r="A27" s="40" t="s">
        <v>395</v>
      </c>
      <c r="B27">
        <v>18148</v>
      </c>
    </row>
    <row r="28" spans="1:2" x14ac:dyDescent="0.3">
      <c r="A28" s="40" t="s">
        <v>396</v>
      </c>
      <c r="B28">
        <v>16825</v>
      </c>
    </row>
    <row r="29" spans="1:2" x14ac:dyDescent="0.3">
      <c r="A29" s="40" t="s">
        <v>397</v>
      </c>
      <c r="B29">
        <v>50245</v>
      </c>
    </row>
    <row r="30" spans="1:2" x14ac:dyDescent="0.3">
      <c r="A30" s="40" t="s">
        <v>398</v>
      </c>
      <c r="B30">
        <v>36229</v>
      </c>
    </row>
    <row r="31" spans="1:2" x14ac:dyDescent="0.3">
      <c r="A31" s="40" t="s">
        <v>399</v>
      </c>
      <c r="B31">
        <v>30540</v>
      </c>
    </row>
    <row r="32" spans="1:2" x14ac:dyDescent="0.3">
      <c r="A32" s="40" t="s">
        <v>400</v>
      </c>
      <c r="B32">
        <v>20553</v>
      </c>
    </row>
    <row r="33" spans="1:2" x14ac:dyDescent="0.3">
      <c r="A33" s="40" t="s">
        <v>401</v>
      </c>
      <c r="B33">
        <v>11421</v>
      </c>
    </row>
    <row r="34" spans="1:2" x14ac:dyDescent="0.3">
      <c r="A34" s="40" t="s">
        <v>402</v>
      </c>
      <c r="B34">
        <v>13064</v>
      </c>
    </row>
    <row r="35" spans="1:2" x14ac:dyDescent="0.3">
      <c r="A35" s="17" t="s">
        <v>391</v>
      </c>
      <c r="B35">
        <v>269130</v>
      </c>
    </row>
    <row r="42" spans="1:2" x14ac:dyDescent="0.3">
      <c r="A42" s="16" t="s">
        <v>390</v>
      </c>
      <c r="B42" t="s">
        <v>482</v>
      </c>
    </row>
    <row r="43" spans="1:2" x14ac:dyDescent="0.3">
      <c r="A43" s="17" t="s">
        <v>392</v>
      </c>
    </row>
    <row r="44" spans="1:2" x14ac:dyDescent="0.3">
      <c r="A44" s="40" t="s">
        <v>404</v>
      </c>
      <c r="B44">
        <v>24799</v>
      </c>
    </row>
    <row r="45" spans="1:2" x14ac:dyDescent="0.3">
      <c r="A45" s="17" t="s">
        <v>405</v>
      </c>
    </row>
    <row r="46" spans="1:2" x14ac:dyDescent="0.3">
      <c r="A46" s="40" t="s">
        <v>393</v>
      </c>
      <c r="B46">
        <v>9923</v>
      </c>
    </row>
    <row r="47" spans="1:2" x14ac:dyDescent="0.3">
      <c r="A47" s="40" t="s">
        <v>394</v>
      </c>
      <c r="B47">
        <v>3982</v>
      </c>
    </row>
    <row r="48" spans="1:2" x14ac:dyDescent="0.3">
      <c r="A48" s="40" t="s">
        <v>395</v>
      </c>
      <c r="B48">
        <v>4308</v>
      </c>
    </row>
    <row r="49" spans="1:2" x14ac:dyDescent="0.3">
      <c r="A49" s="40" t="s">
        <v>396</v>
      </c>
      <c r="B49">
        <v>3321</v>
      </c>
    </row>
    <row r="50" spans="1:2" x14ac:dyDescent="0.3">
      <c r="A50" s="40" t="s">
        <v>397</v>
      </c>
      <c r="B50">
        <v>12395</v>
      </c>
    </row>
    <row r="51" spans="1:2" x14ac:dyDescent="0.3">
      <c r="A51" s="40" t="s">
        <v>398</v>
      </c>
      <c r="B51">
        <v>9443</v>
      </c>
    </row>
    <row r="52" spans="1:2" x14ac:dyDescent="0.3">
      <c r="A52" s="40" t="s">
        <v>399</v>
      </c>
      <c r="B52">
        <v>10507</v>
      </c>
    </row>
    <row r="53" spans="1:2" x14ac:dyDescent="0.3">
      <c r="A53" s="40" t="s">
        <v>400</v>
      </c>
      <c r="B53">
        <v>6408</v>
      </c>
    </row>
    <row r="54" spans="1:2" x14ac:dyDescent="0.3">
      <c r="A54" s="40" t="s">
        <v>401</v>
      </c>
      <c r="B54">
        <v>3468</v>
      </c>
    </row>
    <row r="55" spans="1:2" x14ac:dyDescent="0.3">
      <c r="A55" s="40" t="s">
        <v>402</v>
      </c>
      <c r="B55">
        <v>3632</v>
      </c>
    </row>
    <row r="56" spans="1:2" x14ac:dyDescent="0.3">
      <c r="A56" s="17" t="s">
        <v>391</v>
      </c>
      <c r="B56">
        <v>92186</v>
      </c>
    </row>
    <row r="61" spans="1:2" x14ac:dyDescent="0.3">
      <c r="A61" t="s">
        <v>483</v>
      </c>
      <c r="B61" t="s">
        <v>464</v>
      </c>
    </row>
    <row r="62" spans="1:2" x14ac:dyDescent="0.3">
      <c r="A62" s="29">
        <v>106031</v>
      </c>
      <c r="B62" s="30">
        <v>1.9417173053198712E-2</v>
      </c>
    </row>
    <row r="65" spans="1:3" x14ac:dyDescent="0.3">
      <c r="A65" t="s">
        <v>406</v>
      </c>
      <c r="B65" t="s">
        <v>408</v>
      </c>
      <c r="C65" t="s">
        <v>482</v>
      </c>
    </row>
    <row r="66" spans="1:3" x14ac:dyDescent="0.3">
      <c r="A66" s="29">
        <v>10503496</v>
      </c>
      <c r="B66" s="29">
        <v>269130</v>
      </c>
      <c r="C66" s="29">
        <v>92186</v>
      </c>
    </row>
  </sheetData>
  <pageMargins left="0.7" right="0.7" top="0.75" bottom="0.75" header="0.3" footer="0.3"/>
  <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A4C72-7815-41D1-802F-E72A8FE16454}">
  <dimension ref="A1:L332"/>
  <sheetViews>
    <sheetView zoomScaleNormal="100" workbookViewId="0">
      <pane ySplit="1" topLeftCell="A262" activePane="bottomLeft" state="frozen"/>
      <selection pane="bottomLeft" activeCell="G237" sqref="G237"/>
    </sheetView>
  </sheetViews>
  <sheetFormatPr defaultRowHeight="14.4" x14ac:dyDescent="0.3"/>
  <cols>
    <col min="1" max="1" width="11.88671875" bestFit="1" customWidth="1"/>
    <col min="2" max="2" width="10.6640625" bestFit="1" customWidth="1"/>
    <col min="3" max="3" width="15.44140625" bestFit="1" customWidth="1"/>
    <col min="4" max="4" width="23.44140625" bestFit="1" customWidth="1"/>
    <col min="5" max="5" width="23.88671875" bestFit="1" customWidth="1"/>
    <col min="6" max="6" width="15" bestFit="1" customWidth="1"/>
    <col min="7" max="7" width="12.33203125" bestFit="1" customWidth="1"/>
    <col min="10" max="10" width="12.44140625" bestFit="1" customWidth="1"/>
    <col min="11" max="11" width="31.44140625" bestFit="1" customWidth="1"/>
    <col min="12" max="12" width="21.109375" bestFit="1" customWidth="1"/>
    <col min="13" max="13" width="22.5546875" bestFit="1" customWidth="1"/>
  </cols>
  <sheetData>
    <row r="1" spans="1:9" ht="15" x14ac:dyDescent="0.3">
      <c r="A1" s="26" t="s">
        <v>0</v>
      </c>
      <c r="B1" s="26" t="s">
        <v>456</v>
      </c>
      <c r="C1" s="26" t="s">
        <v>1</v>
      </c>
      <c r="D1" s="26" t="s">
        <v>323</v>
      </c>
      <c r="E1" s="26" t="s">
        <v>2</v>
      </c>
      <c r="F1" s="27" t="s">
        <v>425</v>
      </c>
      <c r="G1" s="28" t="s">
        <v>426</v>
      </c>
    </row>
    <row r="2" spans="1:9" ht="15" x14ac:dyDescent="0.35">
      <c r="A2" s="23">
        <v>44896</v>
      </c>
      <c r="B2" s="23" t="str">
        <f>TEXT(A2,"dddd")</f>
        <v>Thursday</v>
      </c>
      <c r="C2" s="22">
        <v>35414</v>
      </c>
      <c r="D2" s="22">
        <v>1002</v>
      </c>
      <c r="E2" s="22">
        <v>568</v>
      </c>
      <c r="F2" s="22">
        <v>13845</v>
      </c>
      <c r="G2" s="24">
        <f>IFERROR((E2-416)/416,0)</f>
        <v>0.36538461538461536</v>
      </c>
    </row>
    <row r="3" spans="1:9" ht="15" x14ac:dyDescent="0.35">
      <c r="A3" s="23">
        <v>44897</v>
      </c>
      <c r="B3" s="23" t="str">
        <f t="shared" ref="B3:B66" si="0">TEXT(A3,"dddd")</f>
        <v>Friday</v>
      </c>
      <c r="C3" s="22">
        <v>30583</v>
      </c>
      <c r="D3" s="22">
        <v>1024</v>
      </c>
      <c r="E3" s="22">
        <v>504</v>
      </c>
      <c r="F3" s="22">
        <f t="shared" ref="F3:F66" si="1">E2+F2</f>
        <v>14413</v>
      </c>
      <c r="G3" s="24">
        <f t="shared" ref="G3:G66" si="2">IFERROR((E3-E2)/E2,0)</f>
        <v>-0.11267605633802817</v>
      </c>
    </row>
    <row r="4" spans="1:9" ht="15" x14ac:dyDescent="0.35">
      <c r="A4" s="23">
        <v>44898</v>
      </c>
      <c r="B4" s="23" t="str">
        <f t="shared" si="0"/>
        <v>Saturday</v>
      </c>
      <c r="C4" s="22">
        <v>32112</v>
      </c>
      <c r="D4" s="22">
        <v>875</v>
      </c>
      <c r="E4" s="22">
        <v>421</v>
      </c>
      <c r="F4" s="22">
        <f t="shared" si="1"/>
        <v>14917</v>
      </c>
      <c r="G4" s="24">
        <f t="shared" si="2"/>
        <v>-0.16468253968253968</v>
      </c>
    </row>
    <row r="5" spans="1:9" ht="15" x14ac:dyDescent="0.35">
      <c r="A5" s="23">
        <v>44899</v>
      </c>
      <c r="B5" s="23" t="str">
        <f t="shared" si="0"/>
        <v>Sunday</v>
      </c>
      <c r="C5" s="22">
        <v>30851</v>
      </c>
      <c r="D5" s="22">
        <v>829</v>
      </c>
      <c r="E5" s="22">
        <v>475</v>
      </c>
      <c r="F5" s="22">
        <f t="shared" si="1"/>
        <v>15338</v>
      </c>
      <c r="G5" s="24">
        <f t="shared" si="2"/>
        <v>0.12826603325415678</v>
      </c>
    </row>
    <row r="6" spans="1:9" ht="15" x14ac:dyDescent="0.35">
      <c r="A6" s="23">
        <v>44900</v>
      </c>
      <c r="B6" s="23" t="str">
        <f t="shared" si="0"/>
        <v>Monday</v>
      </c>
      <c r="C6" s="22">
        <v>39611</v>
      </c>
      <c r="D6" s="22">
        <v>1069</v>
      </c>
      <c r="E6" s="22">
        <v>823</v>
      </c>
      <c r="F6" s="22">
        <f t="shared" si="1"/>
        <v>15813</v>
      </c>
      <c r="G6" s="24">
        <f t="shared" si="2"/>
        <v>0.73263157894736841</v>
      </c>
    </row>
    <row r="7" spans="1:9" ht="15" x14ac:dyDescent="0.35">
      <c r="A7" s="23">
        <v>44901</v>
      </c>
      <c r="B7" s="23" t="str">
        <f t="shared" si="0"/>
        <v>Tuesday</v>
      </c>
      <c r="C7" s="22">
        <v>62370</v>
      </c>
      <c r="D7" s="22">
        <v>1399</v>
      </c>
      <c r="E7" s="22">
        <v>1418</v>
      </c>
      <c r="F7" s="22">
        <f t="shared" si="1"/>
        <v>16636</v>
      </c>
      <c r="G7" s="24">
        <f t="shared" si="2"/>
        <v>0.72296476306196844</v>
      </c>
    </row>
    <row r="8" spans="1:9" ht="15" x14ac:dyDescent="0.35">
      <c r="A8" s="23">
        <v>44902</v>
      </c>
      <c r="B8" s="23" t="str">
        <f t="shared" si="0"/>
        <v>Wednesday</v>
      </c>
      <c r="C8" s="22">
        <v>66801</v>
      </c>
      <c r="D8" s="22">
        <v>1482</v>
      </c>
      <c r="E8" s="22">
        <v>1427</v>
      </c>
      <c r="F8" s="22">
        <f t="shared" si="1"/>
        <v>18054</v>
      </c>
      <c r="G8" s="24">
        <f t="shared" si="2"/>
        <v>6.3469675599435822E-3</v>
      </c>
      <c r="H8" s="5"/>
      <c r="I8" s="5"/>
    </row>
    <row r="9" spans="1:9" ht="15" x14ac:dyDescent="0.35">
      <c r="A9" s="23">
        <v>44903</v>
      </c>
      <c r="B9" s="23" t="str">
        <f t="shared" si="0"/>
        <v>Thursday</v>
      </c>
      <c r="C9" s="22">
        <v>51602</v>
      </c>
      <c r="D9" s="22">
        <v>1287</v>
      </c>
      <c r="E9" s="22">
        <v>1148</v>
      </c>
      <c r="F9" s="22">
        <f t="shared" si="1"/>
        <v>19481</v>
      </c>
      <c r="G9" s="24">
        <f t="shared" si="2"/>
        <v>-0.19551506657323056</v>
      </c>
    </row>
    <row r="10" spans="1:9" ht="15" x14ac:dyDescent="0.35">
      <c r="A10" s="23">
        <v>44904</v>
      </c>
      <c r="B10" s="23" t="str">
        <f t="shared" si="0"/>
        <v>Friday</v>
      </c>
      <c r="C10" s="22">
        <v>39309</v>
      </c>
      <c r="D10" s="22">
        <v>985</v>
      </c>
      <c r="E10" s="22">
        <v>738</v>
      </c>
      <c r="F10" s="22">
        <f t="shared" si="1"/>
        <v>20629</v>
      </c>
      <c r="G10" s="24">
        <f t="shared" si="2"/>
        <v>-0.35714285714285715</v>
      </c>
    </row>
    <row r="11" spans="1:9" ht="15" x14ac:dyDescent="0.35">
      <c r="A11" s="23">
        <v>44905</v>
      </c>
      <c r="B11" s="23" t="str">
        <f t="shared" si="0"/>
        <v>Saturday</v>
      </c>
      <c r="C11" s="22">
        <v>39655</v>
      </c>
      <c r="D11" s="22">
        <v>933</v>
      </c>
      <c r="E11" s="22">
        <v>526</v>
      </c>
      <c r="F11" s="22">
        <f t="shared" si="1"/>
        <v>21367</v>
      </c>
      <c r="G11" s="24">
        <f t="shared" si="2"/>
        <v>-0.2872628726287263</v>
      </c>
    </row>
    <row r="12" spans="1:9" ht="15" x14ac:dyDescent="0.35">
      <c r="A12" s="23">
        <v>44906</v>
      </c>
      <c r="B12" s="23" t="str">
        <f t="shared" si="0"/>
        <v>Sunday</v>
      </c>
      <c r="C12" s="22">
        <v>38036</v>
      </c>
      <c r="D12" s="22">
        <v>954</v>
      </c>
      <c r="E12" s="22">
        <v>394</v>
      </c>
      <c r="F12" s="22">
        <f t="shared" si="1"/>
        <v>21893</v>
      </c>
      <c r="G12" s="24">
        <f t="shared" si="2"/>
        <v>-0.2509505703422053</v>
      </c>
    </row>
    <row r="13" spans="1:9" ht="15" x14ac:dyDescent="0.35">
      <c r="A13" s="23">
        <v>44907</v>
      </c>
      <c r="B13" s="23" t="str">
        <f t="shared" si="0"/>
        <v>Monday</v>
      </c>
      <c r="C13" s="22">
        <v>32650</v>
      </c>
      <c r="D13" s="22">
        <v>825</v>
      </c>
      <c r="E13" s="22">
        <v>379</v>
      </c>
      <c r="F13" s="22">
        <f t="shared" si="1"/>
        <v>22287</v>
      </c>
      <c r="G13" s="24">
        <f t="shared" si="2"/>
        <v>-3.8071065989847719E-2</v>
      </c>
    </row>
    <row r="14" spans="1:9" ht="15" x14ac:dyDescent="0.35">
      <c r="A14" s="23">
        <v>44908</v>
      </c>
      <c r="B14" s="23" t="str">
        <f t="shared" si="0"/>
        <v>Tuesday</v>
      </c>
      <c r="C14" s="22">
        <v>29979</v>
      </c>
      <c r="D14" s="22">
        <v>726</v>
      </c>
      <c r="E14" s="22">
        <v>394</v>
      </c>
      <c r="F14" s="22">
        <f t="shared" si="1"/>
        <v>22666</v>
      </c>
      <c r="G14" s="24">
        <f t="shared" si="2"/>
        <v>3.9577836411609502E-2</v>
      </c>
    </row>
    <row r="15" spans="1:9" ht="15" x14ac:dyDescent="0.35">
      <c r="A15" s="23">
        <v>44909</v>
      </c>
      <c r="B15" s="23" t="str">
        <f t="shared" si="0"/>
        <v>Wednesday</v>
      </c>
      <c r="C15" s="22">
        <v>29539</v>
      </c>
      <c r="D15" s="22">
        <v>706</v>
      </c>
      <c r="E15" s="22">
        <v>425</v>
      </c>
      <c r="F15" s="22">
        <f t="shared" si="1"/>
        <v>23060</v>
      </c>
      <c r="G15" s="24">
        <f t="shared" si="2"/>
        <v>7.8680203045685279E-2</v>
      </c>
    </row>
    <row r="16" spans="1:9" ht="15" x14ac:dyDescent="0.35">
      <c r="A16" s="23">
        <v>44910</v>
      </c>
      <c r="B16" s="23" t="str">
        <f t="shared" si="0"/>
        <v>Thursday</v>
      </c>
      <c r="C16" s="22">
        <v>49355</v>
      </c>
      <c r="D16" s="22">
        <v>1074</v>
      </c>
      <c r="E16" s="22">
        <v>474</v>
      </c>
      <c r="F16" s="22">
        <f t="shared" si="1"/>
        <v>23485</v>
      </c>
      <c r="G16" s="24">
        <f t="shared" si="2"/>
        <v>0.11529411764705882</v>
      </c>
    </row>
    <row r="17" spans="1:7" ht="15" x14ac:dyDescent="0.35">
      <c r="A17" s="23">
        <v>44911</v>
      </c>
      <c r="B17" s="23" t="str">
        <f t="shared" si="0"/>
        <v>Friday</v>
      </c>
      <c r="C17" s="22">
        <v>48435</v>
      </c>
      <c r="D17" s="22">
        <v>1215</v>
      </c>
      <c r="E17" s="22">
        <v>544</v>
      </c>
      <c r="F17" s="22">
        <f t="shared" si="1"/>
        <v>23959</v>
      </c>
      <c r="G17" s="24">
        <f t="shared" si="2"/>
        <v>0.14767932489451477</v>
      </c>
    </row>
    <row r="18" spans="1:7" ht="15" x14ac:dyDescent="0.35">
      <c r="A18" s="23">
        <v>44912</v>
      </c>
      <c r="B18" s="23" t="str">
        <f t="shared" si="0"/>
        <v>Saturday</v>
      </c>
      <c r="C18" s="22">
        <v>40130</v>
      </c>
      <c r="D18" s="22">
        <v>966</v>
      </c>
      <c r="E18" s="22">
        <v>640</v>
      </c>
      <c r="F18" s="22">
        <f t="shared" si="1"/>
        <v>24503</v>
      </c>
      <c r="G18" s="24">
        <f t="shared" si="2"/>
        <v>0.17647058823529413</v>
      </c>
    </row>
    <row r="19" spans="1:7" ht="15" x14ac:dyDescent="0.35">
      <c r="A19" s="23">
        <v>44913</v>
      </c>
      <c r="B19" s="23" t="str">
        <f t="shared" si="0"/>
        <v>Sunday</v>
      </c>
      <c r="C19" s="22">
        <v>49953</v>
      </c>
      <c r="D19" s="22">
        <v>1290</v>
      </c>
      <c r="E19" s="22">
        <v>699</v>
      </c>
      <c r="F19" s="22">
        <f t="shared" si="1"/>
        <v>25143</v>
      </c>
      <c r="G19" s="24">
        <f t="shared" si="2"/>
        <v>9.2187500000000006E-2</v>
      </c>
    </row>
    <row r="20" spans="1:7" ht="15" x14ac:dyDescent="0.35">
      <c r="A20" s="23">
        <v>44914</v>
      </c>
      <c r="B20" s="23" t="str">
        <f t="shared" si="0"/>
        <v>Monday</v>
      </c>
      <c r="C20" s="22">
        <v>75025</v>
      </c>
      <c r="D20" s="22">
        <v>1679</v>
      </c>
      <c r="E20" s="22">
        <v>835</v>
      </c>
      <c r="F20" s="22">
        <f t="shared" si="1"/>
        <v>25842</v>
      </c>
      <c r="G20" s="24">
        <f t="shared" si="2"/>
        <v>0.19456366237482117</v>
      </c>
    </row>
    <row r="21" spans="1:7" ht="15" x14ac:dyDescent="0.35">
      <c r="A21" s="23">
        <v>44915</v>
      </c>
      <c r="B21" s="23" t="str">
        <f t="shared" si="0"/>
        <v>Tuesday</v>
      </c>
      <c r="C21" s="22">
        <v>88250</v>
      </c>
      <c r="D21" s="22">
        <v>1852</v>
      </c>
      <c r="E21" s="22">
        <v>1069</v>
      </c>
      <c r="F21" s="22">
        <f t="shared" si="1"/>
        <v>26677</v>
      </c>
      <c r="G21" s="24">
        <f t="shared" si="2"/>
        <v>0.28023952095808385</v>
      </c>
    </row>
    <row r="22" spans="1:7" ht="15" x14ac:dyDescent="0.35">
      <c r="A22" s="23">
        <v>44916</v>
      </c>
      <c r="B22" s="23" t="str">
        <f t="shared" si="0"/>
        <v>Wednesday</v>
      </c>
      <c r="C22" s="22">
        <v>83710</v>
      </c>
      <c r="D22" s="22">
        <v>1738</v>
      </c>
      <c r="E22" s="22">
        <v>1216</v>
      </c>
      <c r="F22" s="22">
        <f t="shared" si="1"/>
        <v>27746</v>
      </c>
      <c r="G22" s="24">
        <f t="shared" si="2"/>
        <v>0.13751169317118803</v>
      </c>
    </row>
    <row r="23" spans="1:7" ht="15" x14ac:dyDescent="0.35">
      <c r="A23" s="23">
        <v>44917</v>
      </c>
      <c r="B23" s="23" t="str">
        <f t="shared" si="0"/>
        <v>Thursday</v>
      </c>
      <c r="C23" s="22">
        <v>73061</v>
      </c>
      <c r="D23" s="22">
        <v>1624</v>
      </c>
      <c r="E23" s="22">
        <v>976</v>
      </c>
      <c r="F23" s="22">
        <f t="shared" si="1"/>
        <v>28962</v>
      </c>
      <c r="G23" s="24">
        <f t="shared" si="2"/>
        <v>-0.19736842105263158</v>
      </c>
    </row>
    <row r="24" spans="1:7" ht="15" x14ac:dyDescent="0.35">
      <c r="A24" s="23">
        <v>44918</v>
      </c>
      <c r="B24" s="23" t="str">
        <f t="shared" si="0"/>
        <v>Friday</v>
      </c>
      <c r="C24" s="22">
        <v>79516</v>
      </c>
      <c r="D24" s="22">
        <v>1342</v>
      </c>
      <c r="E24" s="22">
        <v>998</v>
      </c>
      <c r="F24" s="22">
        <f t="shared" si="1"/>
        <v>29938</v>
      </c>
      <c r="G24" s="24">
        <f t="shared" si="2"/>
        <v>2.2540983606557378E-2</v>
      </c>
    </row>
    <row r="25" spans="1:7" ht="15" x14ac:dyDescent="0.35">
      <c r="A25" s="23">
        <v>44919</v>
      </c>
      <c r="B25" s="23" t="str">
        <f t="shared" si="0"/>
        <v>Saturday</v>
      </c>
      <c r="C25" s="22">
        <v>68559</v>
      </c>
      <c r="D25" s="22">
        <v>1233</v>
      </c>
      <c r="E25" s="22">
        <v>893</v>
      </c>
      <c r="F25" s="22">
        <f t="shared" si="1"/>
        <v>30936</v>
      </c>
      <c r="G25" s="24">
        <f t="shared" si="2"/>
        <v>-0.10521042084168336</v>
      </c>
    </row>
    <row r="26" spans="1:7" ht="15" x14ac:dyDescent="0.35">
      <c r="A26" s="23">
        <v>44920</v>
      </c>
      <c r="B26" s="23" t="str">
        <f t="shared" si="0"/>
        <v>Sunday</v>
      </c>
      <c r="C26" s="22">
        <v>81265</v>
      </c>
      <c r="D26" s="22">
        <v>1271</v>
      </c>
      <c r="E26" s="22">
        <v>964</v>
      </c>
      <c r="F26" s="22">
        <f t="shared" si="1"/>
        <v>31829</v>
      </c>
      <c r="G26" s="24">
        <f t="shared" si="2"/>
        <v>7.9507278835386344E-2</v>
      </c>
    </row>
    <row r="27" spans="1:7" ht="15" x14ac:dyDescent="0.35">
      <c r="A27" s="23">
        <v>44921</v>
      </c>
      <c r="B27" s="23" t="str">
        <f t="shared" si="0"/>
        <v>Monday</v>
      </c>
      <c r="C27" s="22">
        <v>87274</v>
      </c>
      <c r="D27" s="22">
        <v>1874</v>
      </c>
      <c r="E27" s="22">
        <v>1037</v>
      </c>
      <c r="F27" s="22">
        <f t="shared" si="1"/>
        <v>32793</v>
      </c>
      <c r="G27" s="24">
        <f t="shared" si="2"/>
        <v>7.5726141078838169E-2</v>
      </c>
    </row>
    <row r="28" spans="1:7" ht="15" x14ac:dyDescent="0.35">
      <c r="A28" s="23">
        <v>44922</v>
      </c>
      <c r="B28" s="23" t="str">
        <f t="shared" si="0"/>
        <v>Tuesday</v>
      </c>
      <c r="C28" s="22">
        <v>90302</v>
      </c>
      <c r="D28" s="22">
        <v>2007</v>
      </c>
      <c r="E28" s="22">
        <v>1181</v>
      </c>
      <c r="F28" s="22">
        <f t="shared" si="1"/>
        <v>33830</v>
      </c>
      <c r="G28" s="24">
        <f t="shared" si="2"/>
        <v>0.13886210221793635</v>
      </c>
    </row>
    <row r="29" spans="1:7" ht="15" x14ac:dyDescent="0.35">
      <c r="A29" s="23">
        <v>44923</v>
      </c>
      <c r="B29" s="23" t="str">
        <f t="shared" si="0"/>
        <v>Wednesday</v>
      </c>
      <c r="C29" s="22">
        <v>89972</v>
      </c>
      <c r="D29" s="22">
        <v>1842</v>
      </c>
      <c r="E29" s="22">
        <v>1149</v>
      </c>
      <c r="F29" s="22">
        <f t="shared" si="1"/>
        <v>35011</v>
      </c>
      <c r="G29" s="24">
        <f t="shared" si="2"/>
        <v>-2.7095681625740897E-2</v>
      </c>
    </row>
    <row r="30" spans="1:7" ht="15" x14ac:dyDescent="0.35">
      <c r="A30" s="23">
        <v>44924</v>
      </c>
      <c r="B30" s="23" t="str">
        <f t="shared" si="0"/>
        <v>Thursday</v>
      </c>
      <c r="C30" s="22">
        <v>73967</v>
      </c>
      <c r="D30" s="22">
        <v>1564</v>
      </c>
      <c r="E30" s="22">
        <v>1018</v>
      </c>
      <c r="F30" s="22">
        <f t="shared" si="1"/>
        <v>36160</v>
      </c>
      <c r="G30" s="24">
        <f t="shared" si="2"/>
        <v>-0.11401218450826806</v>
      </c>
    </row>
    <row r="31" spans="1:7" ht="15" x14ac:dyDescent="0.35">
      <c r="A31" s="23">
        <v>44925</v>
      </c>
      <c r="B31" s="23" t="str">
        <f t="shared" si="0"/>
        <v>Friday</v>
      </c>
      <c r="C31" s="22">
        <v>80209</v>
      </c>
      <c r="D31" s="22">
        <v>1467</v>
      </c>
      <c r="E31" s="22">
        <v>790</v>
      </c>
      <c r="F31" s="22">
        <f t="shared" si="1"/>
        <v>37178</v>
      </c>
      <c r="G31" s="24">
        <f t="shared" si="2"/>
        <v>-0.22396856581532418</v>
      </c>
    </row>
    <row r="32" spans="1:7" ht="15" x14ac:dyDescent="0.35">
      <c r="A32" s="23">
        <v>44926</v>
      </c>
      <c r="B32" s="23" t="str">
        <f t="shared" si="0"/>
        <v>Saturday</v>
      </c>
      <c r="C32" s="22">
        <v>53681</v>
      </c>
      <c r="D32" s="22">
        <v>1137</v>
      </c>
      <c r="E32" s="22">
        <v>676</v>
      </c>
      <c r="F32" s="22">
        <f t="shared" si="1"/>
        <v>37968</v>
      </c>
      <c r="G32" s="24">
        <f t="shared" si="2"/>
        <v>-0.14430379746835442</v>
      </c>
    </row>
    <row r="33" spans="1:7" ht="15" x14ac:dyDescent="0.35">
      <c r="A33" s="23">
        <v>44927</v>
      </c>
      <c r="B33" s="23" t="str">
        <f t="shared" si="0"/>
        <v>Sunday</v>
      </c>
      <c r="C33" s="22">
        <v>46612</v>
      </c>
      <c r="D33" s="22">
        <v>1115</v>
      </c>
      <c r="E33" s="22">
        <v>619</v>
      </c>
      <c r="F33" s="22">
        <f t="shared" si="1"/>
        <v>38644</v>
      </c>
      <c r="G33" s="24">
        <f t="shared" si="2"/>
        <v>-8.4319526627218935E-2</v>
      </c>
    </row>
    <row r="34" spans="1:7" ht="15" x14ac:dyDescent="0.35">
      <c r="A34" s="23">
        <v>44928</v>
      </c>
      <c r="B34" s="23" t="str">
        <f t="shared" si="0"/>
        <v>Monday</v>
      </c>
      <c r="C34" s="22">
        <v>45428</v>
      </c>
      <c r="D34" s="22">
        <v>1127</v>
      </c>
      <c r="E34" s="22">
        <v>707</v>
      </c>
      <c r="F34" s="22">
        <f t="shared" si="1"/>
        <v>39263</v>
      </c>
      <c r="G34" s="24">
        <f t="shared" si="2"/>
        <v>0.1421647819063005</v>
      </c>
    </row>
    <row r="35" spans="1:7" ht="15" x14ac:dyDescent="0.35">
      <c r="A35" s="23">
        <v>44929</v>
      </c>
      <c r="B35" s="23" t="str">
        <f t="shared" si="0"/>
        <v>Tuesday</v>
      </c>
      <c r="C35" s="22">
        <v>48226</v>
      </c>
      <c r="D35" s="22">
        <v>1261</v>
      </c>
      <c r="E35" s="22">
        <v>721</v>
      </c>
      <c r="F35" s="22">
        <f t="shared" si="1"/>
        <v>39970</v>
      </c>
      <c r="G35" s="24">
        <f t="shared" si="2"/>
        <v>1.9801980198019802E-2</v>
      </c>
    </row>
    <row r="36" spans="1:7" ht="15" x14ac:dyDescent="0.35">
      <c r="A36" s="23">
        <v>44930</v>
      </c>
      <c r="B36" s="23" t="str">
        <f t="shared" si="0"/>
        <v>Wednesday</v>
      </c>
      <c r="C36" s="22">
        <v>42266</v>
      </c>
      <c r="D36" s="22">
        <v>972</v>
      </c>
      <c r="E36" s="22">
        <v>637</v>
      </c>
      <c r="F36" s="22">
        <f t="shared" si="1"/>
        <v>40691</v>
      </c>
      <c r="G36" s="24">
        <f t="shared" si="2"/>
        <v>-0.11650485436893204</v>
      </c>
    </row>
    <row r="37" spans="1:7" ht="15" x14ac:dyDescent="0.35">
      <c r="A37" s="23">
        <v>44931</v>
      </c>
      <c r="B37" s="23" t="str">
        <f t="shared" si="0"/>
        <v>Thursday</v>
      </c>
      <c r="C37" s="22">
        <v>34559</v>
      </c>
      <c r="D37" s="22">
        <v>885</v>
      </c>
      <c r="E37" s="22">
        <v>527</v>
      </c>
      <c r="F37" s="22">
        <f t="shared" si="1"/>
        <v>41328</v>
      </c>
      <c r="G37" s="24">
        <f t="shared" si="2"/>
        <v>-0.17268445839874411</v>
      </c>
    </row>
    <row r="38" spans="1:7" ht="15" x14ac:dyDescent="0.35">
      <c r="A38" s="23">
        <v>44932</v>
      </c>
      <c r="B38" s="23" t="str">
        <f t="shared" si="0"/>
        <v>Friday</v>
      </c>
      <c r="C38" s="22">
        <v>31635</v>
      </c>
      <c r="D38" s="22">
        <v>816</v>
      </c>
      <c r="E38" s="22">
        <v>465</v>
      </c>
      <c r="F38" s="22">
        <f t="shared" si="1"/>
        <v>41855</v>
      </c>
      <c r="G38" s="24">
        <f t="shared" si="2"/>
        <v>-0.11764705882352941</v>
      </c>
    </row>
    <row r="39" spans="1:7" ht="15" x14ac:dyDescent="0.35">
      <c r="A39" s="23">
        <v>44933</v>
      </c>
      <c r="B39" s="23" t="str">
        <f t="shared" si="0"/>
        <v>Saturday</v>
      </c>
      <c r="C39" s="22">
        <v>31593</v>
      </c>
      <c r="D39" s="22">
        <v>875</v>
      </c>
      <c r="E39" s="22">
        <v>484</v>
      </c>
      <c r="F39" s="22">
        <f t="shared" si="1"/>
        <v>42320</v>
      </c>
      <c r="G39" s="24">
        <f t="shared" si="2"/>
        <v>4.0860215053763443E-2</v>
      </c>
    </row>
    <row r="40" spans="1:7" ht="15" x14ac:dyDescent="0.35">
      <c r="A40" s="23">
        <v>44934</v>
      </c>
      <c r="B40" s="23" t="str">
        <f t="shared" si="0"/>
        <v>Sunday</v>
      </c>
      <c r="C40" s="22">
        <v>25577</v>
      </c>
      <c r="D40" s="22">
        <v>720</v>
      </c>
      <c r="E40" s="22">
        <v>428</v>
      </c>
      <c r="F40" s="22">
        <f t="shared" si="1"/>
        <v>42804</v>
      </c>
      <c r="G40" s="24">
        <f t="shared" si="2"/>
        <v>-0.11570247933884298</v>
      </c>
    </row>
    <row r="41" spans="1:7" ht="15" x14ac:dyDescent="0.35">
      <c r="A41" s="23">
        <v>44935</v>
      </c>
      <c r="B41" s="23" t="str">
        <f t="shared" si="0"/>
        <v>Monday</v>
      </c>
      <c r="C41" s="22">
        <v>22213</v>
      </c>
      <c r="D41" s="22">
        <v>658</v>
      </c>
      <c r="E41" s="22">
        <v>340</v>
      </c>
      <c r="F41" s="22">
        <f t="shared" si="1"/>
        <v>43232</v>
      </c>
      <c r="G41" s="24">
        <f t="shared" si="2"/>
        <v>-0.20560747663551401</v>
      </c>
    </row>
    <row r="42" spans="1:7" ht="15" x14ac:dyDescent="0.35">
      <c r="A42" s="23">
        <v>44936</v>
      </c>
      <c r="B42" s="23" t="str">
        <f t="shared" si="0"/>
        <v>Tuesday</v>
      </c>
      <c r="C42" s="22">
        <v>22909</v>
      </c>
      <c r="D42" s="22">
        <v>624</v>
      </c>
      <c r="E42" s="22">
        <v>355</v>
      </c>
      <c r="F42" s="22">
        <f t="shared" si="1"/>
        <v>43572</v>
      </c>
      <c r="G42" s="24">
        <f t="shared" si="2"/>
        <v>4.4117647058823532E-2</v>
      </c>
    </row>
    <row r="43" spans="1:7" ht="15" x14ac:dyDescent="0.35">
      <c r="A43" s="23">
        <v>44937</v>
      </c>
      <c r="B43" s="23" t="str">
        <f t="shared" si="0"/>
        <v>Wednesday</v>
      </c>
      <c r="C43" s="22">
        <v>19496</v>
      </c>
      <c r="D43" s="22">
        <v>634</v>
      </c>
      <c r="E43" s="22">
        <v>361</v>
      </c>
      <c r="F43" s="22">
        <f t="shared" si="1"/>
        <v>43927</v>
      </c>
      <c r="G43" s="24">
        <f t="shared" si="2"/>
        <v>1.6901408450704224E-2</v>
      </c>
    </row>
    <row r="44" spans="1:7" ht="15" x14ac:dyDescent="0.35">
      <c r="A44" s="23">
        <v>44938</v>
      </c>
      <c r="B44" s="23" t="str">
        <f t="shared" si="0"/>
        <v>Thursday</v>
      </c>
      <c r="C44" s="22">
        <v>20459</v>
      </c>
      <c r="D44" s="22">
        <v>588</v>
      </c>
      <c r="E44" s="22">
        <v>348</v>
      </c>
      <c r="F44" s="22">
        <f t="shared" si="1"/>
        <v>44288</v>
      </c>
      <c r="G44" s="24">
        <f t="shared" si="2"/>
        <v>-3.6011080332409975E-2</v>
      </c>
    </row>
    <row r="45" spans="1:7" ht="15" x14ac:dyDescent="0.35">
      <c r="A45" s="23">
        <v>44939</v>
      </c>
      <c r="B45" s="23" t="str">
        <f t="shared" si="0"/>
        <v>Friday</v>
      </c>
      <c r="C45" s="22">
        <v>18941</v>
      </c>
      <c r="D45" s="22">
        <v>538</v>
      </c>
      <c r="E45" s="22">
        <v>303</v>
      </c>
      <c r="F45" s="22">
        <f t="shared" si="1"/>
        <v>44636</v>
      </c>
      <c r="G45" s="24">
        <f t="shared" si="2"/>
        <v>-0.12931034482758622</v>
      </c>
    </row>
    <row r="46" spans="1:7" ht="15" x14ac:dyDescent="0.35">
      <c r="A46" s="23">
        <v>44940</v>
      </c>
      <c r="B46" s="23" t="str">
        <f t="shared" si="0"/>
        <v>Saturday</v>
      </c>
      <c r="C46" s="22">
        <v>17122</v>
      </c>
      <c r="D46" s="22">
        <v>474</v>
      </c>
      <c r="E46" s="22">
        <v>327</v>
      </c>
      <c r="F46" s="22">
        <f t="shared" si="1"/>
        <v>44939</v>
      </c>
      <c r="G46" s="24">
        <f t="shared" si="2"/>
        <v>7.9207920792079209E-2</v>
      </c>
    </row>
    <row r="47" spans="1:7" ht="15" x14ac:dyDescent="0.35">
      <c r="A47" s="23">
        <v>44941</v>
      </c>
      <c r="B47" s="23" t="str">
        <f t="shared" si="0"/>
        <v>Sunday</v>
      </c>
      <c r="C47" s="22">
        <v>15259</v>
      </c>
      <c r="D47" s="22">
        <v>564</v>
      </c>
      <c r="E47" s="22">
        <v>264</v>
      </c>
      <c r="F47" s="22">
        <f t="shared" si="1"/>
        <v>45266</v>
      </c>
      <c r="G47" s="24">
        <f t="shared" si="2"/>
        <v>-0.19266055045871561</v>
      </c>
    </row>
    <row r="48" spans="1:7" ht="15" x14ac:dyDescent="0.35">
      <c r="A48" s="23">
        <v>44942</v>
      </c>
      <c r="B48" s="23" t="str">
        <f t="shared" si="0"/>
        <v>Monday</v>
      </c>
      <c r="C48" s="22">
        <v>30096</v>
      </c>
      <c r="D48" s="22">
        <v>842</v>
      </c>
      <c r="E48" s="22">
        <v>276</v>
      </c>
      <c r="F48" s="22">
        <f t="shared" si="1"/>
        <v>45530</v>
      </c>
      <c r="G48" s="24">
        <f t="shared" si="2"/>
        <v>4.5454545454545456E-2</v>
      </c>
    </row>
    <row r="49" spans="1:7" ht="15" x14ac:dyDescent="0.35">
      <c r="A49" s="23">
        <v>44943</v>
      </c>
      <c r="B49" s="23" t="str">
        <f t="shared" si="0"/>
        <v>Tuesday</v>
      </c>
      <c r="C49" s="22">
        <v>16417</v>
      </c>
      <c r="D49" s="22">
        <v>519</v>
      </c>
      <c r="E49" s="22">
        <v>153</v>
      </c>
      <c r="F49" s="22">
        <f t="shared" si="1"/>
        <v>45806</v>
      </c>
      <c r="G49" s="24">
        <f t="shared" si="2"/>
        <v>-0.44565217391304346</v>
      </c>
    </row>
    <row r="50" spans="1:7" ht="15" x14ac:dyDescent="0.35">
      <c r="A50" s="23">
        <v>44944</v>
      </c>
      <c r="B50" s="23" t="str">
        <f t="shared" si="0"/>
        <v>Wednesday</v>
      </c>
      <c r="C50" s="22">
        <v>35283</v>
      </c>
      <c r="D50" s="22">
        <v>601</v>
      </c>
      <c r="E50" s="22">
        <v>171</v>
      </c>
      <c r="F50" s="22">
        <f t="shared" si="1"/>
        <v>45959</v>
      </c>
      <c r="G50" s="24">
        <f t="shared" si="2"/>
        <v>0.11764705882352941</v>
      </c>
    </row>
    <row r="51" spans="1:7" ht="15" x14ac:dyDescent="0.35">
      <c r="A51" s="23">
        <v>44945</v>
      </c>
      <c r="B51" s="23" t="str">
        <f t="shared" si="0"/>
        <v>Thursday</v>
      </c>
      <c r="C51" s="22">
        <v>14660</v>
      </c>
      <c r="D51" s="22">
        <v>436</v>
      </c>
      <c r="E51" s="22">
        <v>146</v>
      </c>
      <c r="F51" s="22">
        <f t="shared" si="1"/>
        <v>46130</v>
      </c>
      <c r="G51" s="24">
        <f t="shared" si="2"/>
        <v>-0.14619883040935672</v>
      </c>
    </row>
    <row r="52" spans="1:7" ht="15" x14ac:dyDescent="0.35">
      <c r="A52" s="23">
        <v>44946</v>
      </c>
      <c r="B52" s="23" t="str">
        <f t="shared" si="0"/>
        <v>Friday</v>
      </c>
      <c r="C52" s="22">
        <v>23009</v>
      </c>
      <c r="D52" s="22">
        <v>597</v>
      </c>
      <c r="E52" s="22">
        <v>178</v>
      </c>
      <c r="F52" s="22">
        <f t="shared" si="1"/>
        <v>46276</v>
      </c>
      <c r="G52" s="24">
        <f t="shared" si="2"/>
        <v>0.21917808219178081</v>
      </c>
    </row>
    <row r="53" spans="1:7" ht="15" x14ac:dyDescent="0.35">
      <c r="A53" s="23">
        <v>44947</v>
      </c>
      <c r="B53" s="23" t="str">
        <f t="shared" si="0"/>
        <v>Saturday</v>
      </c>
      <c r="C53" s="22">
        <v>26388</v>
      </c>
      <c r="D53" s="22">
        <v>609</v>
      </c>
      <c r="E53" s="22">
        <v>173</v>
      </c>
      <c r="F53" s="22">
        <f t="shared" si="1"/>
        <v>46454</v>
      </c>
      <c r="G53" s="24">
        <f t="shared" si="2"/>
        <v>-2.8089887640449437E-2</v>
      </c>
    </row>
    <row r="54" spans="1:7" ht="15" x14ac:dyDescent="0.35">
      <c r="A54" s="23">
        <v>44948</v>
      </c>
      <c r="B54" s="23" t="str">
        <f t="shared" si="0"/>
        <v>Sunday</v>
      </c>
      <c r="C54" s="22">
        <v>41960</v>
      </c>
      <c r="D54" s="22">
        <v>928</v>
      </c>
      <c r="E54" s="22">
        <v>211</v>
      </c>
      <c r="F54" s="22">
        <f t="shared" si="1"/>
        <v>46627</v>
      </c>
      <c r="G54" s="24">
        <f t="shared" si="2"/>
        <v>0.21965317919075145</v>
      </c>
    </row>
    <row r="55" spans="1:7" ht="15" x14ac:dyDescent="0.35">
      <c r="A55" s="23">
        <v>44949</v>
      </c>
      <c r="B55" s="23" t="str">
        <f t="shared" si="0"/>
        <v>Monday</v>
      </c>
      <c r="C55" s="22">
        <v>18761</v>
      </c>
      <c r="D55" s="22">
        <v>577</v>
      </c>
      <c r="E55" s="22">
        <v>210</v>
      </c>
      <c r="F55" s="22">
        <f t="shared" si="1"/>
        <v>46838</v>
      </c>
      <c r="G55" s="24">
        <f t="shared" si="2"/>
        <v>-4.7393364928909956E-3</v>
      </c>
    </row>
    <row r="56" spans="1:7" ht="15" x14ac:dyDescent="0.35">
      <c r="A56" s="23">
        <v>44950</v>
      </c>
      <c r="B56" s="23" t="str">
        <f t="shared" si="0"/>
        <v>Tuesday</v>
      </c>
      <c r="C56" s="22">
        <v>47536</v>
      </c>
      <c r="D56" s="22">
        <v>855</v>
      </c>
      <c r="E56" s="22">
        <v>265</v>
      </c>
      <c r="F56" s="22">
        <f t="shared" si="1"/>
        <v>47048</v>
      </c>
      <c r="G56" s="24">
        <f t="shared" si="2"/>
        <v>0.26190476190476192</v>
      </c>
    </row>
    <row r="57" spans="1:7" ht="15" x14ac:dyDescent="0.35">
      <c r="A57" s="23">
        <v>44951</v>
      </c>
      <c r="B57" s="23" t="str">
        <f t="shared" si="0"/>
        <v>Wednesday</v>
      </c>
      <c r="C57" s="22">
        <v>22538</v>
      </c>
      <c r="D57" s="22">
        <v>558</v>
      </c>
      <c r="E57" s="22">
        <v>178</v>
      </c>
      <c r="F57" s="22">
        <f t="shared" si="1"/>
        <v>47313</v>
      </c>
      <c r="G57" s="24">
        <f t="shared" si="2"/>
        <v>-0.32830188679245281</v>
      </c>
    </row>
    <row r="58" spans="1:7" ht="15" x14ac:dyDescent="0.35">
      <c r="A58" s="23">
        <v>44952</v>
      </c>
      <c r="B58" s="23" t="str">
        <f t="shared" si="0"/>
        <v>Thursday</v>
      </c>
      <c r="C58" s="22">
        <v>32494</v>
      </c>
      <c r="D58" s="22">
        <v>628</v>
      </c>
      <c r="E58" s="22">
        <v>177</v>
      </c>
      <c r="F58" s="22">
        <f t="shared" si="1"/>
        <v>47491</v>
      </c>
      <c r="G58" s="24">
        <f t="shared" si="2"/>
        <v>-5.6179775280898875E-3</v>
      </c>
    </row>
    <row r="59" spans="1:7" ht="15" x14ac:dyDescent="0.35">
      <c r="A59" s="23">
        <v>44953</v>
      </c>
      <c r="B59" s="23" t="str">
        <f t="shared" si="0"/>
        <v>Friday</v>
      </c>
      <c r="C59" s="22">
        <v>16880</v>
      </c>
      <c r="D59" s="22">
        <v>436</v>
      </c>
      <c r="E59" s="22">
        <v>144</v>
      </c>
      <c r="F59" s="22">
        <f t="shared" si="1"/>
        <v>47668</v>
      </c>
      <c r="G59" s="24">
        <f t="shared" si="2"/>
        <v>-0.1864406779661017</v>
      </c>
    </row>
    <row r="60" spans="1:7" ht="15" x14ac:dyDescent="0.35">
      <c r="A60" s="23">
        <v>44954</v>
      </c>
      <c r="B60" s="23" t="str">
        <f t="shared" si="0"/>
        <v>Saturday</v>
      </c>
      <c r="C60" s="22">
        <v>27016</v>
      </c>
      <c r="D60" s="22">
        <v>533</v>
      </c>
      <c r="E60" s="22">
        <v>176</v>
      </c>
      <c r="F60" s="22">
        <f t="shared" si="1"/>
        <v>47812</v>
      </c>
      <c r="G60" s="24">
        <f t="shared" si="2"/>
        <v>0.22222222222222221</v>
      </c>
    </row>
    <row r="61" spans="1:7" ht="15" x14ac:dyDescent="0.35">
      <c r="A61" s="23">
        <v>44955</v>
      </c>
      <c r="B61" s="23" t="str">
        <f t="shared" si="0"/>
        <v>Sunday</v>
      </c>
      <c r="C61" s="22">
        <v>17937</v>
      </c>
      <c r="D61" s="22">
        <v>503</v>
      </c>
      <c r="E61" s="22">
        <v>187</v>
      </c>
      <c r="F61" s="22">
        <f t="shared" si="1"/>
        <v>47988</v>
      </c>
      <c r="G61" s="24">
        <f t="shared" si="2"/>
        <v>6.25E-2</v>
      </c>
    </row>
    <row r="62" spans="1:7" ht="15" x14ac:dyDescent="0.35">
      <c r="A62" s="23">
        <v>44956</v>
      </c>
      <c r="B62" s="23" t="str">
        <f t="shared" si="0"/>
        <v>Monday</v>
      </c>
      <c r="C62" s="22">
        <v>36689</v>
      </c>
      <c r="D62" s="22">
        <v>738</v>
      </c>
      <c r="E62" s="22">
        <v>218</v>
      </c>
      <c r="F62" s="22">
        <f t="shared" si="1"/>
        <v>48175</v>
      </c>
      <c r="G62" s="24">
        <f t="shared" si="2"/>
        <v>0.16577540106951871</v>
      </c>
    </row>
    <row r="63" spans="1:7" ht="15" x14ac:dyDescent="0.35">
      <c r="A63" s="23">
        <v>44957</v>
      </c>
      <c r="B63" s="23" t="str">
        <f t="shared" si="0"/>
        <v>Tuesday</v>
      </c>
      <c r="C63" s="22">
        <v>14542</v>
      </c>
      <c r="D63" s="22">
        <v>441</v>
      </c>
      <c r="E63" s="22">
        <v>174</v>
      </c>
      <c r="F63" s="22">
        <f t="shared" si="1"/>
        <v>48393</v>
      </c>
      <c r="G63" s="24">
        <f t="shared" si="2"/>
        <v>-0.20183486238532111</v>
      </c>
    </row>
    <row r="64" spans="1:7" ht="15" x14ac:dyDescent="0.35">
      <c r="A64" s="23">
        <v>44958</v>
      </c>
      <c r="B64" s="23" t="str">
        <f t="shared" si="0"/>
        <v>Wednesday</v>
      </c>
      <c r="C64" s="22">
        <v>18567</v>
      </c>
      <c r="D64" s="22">
        <v>492</v>
      </c>
      <c r="E64" s="22">
        <v>165</v>
      </c>
      <c r="F64" s="22">
        <f t="shared" si="1"/>
        <v>48567</v>
      </c>
      <c r="G64" s="24">
        <f t="shared" si="2"/>
        <v>-5.1724137931034482E-2</v>
      </c>
    </row>
    <row r="65" spans="1:7" ht="15" x14ac:dyDescent="0.35">
      <c r="A65" s="23">
        <v>44959</v>
      </c>
      <c r="B65" s="23" t="str">
        <f t="shared" si="0"/>
        <v>Thursday</v>
      </c>
      <c r="C65" s="22">
        <v>14265</v>
      </c>
      <c r="D65" s="22">
        <v>469</v>
      </c>
      <c r="E65" s="22">
        <v>184</v>
      </c>
      <c r="F65" s="22">
        <f t="shared" si="1"/>
        <v>48732</v>
      </c>
      <c r="G65" s="24">
        <f t="shared" si="2"/>
        <v>0.11515151515151516</v>
      </c>
    </row>
    <row r="66" spans="1:7" ht="15" x14ac:dyDescent="0.35">
      <c r="A66" s="23">
        <v>44960</v>
      </c>
      <c r="B66" s="23" t="str">
        <f t="shared" si="0"/>
        <v>Friday</v>
      </c>
      <c r="C66" s="22">
        <v>16450</v>
      </c>
      <c r="D66" s="22">
        <v>433</v>
      </c>
      <c r="E66" s="22">
        <v>155</v>
      </c>
      <c r="F66" s="22">
        <f t="shared" si="1"/>
        <v>48916</v>
      </c>
      <c r="G66" s="24">
        <f t="shared" si="2"/>
        <v>-0.15760869565217392</v>
      </c>
    </row>
    <row r="67" spans="1:7" ht="15" x14ac:dyDescent="0.35">
      <c r="A67" s="23">
        <v>44961</v>
      </c>
      <c r="B67" s="23" t="str">
        <f t="shared" ref="B67:B130" si="3">TEXT(A67,"dddd")</f>
        <v>Saturday</v>
      </c>
      <c r="C67" s="22">
        <v>16016</v>
      </c>
      <c r="D67" s="22">
        <v>426</v>
      </c>
      <c r="E67" s="22">
        <v>170</v>
      </c>
      <c r="F67" s="22">
        <f t="shared" ref="F67:F130" si="4">E66+F66</f>
        <v>49071</v>
      </c>
      <c r="G67" s="24">
        <f t="shared" ref="G67:G130" si="5">IFERROR((E67-E66)/E66,0)</f>
        <v>9.6774193548387094E-2</v>
      </c>
    </row>
    <row r="68" spans="1:7" ht="15" x14ac:dyDescent="0.35">
      <c r="A68" s="23">
        <v>44962</v>
      </c>
      <c r="B68" s="23" t="str">
        <f t="shared" si="3"/>
        <v>Sunday</v>
      </c>
      <c r="C68" s="22">
        <v>15320</v>
      </c>
      <c r="D68" s="22">
        <v>435</v>
      </c>
      <c r="E68" s="22">
        <v>162</v>
      </c>
      <c r="F68" s="22">
        <f t="shared" si="4"/>
        <v>49241</v>
      </c>
      <c r="G68" s="24">
        <f t="shared" si="5"/>
        <v>-4.7058823529411764E-2</v>
      </c>
    </row>
    <row r="69" spans="1:7" ht="15" x14ac:dyDescent="0.35">
      <c r="A69" s="23">
        <v>44963</v>
      </c>
      <c r="B69" s="23" t="str">
        <f t="shared" si="3"/>
        <v>Monday</v>
      </c>
      <c r="C69" s="22">
        <v>13084</v>
      </c>
      <c r="D69" s="22">
        <v>399</v>
      </c>
      <c r="E69" s="22">
        <v>153</v>
      </c>
      <c r="F69" s="22">
        <f t="shared" si="4"/>
        <v>49403</v>
      </c>
      <c r="G69" s="24">
        <f t="shared" si="5"/>
        <v>-5.5555555555555552E-2</v>
      </c>
    </row>
    <row r="70" spans="1:7" ht="15" x14ac:dyDescent="0.35">
      <c r="A70" s="23">
        <v>44964</v>
      </c>
      <c r="B70" s="23" t="str">
        <f t="shared" si="3"/>
        <v>Tuesday</v>
      </c>
      <c r="C70" s="22">
        <v>12947</v>
      </c>
      <c r="D70" s="22">
        <v>378</v>
      </c>
      <c r="E70" s="22">
        <v>152</v>
      </c>
      <c r="F70" s="22">
        <f t="shared" si="4"/>
        <v>49556</v>
      </c>
      <c r="G70" s="24">
        <f t="shared" si="5"/>
        <v>-6.5359477124183009E-3</v>
      </c>
    </row>
    <row r="71" spans="1:7" ht="15" x14ac:dyDescent="0.35">
      <c r="A71" s="23">
        <v>44965</v>
      </c>
      <c r="B71" s="23" t="str">
        <f t="shared" si="3"/>
        <v>Wednesday</v>
      </c>
      <c r="C71" s="22">
        <v>24953</v>
      </c>
      <c r="D71" s="22">
        <v>497</v>
      </c>
      <c r="E71" s="22">
        <v>185</v>
      </c>
      <c r="F71" s="22">
        <f t="shared" si="4"/>
        <v>49708</v>
      </c>
      <c r="G71" s="24">
        <f t="shared" si="5"/>
        <v>0.21710526315789475</v>
      </c>
    </row>
    <row r="72" spans="1:7" ht="15" x14ac:dyDescent="0.35">
      <c r="A72" s="23">
        <v>44966</v>
      </c>
      <c r="B72" s="23" t="str">
        <f t="shared" si="3"/>
        <v>Thursday</v>
      </c>
      <c r="C72" s="22">
        <v>14073</v>
      </c>
      <c r="D72" s="22">
        <v>356</v>
      </c>
      <c r="E72" s="22">
        <v>148</v>
      </c>
      <c r="F72" s="22">
        <f t="shared" si="4"/>
        <v>49893</v>
      </c>
      <c r="G72" s="24">
        <f t="shared" si="5"/>
        <v>-0.2</v>
      </c>
    </row>
    <row r="73" spans="1:7" ht="15" x14ac:dyDescent="0.35">
      <c r="A73" s="23">
        <v>44967</v>
      </c>
      <c r="B73" s="23" t="str">
        <f t="shared" si="3"/>
        <v>Friday</v>
      </c>
      <c r="C73" s="22">
        <v>5135</v>
      </c>
      <c r="D73" s="22">
        <v>272</v>
      </c>
      <c r="E73" s="22">
        <v>113</v>
      </c>
      <c r="F73" s="22">
        <f t="shared" si="4"/>
        <v>50041</v>
      </c>
      <c r="G73" s="24">
        <f t="shared" si="5"/>
        <v>-0.23648648648648649</v>
      </c>
    </row>
    <row r="74" spans="1:7" ht="15" x14ac:dyDescent="0.35">
      <c r="A74" s="23">
        <v>44968</v>
      </c>
      <c r="B74" s="23" t="str">
        <f t="shared" si="3"/>
        <v>Saturday</v>
      </c>
      <c r="C74" s="22">
        <v>10927</v>
      </c>
      <c r="D74" s="22">
        <v>370</v>
      </c>
      <c r="E74" s="22">
        <v>122</v>
      </c>
      <c r="F74" s="22">
        <f t="shared" si="4"/>
        <v>50154</v>
      </c>
      <c r="G74" s="24">
        <f t="shared" si="5"/>
        <v>7.9646017699115043E-2</v>
      </c>
    </row>
    <row r="75" spans="1:7" ht="15" x14ac:dyDescent="0.35">
      <c r="A75" s="23">
        <v>44969</v>
      </c>
      <c r="B75" s="23" t="str">
        <f t="shared" si="3"/>
        <v>Sunday</v>
      </c>
      <c r="C75" s="22">
        <v>13279</v>
      </c>
      <c r="D75" s="22">
        <v>464</v>
      </c>
      <c r="E75" s="22">
        <v>123</v>
      </c>
      <c r="F75" s="22">
        <f t="shared" si="4"/>
        <v>50276</v>
      </c>
      <c r="G75" s="24">
        <f t="shared" si="5"/>
        <v>8.1967213114754103E-3</v>
      </c>
    </row>
    <row r="76" spans="1:7" ht="15" x14ac:dyDescent="0.35">
      <c r="A76" s="23">
        <v>44970</v>
      </c>
      <c r="B76" s="23" t="str">
        <f t="shared" si="3"/>
        <v>Monday</v>
      </c>
      <c r="C76" s="22">
        <v>7768</v>
      </c>
      <c r="D76" s="22">
        <v>339</v>
      </c>
      <c r="E76" s="22">
        <v>124</v>
      </c>
      <c r="F76" s="22">
        <f t="shared" si="4"/>
        <v>50399</v>
      </c>
      <c r="G76" s="24">
        <f t="shared" si="5"/>
        <v>8.130081300813009E-3</v>
      </c>
    </row>
    <row r="77" spans="1:7" ht="15" x14ac:dyDescent="0.35">
      <c r="A77" s="23">
        <v>44971</v>
      </c>
      <c r="B77" s="23" t="str">
        <f t="shared" si="3"/>
        <v>Tuesday</v>
      </c>
      <c r="C77" s="22">
        <v>9803</v>
      </c>
      <c r="D77" s="22">
        <v>338</v>
      </c>
      <c r="E77" s="22">
        <v>114</v>
      </c>
      <c r="F77" s="22">
        <f t="shared" si="4"/>
        <v>50523</v>
      </c>
      <c r="G77" s="24">
        <f t="shared" si="5"/>
        <v>-8.0645161290322578E-2</v>
      </c>
    </row>
    <row r="78" spans="1:7" ht="15" x14ac:dyDescent="0.35">
      <c r="A78" s="23">
        <v>44972</v>
      </c>
      <c r="B78" s="23" t="str">
        <f t="shared" si="3"/>
        <v>Wednesday</v>
      </c>
      <c r="C78" s="22">
        <v>14248</v>
      </c>
      <c r="D78" s="22">
        <v>446</v>
      </c>
      <c r="E78" s="22">
        <v>119</v>
      </c>
      <c r="F78" s="22">
        <f t="shared" si="4"/>
        <v>50637</v>
      </c>
      <c r="G78" s="24">
        <f t="shared" si="5"/>
        <v>4.3859649122807015E-2</v>
      </c>
    </row>
    <row r="79" spans="1:7" ht="15" x14ac:dyDescent="0.35">
      <c r="A79" s="23">
        <v>44973</v>
      </c>
      <c r="B79" s="23" t="str">
        <f t="shared" si="3"/>
        <v>Thursday</v>
      </c>
      <c r="C79" s="22">
        <v>11959</v>
      </c>
      <c r="D79" s="22">
        <v>446</v>
      </c>
      <c r="E79" s="22">
        <v>147</v>
      </c>
      <c r="F79" s="22">
        <f t="shared" si="4"/>
        <v>50756</v>
      </c>
      <c r="G79" s="24">
        <f t="shared" si="5"/>
        <v>0.23529411764705882</v>
      </c>
    </row>
    <row r="80" spans="1:7" ht="15" x14ac:dyDescent="0.35">
      <c r="A80" s="23">
        <v>44974</v>
      </c>
      <c r="B80" s="23" t="str">
        <f t="shared" si="3"/>
        <v>Friday</v>
      </c>
      <c r="C80" s="22">
        <v>7123</v>
      </c>
      <c r="D80" s="22">
        <v>318</v>
      </c>
      <c r="E80" s="22">
        <v>130</v>
      </c>
      <c r="F80" s="22">
        <f t="shared" si="4"/>
        <v>50903</v>
      </c>
      <c r="G80" s="24">
        <f t="shared" si="5"/>
        <v>-0.11564625850340136</v>
      </c>
    </row>
    <row r="81" spans="1:7" ht="15" x14ac:dyDescent="0.35">
      <c r="A81" s="23">
        <v>44975</v>
      </c>
      <c r="B81" s="23" t="str">
        <f t="shared" si="3"/>
        <v>Saturday</v>
      </c>
      <c r="C81" s="22">
        <v>8088</v>
      </c>
      <c r="D81" s="22">
        <v>313</v>
      </c>
      <c r="E81" s="22">
        <v>103</v>
      </c>
      <c r="F81" s="22">
        <f t="shared" si="4"/>
        <v>51033</v>
      </c>
      <c r="G81" s="24">
        <f t="shared" si="5"/>
        <v>-0.2076923076923077</v>
      </c>
    </row>
    <row r="82" spans="1:7" ht="15" x14ac:dyDescent="0.35">
      <c r="A82" s="23">
        <v>44976</v>
      </c>
      <c r="B82" s="23" t="str">
        <f t="shared" si="3"/>
        <v>Sunday</v>
      </c>
      <c r="C82" s="22">
        <v>6175</v>
      </c>
      <c r="D82" s="22">
        <v>283</v>
      </c>
      <c r="E82" s="22">
        <v>113</v>
      </c>
      <c r="F82" s="22">
        <f t="shared" si="4"/>
        <v>51136</v>
      </c>
      <c r="G82" s="24">
        <f t="shared" si="5"/>
        <v>9.7087378640776698E-2</v>
      </c>
    </row>
    <row r="83" spans="1:7" ht="15" x14ac:dyDescent="0.35">
      <c r="A83" s="23">
        <v>44977</v>
      </c>
      <c r="B83" s="23" t="str">
        <f t="shared" si="3"/>
        <v>Monday</v>
      </c>
      <c r="C83" s="22">
        <v>8274</v>
      </c>
      <c r="D83" s="22">
        <v>317</v>
      </c>
      <c r="E83" s="22">
        <v>123</v>
      </c>
      <c r="F83" s="22">
        <f t="shared" si="4"/>
        <v>51249</v>
      </c>
      <c r="G83" s="24">
        <f t="shared" si="5"/>
        <v>8.8495575221238937E-2</v>
      </c>
    </row>
    <row r="84" spans="1:7" ht="15" x14ac:dyDescent="0.35">
      <c r="A84" s="23">
        <v>44978</v>
      </c>
      <c r="B84" s="23" t="str">
        <f t="shared" si="3"/>
        <v>Tuesday</v>
      </c>
      <c r="C84" s="22">
        <v>8569</v>
      </c>
      <c r="D84" s="22">
        <v>354</v>
      </c>
      <c r="E84" s="22">
        <v>136</v>
      </c>
      <c r="F84" s="22">
        <f t="shared" si="4"/>
        <v>51372</v>
      </c>
      <c r="G84" s="24">
        <f t="shared" si="5"/>
        <v>0.10569105691056911</v>
      </c>
    </row>
    <row r="85" spans="1:7" ht="15" x14ac:dyDescent="0.35">
      <c r="A85" s="23">
        <v>44979</v>
      </c>
      <c r="B85" s="23" t="str">
        <f t="shared" si="3"/>
        <v>Wednesday</v>
      </c>
      <c r="C85" s="22">
        <v>14626</v>
      </c>
      <c r="D85" s="22">
        <v>462</v>
      </c>
      <c r="E85" s="22">
        <v>197</v>
      </c>
      <c r="F85" s="22">
        <f t="shared" si="4"/>
        <v>51508</v>
      </c>
      <c r="G85" s="24">
        <f t="shared" si="5"/>
        <v>0.4485294117647059</v>
      </c>
    </row>
    <row r="86" spans="1:7" ht="15" x14ac:dyDescent="0.35">
      <c r="A86" s="23">
        <v>44980</v>
      </c>
      <c r="B86" s="23" t="str">
        <f t="shared" si="3"/>
        <v>Thursday</v>
      </c>
      <c r="C86" s="22">
        <v>12427</v>
      </c>
      <c r="D86" s="22">
        <v>375</v>
      </c>
      <c r="E86" s="22">
        <v>167</v>
      </c>
      <c r="F86" s="22">
        <f t="shared" si="4"/>
        <v>51705</v>
      </c>
      <c r="G86" s="24">
        <f t="shared" si="5"/>
        <v>-0.15228426395939088</v>
      </c>
    </row>
    <row r="87" spans="1:7" ht="15" x14ac:dyDescent="0.35">
      <c r="A87" s="23">
        <v>44981</v>
      </c>
      <c r="B87" s="23" t="str">
        <f t="shared" si="3"/>
        <v>Friday</v>
      </c>
      <c r="C87" s="22">
        <v>5799</v>
      </c>
      <c r="D87" s="22">
        <v>258</v>
      </c>
      <c r="E87" s="22">
        <v>118</v>
      </c>
      <c r="F87" s="22">
        <f t="shared" si="4"/>
        <v>51872</v>
      </c>
      <c r="G87" s="24">
        <f t="shared" si="5"/>
        <v>-0.29341317365269459</v>
      </c>
    </row>
    <row r="88" spans="1:7" ht="15" x14ac:dyDescent="0.35">
      <c r="A88" s="23">
        <v>44982</v>
      </c>
      <c r="B88" s="23" t="str">
        <f t="shared" si="3"/>
        <v>Saturday</v>
      </c>
      <c r="C88" s="22">
        <v>14537</v>
      </c>
      <c r="D88" s="22">
        <v>444</v>
      </c>
      <c r="E88" s="22">
        <v>143</v>
      </c>
      <c r="F88" s="22">
        <f t="shared" si="4"/>
        <v>51990</v>
      </c>
      <c r="G88" s="24">
        <f t="shared" si="5"/>
        <v>0.21186440677966101</v>
      </c>
    </row>
    <row r="89" spans="1:7" ht="15" x14ac:dyDescent="0.35">
      <c r="A89" s="23">
        <v>44983</v>
      </c>
      <c r="B89" s="23" t="str">
        <f t="shared" si="3"/>
        <v>Sunday</v>
      </c>
      <c r="C89" s="22">
        <v>13187</v>
      </c>
      <c r="D89" s="22">
        <v>627</v>
      </c>
      <c r="E89" s="22">
        <v>157</v>
      </c>
      <c r="F89" s="22">
        <f t="shared" si="4"/>
        <v>52133</v>
      </c>
      <c r="G89" s="24">
        <f t="shared" si="5"/>
        <v>9.7902097902097904E-2</v>
      </c>
    </row>
    <row r="90" spans="1:7" ht="15" x14ac:dyDescent="0.35">
      <c r="A90" s="23">
        <v>44984</v>
      </c>
      <c r="B90" s="23" t="str">
        <f t="shared" si="3"/>
        <v>Monday</v>
      </c>
      <c r="C90" s="22">
        <v>12025</v>
      </c>
      <c r="D90" s="22">
        <v>465</v>
      </c>
      <c r="E90" s="22">
        <v>125</v>
      </c>
      <c r="F90" s="22">
        <f t="shared" si="4"/>
        <v>52290</v>
      </c>
      <c r="G90" s="24">
        <f t="shared" si="5"/>
        <v>-0.20382165605095542</v>
      </c>
    </row>
    <row r="91" spans="1:7" ht="15" x14ac:dyDescent="0.35">
      <c r="A91" s="23">
        <v>44985</v>
      </c>
      <c r="B91" s="23" t="str">
        <f t="shared" si="3"/>
        <v>Tuesday</v>
      </c>
      <c r="C91" s="22">
        <v>9454</v>
      </c>
      <c r="D91" s="22">
        <v>406</v>
      </c>
      <c r="E91" s="22">
        <v>134</v>
      </c>
      <c r="F91" s="22">
        <f t="shared" si="4"/>
        <v>52415</v>
      </c>
      <c r="G91" s="24">
        <f t="shared" si="5"/>
        <v>7.1999999999999995E-2</v>
      </c>
    </row>
    <row r="92" spans="1:7" ht="15" x14ac:dyDescent="0.35">
      <c r="A92" s="23">
        <v>44986</v>
      </c>
      <c r="B92" s="23" t="str">
        <f t="shared" si="3"/>
        <v>Wednesday</v>
      </c>
      <c r="C92" s="22">
        <v>45333</v>
      </c>
      <c r="D92" s="22">
        <v>1015</v>
      </c>
      <c r="E92" s="22">
        <v>148</v>
      </c>
      <c r="F92" s="22">
        <f t="shared" si="4"/>
        <v>52549</v>
      </c>
      <c r="G92" s="24">
        <f t="shared" si="5"/>
        <v>0.1044776119402985</v>
      </c>
    </row>
    <row r="93" spans="1:7" ht="15" x14ac:dyDescent="0.35">
      <c r="A93" s="23">
        <v>44987</v>
      </c>
      <c r="B93" s="23" t="str">
        <f t="shared" si="3"/>
        <v>Thursday</v>
      </c>
      <c r="C93" s="22">
        <v>25792</v>
      </c>
      <c r="D93" s="22">
        <v>642</v>
      </c>
      <c r="E93" s="22">
        <v>148</v>
      </c>
      <c r="F93" s="22">
        <f t="shared" si="4"/>
        <v>52697</v>
      </c>
      <c r="G93" s="24">
        <f t="shared" si="5"/>
        <v>0</v>
      </c>
    </row>
    <row r="94" spans="1:7" ht="15" x14ac:dyDescent="0.35">
      <c r="A94" s="23">
        <v>44988</v>
      </c>
      <c r="B94" s="23" t="str">
        <f t="shared" si="3"/>
        <v>Friday</v>
      </c>
      <c r="C94" s="22">
        <v>30247</v>
      </c>
      <c r="D94" s="22">
        <v>630</v>
      </c>
      <c r="E94" s="22">
        <v>125</v>
      </c>
      <c r="F94" s="22">
        <f t="shared" si="4"/>
        <v>52845</v>
      </c>
      <c r="G94" s="24">
        <f t="shared" si="5"/>
        <v>-0.1554054054054054</v>
      </c>
    </row>
    <row r="95" spans="1:7" ht="15" x14ac:dyDescent="0.35">
      <c r="A95" s="23">
        <v>44989</v>
      </c>
      <c r="B95" s="23" t="str">
        <f t="shared" si="3"/>
        <v>Saturday</v>
      </c>
      <c r="C95" s="22">
        <v>21611</v>
      </c>
      <c r="D95" s="22">
        <v>542</v>
      </c>
      <c r="E95" s="22">
        <v>115</v>
      </c>
      <c r="F95" s="22">
        <f t="shared" si="4"/>
        <v>52970</v>
      </c>
      <c r="G95" s="24">
        <f t="shared" si="5"/>
        <v>-0.08</v>
      </c>
    </row>
    <row r="96" spans="1:7" ht="15" x14ac:dyDescent="0.35">
      <c r="A96" s="23">
        <v>44990</v>
      </c>
      <c r="B96" s="23" t="str">
        <f t="shared" si="3"/>
        <v>Sunday</v>
      </c>
      <c r="C96" s="22">
        <v>21416</v>
      </c>
      <c r="D96" s="22">
        <v>545</v>
      </c>
      <c r="E96" s="22">
        <v>113</v>
      </c>
      <c r="F96" s="22">
        <f t="shared" si="4"/>
        <v>53085</v>
      </c>
      <c r="G96" s="24">
        <f t="shared" si="5"/>
        <v>-1.7391304347826087E-2</v>
      </c>
    </row>
    <row r="97" spans="1:7" ht="15" x14ac:dyDescent="0.35">
      <c r="A97" s="23">
        <v>44991</v>
      </c>
      <c r="B97" s="23" t="str">
        <f t="shared" si="3"/>
        <v>Monday</v>
      </c>
      <c r="C97" s="22">
        <v>18954</v>
      </c>
      <c r="D97" s="22">
        <v>491</v>
      </c>
      <c r="E97" s="22">
        <v>118</v>
      </c>
      <c r="F97" s="22">
        <f t="shared" si="4"/>
        <v>53198</v>
      </c>
      <c r="G97" s="24">
        <f t="shared" si="5"/>
        <v>4.4247787610619468E-2</v>
      </c>
    </row>
    <row r="98" spans="1:7" ht="15" x14ac:dyDescent="0.35">
      <c r="A98" s="23">
        <v>44992</v>
      </c>
      <c r="B98" s="23" t="str">
        <f t="shared" si="3"/>
        <v>Tuesday</v>
      </c>
      <c r="C98" s="22">
        <v>19478</v>
      </c>
      <c r="D98" s="22">
        <v>546</v>
      </c>
      <c r="E98" s="22">
        <v>145</v>
      </c>
      <c r="F98" s="22">
        <f t="shared" si="4"/>
        <v>53316</v>
      </c>
      <c r="G98" s="24">
        <f t="shared" si="5"/>
        <v>0.2288135593220339</v>
      </c>
    </row>
    <row r="99" spans="1:7" ht="15" x14ac:dyDescent="0.35">
      <c r="A99" s="23">
        <v>44993</v>
      </c>
      <c r="B99" s="23" t="str">
        <f t="shared" si="3"/>
        <v>Wednesday</v>
      </c>
      <c r="C99" s="22">
        <v>14656</v>
      </c>
      <c r="D99" s="22">
        <v>451</v>
      </c>
      <c r="E99" s="22">
        <v>136</v>
      </c>
      <c r="F99" s="22">
        <f t="shared" si="4"/>
        <v>53461</v>
      </c>
      <c r="G99" s="24">
        <f t="shared" si="5"/>
        <v>-6.2068965517241378E-2</v>
      </c>
    </row>
    <row r="100" spans="1:7" ht="15" x14ac:dyDescent="0.35">
      <c r="A100" s="23">
        <v>44994</v>
      </c>
      <c r="B100" s="23" t="str">
        <f t="shared" si="3"/>
        <v>Thursday</v>
      </c>
      <c r="C100" s="22">
        <v>17568</v>
      </c>
      <c r="D100" s="22">
        <v>650</v>
      </c>
      <c r="E100" s="22">
        <v>144</v>
      </c>
      <c r="F100" s="22">
        <f t="shared" si="4"/>
        <v>53597</v>
      </c>
      <c r="G100" s="24">
        <f t="shared" si="5"/>
        <v>5.8823529411764705E-2</v>
      </c>
    </row>
    <row r="101" spans="1:7" ht="15" x14ac:dyDescent="0.35">
      <c r="A101" s="23">
        <v>44995</v>
      </c>
      <c r="B101" s="23" t="str">
        <f t="shared" si="3"/>
        <v>Friday</v>
      </c>
      <c r="C101" s="22">
        <v>31855</v>
      </c>
      <c r="D101" s="22">
        <v>637</v>
      </c>
      <c r="E101" s="22">
        <v>185</v>
      </c>
      <c r="F101" s="22">
        <f t="shared" si="4"/>
        <v>53741</v>
      </c>
      <c r="G101" s="24">
        <f t="shared" si="5"/>
        <v>0.28472222222222221</v>
      </c>
    </row>
    <row r="102" spans="1:7" ht="15" x14ac:dyDescent="0.35">
      <c r="A102" s="23">
        <v>44996</v>
      </c>
      <c r="B102" s="23" t="str">
        <f t="shared" si="3"/>
        <v>Saturday</v>
      </c>
      <c r="C102" s="22">
        <v>22575</v>
      </c>
      <c r="D102" s="22">
        <v>488</v>
      </c>
      <c r="E102" s="22">
        <v>158</v>
      </c>
      <c r="F102" s="22">
        <f t="shared" si="4"/>
        <v>53926</v>
      </c>
      <c r="G102" s="24">
        <f t="shared" si="5"/>
        <v>-0.14594594594594595</v>
      </c>
    </row>
    <row r="103" spans="1:7" ht="15" x14ac:dyDescent="0.35">
      <c r="A103" s="23">
        <v>44997</v>
      </c>
      <c r="B103" s="23" t="str">
        <f t="shared" si="3"/>
        <v>Sunday</v>
      </c>
      <c r="C103" s="22">
        <v>9970</v>
      </c>
      <c r="D103" s="22">
        <v>362</v>
      </c>
      <c r="E103" s="22">
        <v>134</v>
      </c>
      <c r="F103" s="22">
        <f t="shared" si="4"/>
        <v>54084</v>
      </c>
      <c r="G103" s="24">
        <f t="shared" si="5"/>
        <v>-0.15189873417721519</v>
      </c>
    </row>
    <row r="104" spans="1:7" ht="15" x14ac:dyDescent="0.35">
      <c r="A104" s="23">
        <v>44998</v>
      </c>
      <c r="B104" s="23" t="str">
        <f t="shared" si="3"/>
        <v>Monday</v>
      </c>
      <c r="C104" s="22">
        <v>19647</v>
      </c>
      <c r="D104" s="22">
        <v>559</v>
      </c>
      <c r="E104" s="22">
        <v>151</v>
      </c>
      <c r="F104" s="22">
        <f t="shared" si="4"/>
        <v>54218</v>
      </c>
      <c r="G104" s="24">
        <f t="shared" si="5"/>
        <v>0.12686567164179105</v>
      </c>
    </row>
    <row r="105" spans="1:7" ht="15" x14ac:dyDescent="0.35">
      <c r="A105" s="23">
        <v>44999</v>
      </c>
      <c r="B105" s="23" t="str">
        <f t="shared" si="3"/>
        <v>Tuesday</v>
      </c>
      <c r="C105" s="22">
        <v>11301</v>
      </c>
      <c r="D105" s="22">
        <v>536</v>
      </c>
      <c r="E105" s="22">
        <v>135</v>
      </c>
      <c r="F105" s="22">
        <f t="shared" si="4"/>
        <v>54369</v>
      </c>
      <c r="G105" s="24">
        <f t="shared" si="5"/>
        <v>-0.10596026490066225</v>
      </c>
    </row>
    <row r="106" spans="1:7" ht="15" x14ac:dyDescent="0.35">
      <c r="A106" s="23">
        <v>45000</v>
      </c>
      <c r="B106" s="23" t="str">
        <f t="shared" si="3"/>
        <v>Wednesday</v>
      </c>
      <c r="C106" s="22">
        <v>39830</v>
      </c>
      <c r="D106" s="22">
        <v>921</v>
      </c>
      <c r="E106" s="22">
        <v>177</v>
      </c>
      <c r="F106" s="22">
        <f t="shared" si="4"/>
        <v>54504</v>
      </c>
      <c r="G106" s="24">
        <f t="shared" si="5"/>
        <v>0.31111111111111112</v>
      </c>
    </row>
    <row r="107" spans="1:7" ht="15" x14ac:dyDescent="0.35">
      <c r="A107" s="23">
        <v>45001</v>
      </c>
      <c r="B107" s="23" t="str">
        <f t="shared" si="3"/>
        <v>Thursday</v>
      </c>
      <c r="C107" s="22">
        <v>30813</v>
      </c>
      <c r="D107" s="22">
        <v>912</v>
      </c>
      <c r="E107" s="22">
        <v>193</v>
      </c>
      <c r="F107" s="22">
        <f t="shared" si="4"/>
        <v>54681</v>
      </c>
      <c r="G107" s="24">
        <f t="shared" si="5"/>
        <v>9.03954802259887E-2</v>
      </c>
    </row>
    <row r="108" spans="1:7" ht="15" x14ac:dyDescent="0.35">
      <c r="A108" s="23">
        <v>45002</v>
      </c>
      <c r="B108" s="23" t="str">
        <f t="shared" si="3"/>
        <v>Friday</v>
      </c>
      <c r="C108" s="22">
        <v>24163</v>
      </c>
      <c r="D108" s="22">
        <v>544</v>
      </c>
      <c r="E108" s="22">
        <v>151</v>
      </c>
      <c r="F108" s="22">
        <f t="shared" si="4"/>
        <v>54874</v>
      </c>
      <c r="G108" s="24">
        <f t="shared" si="5"/>
        <v>-0.21761658031088082</v>
      </c>
    </row>
    <row r="109" spans="1:7" ht="15" x14ac:dyDescent="0.35">
      <c r="A109" s="23">
        <v>45003</v>
      </c>
      <c r="B109" s="23" t="str">
        <f t="shared" si="3"/>
        <v>Saturday</v>
      </c>
      <c r="C109" s="22">
        <v>21989</v>
      </c>
      <c r="D109" s="22">
        <v>543</v>
      </c>
      <c r="E109" s="22">
        <v>152</v>
      </c>
      <c r="F109" s="22">
        <f t="shared" si="4"/>
        <v>55025</v>
      </c>
      <c r="G109" s="24">
        <f t="shared" si="5"/>
        <v>6.6225165562913907E-3</v>
      </c>
    </row>
    <row r="110" spans="1:7" ht="15" x14ac:dyDescent="0.35">
      <c r="A110" s="23">
        <v>45004</v>
      </c>
      <c r="B110" s="23" t="str">
        <f t="shared" si="3"/>
        <v>Sunday</v>
      </c>
      <c r="C110" s="22">
        <v>11606</v>
      </c>
      <c r="D110" s="22">
        <v>460</v>
      </c>
      <c r="E110" s="22">
        <v>158</v>
      </c>
      <c r="F110" s="22">
        <f t="shared" si="4"/>
        <v>55177</v>
      </c>
      <c r="G110" s="24">
        <f t="shared" si="5"/>
        <v>3.9473684210526314E-2</v>
      </c>
    </row>
    <row r="111" spans="1:7" ht="15" x14ac:dyDescent="0.35">
      <c r="A111" s="23">
        <v>45005</v>
      </c>
      <c r="B111" s="23" t="str">
        <f t="shared" si="3"/>
        <v>Monday</v>
      </c>
      <c r="C111" s="22">
        <v>24835</v>
      </c>
      <c r="D111" s="22">
        <v>854</v>
      </c>
      <c r="E111" s="22">
        <v>141</v>
      </c>
      <c r="F111" s="22">
        <f t="shared" si="4"/>
        <v>55335</v>
      </c>
      <c r="G111" s="24">
        <f t="shared" si="5"/>
        <v>-0.10759493670886076</v>
      </c>
    </row>
    <row r="112" spans="1:7" ht="15" x14ac:dyDescent="0.35">
      <c r="A112" s="23">
        <v>45006</v>
      </c>
      <c r="B112" s="23" t="str">
        <f t="shared" si="3"/>
        <v>Tuesday</v>
      </c>
      <c r="C112" s="22">
        <v>29430</v>
      </c>
      <c r="D112" s="22">
        <v>912</v>
      </c>
      <c r="E112" s="22">
        <v>156</v>
      </c>
      <c r="F112" s="22">
        <f t="shared" si="4"/>
        <v>55476</v>
      </c>
      <c r="G112" s="24">
        <f t="shared" si="5"/>
        <v>0.10638297872340426</v>
      </c>
    </row>
    <row r="113" spans="1:7" ht="15" x14ac:dyDescent="0.35">
      <c r="A113" s="23">
        <v>45007</v>
      </c>
      <c r="B113" s="23" t="str">
        <f t="shared" si="3"/>
        <v>Wednesday</v>
      </c>
      <c r="C113" s="22">
        <v>12958</v>
      </c>
      <c r="D113" s="22">
        <v>382</v>
      </c>
      <c r="E113" s="22">
        <v>104</v>
      </c>
      <c r="F113" s="22">
        <f t="shared" si="4"/>
        <v>55632</v>
      </c>
      <c r="G113" s="24">
        <f t="shared" si="5"/>
        <v>-0.33333333333333331</v>
      </c>
    </row>
    <row r="114" spans="1:7" ht="15" x14ac:dyDescent="0.35">
      <c r="A114" s="23">
        <v>45008</v>
      </c>
      <c r="B114" s="23" t="str">
        <f t="shared" si="3"/>
        <v>Thursday</v>
      </c>
      <c r="C114" s="22">
        <v>15583</v>
      </c>
      <c r="D114" s="22">
        <v>480</v>
      </c>
      <c r="E114" s="22">
        <v>99</v>
      </c>
      <c r="F114" s="22">
        <f t="shared" si="4"/>
        <v>55736</v>
      </c>
      <c r="G114" s="24">
        <f t="shared" si="5"/>
        <v>-4.807692307692308E-2</v>
      </c>
    </row>
    <row r="115" spans="1:7" ht="15" x14ac:dyDescent="0.35">
      <c r="A115" s="23">
        <v>45009</v>
      </c>
      <c r="B115" s="23" t="str">
        <f t="shared" si="3"/>
        <v>Friday</v>
      </c>
      <c r="C115" s="22">
        <v>13152</v>
      </c>
      <c r="D115" s="22">
        <v>407</v>
      </c>
      <c r="E115" s="22">
        <v>115</v>
      </c>
      <c r="F115" s="22">
        <f t="shared" si="4"/>
        <v>55835</v>
      </c>
      <c r="G115" s="24">
        <f t="shared" si="5"/>
        <v>0.16161616161616163</v>
      </c>
    </row>
    <row r="116" spans="1:7" ht="15" x14ac:dyDescent="0.35">
      <c r="A116" s="23">
        <v>45010</v>
      </c>
      <c r="B116" s="23" t="str">
        <f t="shared" si="3"/>
        <v>Saturday</v>
      </c>
      <c r="C116" s="22">
        <v>13969</v>
      </c>
      <c r="D116" s="22">
        <v>458</v>
      </c>
      <c r="E116" s="22">
        <v>100</v>
      </c>
      <c r="F116" s="22">
        <f t="shared" si="4"/>
        <v>55950</v>
      </c>
      <c r="G116" s="24">
        <f t="shared" si="5"/>
        <v>-0.13043478260869565</v>
      </c>
    </row>
    <row r="117" spans="1:7" ht="15" x14ac:dyDescent="0.35">
      <c r="A117" s="23">
        <v>45011</v>
      </c>
      <c r="B117" s="23" t="str">
        <f t="shared" si="3"/>
        <v>Sunday</v>
      </c>
      <c r="C117" s="22">
        <v>8820</v>
      </c>
      <c r="D117" s="22">
        <v>341</v>
      </c>
      <c r="E117" s="22">
        <v>103</v>
      </c>
      <c r="F117" s="22">
        <f t="shared" si="4"/>
        <v>56050</v>
      </c>
      <c r="G117" s="24">
        <f t="shared" si="5"/>
        <v>0.03</v>
      </c>
    </row>
    <row r="118" spans="1:7" ht="15" x14ac:dyDescent="0.35">
      <c r="A118" s="23">
        <v>45012</v>
      </c>
      <c r="B118" s="23" t="str">
        <f t="shared" si="3"/>
        <v>Monday</v>
      </c>
      <c r="C118" s="22">
        <v>19409</v>
      </c>
      <c r="D118" s="22">
        <v>637</v>
      </c>
      <c r="E118" s="22">
        <v>117</v>
      </c>
      <c r="F118" s="22">
        <f t="shared" si="4"/>
        <v>56153</v>
      </c>
      <c r="G118" s="24">
        <f t="shared" si="5"/>
        <v>0.13592233009708737</v>
      </c>
    </row>
    <row r="119" spans="1:7" ht="15" x14ac:dyDescent="0.35">
      <c r="A119" s="23">
        <v>45013</v>
      </c>
      <c r="B119" s="23" t="str">
        <f t="shared" si="3"/>
        <v>Tuesday</v>
      </c>
      <c r="C119" s="22">
        <v>13453</v>
      </c>
      <c r="D119" s="22">
        <v>572</v>
      </c>
      <c r="E119" s="22">
        <v>139</v>
      </c>
      <c r="F119" s="22">
        <f t="shared" si="4"/>
        <v>56270</v>
      </c>
      <c r="G119" s="24">
        <f t="shared" si="5"/>
        <v>0.18803418803418803</v>
      </c>
    </row>
    <row r="120" spans="1:7" ht="15" x14ac:dyDescent="0.35">
      <c r="A120" s="23">
        <v>45014</v>
      </c>
      <c r="B120" s="23" t="str">
        <f t="shared" si="3"/>
        <v>Wednesday</v>
      </c>
      <c r="C120" s="22">
        <v>15033</v>
      </c>
      <c r="D120" s="22">
        <v>643</v>
      </c>
      <c r="E120" s="22">
        <v>111</v>
      </c>
      <c r="F120" s="22">
        <f t="shared" si="4"/>
        <v>56409</v>
      </c>
      <c r="G120" s="24">
        <f t="shared" si="5"/>
        <v>-0.20143884892086331</v>
      </c>
    </row>
    <row r="121" spans="1:7" ht="15" x14ac:dyDescent="0.35">
      <c r="A121" s="23">
        <v>45015</v>
      </c>
      <c r="B121" s="23" t="str">
        <f t="shared" si="3"/>
        <v>Thursday</v>
      </c>
      <c r="C121" s="22">
        <v>11399</v>
      </c>
      <c r="D121" s="22">
        <v>502</v>
      </c>
      <c r="E121" s="22">
        <v>164</v>
      </c>
      <c r="F121" s="22">
        <f t="shared" si="4"/>
        <v>56520</v>
      </c>
      <c r="G121" s="24">
        <f t="shared" si="5"/>
        <v>0.47747747747747749</v>
      </c>
    </row>
    <row r="122" spans="1:7" ht="15" x14ac:dyDescent="0.35">
      <c r="A122" s="23">
        <v>45016</v>
      </c>
      <c r="B122" s="23" t="str">
        <f t="shared" si="3"/>
        <v>Friday</v>
      </c>
      <c r="C122" s="22">
        <v>10892</v>
      </c>
      <c r="D122" s="22">
        <v>486</v>
      </c>
      <c r="E122" s="22">
        <v>173</v>
      </c>
      <c r="F122" s="22">
        <f t="shared" si="4"/>
        <v>56684</v>
      </c>
      <c r="G122" s="24">
        <f t="shared" si="5"/>
        <v>5.4878048780487805E-2</v>
      </c>
    </row>
    <row r="123" spans="1:7" ht="15" x14ac:dyDescent="0.35">
      <c r="A123" s="23">
        <v>45017</v>
      </c>
      <c r="B123" s="23" t="str">
        <f t="shared" si="3"/>
        <v>Saturday</v>
      </c>
      <c r="C123" s="22">
        <v>53287</v>
      </c>
      <c r="D123" s="22">
        <v>1587</v>
      </c>
      <c r="E123" s="22">
        <v>192</v>
      </c>
      <c r="F123" s="22">
        <f t="shared" si="4"/>
        <v>56857</v>
      </c>
      <c r="G123" s="24">
        <f t="shared" si="5"/>
        <v>0.10982658959537572</v>
      </c>
    </row>
    <row r="124" spans="1:7" ht="15" x14ac:dyDescent="0.35">
      <c r="A124" s="23">
        <v>45018</v>
      </c>
      <c r="B124" s="23" t="str">
        <f t="shared" si="3"/>
        <v>Sunday</v>
      </c>
      <c r="C124" s="22">
        <v>19234</v>
      </c>
      <c r="D124" s="22">
        <v>661</v>
      </c>
      <c r="E124" s="22">
        <v>136</v>
      </c>
      <c r="F124" s="22">
        <f t="shared" si="4"/>
        <v>57049</v>
      </c>
      <c r="G124" s="24">
        <f t="shared" si="5"/>
        <v>-0.29166666666666669</v>
      </c>
    </row>
    <row r="125" spans="1:7" ht="15" x14ac:dyDescent="0.35">
      <c r="A125" s="23">
        <v>45019</v>
      </c>
      <c r="B125" s="23" t="str">
        <f t="shared" si="3"/>
        <v>Monday</v>
      </c>
      <c r="C125" s="22">
        <v>13231</v>
      </c>
      <c r="D125" s="22">
        <v>570</v>
      </c>
      <c r="E125" s="22">
        <v>139</v>
      </c>
      <c r="F125" s="22">
        <f t="shared" si="4"/>
        <v>57185</v>
      </c>
      <c r="G125" s="24">
        <f t="shared" si="5"/>
        <v>2.2058823529411766E-2</v>
      </c>
    </row>
    <row r="126" spans="1:7" ht="15" x14ac:dyDescent="0.35">
      <c r="A126" s="23">
        <v>45020</v>
      </c>
      <c r="B126" s="23" t="str">
        <f t="shared" si="3"/>
        <v>Tuesday</v>
      </c>
      <c r="C126" s="22">
        <v>10090</v>
      </c>
      <c r="D126" s="22">
        <v>534</v>
      </c>
      <c r="E126" s="22">
        <v>128</v>
      </c>
      <c r="F126" s="22">
        <f t="shared" si="4"/>
        <v>57324</v>
      </c>
      <c r="G126" s="24">
        <f t="shared" si="5"/>
        <v>-7.9136690647482008E-2</v>
      </c>
    </row>
    <row r="127" spans="1:7" ht="15" x14ac:dyDescent="0.35">
      <c r="A127" s="23">
        <v>45021</v>
      </c>
      <c r="B127" s="23" t="str">
        <f t="shared" si="3"/>
        <v>Wednesday</v>
      </c>
      <c r="C127" s="22">
        <v>17425</v>
      </c>
      <c r="D127" s="22">
        <v>532</v>
      </c>
      <c r="E127" s="22">
        <v>146</v>
      </c>
      <c r="F127" s="22">
        <f t="shared" si="4"/>
        <v>57452</v>
      </c>
      <c r="G127" s="24">
        <f t="shared" si="5"/>
        <v>0.140625</v>
      </c>
    </row>
    <row r="128" spans="1:7" ht="15" x14ac:dyDescent="0.35">
      <c r="A128" s="23">
        <v>45022</v>
      </c>
      <c r="B128" s="23" t="str">
        <f t="shared" si="3"/>
        <v>Thursday</v>
      </c>
      <c r="C128" s="22">
        <v>19269</v>
      </c>
      <c r="D128" s="22">
        <v>565</v>
      </c>
      <c r="E128" s="22">
        <v>128</v>
      </c>
      <c r="F128" s="22">
        <f t="shared" si="4"/>
        <v>57598</v>
      </c>
      <c r="G128" s="24">
        <f t="shared" si="5"/>
        <v>-0.12328767123287671</v>
      </c>
    </row>
    <row r="129" spans="1:7" ht="15" x14ac:dyDescent="0.35">
      <c r="A129" s="23">
        <v>45023</v>
      </c>
      <c r="B129" s="23" t="str">
        <f t="shared" si="3"/>
        <v>Friday</v>
      </c>
      <c r="C129" s="22">
        <v>14805</v>
      </c>
      <c r="D129" s="22">
        <v>1035</v>
      </c>
      <c r="E129" s="22">
        <v>134</v>
      </c>
      <c r="F129" s="22">
        <f t="shared" si="4"/>
        <v>57726</v>
      </c>
      <c r="G129" s="24">
        <f t="shared" si="5"/>
        <v>4.6875E-2</v>
      </c>
    </row>
    <row r="130" spans="1:7" ht="15" x14ac:dyDescent="0.35">
      <c r="A130" s="23">
        <v>45024</v>
      </c>
      <c r="B130" s="23" t="str">
        <f t="shared" si="3"/>
        <v>Saturday</v>
      </c>
      <c r="C130" s="22">
        <v>19689</v>
      </c>
      <c r="D130" s="22">
        <v>984</v>
      </c>
      <c r="E130" s="22">
        <v>126</v>
      </c>
      <c r="F130" s="22">
        <f t="shared" si="4"/>
        <v>57860</v>
      </c>
      <c r="G130" s="24">
        <f t="shared" si="5"/>
        <v>-5.9701492537313432E-2</v>
      </c>
    </row>
    <row r="131" spans="1:7" ht="15" x14ac:dyDescent="0.35">
      <c r="A131" s="23">
        <v>45025</v>
      </c>
      <c r="B131" s="23" t="str">
        <f t="shared" ref="B131:B194" si="6">TEXT(A131,"dddd")</f>
        <v>Sunday</v>
      </c>
      <c r="C131" s="22">
        <v>20627</v>
      </c>
      <c r="D131" s="22">
        <v>695</v>
      </c>
      <c r="E131" s="22">
        <v>160</v>
      </c>
      <c r="F131" s="22">
        <f t="shared" ref="F131:F194" si="7">E130+F130</f>
        <v>57986</v>
      </c>
      <c r="G131" s="24">
        <f t="shared" ref="G131:G194" si="8">IFERROR((E131-E130)/E130,0)</f>
        <v>0.26984126984126983</v>
      </c>
    </row>
    <row r="132" spans="1:7" ht="15" x14ac:dyDescent="0.35">
      <c r="A132" s="23">
        <v>45026</v>
      </c>
      <c r="B132" s="23" t="str">
        <f t="shared" si="6"/>
        <v>Monday</v>
      </c>
      <c r="C132" s="22">
        <v>10261</v>
      </c>
      <c r="D132" s="22">
        <v>587</v>
      </c>
      <c r="E132" s="22">
        <v>175</v>
      </c>
      <c r="F132" s="22">
        <f t="shared" si="7"/>
        <v>58146</v>
      </c>
      <c r="G132" s="24">
        <f t="shared" si="8"/>
        <v>9.375E-2</v>
      </c>
    </row>
    <row r="133" spans="1:7" ht="15" x14ac:dyDescent="0.35">
      <c r="A133" s="23">
        <v>45027</v>
      </c>
      <c r="B133" s="23" t="str">
        <f t="shared" si="6"/>
        <v>Tuesday</v>
      </c>
      <c r="C133" s="22">
        <v>9437</v>
      </c>
      <c r="D133" s="22">
        <v>583</v>
      </c>
      <c r="E133" s="22">
        <v>156</v>
      </c>
      <c r="F133" s="22">
        <f t="shared" si="7"/>
        <v>58321</v>
      </c>
      <c r="G133" s="24">
        <f t="shared" si="8"/>
        <v>-0.10857142857142857</v>
      </c>
    </row>
    <row r="134" spans="1:7" ht="15" x14ac:dyDescent="0.35">
      <c r="A134" s="23">
        <v>45028</v>
      </c>
      <c r="B134" s="23" t="str">
        <f t="shared" si="6"/>
        <v>Wednesday</v>
      </c>
      <c r="C134" s="22">
        <v>16290</v>
      </c>
      <c r="D134" s="22">
        <v>529</v>
      </c>
      <c r="E134" s="22">
        <v>119</v>
      </c>
      <c r="F134" s="22">
        <f t="shared" si="7"/>
        <v>58477</v>
      </c>
      <c r="G134" s="24">
        <f t="shared" si="8"/>
        <v>-0.23717948717948717</v>
      </c>
    </row>
    <row r="135" spans="1:7" ht="15" x14ac:dyDescent="0.35">
      <c r="A135" s="23">
        <v>45029</v>
      </c>
      <c r="B135" s="23" t="str">
        <f t="shared" si="6"/>
        <v>Thursday</v>
      </c>
      <c r="C135" s="22">
        <v>13132</v>
      </c>
      <c r="D135" s="22">
        <v>494</v>
      </c>
      <c r="E135" s="22">
        <v>116</v>
      </c>
      <c r="F135" s="22">
        <f t="shared" si="7"/>
        <v>58596</v>
      </c>
      <c r="G135" s="24">
        <f t="shared" si="8"/>
        <v>-2.5210084033613446E-2</v>
      </c>
    </row>
    <row r="136" spans="1:7" ht="15" x14ac:dyDescent="0.35">
      <c r="A136" s="23">
        <v>45030</v>
      </c>
      <c r="B136" s="23" t="str">
        <f t="shared" si="6"/>
        <v>Friday</v>
      </c>
      <c r="C136" s="22">
        <v>7681</v>
      </c>
      <c r="D136" s="22">
        <v>459</v>
      </c>
      <c r="E136" s="22">
        <v>87</v>
      </c>
      <c r="F136" s="22">
        <f t="shared" si="7"/>
        <v>58712</v>
      </c>
      <c r="G136" s="24">
        <f t="shared" si="8"/>
        <v>-0.25</v>
      </c>
    </row>
    <row r="137" spans="1:7" ht="15" x14ac:dyDescent="0.35">
      <c r="A137" s="23">
        <v>45031</v>
      </c>
      <c r="B137" s="23" t="str">
        <f t="shared" si="6"/>
        <v>Saturday</v>
      </c>
      <c r="C137" s="22">
        <v>7970</v>
      </c>
      <c r="D137" s="22">
        <v>318</v>
      </c>
      <c r="E137" s="22">
        <v>97</v>
      </c>
      <c r="F137" s="22">
        <f t="shared" si="7"/>
        <v>58799</v>
      </c>
      <c r="G137" s="24">
        <f t="shared" si="8"/>
        <v>0.11494252873563218</v>
      </c>
    </row>
    <row r="138" spans="1:7" ht="15" x14ac:dyDescent="0.35">
      <c r="A138" s="23">
        <v>45032</v>
      </c>
      <c r="B138" s="23" t="str">
        <f t="shared" si="6"/>
        <v>Sunday</v>
      </c>
      <c r="C138" s="22">
        <v>11249</v>
      </c>
      <c r="D138" s="22">
        <v>604</v>
      </c>
      <c r="E138" s="22">
        <v>112</v>
      </c>
      <c r="F138" s="22">
        <f t="shared" si="7"/>
        <v>58896</v>
      </c>
      <c r="G138" s="24">
        <f t="shared" si="8"/>
        <v>0.15463917525773196</v>
      </c>
    </row>
    <row r="139" spans="1:7" ht="15" x14ac:dyDescent="0.35">
      <c r="A139" s="23">
        <v>45033</v>
      </c>
      <c r="B139" s="23" t="str">
        <f t="shared" si="6"/>
        <v>Monday</v>
      </c>
      <c r="C139" s="22">
        <v>8920</v>
      </c>
      <c r="D139" s="22">
        <v>455</v>
      </c>
      <c r="E139" s="22">
        <v>93</v>
      </c>
      <c r="F139" s="22">
        <f t="shared" si="7"/>
        <v>59008</v>
      </c>
      <c r="G139" s="24">
        <f t="shared" si="8"/>
        <v>-0.16964285714285715</v>
      </c>
    </row>
    <row r="140" spans="1:7" ht="15" x14ac:dyDescent="0.35">
      <c r="A140" s="23">
        <v>45034</v>
      </c>
      <c r="B140" s="23" t="str">
        <f t="shared" si="6"/>
        <v>Tuesday</v>
      </c>
      <c r="C140" s="22">
        <v>15262</v>
      </c>
      <c r="D140" s="22">
        <v>396</v>
      </c>
      <c r="E140" s="22">
        <v>88</v>
      </c>
      <c r="F140" s="22">
        <f t="shared" si="7"/>
        <v>59101</v>
      </c>
      <c r="G140" s="24">
        <f t="shared" si="8"/>
        <v>-5.3763440860215055E-2</v>
      </c>
    </row>
    <row r="141" spans="1:7" ht="15" x14ac:dyDescent="0.35">
      <c r="A141" s="23">
        <v>45035</v>
      </c>
      <c r="B141" s="23" t="str">
        <f t="shared" si="6"/>
        <v>Wednesday</v>
      </c>
      <c r="C141" s="22">
        <v>16960</v>
      </c>
      <c r="D141" s="22">
        <v>432</v>
      </c>
      <c r="E141" s="22">
        <v>81</v>
      </c>
      <c r="F141" s="22">
        <f t="shared" si="7"/>
        <v>59189</v>
      </c>
      <c r="G141" s="24">
        <f t="shared" si="8"/>
        <v>-7.9545454545454544E-2</v>
      </c>
    </row>
    <row r="142" spans="1:7" ht="15" x14ac:dyDescent="0.35">
      <c r="A142" s="23">
        <v>45036</v>
      </c>
      <c r="B142" s="23" t="str">
        <f t="shared" si="6"/>
        <v>Thursday</v>
      </c>
      <c r="C142" s="22">
        <v>15615</v>
      </c>
      <c r="D142" s="22">
        <v>370</v>
      </c>
      <c r="E142" s="22">
        <v>61</v>
      </c>
      <c r="F142" s="22">
        <f t="shared" si="7"/>
        <v>59270</v>
      </c>
      <c r="G142" s="24">
        <f t="shared" si="8"/>
        <v>-0.24691358024691357</v>
      </c>
    </row>
    <row r="143" spans="1:7" ht="15" x14ac:dyDescent="0.35">
      <c r="A143" s="23">
        <v>45037</v>
      </c>
      <c r="B143" s="23" t="str">
        <f t="shared" si="6"/>
        <v>Friday</v>
      </c>
      <c r="C143" s="22">
        <v>6747</v>
      </c>
      <c r="D143" s="22">
        <v>260</v>
      </c>
      <c r="E143" s="22">
        <v>81</v>
      </c>
      <c r="F143" s="22">
        <f t="shared" si="7"/>
        <v>59331</v>
      </c>
      <c r="G143" s="24">
        <f t="shared" si="8"/>
        <v>0.32786885245901637</v>
      </c>
    </row>
    <row r="144" spans="1:7" ht="15" x14ac:dyDescent="0.35">
      <c r="A144" s="23">
        <v>45038</v>
      </c>
      <c r="B144" s="23" t="str">
        <f t="shared" si="6"/>
        <v>Saturday</v>
      </c>
      <c r="C144" s="22">
        <v>8060</v>
      </c>
      <c r="D144" s="22">
        <v>216</v>
      </c>
      <c r="E144" s="22">
        <v>67</v>
      </c>
      <c r="F144" s="22">
        <f t="shared" si="7"/>
        <v>59412</v>
      </c>
      <c r="G144" s="24">
        <f t="shared" si="8"/>
        <v>-0.1728395061728395</v>
      </c>
    </row>
    <row r="145" spans="1:7" ht="15" x14ac:dyDescent="0.35">
      <c r="A145" s="23">
        <v>45039</v>
      </c>
      <c r="B145" s="23" t="str">
        <f t="shared" si="6"/>
        <v>Sunday</v>
      </c>
      <c r="C145" s="22">
        <v>8212</v>
      </c>
      <c r="D145" s="22">
        <v>327</v>
      </c>
      <c r="E145" s="22">
        <v>78</v>
      </c>
      <c r="F145" s="22">
        <f t="shared" si="7"/>
        <v>59479</v>
      </c>
      <c r="G145" s="24">
        <f t="shared" si="8"/>
        <v>0.16417910447761194</v>
      </c>
    </row>
    <row r="146" spans="1:7" ht="15" x14ac:dyDescent="0.35">
      <c r="A146" s="23">
        <v>45040</v>
      </c>
      <c r="B146" s="23" t="str">
        <f t="shared" si="6"/>
        <v>Monday</v>
      </c>
      <c r="C146" s="22">
        <v>15545</v>
      </c>
      <c r="D146" s="22">
        <v>465</v>
      </c>
      <c r="E146" s="22">
        <v>87</v>
      </c>
      <c r="F146" s="22">
        <f t="shared" si="7"/>
        <v>59557</v>
      </c>
      <c r="G146" s="24">
        <f t="shared" si="8"/>
        <v>0.11538461538461539</v>
      </c>
    </row>
    <row r="147" spans="1:7" ht="15" x14ac:dyDescent="0.35">
      <c r="A147" s="23">
        <v>45041</v>
      </c>
      <c r="B147" s="23" t="str">
        <f t="shared" si="6"/>
        <v>Tuesday</v>
      </c>
      <c r="C147" s="22">
        <v>31035</v>
      </c>
      <c r="D147" s="22">
        <v>866</v>
      </c>
      <c r="E147" s="22">
        <v>91</v>
      </c>
      <c r="F147" s="22">
        <f t="shared" si="7"/>
        <v>59644</v>
      </c>
      <c r="G147" s="24">
        <f t="shared" si="8"/>
        <v>4.5977011494252873E-2</v>
      </c>
    </row>
    <row r="148" spans="1:7" ht="15" x14ac:dyDescent="0.35">
      <c r="A148" s="23">
        <v>45042</v>
      </c>
      <c r="B148" s="23" t="str">
        <f t="shared" si="6"/>
        <v>Wednesday</v>
      </c>
      <c r="C148" s="22">
        <v>32378</v>
      </c>
      <c r="D148" s="22">
        <v>447</v>
      </c>
      <c r="E148" s="22">
        <v>89</v>
      </c>
      <c r="F148" s="22">
        <f t="shared" si="7"/>
        <v>59735</v>
      </c>
      <c r="G148" s="24">
        <f t="shared" si="8"/>
        <v>-2.197802197802198E-2</v>
      </c>
    </row>
    <row r="149" spans="1:7" ht="15" x14ac:dyDescent="0.35">
      <c r="A149" s="23">
        <v>45043</v>
      </c>
      <c r="B149" s="23" t="str">
        <f t="shared" si="6"/>
        <v>Thursday</v>
      </c>
      <c r="C149" s="22">
        <v>31429</v>
      </c>
      <c r="D149" s="22">
        <v>475</v>
      </c>
      <c r="E149" s="22">
        <v>128</v>
      </c>
      <c r="F149" s="22">
        <f t="shared" si="7"/>
        <v>59824</v>
      </c>
      <c r="G149" s="24">
        <f t="shared" si="8"/>
        <v>0.43820224719101125</v>
      </c>
    </row>
    <row r="150" spans="1:7" ht="15" x14ac:dyDescent="0.35">
      <c r="A150" s="23">
        <v>45044</v>
      </c>
      <c r="B150" s="23" t="str">
        <f t="shared" si="6"/>
        <v>Friday</v>
      </c>
      <c r="C150" s="22">
        <v>20506</v>
      </c>
      <c r="D150" s="22">
        <v>363</v>
      </c>
      <c r="E150" s="22">
        <v>89</v>
      </c>
      <c r="F150" s="22">
        <f t="shared" si="7"/>
        <v>59952</v>
      </c>
      <c r="G150" s="24">
        <f t="shared" si="8"/>
        <v>-0.3046875</v>
      </c>
    </row>
    <row r="151" spans="1:7" ht="15" x14ac:dyDescent="0.35">
      <c r="A151" s="23">
        <v>45045</v>
      </c>
      <c r="B151" s="23" t="str">
        <f t="shared" si="6"/>
        <v>Saturday</v>
      </c>
      <c r="C151" s="22">
        <v>13472</v>
      </c>
      <c r="D151" s="22">
        <v>345</v>
      </c>
      <c r="E151" s="22">
        <v>78</v>
      </c>
      <c r="F151" s="22">
        <f t="shared" si="7"/>
        <v>60041</v>
      </c>
      <c r="G151" s="24">
        <f t="shared" si="8"/>
        <v>-0.12359550561797752</v>
      </c>
    </row>
    <row r="152" spans="1:7" ht="15" x14ac:dyDescent="0.35">
      <c r="A152" s="23">
        <v>45046</v>
      </c>
      <c r="B152" s="23" t="str">
        <f t="shared" si="6"/>
        <v>Sunday</v>
      </c>
      <c r="C152" s="22">
        <v>27194</v>
      </c>
      <c r="D152" s="22">
        <v>671</v>
      </c>
      <c r="E152" s="22">
        <v>59</v>
      </c>
      <c r="F152" s="22">
        <f t="shared" si="7"/>
        <v>60119</v>
      </c>
      <c r="G152" s="24">
        <f t="shared" si="8"/>
        <v>-0.24358974358974358</v>
      </c>
    </row>
    <row r="153" spans="1:7" ht="15" x14ac:dyDescent="0.35">
      <c r="A153" s="23">
        <v>45047</v>
      </c>
      <c r="B153" s="23" t="str">
        <f t="shared" si="6"/>
        <v>Monday</v>
      </c>
      <c r="C153" s="22">
        <v>34448</v>
      </c>
      <c r="D153" s="22">
        <v>627</v>
      </c>
      <c r="E153" s="22">
        <v>119</v>
      </c>
      <c r="F153" s="22">
        <f t="shared" si="7"/>
        <v>60178</v>
      </c>
      <c r="G153" s="24">
        <f t="shared" si="8"/>
        <v>1.0169491525423728</v>
      </c>
    </row>
    <row r="154" spans="1:7" ht="15" x14ac:dyDescent="0.35">
      <c r="A154" s="23">
        <v>45048</v>
      </c>
      <c r="B154" s="23" t="str">
        <f t="shared" si="6"/>
        <v>Tuesday</v>
      </c>
      <c r="C154" s="22">
        <v>36602</v>
      </c>
      <c r="D154" s="22">
        <v>578</v>
      </c>
      <c r="E154" s="22">
        <v>88</v>
      </c>
      <c r="F154" s="22">
        <f t="shared" si="7"/>
        <v>60297</v>
      </c>
      <c r="G154" s="24">
        <f t="shared" si="8"/>
        <v>-0.26050420168067229</v>
      </c>
    </row>
    <row r="155" spans="1:7" ht="15" x14ac:dyDescent="0.35">
      <c r="A155" s="23">
        <v>45049</v>
      </c>
      <c r="B155" s="23" t="str">
        <f t="shared" si="6"/>
        <v>Wednesday</v>
      </c>
      <c r="C155" s="22">
        <v>38631</v>
      </c>
      <c r="D155" s="22">
        <v>756</v>
      </c>
      <c r="E155" s="22">
        <v>96</v>
      </c>
      <c r="F155" s="22">
        <f t="shared" si="7"/>
        <v>60385</v>
      </c>
      <c r="G155" s="24">
        <f t="shared" si="8"/>
        <v>9.0909090909090912E-2</v>
      </c>
    </row>
    <row r="156" spans="1:7" ht="15" x14ac:dyDescent="0.35">
      <c r="A156" s="23">
        <v>45050</v>
      </c>
      <c r="B156" s="23" t="str">
        <f t="shared" si="6"/>
        <v>Thursday</v>
      </c>
      <c r="C156" s="22">
        <v>33286</v>
      </c>
      <c r="D156" s="22">
        <v>662</v>
      </c>
      <c r="E156" s="22">
        <v>115</v>
      </c>
      <c r="F156" s="22">
        <f t="shared" si="7"/>
        <v>60481</v>
      </c>
      <c r="G156" s="24">
        <f t="shared" si="8"/>
        <v>0.19791666666666666</v>
      </c>
    </row>
    <row r="157" spans="1:7" ht="15" x14ac:dyDescent="0.35">
      <c r="A157" s="23">
        <v>45051</v>
      </c>
      <c r="B157" s="23" t="str">
        <f t="shared" si="6"/>
        <v>Friday</v>
      </c>
      <c r="C157" s="22">
        <v>30533</v>
      </c>
      <c r="D157" s="22">
        <v>697</v>
      </c>
      <c r="E157" s="22">
        <v>177</v>
      </c>
      <c r="F157" s="22">
        <f t="shared" si="7"/>
        <v>60596</v>
      </c>
      <c r="G157" s="24">
        <f t="shared" si="8"/>
        <v>0.53913043478260869</v>
      </c>
    </row>
    <row r="158" spans="1:7" ht="15" x14ac:dyDescent="0.35">
      <c r="A158" s="23">
        <v>45052</v>
      </c>
      <c r="B158" s="23" t="str">
        <f t="shared" si="6"/>
        <v>Saturday</v>
      </c>
      <c r="C158" s="22">
        <v>30105</v>
      </c>
      <c r="D158" s="22">
        <v>686</v>
      </c>
      <c r="E158" s="22">
        <v>191</v>
      </c>
      <c r="F158" s="22">
        <f t="shared" si="7"/>
        <v>60773</v>
      </c>
      <c r="G158" s="24">
        <f t="shared" si="8"/>
        <v>7.909604519774012E-2</v>
      </c>
    </row>
    <row r="159" spans="1:7" ht="15" x14ac:dyDescent="0.35">
      <c r="A159" s="23">
        <v>45053</v>
      </c>
      <c r="B159" s="23" t="str">
        <f t="shared" si="6"/>
        <v>Sunday</v>
      </c>
      <c r="C159" s="22">
        <v>52220</v>
      </c>
      <c r="D159" s="22">
        <v>879</v>
      </c>
      <c r="E159" s="22">
        <v>216</v>
      </c>
      <c r="F159" s="22">
        <f t="shared" si="7"/>
        <v>60964</v>
      </c>
      <c r="G159" s="24">
        <f t="shared" si="8"/>
        <v>0.13089005235602094</v>
      </c>
    </row>
    <row r="160" spans="1:7" ht="15" x14ac:dyDescent="0.35">
      <c r="A160" s="23">
        <v>45054</v>
      </c>
      <c r="B160" s="23" t="str">
        <f t="shared" si="6"/>
        <v>Monday</v>
      </c>
      <c r="C160" s="22">
        <v>44324</v>
      </c>
      <c r="D160" s="22">
        <v>780</v>
      </c>
      <c r="E160" s="22">
        <v>183</v>
      </c>
      <c r="F160" s="22">
        <f t="shared" si="7"/>
        <v>61180</v>
      </c>
      <c r="G160" s="24">
        <f t="shared" si="8"/>
        <v>-0.15277777777777779</v>
      </c>
    </row>
    <row r="161" spans="1:7" ht="15" x14ac:dyDescent="0.35">
      <c r="A161" s="23">
        <v>45055</v>
      </c>
      <c r="B161" s="23" t="str">
        <f t="shared" si="6"/>
        <v>Tuesday</v>
      </c>
      <c r="C161" s="22">
        <v>33778</v>
      </c>
      <c r="D161" s="22">
        <v>642</v>
      </c>
      <c r="E161" s="22">
        <v>198</v>
      </c>
      <c r="F161" s="22">
        <f t="shared" si="7"/>
        <v>61363</v>
      </c>
      <c r="G161" s="24">
        <f t="shared" si="8"/>
        <v>8.1967213114754092E-2</v>
      </c>
    </row>
    <row r="162" spans="1:7" ht="15" x14ac:dyDescent="0.35">
      <c r="A162" s="23">
        <v>45056</v>
      </c>
      <c r="B162" s="23" t="str">
        <f t="shared" si="6"/>
        <v>Wednesday</v>
      </c>
      <c r="C162" s="22">
        <v>56328</v>
      </c>
      <c r="D162" s="22">
        <v>1007</v>
      </c>
      <c r="E162" s="22">
        <v>236</v>
      </c>
      <c r="F162" s="22">
        <f t="shared" si="7"/>
        <v>61561</v>
      </c>
      <c r="G162" s="24">
        <f t="shared" si="8"/>
        <v>0.19191919191919191</v>
      </c>
    </row>
    <row r="163" spans="1:7" ht="15" x14ac:dyDescent="0.35">
      <c r="A163" s="23">
        <v>45057</v>
      </c>
      <c r="B163" s="23" t="str">
        <f t="shared" si="6"/>
        <v>Thursday</v>
      </c>
      <c r="C163" s="22">
        <v>71004</v>
      </c>
      <c r="D163" s="22">
        <v>1349</v>
      </c>
      <c r="E163" s="22">
        <v>329</v>
      </c>
      <c r="F163" s="22">
        <f t="shared" si="7"/>
        <v>61797</v>
      </c>
      <c r="G163" s="24">
        <f t="shared" si="8"/>
        <v>0.3940677966101695</v>
      </c>
    </row>
    <row r="164" spans="1:7" ht="15" x14ac:dyDescent="0.35">
      <c r="A164" s="23">
        <v>45058</v>
      </c>
      <c r="B164" s="23" t="str">
        <f t="shared" si="6"/>
        <v>Friday</v>
      </c>
      <c r="C164" s="22">
        <v>122326</v>
      </c>
      <c r="D164" s="22">
        <v>1884</v>
      </c>
      <c r="E164" s="22">
        <v>470</v>
      </c>
      <c r="F164" s="22">
        <f t="shared" si="7"/>
        <v>62126</v>
      </c>
      <c r="G164" s="24">
        <f t="shared" si="8"/>
        <v>0.42857142857142855</v>
      </c>
    </row>
    <row r="165" spans="1:7" ht="15" x14ac:dyDescent="0.35">
      <c r="A165" s="23">
        <v>45059</v>
      </c>
      <c r="B165" s="23" t="str">
        <f t="shared" si="6"/>
        <v>Saturday</v>
      </c>
      <c r="C165" s="22">
        <v>136843</v>
      </c>
      <c r="D165" s="22">
        <v>1806</v>
      </c>
      <c r="E165" s="22">
        <v>637</v>
      </c>
      <c r="F165" s="22">
        <f t="shared" si="7"/>
        <v>62596</v>
      </c>
      <c r="G165" s="24">
        <f t="shared" si="8"/>
        <v>0.35531914893617023</v>
      </c>
    </row>
    <row r="166" spans="1:7" ht="15" x14ac:dyDescent="0.35">
      <c r="A166" s="23">
        <v>45060</v>
      </c>
      <c r="B166" s="23" t="str">
        <f t="shared" si="6"/>
        <v>Sunday</v>
      </c>
      <c r="C166" s="22">
        <v>111135</v>
      </c>
      <c r="D166" s="22">
        <v>1815</v>
      </c>
      <c r="E166" s="22">
        <v>554</v>
      </c>
      <c r="F166" s="22">
        <f t="shared" si="7"/>
        <v>63233</v>
      </c>
      <c r="G166" s="24">
        <f t="shared" si="8"/>
        <v>-0.13029827315541601</v>
      </c>
    </row>
    <row r="167" spans="1:7" ht="15" x14ac:dyDescent="0.35">
      <c r="A167" s="23">
        <v>45061</v>
      </c>
      <c r="B167" s="23" t="str">
        <f t="shared" si="6"/>
        <v>Monday</v>
      </c>
      <c r="C167" s="22">
        <v>113277</v>
      </c>
      <c r="D167" s="22">
        <v>2736</v>
      </c>
      <c r="E167" s="22">
        <v>741</v>
      </c>
      <c r="F167" s="22">
        <f t="shared" si="7"/>
        <v>63787</v>
      </c>
      <c r="G167" s="24">
        <f t="shared" si="8"/>
        <v>0.33754512635379064</v>
      </c>
    </row>
    <row r="168" spans="1:7" ht="15" x14ac:dyDescent="0.35">
      <c r="A168" s="23">
        <v>45062</v>
      </c>
      <c r="B168" s="23" t="str">
        <f t="shared" si="6"/>
        <v>Tuesday</v>
      </c>
      <c r="C168" s="22">
        <v>145184</v>
      </c>
      <c r="D168" s="22">
        <v>3521</v>
      </c>
      <c r="E168" s="22">
        <v>1026</v>
      </c>
      <c r="F168" s="22">
        <f t="shared" si="7"/>
        <v>64528</v>
      </c>
      <c r="G168" s="24">
        <f t="shared" si="8"/>
        <v>0.38461538461538464</v>
      </c>
    </row>
    <row r="169" spans="1:7" ht="15" x14ac:dyDescent="0.35">
      <c r="A169" s="23">
        <v>45063</v>
      </c>
      <c r="B169" s="23" t="str">
        <f t="shared" si="6"/>
        <v>Wednesday</v>
      </c>
      <c r="C169" s="22">
        <v>149297</v>
      </c>
      <c r="D169" s="22">
        <v>6819</v>
      </c>
      <c r="E169" s="22">
        <v>1006</v>
      </c>
      <c r="F169" s="22">
        <f t="shared" si="7"/>
        <v>65554</v>
      </c>
      <c r="G169" s="24">
        <f t="shared" si="8"/>
        <v>-1.9493177387914229E-2</v>
      </c>
    </row>
    <row r="170" spans="1:7" ht="15" x14ac:dyDescent="0.35">
      <c r="A170" s="23">
        <v>45064</v>
      </c>
      <c r="B170" s="23" t="str">
        <f t="shared" si="6"/>
        <v>Thursday</v>
      </c>
      <c r="C170" s="22">
        <v>111666</v>
      </c>
      <c r="D170" s="22">
        <v>2498</v>
      </c>
      <c r="E170" s="22">
        <v>714</v>
      </c>
      <c r="F170" s="22">
        <f t="shared" si="7"/>
        <v>66560</v>
      </c>
      <c r="G170" s="24">
        <f t="shared" si="8"/>
        <v>-0.29025844930417494</v>
      </c>
    </row>
    <row r="171" spans="1:7" ht="15" x14ac:dyDescent="0.35">
      <c r="A171" s="23">
        <v>45065</v>
      </c>
      <c r="B171" s="23" t="str">
        <f t="shared" si="6"/>
        <v>Friday</v>
      </c>
      <c r="C171" s="22">
        <v>89277</v>
      </c>
      <c r="D171" s="22">
        <v>1856</v>
      </c>
      <c r="E171" s="22">
        <v>583</v>
      </c>
      <c r="F171" s="22">
        <f t="shared" si="7"/>
        <v>67274</v>
      </c>
      <c r="G171" s="24">
        <f t="shared" si="8"/>
        <v>-0.18347338935574228</v>
      </c>
    </row>
    <row r="172" spans="1:7" ht="15" x14ac:dyDescent="0.35">
      <c r="A172" s="23">
        <v>45066</v>
      </c>
      <c r="B172" s="23" t="str">
        <f t="shared" si="6"/>
        <v>Saturday</v>
      </c>
      <c r="C172" s="22">
        <v>88908</v>
      </c>
      <c r="D172" s="22">
        <v>1891</v>
      </c>
      <c r="E172" s="22">
        <v>574</v>
      </c>
      <c r="F172" s="22">
        <f t="shared" si="7"/>
        <v>67857</v>
      </c>
      <c r="G172" s="24">
        <f t="shared" si="8"/>
        <v>-1.5437392795883362E-2</v>
      </c>
    </row>
    <row r="173" spans="1:7" ht="15" x14ac:dyDescent="0.35">
      <c r="A173" s="23">
        <v>45067</v>
      </c>
      <c r="B173" s="23" t="str">
        <f t="shared" si="6"/>
        <v>Sunday</v>
      </c>
      <c r="C173" s="22">
        <v>77750</v>
      </c>
      <c r="D173" s="22">
        <v>1635</v>
      </c>
      <c r="E173" s="22">
        <v>425</v>
      </c>
      <c r="F173" s="22">
        <f t="shared" si="7"/>
        <v>68431</v>
      </c>
      <c r="G173" s="24">
        <f t="shared" si="8"/>
        <v>-0.25958188153310102</v>
      </c>
    </row>
    <row r="174" spans="1:7" ht="15" x14ac:dyDescent="0.35">
      <c r="A174" s="23">
        <v>45068</v>
      </c>
      <c r="B174" s="23" t="str">
        <f t="shared" si="6"/>
        <v>Monday</v>
      </c>
      <c r="C174" s="22">
        <v>61852</v>
      </c>
      <c r="D174" s="22">
        <v>1514</v>
      </c>
      <c r="E174" s="22">
        <v>417</v>
      </c>
      <c r="F174" s="22">
        <f t="shared" si="7"/>
        <v>68856</v>
      </c>
      <c r="G174" s="24">
        <f t="shared" si="8"/>
        <v>-1.8823529411764704E-2</v>
      </c>
    </row>
    <row r="175" spans="1:7" ht="15" x14ac:dyDescent="0.35">
      <c r="A175" s="23">
        <v>45069</v>
      </c>
      <c r="B175" s="23" t="str">
        <f t="shared" si="6"/>
        <v>Tuesday</v>
      </c>
      <c r="C175" s="22">
        <v>86286</v>
      </c>
      <c r="D175" s="22">
        <v>1832</v>
      </c>
      <c r="E175" s="22">
        <v>431</v>
      </c>
      <c r="F175" s="22">
        <f t="shared" si="7"/>
        <v>69273</v>
      </c>
      <c r="G175" s="24">
        <f t="shared" si="8"/>
        <v>3.3573141486810551E-2</v>
      </c>
    </row>
    <row r="176" spans="1:7" ht="15" x14ac:dyDescent="0.35">
      <c r="A176" s="23">
        <v>45070</v>
      </c>
      <c r="B176" s="23" t="str">
        <f t="shared" si="6"/>
        <v>Wednesday</v>
      </c>
      <c r="C176" s="22">
        <v>72052</v>
      </c>
      <c r="D176" s="22">
        <v>1522</v>
      </c>
      <c r="E176" s="22">
        <v>381</v>
      </c>
      <c r="F176" s="22">
        <f t="shared" si="7"/>
        <v>69704</v>
      </c>
      <c r="G176" s="24">
        <f t="shared" si="8"/>
        <v>-0.11600928074245939</v>
      </c>
    </row>
    <row r="177" spans="1:7" ht="15" x14ac:dyDescent="0.35">
      <c r="A177" s="23">
        <v>45071</v>
      </c>
      <c r="B177" s="23" t="str">
        <f t="shared" si="6"/>
        <v>Thursday</v>
      </c>
      <c r="C177" s="22">
        <v>65697</v>
      </c>
      <c r="D177" s="22">
        <v>1755</v>
      </c>
      <c r="E177" s="22">
        <v>330</v>
      </c>
      <c r="F177" s="22">
        <f t="shared" si="7"/>
        <v>70085</v>
      </c>
      <c r="G177" s="24">
        <f t="shared" si="8"/>
        <v>-0.13385826771653545</v>
      </c>
    </row>
    <row r="178" spans="1:7" ht="15" x14ac:dyDescent="0.35">
      <c r="A178" s="23">
        <v>45072</v>
      </c>
      <c r="B178" s="23" t="str">
        <f t="shared" si="6"/>
        <v>Friday</v>
      </c>
      <c r="C178" s="22">
        <v>55178</v>
      </c>
      <c r="D178" s="22">
        <v>1412</v>
      </c>
      <c r="E178" s="22">
        <v>258</v>
      </c>
      <c r="F178" s="22">
        <f t="shared" si="7"/>
        <v>70415</v>
      </c>
      <c r="G178" s="24">
        <f t="shared" si="8"/>
        <v>-0.21818181818181817</v>
      </c>
    </row>
    <row r="179" spans="1:7" ht="15" x14ac:dyDescent="0.35">
      <c r="A179" s="23">
        <v>45073</v>
      </c>
      <c r="B179" s="23" t="str">
        <f t="shared" si="6"/>
        <v>Saturday</v>
      </c>
      <c r="C179" s="22">
        <v>57814</v>
      </c>
      <c r="D179" s="22">
        <v>1362</v>
      </c>
      <c r="E179" s="22">
        <v>258</v>
      </c>
      <c r="F179" s="22">
        <f t="shared" si="7"/>
        <v>70673</v>
      </c>
      <c r="G179" s="24">
        <f t="shared" si="8"/>
        <v>0</v>
      </c>
    </row>
    <row r="180" spans="1:7" ht="15" x14ac:dyDescent="0.35">
      <c r="A180" s="23">
        <v>45074</v>
      </c>
      <c r="B180" s="23" t="str">
        <f t="shared" si="6"/>
        <v>Sunday</v>
      </c>
      <c r="C180" s="22">
        <v>57986</v>
      </c>
      <c r="D180" s="22">
        <v>1370</v>
      </c>
      <c r="E180" s="22">
        <v>309</v>
      </c>
      <c r="F180" s="22">
        <f t="shared" si="7"/>
        <v>70931</v>
      </c>
      <c r="G180" s="24">
        <f t="shared" si="8"/>
        <v>0.19767441860465115</v>
      </c>
    </row>
    <row r="181" spans="1:7" ht="15" x14ac:dyDescent="0.35">
      <c r="A181" s="23">
        <v>45075</v>
      </c>
      <c r="B181" s="23" t="str">
        <f t="shared" si="6"/>
        <v>Monday</v>
      </c>
      <c r="C181" s="22">
        <v>61982</v>
      </c>
      <c r="D181" s="22">
        <v>1417</v>
      </c>
      <c r="E181" s="22">
        <v>417</v>
      </c>
      <c r="F181" s="22">
        <f t="shared" si="7"/>
        <v>71240</v>
      </c>
      <c r="G181" s="24">
        <f t="shared" si="8"/>
        <v>0.34951456310679613</v>
      </c>
    </row>
    <row r="182" spans="1:7" ht="15" x14ac:dyDescent="0.35">
      <c r="A182" s="23">
        <v>45076</v>
      </c>
      <c r="B182" s="23" t="str">
        <f t="shared" si="6"/>
        <v>Tuesday</v>
      </c>
      <c r="C182" s="22">
        <v>65789</v>
      </c>
      <c r="D182" s="22">
        <v>1513</v>
      </c>
      <c r="E182" s="22">
        <v>489</v>
      </c>
      <c r="F182" s="22">
        <f t="shared" si="7"/>
        <v>71657</v>
      </c>
      <c r="G182" s="24">
        <f t="shared" si="8"/>
        <v>0.17266187050359713</v>
      </c>
    </row>
    <row r="183" spans="1:7" ht="15" x14ac:dyDescent="0.35">
      <c r="A183" s="23">
        <v>45077</v>
      </c>
      <c r="B183" s="23" t="str">
        <f t="shared" si="6"/>
        <v>Wednesday</v>
      </c>
      <c r="C183" s="22">
        <v>62652</v>
      </c>
      <c r="D183" s="22">
        <v>1424</v>
      </c>
      <c r="E183" s="22">
        <v>427</v>
      </c>
      <c r="F183" s="22">
        <f t="shared" si="7"/>
        <v>72146</v>
      </c>
      <c r="G183" s="24">
        <f t="shared" si="8"/>
        <v>-0.12678936605316973</v>
      </c>
    </row>
    <row r="184" spans="1:7" ht="15" x14ac:dyDescent="0.35">
      <c r="A184" s="23">
        <v>45078</v>
      </c>
      <c r="B184" s="23" t="str">
        <f t="shared" si="6"/>
        <v>Thursday</v>
      </c>
      <c r="C184" s="22">
        <v>55588</v>
      </c>
      <c r="D184" s="22">
        <v>1282</v>
      </c>
      <c r="E184" s="22">
        <v>353</v>
      </c>
      <c r="F184" s="22">
        <f t="shared" si="7"/>
        <v>72573</v>
      </c>
      <c r="G184" s="24">
        <f t="shared" si="8"/>
        <v>-0.17330210772833723</v>
      </c>
    </row>
    <row r="185" spans="1:7" ht="15" x14ac:dyDescent="0.35">
      <c r="A185" s="23">
        <v>45079</v>
      </c>
      <c r="B185" s="23" t="str">
        <f t="shared" si="6"/>
        <v>Friday</v>
      </c>
      <c r="C185" s="22">
        <v>76732</v>
      </c>
      <c r="D185" s="22">
        <v>2708</v>
      </c>
      <c r="E185" s="22">
        <v>410</v>
      </c>
      <c r="F185" s="22">
        <f t="shared" si="7"/>
        <v>72926</v>
      </c>
      <c r="G185" s="24">
        <f t="shared" si="8"/>
        <v>0.16147308781869688</v>
      </c>
    </row>
    <row r="186" spans="1:7" ht="15" x14ac:dyDescent="0.35">
      <c r="A186" s="23">
        <v>45080</v>
      </c>
      <c r="B186" s="23" t="str">
        <f t="shared" si="6"/>
        <v>Saturday</v>
      </c>
      <c r="C186" s="22">
        <v>68820</v>
      </c>
      <c r="D186" s="22">
        <v>1904</v>
      </c>
      <c r="E186" s="22">
        <v>481</v>
      </c>
      <c r="F186" s="22">
        <f t="shared" si="7"/>
        <v>73336</v>
      </c>
      <c r="G186" s="24">
        <f t="shared" si="8"/>
        <v>0.17317073170731706</v>
      </c>
    </row>
    <row r="187" spans="1:7" ht="15" x14ac:dyDescent="0.35">
      <c r="A187" s="23">
        <v>45081</v>
      </c>
      <c r="B187" s="23" t="str">
        <f t="shared" si="6"/>
        <v>Sunday</v>
      </c>
      <c r="C187" s="22">
        <v>47200</v>
      </c>
      <c r="D187" s="22">
        <v>1537</v>
      </c>
      <c r="E187" s="22">
        <v>389</v>
      </c>
      <c r="F187" s="22">
        <f t="shared" si="7"/>
        <v>73817</v>
      </c>
      <c r="G187" s="24">
        <f t="shared" si="8"/>
        <v>-0.19126819126819128</v>
      </c>
    </row>
    <row r="188" spans="1:7" ht="15" x14ac:dyDescent="0.35">
      <c r="A188" s="23">
        <v>45082</v>
      </c>
      <c r="B188" s="23" t="str">
        <f t="shared" si="6"/>
        <v>Monday</v>
      </c>
      <c r="C188" s="22">
        <v>67243</v>
      </c>
      <c r="D188" s="22">
        <v>2002</v>
      </c>
      <c r="E188" s="22">
        <v>452</v>
      </c>
      <c r="F188" s="22">
        <f t="shared" si="7"/>
        <v>74206</v>
      </c>
      <c r="G188" s="24">
        <f t="shared" si="8"/>
        <v>0.16195372750642673</v>
      </c>
    </row>
    <row r="189" spans="1:7" ht="15" x14ac:dyDescent="0.35">
      <c r="A189" s="23">
        <v>45083</v>
      </c>
      <c r="B189" s="23" t="str">
        <f t="shared" si="6"/>
        <v>Tuesday</v>
      </c>
      <c r="C189" s="22">
        <v>85915</v>
      </c>
      <c r="D189" s="22">
        <v>2197</v>
      </c>
      <c r="E189" s="22">
        <v>602</v>
      </c>
      <c r="F189" s="22">
        <f t="shared" si="7"/>
        <v>74658</v>
      </c>
      <c r="G189" s="24">
        <f t="shared" si="8"/>
        <v>0.33185840707964603</v>
      </c>
    </row>
    <row r="190" spans="1:7" ht="15" x14ac:dyDescent="0.35">
      <c r="A190" s="23">
        <v>45084</v>
      </c>
      <c r="B190" s="23" t="str">
        <f t="shared" si="6"/>
        <v>Wednesday</v>
      </c>
      <c r="C190" s="22">
        <v>64532</v>
      </c>
      <c r="D190" s="22">
        <v>1487</v>
      </c>
      <c r="E190" s="22">
        <v>390</v>
      </c>
      <c r="F190" s="22">
        <f t="shared" si="7"/>
        <v>75260</v>
      </c>
      <c r="G190" s="24">
        <f t="shared" si="8"/>
        <v>-0.35215946843853818</v>
      </c>
    </row>
    <row r="191" spans="1:7" ht="15" x14ac:dyDescent="0.35">
      <c r="A191" s="23">
        <v>45085</v>
      </c>
      <c r="B191" s="23" t="str">
        <f t="shared" si="6"/>
        <v>Thursday</v>
      </c>
      <c r="C191" s="22">
        <v>50737</v>
      </c>
      <c r="D191" s="22">
        <v>1351</v>
      </c>
      <c r="E191" s="22">
        <v>423</v>
      </c>
      <c r="F191" s="22">
        <f t="shared" si="7"/>
        <v>75650</v>
      </c>
      <c r="G191" s="24">
        <f t="shared" si="8"/>
        <v>8.461538461538462E-2</v>
      </c>
    </row>
    <row r="192" spans="1:7" ht="15" x14ac:dyDescent="0.35">
      <c r="A192" s="23">
        <v>45086</v>
      </c>
      <c r="B192" s="23" t="str">
        <f t="shared" si="6"/>
        <v>Friday</v>
      </c>
      <c r="C192" s="22">
        <v>39000</v>
      </c>
      <c r="D192" s="22">
        <v>965</v>
      </c>
      <c r="E192" s="22">
        <v>335</v>
      </c>
      <c r="F192" s="22">
        <f t="shared" si="7"/>
        <v>76073</v>
      </c>
      <c r="G192" s="24">
        <f t="shared" si="8"/>
        <v>-0.20803782505910165</v>
      </c>
    </row>
    <row r="193" spans="1:7" ht="15" x14ac:dyDescent="0.35">
      <c r="A193" s="23">
        <v>45087</v>
      </c>
      <c r="B193" s="23" t="str">
        <f t="shared" si="6"/>
        <v>Saturday</v>
      </c>
      <c r="C193" s="22">
        <v>34812</v>
      </c>
      <c r="D193" s="22">
        <v>1063</v>
      </c>
      <c r="E193" s="22">
        <v>233</v>
      </c>
      <c r="F193" s="22">
        <f t="shared" si="7"/>
        <v>76408</v>
      </c>
      <c r="G193" s="24">
        <f t="shared" si="8"/>
        <v>-0.30447761194029849</v>
      </c>
    </row>
    <row r="194" spans="1:7" ht="15" x14ac:dyDescent="0.35">
      <c r="A194" s="23">
        <v>45088</v>
      </c>
      <c r="B194" s="23" t="str">
        <f t="shared" si="6"/>
        <v>Sunday</v>
      </c>
      <c r="C194" s="22">
        <v>30806</v>
      </c>
      <c r="D194" s="22">
        <v>875</v>
      </c>
      <c r="E194" s="22">
        <v>265</v>
      </c>
      <c r="F194" s="22">
        <f t="shared" si="7"/>
        <v>76641</v>
      </c>
      <c r="G194" s="24">
        <f t="shared" si="8"/>
        <v>0.13733905579399142</v>
      </c>
    </row>
    <row r="195" spans="1:7" ht="15" x14ac:dyDescent="0.35">
      <c r="A195" s="23">
        <v>45089</v>
      </c>
      <c r="B195" s="23" t="str">
        <f t="shared" ref="B195:B258" si="9">TEXT(A195,"dddd")</f>
        <v>Monday</v>
      </c>
      <c r="C195" s="22">
        <v>45574</v>
      </c>
      <c r="D195" s="22">
        <v>1061</v>
      </c>
      <c r="E195" s="22">
        <v>310</v>
      </c>
      <c r="F195" s="22">
        <f t="shared" ref="F195:F258" si="10">E194+F194</f>
        <v>76906</v>
      </c>
      <c r="G195" s="24">
        <f t="shared" ref="G195:G258" si="11">IFERROR((E195-E194)/E194,0)</f>
        <v>0.16981132075471697</v>
      </c>
    </row>
    <row r="196" spans="1:7" ht="15" x14ac:dyDescent="0.35">
      <c r="A196" s="23">
        <v>45090</v>
      </c>
      <c r="B196" s="23" t="str">
        <f t="shared" si="9"/>
        <v>Tuesday</v>
      </c>
      <c r="C196" s="22">
        <v>43369</v>
      </c>
      <c r="D196" s="22">
        <v>1077</v>
      </c>
      <c r="E196" s="22">
        <v>244</v>
      </c>
      <c r="F196" s="22">
        <f t="shared" si="10"/>
        <v>77216</v>
      </c>
      <c r="G196" s="24">
        <f t="shared" si="11"/>
        <v>-0.2129032258064516</v>
      </c>
    </row>
    <row r="197" spans="1:7" ht="15" x14ac:dyDescent="0.35">
      <c r="A197" s="23">
        <v>45091</v>
      </c>
      <c r="B197" s="23" t="str">
        <f t="shared" si="9"/>
        <v>Wednesday</v>
      </c>
      <c r="C197" s="22">
        <v>33570</v>
      </c>
      <c r="D197" s="22">
        <v>895</v>
      </c>
      <c r="E197" s="22">
        <v>258</v>
      </c>
      <c r="F197" s="22">
        <f t="shared" si="10"/>
        <v>77460</v>
      </c>
      <c r="G197" s="24">
        <f t="shared" si="11"/>
        <v>5.737704918032787E-2</v>
      </c>
    </row>
    <row r="198" spans="1:7" ht="15" x14ac:dyDescent="0.35">
      <c r="A198" s="23">
        <v>45092</v>
      </c>
      <c r="B198" s="23" t="str">
        <f t="shared" si="9"/>
        <v>Thursday</v>
      </c>
      <c r="C198" s="22">
        <v>25482</v>
      </c>
      <c r="D198" s="22">
        <v>797</v>
      </c>
      <c r="E198" s="22">
        <v>273</v>
      </c>
      <c r="F198" s="22">
        <f t="shared" si="10"/>
        <v>77718</v>
      </c>
      <c r="G198" s="24">
        <f t="shared" si="11"/>
        <v>5.8139534883720929E-2</v>
      </c>
    </row>
    <row r="199" spans="1:7" ht="15" x14ac:dyDescent="0.35">
      <c r="A199" s="23">
        <v>45093</v>
      </c>
      <c r="B199" s="23" t="str">
        <f t="shared" si="9"/>
        <v>Friday</v>
      </c>
      <c r="C199" s="22">
        <v>21212</v>
      </c>
      <c r="D199" s="22">
        <v>718</v>
      </c>
      <c r="E199" s="22">
        <v>274</v>
      </c>
      <c r="F199" s="22">
        <f t="shared" si="10"/>
        <v>77991</v>
      </c>
      <c r="G199" s="24">
        <f t="shared" si="11"/>
        <v>3.663003663003663E-3</v>
      </c>
    </row>
    <row r="200" spans="1:7" ht="15" x14ac:dyDescent="0.35">
      <c r="A200" s="23">
        <v>45094</v>
      </c>
      <c r="B200" s="23" t="str">
        <f t="shared" si="9"/>
        <v>Saturday</v>
      </c>
      <c r="C200" s="22">
        <v>20688</v>
      </c>
      <c r="D200" s="22">
        <v>794</v>
      </c>
      <c r="E200" s="22">
        <v>255</v>
      </c>
      <c r="F200" s="22">
        <f t="shared" si="10"/>
        <v>78265</v>
      </c>
      <c r="G200" s="24">
        <f t="shared" si="11"/>
        <v>-6.9343065693430656E-2</v>
      </c>
    </row>
    <row r="201" spans="1:7" ht="15" x14ac:dyDescent="0.35">
      <c r="A201" s="23">
        <v>45095</v>
      </c>
      <c r="B201" s="23" t="str">
        <f t="shared" si="9"/>
        <v>Sunday</v>
      </c>
      <c r="C201" s="22">
        <v>17429</v>
      </c>
      <c r="D201" s="22">
        <v>619</v>
      </c>
      <c r="E201" s="22">
        <v>217</v>
      </c>
      <c r="F201" s="22">
        <f t="shared" si="10"/>
        <v>78520</v>
      </c>
      <c r="G201" s="24">
        <f t="shared" si="11"/>
        <v>-0.14901960784313725</v>
      </c>
    </row>
    <row r="202" spans="1:7" ht="15" x14ac:dyDescent="0.35">
      <c r="A202" s="23">
        <v>45096</v>
      </c>
      <c r="B202" s="23" t="str">
        <f t="shared" si="9"/>
        <v>Monday</v>
      </c>
      <c r="C202" s="22">
        <v>29480</v>
      </c>
      <c r="D202" s="22">
        <v>910</v>
      </c>
      <c r="E202" s="22">
        <v>264</v>
      </c>
      <c r="F202" s="22">
        <f t="shared" si="10"/>
        <v>78737</v>
      </c>
      <c r="G202" s="24">
        <f t="shared" si="11"/>
        <v>0.21658986175115208</v>
      </c>
    </row>
    <row r="203" spans="1:7" ht="15" x14ac:dyDescent="0.35">
      <c r="A203" s="23">
        <v>45097</v>
      </c>
      <c r="B203" s="23" t="str">
        <f t="shared" si="9"/>
        <v>Tuesday</v>
      </c>
      <c r="C203" s="22">
        <v>25027</v>
      </c>
      <c r="D203" s="22">
        <v>835</v>
      </c>
      <c r="E203" s="22">
        <v>258</v>
      </c>
      <c r="F203" s="22">
        <f t="shared" si="10"/>
        <v>79001</v>
      </c>
      <c r="G203" s="24">
        <f t="shared" si="11"/>
        <v>-2.2727272727272728E-2</v>
      </c>
    </row>
    <row r="204" spans="1:7" ht="15" x14ac:dyDescent="0.35">
      <c r="A204" s="23">
        <v>45098</v>
      </c>
      <c r="B204" s="23" t="str">
        <f t="shared" si="9"/>
        <v>Wednesday</v>
      </c>
      <c r="C204" s="22">
        <v>24432</v>
      </c>
      <c r="D204" s="22">
        <v>662</v>
      </c>
      <c r="E204" s="22">
        <v>186</v>
      </c>
      <c r="F204" s="22">
        <f t="shared" si="10"/>
        <v>79259</v>
      </c>
      <c r="G204" s="24">
        <f t="shared" si="11"/>
        <v>-0.27906976744186046</v>
      </c>
    </row>
    <row r="205" spans="1:7" ht="15" x14ac:dyDescent="0.35">
      <c r="A205" s="23">
        <v>45099</v>
      </c>
      <c r="B205" s="23" t="str">
        <f t="shared" si="9"/>
        <v>Thursday</v>
      </c>
      <c r="C205" s="22">
        <v>29089</v>
      </c>
      <c r="D205" s="22">
        <v>749</v>
      </c>
      <c r="E205" s="22">
        <v>244</v>
      </c>
      <c r="F205" s="22">
        <f t="shared" si="10"/>
        <v>79445</v>
      </c>
      <c r="G205" s="24">
        <f t="shared" si="11"/>
        <v>0.31182795698924731</v>
      </c>
    </row>
    <row r="206" spans="1:7" ht="15" x14ac:dyDescent="0.35">
      <c r="A206" s="23">
        <v>45100</v>
      </c>
      <c r="B206" s="23" t="str">
        <f t="shared" si="9"/>
        <v>Friday</v>
      </c>
      <c r="C206" s="22">
        <v>54387</v>
      </c>
      <c r="D206" s="22">
        <v>1197</v>
      </c>
      <c r="E206" s="22">
        <v>257</v>
      </c>
      <c r="F206" s="22">
        <f t="shared" si="10"/>
        <v>79689</v>
      </c>
      <c r="G206" s="24">
        <f t="shared" si="11"/>
        <v>5.3278688524590161E-2</v>
      </c>
    </row>
    <row r="207" spans="1:7" ht="15" x14ac:dyDescent="0.35">
      <c r="A207" s="23">
        <v>45101</v>
      </c>
      <c r="B207" s="23" t="str">
        <f t="shared" si="9"/>
        <v>Saturday</v>
      </c>
      <c r="C207" s="22">
        <v>36281</v>
      </c>
      <c r="D207" s="22">
        <v>1156</v>
      </c>
      <c r="E207" s="22">
        <v>240</v>
      </c>
      <c r="F207" s="22">
        <f t="shared" si="10"/>
        <v>79946</v>
      </c>
      <c r="G207" s="24">
        <f t="shared" si="11"/>
        <v>-6.6147859922178989E-2</v>
      </c>
    </row>
    <row r="208" spans="1:7" ht="15" x14ac:dyDescent="0.35">
      <c r="A208" s="23">
        <v>45102</v>
      </c>
      <c r="B208" s="23" t="str">
        <f t="shared" si="9"/>
        <v>Sunday</v>
      </c>
      <c r="C208" s="22">
        <v>40275</v>
      </c>
      <c r="D208" s="22">
        <v>1152</v>
      </c>
      <c r="E208" s="22">
        <v>291</v>
      </c>
      <c r="F208" s="22">
        <f t="shared" si="10"/>
        <v>80186</v>
      </c>
      <c r="G208" s="24">
        <f t="shared" si="11"/>
        <v>0.21249999999999999</v>
      </c>
    </row>
    <row r="209" spans="1:7" ht="15" x14ac:dyDescent="0.35">
      <c r="A209" s="23">
        <v>45103</v>
      </c>
      <c r="B209" s="23" t="str">
        <f t="shared" si="9"/>
        <v>Monday</v>
      </c>
      <c r="C209" s="22">
        <v>28641</v>
      </c>
      <c r="D209" s="22">
        <v>739</v>
      </c>
      <c r="E209" s="22">
        <v>190</v>
      </c>
      <c r="F209" s="22">
        <f t="shared" si="10"/>
        <v>80477</v>
      </c>
      <c r="G209" s="24">
        <f t="shared" si="11"/>
        <v>-0.34707903780068727</v>
      </c>
    </row>
    <row r="210" spans="1:7" ht="15" x14ac:dyDescent="0.35">
      <c r="A210" s="23">
        <v>45104</v>
      </c>
      <c r="B210" s="23" t="str">
        <f t="shared" si="9"/>
        <v>Tuesday</v>
      </c>
      <c r="C210" s="22">
        <v>51944</v>
      </c>
      <c r="D210" s="22">
        <v>2123</v>
      </c>
      <c r="E210" s="22">
        <v>310</v>
      </c>
      <c r="F210" s="22">
        <f t="shared" si="10"/>
        <v>80667</v>
      </c>
      <c r="G210" s="24">
        <f t="shared" si="11"/>
        <v>0.63157894736842102</v>
      </c>
    </row>
    <row r="211" spans="1:7" ht="15" x14ac:dyDescent="0.35">
      <c r="A211" s="23">
        <v>45105</v>
      </c>
      <c r="B211" s="23" t="str">
        <f t="shared" si="9"/>
        <v>Wednesday</v>
      </c>
      <c r="C211" s="22">
        <v>38020</v>
      </c>
      <c r="D211" s="22">
        <v>979</v>
      </c>
      <c r="E211" s="22">
        <v>332</v>
      </c>
      <c r="F211" s="22">
        <f t="shared" si="10"/>
        <v>80977</v>
      </c>
      <c r="G211" s="24">
        <f t="shared" si="11"/>
        <v>7.0967741935483872E-2</v>
      </c>
    </row>
    <row r="212" spans="1:7" ht="15" x14ac:dyDescent="0.35">
      <c r="A212" s="23">
        <v>45106</v>
      </c>
      <c r="B212" s="23" t="str">
        <f t="shared" si="9"/>
        <v>Thursday</v>
      </c>
      <c r="C212" s="22">
        <v>32260</v>
      </c>
      <c r="D212" s="22">
        <v>1026</v>
      </c>
      <c r="E212" s="22">
        <v>289</v>
      </c>
      <c r="F212" s="22">
        <f t="shared" si="10"/>
        <v>81309</v>
      </c>
      <c r="G212" s="24">
        <f t="shared" si="11"/>
        <v>-0.12951807228915663</v>
      </c>
    </row>
    <row r="213" spans="1:7" ht="15" x14ac:dyDescent="0.35">
      <c r="A213" s="23">
        <v>45107</v>
      </c>
      <c r="B213" s="23" t="str">
        <f t="shared" si="9"/>
        <v>Friday</v>
      </c>
      <c r="C213" s="22">
        <v>51256</v>
      </c>
      <c r="D213" s="22">
        <v>1369</v>
      </c>
      <c r="E213" s="22">
        <v>418</v>
      </c>
      <c r="F213" s="22">
        <f t="shared" si="10"/>
        <v>81598</v>
      </c>
      <c r="G213" s="24">
        <f t="shared" si="11"/>
        <v>0.44636678200692043</v>
      </c>
    </row>
    <row r="214" spans="1:7" ht="15" x14ac:dyDescent="0.35">
      <c r="A214" s="23">
        <v>45108</v>
      </c>
      <c r="B214" s="23" t="str">
        <f t="shared" si="9"/>
        <v>Saturday</v>
      </c>
      <c r="C214" s="22">
        <v>42683</v>
      </c>
      <c r="D214" s="22">
        <v>1158</v>
      </c>
      <c r="E214" s="22">
        <v>418</v>
      </c>
      <c r="F214" s="22">
        <f t="shared" si="10"/>
        <v>82016</v>
      </c>
      <c r="G214" s="24">
        <f t="shared" si="11"/>
        <v>0</v>
      </c>
    </row>
    <row r="215" spans="1:7" ht="15" x14ac:dyDescent="0.35">
      <c r="A215" s="23">
        <v>45109</v>
      </c>
      <c r="B215" s="23" t="str">
        <f t="shared" si="9"/>
        <v>Sunday</v>
      </c>
      <c r="C215" s="22">
        <v>33826</v>
      </c>
      <c r="D215" s="22">
        <v>982</v>
      </c>
      <c r="E215" s="22">
        <v>393</v>
      </c>
      <c r="F215" s="22">
        <f t="shared" si="10"/>
        <v>82434</v>
      </c>
      <c r="G215" s="24">
        <f t="shared" si="11"/>
        <v>-5.9808612440191387E-2</v>
      </c>
    </row>
    <row r="216" spans="1:7" ht="15" x14ac:dyDescent="0.35">
      <c r="A216" s="23">
        <v>45110</v>
      </c>
      <c r="B216" s="23" t="str">
        <f t="shared" si="9"/>
        <v>Monday</v>
      </c>
      <c r="C216" s="22">
        <v>29306</v>
      </c>
      <c r="D216" s="22">
        <v>851</v>
      </c>
      <c r="E216" s="22">
        <v>292</v>
      </c>
      <c r="F216" s="22">
        <f t="shared" si="10"/>
        <v>82827</v>
      </c>
      <c r="G216" s="24">
        <f t="shared" si="11"/>
        <v>-0.25699745547073793</v>
      </c>
    </row>
    <row r="217" spans="1:7" ht="15" x14ac:dyDescent="0.35">
      <c r="A217" s="23">
        <v>45111</v>
      </c>
      <c r="B217" s="23" t="str">
        <f t="shared" si="9"/>
        <v>Tuesday</v>
      </c>
      <c r="C217" s="22">
        <v>30808</v>
      </c>
      <c r="D217" s="22">
        <v>969</v>
      </c>
      <c r="E217" s="22">
        <v>373</v>
      </c>
      <c r="F217" s="22">
        <f t="shared" si="10"/>
        <v>83119</v>
      </c>
      <c r="G217" s="24">
        <f t="shared" si="11"/>
        <v>0.2773972602739726</v>
      </c>
    </row>
    <row r="218" spans="1:7" ht="15" x14ac:dyDescent="0.35">
      <c r="A218" s="23">
        <v>45112</v>
      </c>
      <c r="B218" s="23" t="str">
        <f t="shared" si="9"/>
        <v>Wednesday</v>
      </c>
      <c r="C218" s="22">
        <v>31820</v>
      </c>
      <c r="D218" s="22">
        <v>921</v>
      </c>
      <c r="E218" s="22">
        <v>383</v>
      </c>
      <c r="F218" s="22">
        <f t="shared" si="10"/>
        <v>83492</v>
      </c>
      <c r="G218" s="24">
        <f t="shared" si="11"/>
        <v>2.6809651474530832E-2</v>
      </c>
    </row>
    <row r="219" spans="1:7" ht="15" x14ac:dyDescent="0.35">
      <c r="A219" s="23">
        <v>45113</v>
      </c>
      <c r="B219" s="23" t="str">
        <f t="shared" si="9"/>
        <v>Thursday</v>
      </c>
      <c r="C219" s="22">
        <v>40212</v>
      </c>
      <c r="D219" s="22">
        <v>1131</v>
      </c>
      <c r="E219" s="22">
        <v>282</v>
      </c>
      <c r="F219" s="22">
        <f t="shared" si="10"/>
        <v>83875</v>
      </c>
      <c r="G219" s="24">
        <f t="shared" si="11"/>
        <v>-0.26370757180156656</v>
      </c>
    </row>
    <row r="220" spans="1:7" ht="15" x14ac:dyDescent="0.35">
      <c r="A220" s="23">
        <v>45114</v>
      </c>
      <c r="B220" s="23" t="str">
        <f t="shared" si="9"/>
        <v>Friday</v>
      </c>
      <c r="C220" s="22">
        <v>30461</v>
      </c>
      <c r="D220" s="22">
        <v>900</v>
      </c>
      <c r="E220" s="22">
        <v>287</v>
      </c>
      <c r="F220" s="22">
        <f t="shared" si="10"/>
        <v>84157</v>
      </c>
      <c r="G220" s="24">
        <f t="shared" si="11"/>
        <v>1.7730496453900711E-2</v>
      </c>
    </row>
    <row r="221" spans="1:7" ht="15" x14ac:dyDescent="0.35">
      <c r="A221" s="23">
        <v>45115</v>
      </c>
      <c r="B221" s="23" t="str">
        <f t="shared" si="9"/>
        <v>Saturday</v>
      </c>
      <c r="C221" s="22">
        <v>26904</v>
      </c>
      <c r="D221" s="22">
        <v>757</v>
      </c>
      <c r="E221" s="22">
        <v>257</v>
      </c>
      <c r="F221" s="22">
        <f t="shared" si="10"/>
        <v>84444</v>
      </c>
      <c r="G221" s="24">
        <f t="shared" si="11"/>
        <v>-0.10452961672473868</v>
      </c>
    </row>
    <row r="222" spans="1:7" ht="15" x14ac:dyDescent="0.35">
      <c r="A222" s="23">
        <v>45116</v>
      </c>
      <c r="B222" s="23" t="str">
        <f t="shared" si="9"/>
        <v>Sunday</v>
      </c>
      <c r="C222" s="22">
        <v>20941</v>
      </c>
      <c r="D222" s="22">
        <v>785</v>
      </c>
      <c r="E222" s="22">
        <v>268</v>
      </c>
      <c r="F222" s="22">
        <f t="shared" si="10"/>
        <v>84701</v>
      </c>
      <c r="G222" s="24">
        <f t="shared" si="11"/>
        <v>4.2801556420233464E-2</v>
      </c>
    </row>
    <row r="223" spans="1:7" ht="15" x14ac:dyDescent="0.35">
      <c r="A223" s="23">
        <v>45117</v>
      </c>
      <c r="B223" s="23" t="str">
        <f t="shared" si="9"/>
        <v>Monday</v>
      </c>
      <c r="C223" s="22">
        <v>19903</v>
      </c>
      <c r="D223" s="22">
        <v>715</v>
      </c>
      <c r="E223" s="22">
        <v>263</v>
      </c>
      <c r="F223" s="22">
        <f t="shared" si="10"/>
        <v>84969</v>
      </c>
      <c r="G223" s="24">
        <f t="shared" si="11"/>
        <v>-1.8656716417910446E-2</v>
      </c>
    </row>
    <row r="224" spans="1:7" ht="15" x14ac:dyDescent="0.35">
      <c r="A224" s="23">
        <v>45118</v>
      </c>
      <c r="B224" s="23" t="str">
        <f t="shared" si="9"/>
        <v>Tuesday</v>
      </c>
      <c r="C224" s="22">
        <v>17637</v>
      </c>
      <c r="D224" s="22">
        <v>688</v>
      </c>
      <c r="E224" s="22">
        <v>272</v>
      </c>
      <c r="F224" s="22">
        <f t="shared" si="10"/>
        <v>85232</v>
      </c>
      <c r="G224" s="24">
        <f t="shared" si="11"/>
        <v>3.4220532319391636E-2</v>
      </c>
    </row>
    <row r="225" spans="1:7" ht="15" x14ac:dyDescent="0.35">
      <c r="A225" s="23">
        <v>45119</v>
      </c>
      <c r="B225" s="23" t="str">
        <f t="shared" si="9"/>
        <v>Wednesday</v>
      </c>
      <c r="C225" s="22">
        <v>22851</v>
      </c>
      <c r="D225" s="22">
        <v>781</v>
      </c>
      <c r="E225" s="22">
        <v>258</v>
      </c>
      <c r="F225" s="22">
        <f t="shared" si="10"/>
        <v>85504</v>
      </c>
      <c r="G225" s="24">
        <f t="shared" si="11"/>
        <v>-5.1470588235294115E-2</v>
      </c>
    </row>
    <row r="226" spans="1:7" ht="15" x14ac:dyDescent="0.35">
      <c r="A226" s="23">
        <v>45120</v>
      </c>
      <c r="B226" s="23" t="str">
        <f t="shared" si="9"/>
        <v>Thursday</v>
      </c>
      <c r="C226" s="22">
        <v>32651</v>
      </c>
      <c r="D226" s="22">
        <v>863</v>
      </c>
      <c r="E226" s="22">
        <v>236</v>
      </c>
      <c r="F226" s="22">
        <f t="shared" si="10"/>
        <v>85762</v>
      </c>
      <c r="G226" s="24">
        <f t="shared" si="11"/>
        <v>-8.5271317829457363E-2</v>
      </c>
    </row>
    <row r="227" spans="1:7" ht="15" x14ac:dyDescent="0.35">
      <c r="A227" s="23">
        <v>45121</v>
      </c>
      <c r="B227" s="23" t="str">
        <f t="shared" si="9"/>
        <v>Friday</v>
      </c>
      <c r="C227" s="22">
        <v>42303</v>
      </c>
      <c r="D227" s="22">
        <v>999</v>
      </c>
      <c r="E227" s="22">
        <v>248</v>
      </c>
      <c r="F227" s="22">
        <f t="shared" si="10"/>
        <v>85998</v>
      </c>
      <c r="G227" s="24">
        <f t="shared" si="11"/>
        <v>5.0847457627118647E-2</v>
      </c>
    </row>
    <row r="228" spans="1:7" ht="15" x14ac:dyDescent="0.35">
      <c r="A228" s="23">
        <v>45122</v>
      </c>
      <c r="B228" s="23" t="str">
        <f t="shared" si="9"/>
        <v>Saturday</v>
      </c>
      <c r="C228" s="22">
        <v>56211</v>
      </c>
      <c r="D228" s="22">
        <v>1204</v>
      </c>
      <c r="E228" s="22">
        <v>406</v>
      </c>
      <c r="F228" s="22">
        <f t="shared" si="10"/>
        <v>86246</v>
      </c>
      <c r="G228" s="24">
        <f t="shared" si="11"/>
        <v>0.63709677419354838</v>
      </c>
    </row>
    <row r="229" spans="1:7" ht="15" x14ac:dyDescent="0.35">
      <c r="A229" s="23">
        <v>45123</v>
      </c>
      <c r="B229" s="23" t="str">
        <f t="shared" si="9"/>
        <v>Sunday</v>
      </c>
      <c r="C229" s="22">
        <v>63221</v>
      </c>
      <c r="D229" s="22">
        <v>1286</v>
      </c>
      <c r="E229" s="22">
        <v>500</v>
      </c>
      <c r="F229" s="22">
        <f t="shared" si="10"/>
        <v>86652</v>
      </c>
      <c r="G229" s="24">
        <f t="shared" si="11"/>
        <v>0.23152709359605911</v>
      </c>
    </row>
    <row r="230" spans="1:7" ht="15" x14ac:dyDescent="0.35">
      <c r="A230" s="23">
        <v>45124</v>
      </c>
      <c r="B230" s="23" t="str">
        <f t="shared" si="9"/>
        <v>Monday</v>
      </c>
      <c r="C230" s="22">
        <v>56787</v>
      </c>
      <c r="D230" s="22">
        <v>1114</v>
      </c>
      <c r="E230" s="22">
        <v>451</v>
      </c>
      <c r="F230" s="22">
        <f t="shared" si="10"/>
        <v>87152</v>
      </c>
      <c r="G230" s="24">
        <f t="shared" si="11"/>
        <v>-9.8000000000000004E-2</v>
      </c>
    </row>
    <row r="231" spans="1:7" ht="15" x14ac:dyDescent="0.35">
      <c r="A231" s="23">
        <v>45125</v>
      </c>
      <c r="B231" s="23" t="str">
        <f t="shared" si="9"/>
        <v>Tuesday</v>
      </c>
      <c r="C231" s="22">
        <v>55747</v>
      </c>
      <c r="D231" s="22">
        <v>1248</v>
      </c>
      <c r="E231" s="22">
        <v>480</v>
      </c>
      <c r="F231" s="22">
        <f t="shared" si="10"/>
        <v>87603</v>
      </c>
      <c r="G231" s="24">
        <f t="shared" si="11"/>
        <v>6.4301552106430154E-2</v>
      </c>
    </row>
    <row r="232" spans="1:7" ht="15" x14ac:dyDescent="0.35">
      <c r="A232" s="23">
        <v>45126</v>
      </c>
      <c r="B232" s="23" t="str">
        <f t="shared" si="9"/>
        <v>Wednesday</v>
      </c>
      <c r="C232" s="22">
        <v>63188</v>
      </c>
      <c r="D232" s="22">
        <v>1305</v>
      </c>
      <c r="E232" s="22">
        <v>484</v>
      </c>
      <c r="F232" s="22">
        <f t="shared" si="10"/>
        <v>88083</v>
      </c>
      <c r="G232" s="24">
        <f t="shared" si="11"/>
        <v>8.3333333333333332E-3</v>
      </c>
    </row>
    <row r="233" spans="1:7" ht="15" x14ac:dyDescent="0.35">
      <c r="A233" s="23">
        <v>45127</v>
      </c>
      <c r="B233" s="23" t="str">
        <f t="shared" si="9"/>
        <v>Thursday</v>
      </c>
      <c r="C233" s="22">
        <v>63648</v>
      </c>
      <c r="D233" s="22">
        <v>1335</v>
      </c>
      <c r="E233" s="22">
        <v>507</v>
      </c>
      <c r="F233" s="22">
        <f t="shared" si="10"/>
        <v>88567</v>
      </c>
      <c r="G233" s="24">
        <f t="shared" si="11"/>
        <v>4.7520661157024795E-2</v>
      </c>
    </row>
    <row r="234" spans="1:7" ht="15" x14ac:dyDescent="0.35">
      <c r="A234" s="23">
        <v>45128</v>
      </c>
      <c r="B234" s="23" t="str">
        <f t="shared" si="9"/>
        <v>Friday</v>
      </c>
      <c r="C234" s="22">
        <v>46059</v>
      </c>
      <c r="D234" s="22">
        <v>1187</v>
      </c>
      <c r="E234" s="22">
        <v>446</v>
      </c>
      <c r="F234" s="22">
        <f t="shared" si="10"/>
        <v>89074</v>
      </c>
      <c r="G234" s="24">
        <f t="shared" si="11"/>
        <v>-0.1203155818540434</v>
      </c>
    </row>
    <row r="235" spans="1:7" ht="15" x14ac:dyDescent="0.35">
      <c r="A235" s="23">
        <v>45129</v>
      </c>
      <c r="B235" s="23" t="str">
        <f t="shared" si="9"/>
        <v>Saturday</v>
      </c>
      <c r="C235" s="22">
        <v>43595</v>
      </c>
      <c r="D235" s="22">
        <v>1474</v>
      </c>
      <c r="E235" s="22">
        <v>380</v>
      </c>
      <c r="F235" s="22">
        <f t="shared" si="10"/>
        <v>89520</v>
      </c>
      <c r="G235" s="24">
        <f t="shared" si="11"/>
        <v>-0.14798206278026907</v>
      </c>
    </row>
    <row r="236" spans="1:7" ht="15" x14ac:dyDescent="0.35">
      <c r="A236" s="23">
        <v>45130</v>
      </c>
      <c r="B236" s="23" t="str">
        <f t="shared" si="9"/>
        <v>Sunday</v>
      </c>
      <c r="C236" s="22">
        <v>42336</v>
      </c>
      <c r="D236" s="22">
        <v>1914</v>
      </c>
      <c r="E236" s="22">
        <v>407</v>
      </c>
      <c r="F236" s="22">
        <f t="shared" si="10"/>
        <v>89900</v>
      </c>
      <c r="G236" s="24">
        <f t="shared" si="11"/>
        <v>7.1052631578947367E-2</v>
      </c>
    </row>
    <row r="237" spans="1:7" ht="15" x14ac:dyDescent="0.35">
      <c r="A237" s="23">
        <v>45131</v>
      </c>
      <c r="B237" s="23" t="str">
        <f t="shared" si="9"/>
        <v>Monday</v>
      </c>
      <c r="C237" s="22">
        <v>35546</v>
      </c>
      <c r="D237" s="22">
        <v>891</v>
      </c>
      <c r="E237" s="22">
        <v>353</v>
      </c>
      <c r="F237" s="22">
        <f t="shared" si="10"/>
        <v>90307</v>
      </c>
      <c r="G237" s="24">
        <f t="shared" si="11"/>
        <v>-0.13267813267813267</v>
      </c>
    </row>
    <row r="238" spans="1:7" ht="15" x14ac:dyDescent="0.35">
      <c r="A238" s="23">
        <v>45132</v>
      </c>
      <c r="B238" s="23" t="str">
        <f t="shared" si="9"/>
        <v>Tuesday</v>
      </c>
      <c r="C238" s="22">
        <v>40656</v>
      </c>
      <c r="D238" s="22">
        <v>951</v>
      </c>
      <c r="E238" s="22">
        <v>370</v>
      </c>
      <c r="F238" s="22">
        <f t="shared" si="10"/>
        <v>90660</v>
      </c>
      <c r="G238" s="24">
        <f t="shared" si="11"/>
        <v>4.8158640226628892E-2</v>
      </c>
    </row>
    <row r="239" spans="1:7" ht="15" x14ac:dyDescent="0.35">
      <c r="A239" s="23">
        <v>45133</v>
      </c>
      <c r="B239" s="23" t="str">
        <f t="shared" si="9"/>
        <v>Wednesday</v>
      </c>
      <c r="C239" s="22">
        <v>32341</v>
      </c>
      <c r="D239" s="22">
        <v>848</v>
      </c>
      <c r="E239" s="22">
        <v>321</v>
      </c>
      <c r="F239" s="22">
        <f t="shared" si="10"/>
        <v>91030</v>
      </c>
      <c r="G239" s="24">
        <f t="shared" si="11"/>
        <v>-0.13243243243243244</v>
      </c>
    </row>
    <row r="240" spans="1:7" ht="15" x14ac:dyDescent="0.35">
      <c r="A240" s="23">
        <v>45134</v>
      </c>
      <c r="B240" s="23" t="str">
        <f t="shared" si="9"/>
        <v>Thursday</v>
      </c>
      <c r="C240" s="22">
        <v>36382</v>
      </c>
      <c r="D240" s="22">
        <v>1023</v>
      </c>
      <c r="E240" s="22">
        <v>316</v>
      </c>
      <c r="F240" s="22">
        <f t="shared" si="10"/>
        <v>91351</v>
      </c>
      <c r="G240" s="24">
        <f t="shared" si="11"/>
        <v>-1.5576323987538941E-2</v>
      </c>
    </row>
    <row r="241" spans="1:7" ht="15" x14ac:dyDescent="0.35">
      <c r="A241" s="23">
        <v>45135</v>
      </c>
      <c r="B241" s="23" t="str">
        <f t="shared" si="9"/>
        <v>Friday</v>
      </c>
      <c r="C241" s="22">
        <v>18998</v>
      </c>
      <c r="D241" s="22">
        <v>598</v>
      </c>
      <c r="E241" s="22">
        <v>240</v>
      </c>
      <c r="F241" s="22">
        <f t="shared" si="10"/>
        <v>91667</v>
      </c>
      <c r="G241" s="24">
        <f t="shared" si="11"/>
        <v>-0.24050632911392406</v>
      </c>
    </row>
    <row r="242" spans="1:7" ht="15" x14ac:dyDescent="0.35">
      <c r="A242" s="23">
        <v>45136</v>
      </c>
      <c r="B242" s="23" t="str">
        <f t="shared" si="9"/>
        <v>Saturday</v>
      </c>
      <c r="C242" s="22">
        <v>17594</v>
      </c>
      <c r="D242" s="22">
        <v>546</v>
      </c>
      <c r="E242" s="22">
        <v>236</v>
      </c>
      <c r="F242" s="22">
        <f t="shared" si="10"/>
        <v>91907</v>
      </c>
      <c r="G242" s="24">
        <f t="shared" si="11"/>
        <v>-1.6666666666666666E-2</v>
      </c>
    </row>
    <row r="243" spans="1:7" ht="15" x14ac:dyDescent="0.35">
      <c r="A243" s="23">
        <v>45137</v>
      </c>
      <c r="B243" s="23" t="str">
        <f t="shared" si="9"/>
        <v>Sunday</v>
      </c>
      <c r="C243" s="22">
        <v>25899</v>
      </c>
      <c r="D243" s="22">
        <v>604</v>
      </c>
      <c r="E243" s="22">
        <v>207</v>
      </c>
      <c r="F243" s="22">
        <f t="shared" si="10"/>
        <v>92143</v>
      </c>
      <c r="G243" s="24">
        <f t="shared" si="11"/>
        <v>-0.1228813559322034</v>
      </c>
    </row>
    <row r="244" spans="1:7" ht="15" x14ac:dyDescent="0.35">
      <c r="A244" s="23">
        <v>45138</v>
      </c>
      <c r="B244" s="23" t="str">
        <f t="shared" si="9"/>
        <v>Monday</v>
      </c>
      <c r="C244" s="22">
        <v>17090</v>
      </c>
      <c r="D244" s="22">
        <v>512</v>
      </c>
      <c r="E244" s="22">
        <v>173</v>
      </c>
      <c r="F244" s="22">
        <f t="shared" si="10"/>
        <v>92350</v>
      </c>
      <c r="G244" s="24">
        <f t="shared" si="11"/>
        <v>-0.16425120772946861</v>
      </c>
    </row>
    <row r="245" spans="1:7" ht="15" x14ac:dyDescent="0.35">
      <c r="A245" s="23">
        <v>45139</v>
      </c>
      <c r="B245" s="23" t="str">
        <f t="shared" si="9"/>
        <v>Tuesday</v>
      </c>
      <c r="C245" s="22">
        <v>32754</v>
      </c>
      <c r="D245" s="22">
        <v>730</v>
      </c>
      <c r="E245" s="22">
        <v>195</v>
      </c>
      <c r="F245" s="22">
        <f t="shared" si="10"/>
        <v>92523</v>
      </c>
      <c r="G245" s="24">
        <f t="shared" si="11"/>
        <v>0.12716763005780346</v>
      </c>
    </row>
    <row r="246" spans="1:7" ht="15" x14ac:dyDescent="0.35">
      <c r="A246" s="23">
        <v>45140</v>
      </c>
      <c r="B246" s="23" t="str">
        <f t="shared" si="9"/>
        <v>Wednesday</v>
      </c>
      <c r="C246" s="22">
        <v>22673</v>
      </c>
      <c r="D246" s="22">
        <v>606</v>
      </c>
      <c r="E246" s="22">
        <v>183</v>
      </c>
      <c r="F246" s="22">
        <f t="shared" si="10"/>
        <v>92718</v>
      </c>
      <c r="G246" s="24">
        <f t="shared" si="11"/>
        <v>-6.1538461538461542E-2</v>
      </c>
    </row>
    <row r="247" spans="1:7" ht="15" x14ac:dyDescent="0.35">
      <c r="A247" s="23">
        <v>45141</v>
      </c>
      <c r="B247" s="23" t="str">
        <f t="shared" si="9"/>
        <v>Thursday</v>
      </c>
      <c r="C247" s="22">
        <v>26812</v>
      </c>
      <c r="D247" s="22">
        <v>645</v>
      </c>
      <c r="E247" s="22">
        <v>207</v>
      </c>
      <c r="F247" s="22">
        <f t="shared" si="10"/>
        <v>92901</v>
      </c>
      <c r="G247" s="24">
        <f t="shared" si="11"/>
        <v>0.13114754098360656</v>
      </c>
    </row>
    <row r="248" spans="1:7" ht="15" x14ac:dyDescent="0.35">
      <c r="A248" s="23">
        <v>45142</v>
      </c>
      <c r="B248" s="23" t="str">
        <f t="shared" si="9"/>
        <v>Friday</v>
      </c>
      <c r="C248" s="22">
        <v>24858</v>
      </c>
      <c r="D248" s="22">
        <v>600</v>
      </c>
      <c r="E248" s="22">
        <v>185</v>
      </c>
      <c r="F248" s="22">
        <f t="shared" si="10"/>
        <v>93108</v>
      </c>
      <c r="G248" s="24">
        <f t="shared" si="11"/>
        <v>-0.10628019323671498</v>
      </c>
    </row>
    <row r="249" spans="1:7" ht="15" x14ac:dyDescent="0.35">
      <c r="A249" s="23">
        <v>45143</v>
      </c>
      <c r="B249" s="23" t="str">
        <f t="shared" si="9"/>
        <v>Saturday</v>
      </c>
      <c r="C249" s="22">
        <v>22806</v>
      </c>
      <c r="D249" s="22">
        <v>567</v>
      </c>
      <c r="E249" s="22">
        <v>149</v>
      </c>
      <c r="F249" s="22">
        <f t="shared" si="10"/>
        <v>93293</v>
      </c>
      <c r="G249" s="24">
        <f t="shared" si="11"/>
        <v>-0.19459459459459461</v>
      </c>
    </row>
    <row r="250" spans="1:7" ht="15" x14ac:dyDescent="0.35">
      <c r="A250" s="23">
        <v>45144</v>
      </c>
      <c r="B250" s="23" t="str">
        <f t="shared" si="9"/>
        <v>Sunday</v>
      </c>
      <c r="C250" s="22">
        <v>15137</v>
      </c>
      <c r="D250" s="22">
        <v>509</v>
      </c>
      <c r="E250" s="22">
        <v>144</v>
      </c>
      <c r="F250" s="22">
        <f t="shared" si="10"/>
        <v>93442</v>
      </c>
      <c r="G250" s="24">
        <f t="shared" si="11"/>
        <v>-3.3557046979865772E-2</v>
      </c>
    </row>
    <row r="251" spans="1:7" ht="15" x14ac:dyDescent="0.35">
      <c r="A251" s="23">
        <v>45145</v>
      </c>
      <c r="B251" s="23" t="str">
        <f t="shared" si="9"/>
        <v>Monday</v>
      </c>
      <c r="C251" s="22">
        <v>30244</v>
      </c>
      <c r="D251" s="22">
        <v>641</v>
      </c>
      <c r="E251" s="22">
        <v>197</v>
      </c>
      <c r="F251" s="22">
        <f t="shared" si="10"/>
        <v>93586</v>
      </c>
      <c r="G251" s="24">
        <f t="shared" si="11"/>
        <v>0.36805555555555558</v>
      </c>
    </row>
    <row r="252" spans="1:7" ht="15" x14ac:dyDescent="0.35">
      <c r="A252" s="23">
        <v>45146</v>
      </c>
      <c r="B252" s="23" t="str">
        <f t="shared" si="9"/>
        <v>Tuesday</v>
      </c>
      <c r="C252" s="22">
        <v>21086</v>
      </c>
      <c r="D252" s="22">
        <v>525</v>
      </c>
      <c r="E252" s="22">
        <v>154</v>
      </c>
      <c r="F252" s="22">
        <f t="shared" si="10"/>
        <v>93783</v>
      </c>
      <c r="G252" s="24">
        <f t="shared" si="11"/>
        <v>-0.21827411167512689</v>
      </c>
    </row>
    <row r="253" spans="1:7" ht="15" x14ac:dyDescent="0.35">
      <c r="A253" s="23">
        <v>45147</v>
      </c>
      <c r="B253" s="23" t="str">
        <f t="shared" si="9"/>
        <v>Wednesday</v>
      </c>
      <c r="C253" s="22">
        <v>16546</v>
      </c>
      <c r="D253" s="22">
        <v>534</v>
      </c>
      <c r="E253" s="22">
        <v>161</v>
      </c>
      <c r="F253" s="22">
        <f t="shared" si="10"/>
        <v>93937</v>
      </c>
      <c r="G253" s="24">
        <f t="shared" si="11"/>
        <v>4.5454545454545456E-2</v>
      </c>
    </row>
    <row r="254" spans="1:7" ht="15" x14ac:dyDescent="0.35">
      <c r="A254" s="23">
        <v>45148</v>
      </c>
      <c r="B254" s="23" t="str">
        <f t="shared" si="9"/>
        <v>Thursday</v>
      </c>
      <c r="C254" s="22">
        <v>13998</v>
      </c>
      <c r="D254" s="22">
        <v>442</v>
      </c>
      <c r="E254" s="22">
        <v>179</v>
      </c>
      <c r="F254" s="22">
        <f t="shared" si="10"/>
        <v>94098</v>
      </c>
      <c r="G254" s="24">
        <f t="shared" si="11"/>
        <v>0.11180124223602485</v>
      </c>
    </row>
    <row r="255" spans="1:7" ht="15" x14ac:dyDescent="0.35">
      <c r="A255" s="23">
        <v>45149</v>
      </c>
      <c r="B255" s="23" t="str">
        <f t="shared" si="9"/>
        <v>Friday</v>
      </c>
      <c r="C255" s="22">
        <v>10048</v>
      </c>
      <c r="D255" s="22">
        <v>366</v>
      </c>
      <c r="E255" s="22">
        <v>146</v>
      </c>
      <c r="F255" s="22">
        <f t="shared" si="10"/>
        <v>94277</v>
      </c>
      <c r="G255" s="24">
        <f t="shared" si="11"/>
        <v>-0.18435754189944134</v>
      </c>
    </row>
    <row r="256" spans="1:7" ht="15" x14ac:dyDescent="0.35">
      <c r="A256" s="23">
        <v>45150</v>
      </c>
      <c r="B256" s="23" t="str">
        <f t="shared" si="9"/>
        <v>Saturday</v>
      </c>
      <c r="C256" s="22">
        <v>9056</v>
      </c>
      <c r="D256" s="22">
        <v>330</v>
      </c>
      <c r="E256" s="22">
        <v>115</v>
      </c>
      <c r="F256" s="22">
        <f t="shared" si="10"/>
        <v>94423</v>
      </c>
      <c r="G256" s="24">
        <f t="shared" si="11"/>
        <v>-0.21232876712328766</v>
      </c>
    </row>
    <row r="257" spans="1:7" ht="15" x14ac:dyDescent="0.35">
      <c r="A257" s="23">
        <v>45151</v>
      </c>
      <c r="B257" s="23" t="str">
        <f t="shared" si="9"/>
        <v>Sunday</v>
      </c>
      <c r="C257" s="22">
        <v>24522</v>
      </c>
      <c r="D257" s="22">
        <v>469</v>
      </c>
      <c r="E257" s="22">
        <v>133</v>
      </c>
      <c r="F257" s="22">
        <f t="shared" si="10"/>
        <v>94538</v>
      </c>
      <c r="G257" s="24">
        <f t="shared" si="11"/>
        <v>0.15652173913043479</v>
      </c>
    </row>
    <row r="258" spans="1:7" ht="15" x14ac:dyDescent="0.35">
      <c r="A258" s="23">
        <v>45152</v>
      </c>
      <c r="B258" s="23" t="str">
        <f t="shared" si="9"/>
        <v>Monday</v>
      </c>
      <c r="C258" s="22">
        <v>12135</v>
      </c>
      <c r="D258" s="22">
        <v>327</v>
      </c>
      <c r="E258" s="22">
        <v>109</v>
      </c>
      <c r="F258" s="22">
        <f t="shared" si="10"/>
        <v>94671</v>
      </c>
      <c r="G258" s="24">
        <f t="shared" si="11"/>
        <v>-0.18045112781954886</v>
      </c>
    </row>
    <row r="259" spans="1:7" ht="15" x14ac:dyDescent="0.35">
      <c r="A259" s="23">
        <v>45153</v>
      </c>
      <c r="B259" s="23" t="str">
        <f t="shared" ref="B259:B322" si="12">TEXT(A259,"dddd")</f>
        <v>Tuesday</v>
      </c>
      <c r="C259" s="22">
        <v>12081</v>
      </c>
      <c r="D259" s="22">
        <v>460</v>
      </c>
      <c r="E259" s="22">
        <v>129</v>
      </c>
      <c r="F259" s="22">
        <f t="shared" ref="F259:F322" si="13">E258+F258</f>
        <v>94780</v>
      </c>
      <c r="G259" s="24">
        <f t="shared" ref="G259:G322" si="14">IFERROR((E259-E258)/E258,0)</f>
        <v>0.1834862385321101</v>
      </c>
    </row>
    <row r="260" spans="1:7" ht="15" x14ac:dyDescent="0.35">
      <c r="A260" s="23">
        <v>45154</v>
      </c>
      <c r="B260" s="23" t="str">
        <f t="shared" si="12"/>
        <v>Wednesday</v>
      </c>
      <c r="C260" s="22">
        <v>29039</v>
      </c>
      <c r="D260" s="22">
        <v>799</v>
      </c>
      <c r="E260" s="22">
        <v>141</v>
      </c>
      <c r="F260" s="22">
        <f t="shared" si="13"/>
        <v>94909</v>
      </c>
      <c r="G260" s="24">
        <f t="shared" si="14"/>
        <v>9.3023255813953487E-2</v>
      </c>
    </row>
    <row r="261" spans="1:7" ht="15" x14ac:dyDescent="0.35">
      <c r="A261" s="23">
        <v>45155</v>
      </c>
      <c r="B261" s="23" t="str">
        <f t="shared" si="12"/>
        <v>Thursday</v>
      </c>
      <c r="C261" s="22">
        <v>33961</v>
      </c>
      <c r="D261" s="22">
        <v>1370</v>
      </c>
      <c r="E261" s="22">
        <v>505</v>
      </c>
      <c r="F261" s="22">
        <f t="shared" si="13"/>
        <v>95050</v>
      </c>
      <c r="G261" s="24">
        <f t="shared" si="14"/>
        <v>2.5815602836879434</v>
      </c>
    </row>
    <row r="262" spans="1:7" ht="15" x14ac:dyDescent="0.35">
      <c r="A262" s="23">
        <v>45156</v>
      </c>
      <c r="B262" s="23" t="str">
        <f t="shared" si="12"/>
        <v>Friday</v>
      </c>
      <c r="C262" s="22">
        <v>67344</v>
      </c>
      <c r="D262" s="22">
        <v>2084</v>
      </c>
      <c r="E262" s="22">
        <v>906</v>
      </c>
      <c r="F262" s="22">
        <f t="shared" si="13"/>
        <v>95555</v>
      </c>
      <c r="G262" s="24">
        <f t="shared" si="14"/>
        <v>0.7940594059405941</v>
      </c>
    </row>
    <row r="263" spans="1:7" ht="15" x14ac:dyDescent="0.35">
      <c r="A263" s="23">
        <v>45157</v>
      </c>
      <c r="B263" s="23" t="str">
        <f t="shared" si="12"/>
        <v>Saturday</v>
      </c>
      <c r="C263" s="22">
        <v>29297</v>
      </c>
      <c r="D263" s="22">
        <v>857</v>
      </c>
      <c r="E263" s="22">
        <v>248</v>
      </c>
      <c r="F263" s="22">
        <f t="shared" si="13"/>
        <v>96461</v>
      </c>
      <c r="G263" s="24">
        <f t="shared" si="14"/>
        <v>-0.72626931567328923</v>
      </c>
    </row>
    <row r="264" spans="1:7" ht="15" x14ac:dyDescent="0.35">
      <c r="A264" s="23">
        <v>45158</v>
      </c>
      <c r="B264" s="23" t="str">
        <f t="shared" si="12"/>
        <v>Sunday</v>
      </c>
      <c r="C264" s="22">
        <v>37633</v>
      </c>
      <c r="D264" s="22">
        <v>797</v>
      </c>
      <c r="E264" s="22">
        <v>260</v>
      </c>
      <c r="F264" s="22">
        <f t="shared" si="13"/>
        <v>96709</v>
      </c>
      <c r="G264" s="24">
        <f t="shared" si="14"/>
        <v>4.8387096774193547E-2</v>
      </c>
    </row>
    <row r="265" spans="1:7" ht="15" x14ac:dyDescent="0.35">
      <c r="A265" s="23">
        <v>45159</v>
      </c>
      <c r="B265" s="23" t="str">
        <f t="shared" si="12"/>
        <v>Monday</v>
      </c>
      <c r="C265" s="22">
        <v>29320</v>
      </c>
      <c r="D265" s="22">
        <v>664</v>
      </c>
      <c r="E265" s="22">
        <v>234</v>
      </c>
      <c r="F265" s="22">
        <f t="shared" si="13"/>
        <v>96969</v>
      </c>
      <c r="G265" s="24">
        <f t="shared" si="14"/>
        <v>-0.1</v>
      </c>
    </row>
    <row r="266" spans="1:7" ht="15" x14ac:dyDescent="0.35">
      <c r="A266" s="23">
        <v>45160</v>
      </c>
      <c r="B266" s="23" t="str">
        <f t="shared" si="12"/>
        <v>Tuesday</v>
      </c>
      <c r="C266" s="22">
        <v>40166</v>
      </c>
      <c r="D266" s="22">
        <v>993</v>
      </c>
      <c r="E266" s="22">
        <v>335</v>
      </c>
      <c r="F266" s="22">
        <f t="shared" si="13"/>
        <v>97203</v>
      </c>
      <c r="G266" s="24">
        <f t="shared" si="14"/>
        <v>0.43162393162393164</v>
      </c>
    </row>
    <row r="267" spans="1:7" ht="15" x14ac:dyDescent="0.35">
      <c r="A267" s="23">
        <v>45161</v>
      </c>
      <c r="B267" s="23" t="str">
        <f t="shared" si="12"/>
        <v>Wednesday</v>
      </c>
      <c r="C267" s="22">
        <v>23411</v>
      </c>
      <c r="D267" s="22">
        <v>660</v>
      </c>
      <c r="E267" s="22">
        <v>242</v>
      </c>
      <c r="F267" s="22">
        <f t="shared" si="13"/>
        <v>97538</v>
      </c>
      <c r="G267" s="24">
        <f t="shared" si="14"/>
        <v>-0.27761194029850744</v>
      </c>
    </row>
    <row r="268" spans="1:7" ht="15" x14ac:dyDescent="0.35">
      <c r="A268" s="23">
        <v>45162</v>
      </c>
      <c r="B268" s="23" t="str">
        <f t="shared" si="12"/>
        <v>Thursday</v>
      </c>
      <c r="C268" s="22">
        <v>26870</v>
      </c>
      <c r="D268" s="22">
        <v>648</v>
      </c>
      <c r="E268" s="22">
        <v>164</v>
      </c>
      <c r="F268" s="22">
        <f t="shared" si="13"/>
        <v>97780</v>
      </c>
      <c r="G268" s="24">
        <f t="shared" si="14"/>
        <v>-0.32231404958677684</v>
      </c>
    </row>
    <row r="269" spans="1:7" ht="15" x14ac:dyDescent="0.35">
      <c r="A269" s="23">
        <v>45163</v>
      </c>
      <c r="B269" s="23" t="str">
        <f t="shared" si="12"/>
        <v>Friday</v>
      </c>
      <c r="C269" s="22">
        <v>21009</v>
      </c>
      <c r="D269" s="22">
        <v>546</v>
      </c>
      <c r="E269" s="22">
        <v>201</v>
      </c>
      <c r="F269" s="22">
        <f t="shared" si="13"/>
        <v>97944</v>
      </c>
      <c r="G269" s="24">
        <f t="shared" si="14"/>
        <v>0.22560975609756098</v>
      </c>
    </row>
    <row r="270" spans="1:7" ht="15" x14ac:dyDescent="0.35">
      <c r="A270" s="23">
        <v>45164</v>
      </c>
      <c r="B270" s="23" t="str">
        <f t="shared" si="12"/>
        <v>Saturday</v>
      </c>
      <c r="C270" s="22">
        <v>20279</v>
      </c>
      <c r="D270" s="22">
        <v>497</v>
      </c>
      <c r="E270" s="22">
        <v>181</v>
      </c>
      <c r="F270" s="22">
        <f t="shared" si="13"/>
        <v>98145</v>
      </c>
      <c r="G270" s="24">
        <f t="shared" si="14"/>
        <v>-9.950248756218906E-2</v>
      </c>
    </row>
    <row r="271" spans="1:7" ht="15" x14ac:dyDescent="0.35">
      <c r="A271" s="23">
        <v>45165</v>
      </c>
      <c r="B271" s="23" t="str">
        <f t="shared" si="12"/>
        <v>Sunday</v>
      </c>
      <c r="C271" s="22">
        <v>30034</v>
      </c>
      <c r="D271" s="22">
        <v>703</v>
      </c>
      <c r="E271" s="22">
        <v>148</v>
      </c>
      <c r="F271" s="22">
        <f t="shared" si="13"/>
        <v>98326</v>
      </c>
      <c r="G271" s="24">
        <f t="shared" si="14"/>
        <v>-0.18232044198895028</v>
      </c>
    </row>
    <row r="272" spans="1:7" ht="15" x14ac:dyDescent="0.35">
      <c r="A272" s="23">
        <v>45166</v>
      </c>
      <c r="B272" s="23" t="str">
        <f t="shared" si="12"/>
        <v>Monday</v>
      </c>
      <c r="C272" s="22">
        <v>24183</v>
      </c>
      <c r="D272" s="22">
        <v>583</v>
      </c>
      <c r="E272" s="22">
        <v>135</v>
      </c>
      <c r="F272" s="22">
        <f t="shared" si="13"/>
        <v>98474</v>
      </c>
      <c r="G272" s="24">
        <f t="shared" si="14"/>
        <v>-8.7837837837837843E-2</v>
      </c>
    </row>
    <row r="273" spans="1:12" ht="15" x14ac:dyDescent="0.35">
      <c r="A273" s="23">
        <v>45167</v>
      </c>
      <c r="B273" s="23" t="str">
        <f t="shared" si="12"/>
        <v>Tuesday</v>
      </c>
      <c r="C273" s="22">
        <v>23679</v>
      </c>
      <c r="D273" s="22">
        <v>617</v>
      </c>
      <c r="E273" s="22">
        <v>114</v>
      </c>
      <c r="F273" s="22">
        <f t="shared" si="13"/>
        <v>98609</v>
      </c>
      <c r="G273" s="24">
        <f t="shared" si="14"/>
        <v>-0.15555555555555556</v>
      </c>
    </row>
    <row r="274" spans="1:12" ht="15" x14ac:dyDescent="0.35">
      <c r="A274" s="23">
        <v>45168</v>
      </c>
      <c r="B274" s="23" t="str">
        <f t="shared" si="12"/>
        <v>Wednesday</v>
      </c>
      <c r="C274" s="22">
        <v>10308</v>
      </c>
      <c r="D274" s="22">
        <v>340</v>
      </c>
      <c r="E274" s="22">
        <v>98</v>
      </c>
      <c r="F274" s="22">
        <f t="shared" si="13"/>
        <v>98723</v>
      </c>
      <c r="G274" s="24">
        <f t="shared" si="14"/>
        <v>-0.14035087719298245</v>
      </c>
    </row>
    <row r="275" spans="1:12" ht="15" x14ac:dyDescent="0.35">
      <c r="A275" s="23">
        <v>45169</v>
      </c>
      <c r="B275" s="23" t="str">
        <f t="shared" si="12"/>
        <v>Thursday</v>
      </c>
      <c r="C275" s="22">
        <v>39899</v>
      </c>
      <c r="D275" s="22">
        <v>644</v>
      </c>
      <c r="E275" s="22">
        <v>110</v>
      </c>
      <c r="F275" s="22">
        <f t="shared" si="13"/>
        <v>98821</v>
      </c>
      <c r="G275" s="24">
        <f t="shared" si="14"/>
        <v>0.12244897959183673</v>
      </c>
      <c r="J275" s="16" t="s">
        <v>390</v>
      </c>
      <c r="K275" t="s">
        <v>465</v>
      </c>
      <c r="L275" t="s">
        <v>464</v>
      </c>
    </row>
    <row r="276" spans="1:12" ht="15" x14ac:dyDescent="0.35">
      <c r="A276" s="23">
        <v>45170</v>
      </c>
      <c r="B276" s="23" t="str">
        <f t="shared" si="12"/>
        <v>Friday</v>
      </c>
      <c r="C276" s="22">
        <v>18694</v>
      </c>
      <c r="D276" s="22">
        <v>382</v>
      </c>
      <c r="E276" s="22">
        <v>103</v>
      </c>
      <c r="F276" s="22">
        <f t="shared" si="13"/>
        <v>98931</v>
      </c>
      <c r="G276" s="24">
        <f t="shared" si="14"/>
        <v>-6.363636363636363E-2</v>
      </c>
      <c r="J276" s="17" t="s">
        <v>457</v>
      </c>
      <c r="K276" s="1">
        <v>269.17021276595744</v>
      </c>
      <c r="L276" s="30">
        <v>5.6627755643752165E-2</v>
      </c>
    </row>
    <row r="277" spans="1:12" ht="15" x14ac:dyDescent="0.35">
      <c r="A277" s="23">
        <v>45171</v>
      </c>
      <c r="B277" s="23" t="str">
        <f t="shared" si="12"/>
        <v>Saturday</v>
      </c>
      <c r="C277" s="22">
        <v>10932</v>
      </c>
      <c r="D277" s="22">
        <v>312</v>
      </c>
      <c r="E277" s="22">
        <v>107</v>
      </c>
      <c r="F277" s="22">
        <f t="shared" si="13"/>
        <v>99034</v>
      </c>
      <c r="G277" s="24">
        <f t="shared" si="14"/>
        <v>3.8834951456310676E-2</v>
      </c>
      <c r="J277" s="17" t="s">
        <v>458</v>
      </c>
      <c r="K277" s="1">
        <v>308.63829787234044</v>
      </c>
      <c r="L277" s="30">
        <v>9.263659349788686E-2</v>
      </c>
    </row>
    <row r="278" spans="1:12" ht="15" x14ac:dyDescent="0.35">
      <c r="A278" s="23">
        <v>45172</v>
      </c>
      <c r="B278" s="23" t="str">
        <f t="shared" si="12"/>
        <v>Sunday</v>
      </c>
      <c r="C278" s="22">
        <v>13218</v>
      </c>
      <c r="D278" s="22">
        <v>498</v>
      </c>
      <c r="E278" s="22">
        <v>159</v>
      </c>
      <c r="F278" s="22">
        <f t="shared" si="13"/>
        <v>99141</v>
      </c>
      <c r="G278" s="24">
        <f t="shared" si="14"/>
        <v>0.48598130841121495</v>
      </c>
      <c r="J278" s="17" t="s">
        <v>459</v>
      </c>
      <c r="K278" s="1">
        <v>298.2340425531915</v>
      </c>
      <c r="L278" s="30">
        <v>-2.2548484993970656E-2</v>
      </c>
    </row>
    <row r="279" spans="1:12" ht="15" x14ac:dyDescent="0.35">
      <c r="A279" s="23">
        <v>45173</v>
      </c>
      <c r="B279" s="23" t="str">
        <f t="shared" si="12"/>
        <v>Monday</v>
      </c>
      <c r="C279" s="22">
        <v>11405</v>
      </c>
      <c r="D279" s="22">
        <v>412</v>
      </c>
      <c r="E279" s="22">
        <v>123</v>
      </c>
      <c r="F279" s="22">
        <f t="shared" si="13"/>
        <v>99300</v>
      </c>
      <c r="G279" s="24">
        <f t="shared" si="14"/>
        <v>-0.22641509433962265</v>
      </c>
      <c r="J279" s="17" t="s">
        <v>460</v>
      </c>
      <c r="K279" s="1">
        <v>286.875</v>
      </c>
      <c r="L279" s="30">
        <v>4.5259142085665137E-2</v>
      </c>
    </row>
    <row r="280" spans="1:12" ht="15" x14ac:dyDescent="0.35">
      <c r="A280" s="23">
        <v>45174</v>
      </c>
      <c r="B280" s="23" t="str">
        <f t="shared" si="12"/>
        <v>Tuesday</v>
      </c>
      <c r="C280" s="22">
        <v>13906</v>
      </c>
      <c r="D280" s="22">
        <v>422</v>
      </c>
      <c r="E280" s="22">
        <v>143</v>
      </c>
      <c r="F280" s="22">
        <f t="shared" si="13"/>
        <v>99423</v>
      </c>
      <c r="G280" s="24">
        <f t="shared" si="14"/>
        <v>0.16260162601626016</v>
      </c>
      <c r="J280" s="17" t="s">
        <v>461</v>
      </c>
      <c r="K280" s="1">
        <v>273.66666666666669</v>
      </c>
      <c r="L280" s="30">
        <v>-1.2358239980646927E-2</v>
      </c>
    </row>
    <row r="281" spans="1:12" ht="15" x14ac:dyDescent="0.35">
      <c r="A281" s="23">
        <v>45175</v>
      </c>
      <c r="B281" s="23" t="str">
        <f t="shared" si="12"/>
        <v>Wednesday</v>
      </c>
      <c r="C281" s="22">
        <v>11514</v>
      </c>
      <c r="D281" s="22">
        <v>402</v>
      </c>
      <c r="E281" s="22">
        <v>124</v>
      </c>
      <c r="F281" s="22">
        <f t="shared" si="13"/>
        <v>99566</v>
      </c>
      <c r="G281" s="24">
        <f t="shared" si="14"/>
        <v>-0.13286713286713286</v>
      </c>
      <c r="J281" s="17" t="s">
        <v>462</v>
      </c>
      <c r="K281" s="1">
        <v>259.36170212765956</v>
      </c>
      <c r="L281" s="30">
        <v>-2.1686526168763355E-2</v>
      </c>
    </row>
    <row r="282" spans="1:12" ht="15" x14ac:dyDescent="0.35">
      <c r="A282" s="23">
        <v>45176</v>
      </c>
      <c r="B282" s="23" t="str">
        <f t="shared" si="12"/>
        <v>Thursday</v>
      </c>
      <c r="C282" s="22">
        <v>9858</v>
      </c>
      <c r="D282" s="22">
        <v>329</v>
      </c>
      <c r="E282" s="22">
        <v>123</v>
      </c>
      <c r="F282" s="22">
        <f t="shared" si="13"/>
        <v>99690</v>
      </c>
      <c r="G282" s="24">
        <f t="shared" si="14"/>
        <v>-8.0645161290322578E-3</v>
      </c>
      <c r="J282" s="17" t="s">
        <v>463</v>
      </c>
      <c r="K282" s="1">
        <v>253.53191489361703</v>
      </c>
      <c r="L282" s="30">
        <v>-1.8837852221412577E-3</v>
      </c>
    </row>
    <row r="283" spans="1:12" ht="15" x14ac:dyDescent="0.35">
      <c r="A283" s="23">
        <v>45177</v>
      </c>
      <c r="B283" s="23" t="str">
        <f t="shared" si="12"/>
        <v>Friday</v>
      </c>
      <c r="C283" s="22">
        <v>12009</v>
      </c>
      <c r="D283" s="22">
        <v>302</v>
      </c>
      <c r="E283" s="22">
        <v>131</v>
      </c>
      <c r="F283" s="22">
        <f t="shared" si="13"/>
        <v>99813</v>
      </c>
      <c r="G283" s="24">
        <f t="shared" si="14"/>
        <v>6.5040650406504072E-2</v>
      </c>
      <c r="J283" s="17" t="s">
        <v>391</v>
      </c>
      <c r="K283" s="1">
        <v>278.50755287009065</v>
      </c>
      <c r="L283" s="1">
        <v>1.9417173053198702E-2</v>
      </c>
    </row>
    <row r="284" spans="1:12" ht="15" x14ac:dyDescent="0.35">
      <c r="A284" s="23">
        <v>45178</v>
      </c>
      <c r="B284" s="23" t="str">
        <f t="shared" si="12"/>
        <v>Saturday</v>
      </c>
      <c r="C284" s="22">
        <v>8473</v>
      </c>
      <c r="D284" s="22">
        <v>397</v>
      </c>
      <c r="E284" s="22">
        <v>117</v>
      </c>
      <c r="F284" s="22">
        <f t="shared" si="13"/>
        <v>99944</v>
      </c>
      <c r="G284" s="24">
        <f t="shared" si="14"/>
        <v>-0.10687022900763359</v>
      </c>
    </row>
    <row r="285" spans="1:12" ht="15" x14ac:dyDescent="0.35">
      <c r="A285" s="23">
        <v>45179</v>
      </c>
      <c r="B285" s="23" t="str">
        <f t="shared" si="12"/>
        <v>Sunday</v>
      </c>
      <c r="C285" s="22">
        <v>12521</v>
      </c>
      <c r="D285" s="22">
        <v>365</v>
      </c>
      <c r="E285" s="22">
        <v>115</v>
      </c>
      <c r="F285" s="22">
        <f t="shared" si="13"/>
        <v>100061</v>
      </c>
      <c r="G285" s="24">
        <f t="shared" si="14"/>
        <v>-1.7094017094017096E-2</v>
      </c>
    </row>
    <row r="286" spans="1:12" ht="15" x14ac:dyDescent="0.35">
      <c r="A286" s="23">
        <v>45180</v>
      </c>
      <c r="B286" s="23" t="str">
        <f t="shared" si="12"/>
        <v>Monday</v>
      </c>
      <c r="C286" s="22">
        <v>10587</v>
      </c>
      <c r="D286" s="22">
        <v>318</v>
      </c>
      <c r="E286" s="22">
        <v>107</v>
      </c>
      <c r="F286" s="22">
        <f t="shared" si="13"/>
        <v>100176</v>
      </c>
      <c r="G286" s="24">
        <f t="shared" si="14"/>
        <v>-6.9565217391304349E-2</v>
      </c>
    </row>
    <row r="287" spans="1:12" ht="15" x14ac:dyDescent="0.35">
      <c r="A287" s="23">
        <v>45181</v>
      </c>
      <c r="B287" s="23" t="str">
        <f t="shared" si="12"/>
        <v>Tuesday</v>
      </c>
      <c r="C287" s="22">
        <v>13253</v>
      </c>
      <c r="D287" s="22">
        <v>320</v>
      </c>
      <c r="E287" s="22">
        <v>121</v>
      </c>
      <c r="F287" s="22">
        <f t="shared" si="13"/>
        <v>100283</v>
      </c>
      <c r="G287" s="24">
        <f t="shared" si="14"/>
        <v>0.13084112149532709</v>
      </c>
    </row>
    <row r="288" spans="1:12" ht="15" x14ac:dyDescent="0.35">
      <c r="A288" s="23">
        <v>45182</v>
      </c>
      <c r="B288" s="23" t="str">
        <f t="shared" si="12"/>
        <v>Wednesday</v>
      </c>
      <c r="C288" s="22">
        <v>5623</v>
      </c>
      <c r="D288" s="22">
        <v>324</v>
      </c>
      <c r="E288" s="22">
        <v>139</v>
      </c>
      <c r="F288" s="22">
        <f t="shared" si="13"/>
        <v>100404</v>
      </c>
      <c r="G288" s="24">
        <f t="shared" si="14"/>
        <v>0.1487603305785124</v>
      </c>
    </row>
    <row r="289" spans="1:7" ht="15" x14ac:dyDescent="0.35">
      <c r="A289" s="23">
        <v>45183</v>
      </c>
      <c r="B289" s="23" t="str">
        <f t="shared" si="12"/>
        <v>Thursday</v>
      </c>
      <c r="C289" s="22">
        <v>10955</v>
      </c>
      <c r="D289" s="22">
        <v>346</v>
      </c>
      <c r="E289" s="22">
        <v>99</v>
      </c>
      <c r="F289" s="22">
        <f t="shared" si="13"/>
        <v>100543</v>
      </c>
      <c r="G289" s="24">
        <f t="shared" si="14"/>
        <v>-0.28776978417266186</v>
      </c>
    </row>
    <row r="290" spans="1:7" ht="15" x14ac:dyDescent="0.35">
      <c r="A290" s="23">
        <v>45184</v>
      </c>
      <c r="B290" s="23" t="str">
        <f t="shared" si="12"/>
        <v>Friday</v>
      </c>
      <c r="C290" s="22">
        <v>8647</v>
      </c>
      <c r="D290" s="22">
        <v>327</v>
      </c>
      <c r="E290" s="22">
        <v>124</v>
      </c>
      <c r="F290" s="22">
        <f t="shared" si="13"/>
        <v>100642</v>
      </c>
      <c r="G290" s="24">
        <f t="shared" si="14"/>
        <v>0.25252525252525254</v>
      </c>
    </row>
    <row r="291" spans="1:7" ht="15" x14ac:dyDescent="0.35">
      <c r="A291" s="23">
        <v>45185</v>
      </c>
      <c r="B291" s="23" t="str">
        <f t="shared" si="12"/>
        <v>Saturday</v>
      </c>
      <c r="C291" s="22">
        <v>24127</v>
      </c>
      <c r="D291" s="22">
        <v>482</v>
      </c>
      <c r="E291" s="22">
        <v>128</v>
      </c>
      <c r="F291" s="22">
        <f t="shared" si="13"/>
        <v>100766</v>
      </c>
      <c r="G291" s="24">
        <f t="shared" si="14"/>
        <v>3.2258064516129031E-2</v>
      </c>
    </row>
    <row r="292" spans="1:7" ht="15" x14ac:dyDescent="0.35">
      <c r="A292" s="23">
        <v>45186</v>
      </c>
      <c r="B292" s="23" t="str">
        <f t="shared" si="12"/>
        <v>Sunday</v>
      </c>
      <c r="C292" s="22">
        <v>14249</v>
      </c>
      <c r="D292" s="22">
        <v>327</v>
      </c>
      <c r="E292" s="22">
        <v>119</v>
      </c>
      <c r="F292" s="22">
        <f t="shared" si="13"/>
        <v>100894</v>
      </c>
      <c r="G292" s="24">
        <f t="shared" si="14"/>
        <v>-7.03125E-2</v>
      </c>
    </row>
    <row r="293" spans="1:7" ht="15" x14ac:dyDescent="0.35">
      <c r="A293" s="23">
        <v>45187</v>
      </c>
      <c r="B293" s="23" t="str">
        <f t="shared" si="12"/>
        <v>Monday</v>
      </c>
      <c r="C293" s="22">
        <v>18856</v>
      </c>
      <c r="D293" s="22">
        <v>536</v>
      </c>
      <c r="E293" s="22">
        <v>110</v>
      </c>
      <c r="F293" s="22">
        <f t="shared" si="13"/>
        <v>101013</v>
      </c>
      <c r="G293" s="24">
        <f t="shared" si="14"/>
        <v>-7.5630252100840331E-2</v>
      </c>
    </row>
    <row r="294" spans="1:7" ht="15" x14ac:dyDescent="0.35">
      <c r="A294" s="23">
        <v>45188</v>
      </c>
      <c r="B294" s="23" t="str">
        <f t="shared" si="12"/>
        <v>Tuesday</v>
      </c>
      <c r="C294" s="22">
        <v>12454</v>
      </c>
      <c r="D294" s="22">
        <v>354</v>
      </c>
      <c r="E294" s="22">
        <v>132</v>
      </c>
      <c r="F294" s="22">
        <f t="shared" si="13"/>
        <v>101123</v>
      </c>
      <c r="G294" s="24">
        <f t="shared" si="14"/>
        <v>0.2</v>
      </c>
    </row>
    <row r="295" spans="1:7" ht="15" x14ac:dyDescent="0.35">
      <c r="A295" s="23">
        <v>45189</v>
      </c>
      <c r="B295" s="23" t="str">
        <f t="shared" si="12"/>
        <v>Wednesday</v>
      </c>
      <c r="C295" s="22">
        <v>12272</v>
      </c>
      <c r="D295" s="22">
        <v>317</v>
      </c>
      <c r="E295" s="22">
        <v>118</v>
      </c>
      <c r="F295" s="22">
        <f t="shared" si="13"/>
        <v>101255</v>
      </c>
      <c r="G295" s="24">
        <f t="shared" si="14"/>
        <v>-0.10606060606060606</v>
      </c>
    </row>
    <row r="296" spans="1:7" ht="15" x14ac:dyDescent="0.35">
      <c r="A296" s="23">
        <v>45190</v>
      </c>
      <c r="B296" s="23" t="str">
        <f t="shared" si="12"/>
        <v>Thursday</v>
      </c>
      <c r="C296" s="22">
        <v>7631</v>
      </c>
      <c r="D296" s="22">
        <v>264</v>
      </c>
      <c r="E296" s="22">
        <v>95</v>
      </c>
      <c r="F296" s="22">
        <f t="shared" si="13"/>
        <v>101373</v>
      </c>
      <c r="G296" s="24">
        <f t="shared" si="14"/>
        <v>-0.19491525423728814</v>
      </c>
    </row>
    <row r="297" spans="1:7" ht="15" x14ac:dyDescent="0.35">
      <c r="A297" s="23">
        <v>45191</v>
      </c>
      <c r="B297" s="23" t="str">
        <f t="shared" si="12"/>
        <v>Friday</v>
      </c>
      <c r="C297" s="22">
        <v>13894</v>
      </c>
      <c r="D297" s="22">
        <v>455</v>
      </c>
      <c r="E297" s="22">
        <v>85</v>
      </c>
      <c r="F297" s="22">
        <f t="shared" si="13"/>
        <v>101468</v>
      </c>
      <c r="G297" s="24">
        <f t="shared" si="14"/>
        <v>-0.10526315789473684</v>
      </c>
    </row>
    <row r="298" spans="1:7" ht="15" x14ac:dyDescent="0.35">
      <c r="A298" s="23">
        <v>45192</v>
      </c>
      <c r="B298" s="23" t="str">
        <f t="shared" si="12"/>
        <v>Saturday</v>
      </c>
      <c r="C298" s="22">
        <v>16117</v>
      </c>
      <c r="D298" s="22">
        <v>608</v>
      </c>
      <c r="E298" s="22">
        <v>104</v>
      </c>
      <c r="F298" s="22">
        <f t="shared" si="13"/>
        <v>101553</v>
      </c>
      <c r="G298" s="24">
        <f t="shared" si="14"/>
        <v>0.22352941176470589</v>
      </c>
    </row>
    <row r="299" spans="1:7" ht="15" x14ac:dyDescent="0.35">
      <c r="A299" s="23">
        <v>45193</v>
      </c>
      <c r="B299" s="23" t="str">
        <f t="shared" si="12"/>
        <v>Sunday</v>
      </c>
      <c r="C299" s="22">
        <v>9389</v>
      </c>
      <c r="D299" s="22">
        <v>424</v>
      </c>
      <c r="E299" s="22">
        <v>102</v>
      </c>
      <c r="F299" s="22">
        <f t="shared" si="13"/>
        <v>101657</v>
      </c>
      <c r="G299" s="24">
        <f t="shared" si="14"/>
        <v>-1.9230769230769232E-2</v>
      </c>
    </row>
    <row r="300" spans="1:7" ht="15" x14ac:dyDescent="0.35">
      <c r="A300" s="23">
        <v>45194</v>
      </c>
      <c r="B300" s="23" t="str">
        <f t="shared" si="12"/>
        <v>Monday</v>
      </c>
      <c r="C300" s="22">
        <v>8876</v>
      </c>
      <c r="D300" s="22">
        <v>398</v>
      </c>
      <c r="E300" s="22">
        <v>115</v>
      </c>
      <c r="F300" s="22">
        <f t="shared" si="13"/>
        <v>101759</v>
      </c>
      <c r="G300" s="24">
        <f t="shared" si="14"/>
        <v>0.12745098039215685</v>
      </c>
    </row>
    <row r="301" spans="1:7" ht="15" x14ac:dyDescent="0.35">
      <c r="A301" s="23">
        <v>45195</v>
      </c>
      <c r="B301" s="23" t="str">
        <f t="shared" si="12"/>
        <v>Tuesday</v>
      </c>
      <c r="C301" s="22">
        <v>15398</v>
      </c>
      <c r="D301" s="22">
        <v>370</v>
      </c>
      <c r="E301" s="22">
        <v>101</v>
      </c>
      <c r="F301" s="22">
        <f t="shared" si="13"/>
        <v>101874</v>
      </c>
      <c r="G301" s="24">
        <f t="shared" si="14"/>
        <v>-0.12173913043478261</v>
      </c>
    </row>
    <row r="302" spans="1:7" ht="15" x14ac:dyDescent="0.35">
      <c r="A302" s="23">
        <v>45196</v>
      </c>
      <c r="B302" s="23" t="str">
        <f t="shared" si="12"/>
        <v>Wednesday</v>
      </c>
      <c r="C302" s="22">
        <v>11442</v>
      </c>
      <c r="D302" s="22">
        <v>328</v>
      </c>
      <c r="E302" s="22">
        <v>105</v>
      </c>
      <c r="F302" s="22">
        <f t="shared" si="13"/>
        <v>101975</v>
      </c>
      <c r="G302" s="24">
        <f t="shared" si="14"/>
        <v>3.9603960396039604E-2</v>
      </c>
    </row>
    <row r="303" spans="1:7" ht="15" x14ac:dyDescent="0.35">
      <c r="A303" s="23">
        <v>45197</v>
      </c>
      <c r="B303" s="23" t="str">
        <f t="shared" si="12"/>
        <v>Thursday</v>
      </c>
      <c r="C303" s="22">
        <v>8577</v>
      </c>
      <c r="D303" s="22">
        <v>302</v>
      </c>
      <c r="E303" s="22">
        <v>124</v>
      </c>
      <c r="F303" s="22">
        <f t="shared" si="13"/>
        <v>102080</v>
      </c>
      <c r="G303" s="24">
        <f t="shared" si="14"/>
        <v>0.18095238095238095</v>
      </c>
    </row>
    <row r="304" spans="1:7" ht="15" x14ac:dyDescent="0.35">
      <c r="A304" s="23">
        <v>45198</v>
      </c>
      <c r="B304" s="23" t="str">
        <f t="shared" si="12"/>
        <v>Friday</v>
      </c>
      <c r="C304" s="22">
        <v>11137</v>
      </c>
      <c r="D304" s="22">
        <v>326</v>
      </c>
      <c r="E304" s="22">
        <v>99</v>
      </c>
      <c r="F304" s="22">
        <f t="shared" si="13"/>
        <v>102204</v>
      </c>
      <c r="G304" s="24">
        <f t="shared" si="14"/>
        <v>-0.20161290322580644</v>
      </c>
    </row>
    <row r="305" spans="1:7" ht="15" x14ac:dyDescent="0.35">
      <c r="A305" s="23">
        <v>45199</v>
      </c>
      <c r="B305" s="23" t="str">
        <f t="shared" si="12"/>
        <v>Saturday</v>
      </c>
      <c r="C305" s="22">
        <v>36920</v>
      </c>
      <c r="D305" s="22">
        <v>474</v>
      </c>
      <c r="E305" s="22">
        <v>96</v>
      </c>
      <c r="F305" s="22">
        <f t="shared" si="13"/>
        <v>102303</v>
      </c>
      <c r="G305" s="24">
        <f t="shared" si="14"/>
        <v>-3.0303030303030304E-2</v>
      </c>
    </row>
    <row r="306" spans="1:7" ht="15" x14ac:dyDescent="0.35">
      <c r="A306" s="23">
        <v>45200</v>
      </c>
      <c r="B306" s="23" t="str">
        <f t="shared" si="12"/>
        <v>Sunday</v>
      </c>
      <c r="C306" s="22">
        <v>22259</v>
      </c>
      <c r="D306" s="22">
        <v>494</v>
      </c>
      <c r="E306" s="22">
        <v>102</v>
      </c>
      <c r="F306" s="22">
        <f t="shared" si="13"/>
        <v>102399</v>
      </c>
      <c r="G306" s="24">
        <f t="shared" si="14"/>
        <v>6.25E-2</v>
      </c>
    </row>
    <row r="307" spans="1:7" ht="15" x14ac:dyDescent="0.35">
      <c r="A307" s="23">
        <v>45201</v>
      </c>
      <c r="B307" s="23" t="str">
        <f t="shared" si="12"/>
        <v>Monday</v>
      </c>
      <c r="C307" s="22">
        <v>20191</v>
      </c>
      <c r="D307" s="22">
        <v>521</v>
      </c>
      <c r="E307" s="22">
        <v>120</v>
      </c>
      <c r="F307" s="22">
        <f t="shared" si="13"/>
        <v>102501</v>
      </c>
      <c r="G307" s="24">
        <f t="shared" si="14"/>
        <v>0.17647058823529413</v>
      </c>
    </row>
    <row r="308" spans="1:7" ht="15" x14ac:dyDescent="0.35">
      <c r="A308" s="23">
        <v>45202</v>
      </c>
      <c r="B308" s="23" t="str">
        <f t="shared" si="12"/>
        <v>Tuesday</v>
      </c>
      <c r="C308" s="22">
        <v>14103</v>
      </c>
      <c r="D308" s="22">
        <v>337</v>
      </c>
      <c r="E308" s="22">
        <v>114</v>
      </c>
      <c r="F308" s="22">
        <f t="shared" si="13"/>
        <v>102621</v>
      </c>
      <c r="G308" s="24">
        <f t="shared" si="14"/>
        <v>-0.05</v>
      </c>
    </row>
    <row r="309" spans="1:7" ht="15" x14ac:dyDescent="0.35">
      <c r="A309" s="23">
        <v>45203</v>
      </c>
      <c r="B309" s="23" t="str">
        <f t="shared" si="12"/>
        <v>Wednesday</v>
      </c>
      <c r="C309" s="22">
        <v>28613</v>
      </c>
      <c r="D309" s="22">
        <v>653</v>
      </c>
      <c r="E309" s="22">
        <v>103</v>
      </c>
      <c r="F309" s="22">
        <f t="shared" si="13"/>
        <v>102735</v>
      </c>
      <c r="G309" s="24">
        <f t="shared" si="14"/>
        <v>-9.6491228070175433E-2</v>
      </c>
    </row>
    <row r="310" spans="1:7" ht="15" x14ac:dyDescent="0.35">
      <c r="A310" s="23">
        <v>45204</v>
      </c>
      <c r="B310" s="23" t="str">
        <f t="shared" si="12"/>
        <v>Thursday</v>
      </c>
      <c r="C310" s="22">
        <v>24945</v>
      </c>
      <c r="D310" s="22">
        <v>547</v>
      </c>
      <c r="E310" s="22">
        <v>155</v>
      </c>
      <c r="F310" s="22">
        <f t="shared" si="13"/>
        <v>102838</v>
      </c>
      <c r="G310" s="24">
        <f t="shared" si="14"/>
        <v>0.50485436893203883</v>
      </c>
    </row>
    <row r="311" spans="1:7" ht="15" x14ac:dyDescent="0.35">
      <c r="A311" s="23">
        <v>45205</v>
      </c>
      <c r="B311" s="23" t="str">
        <f t="shared" si="12"/>
        <v>Friday</v>
      </c>
      <c r="C311" s="22">
        <v>22726</v>
      </c>
      <c r="D311" s="22">
        <v>463</v>
      </c>
      <c r="E311" s="22">
        <v>160</v>
      </c>
      <c r="F311" s="22">
        <f t="shared" si="13"/>
        <v>102993</v>
      </c>
      <c r="G311" s="24">
        <f t="shared" si="14"/>
        <v>3.2258064516129031E-2</v>
      </c>
    </row>
    <row r="312" spans="1:7" ht="15" x14ac:dyDescent="0.35">
      <c r="A312" s="23">
        <v>45206</v>
      </c>
      <c r="B312" s="23" t="str">
        <f t="shared" si="12"/>
        <v>Saturday</v>
      </c>
      <c r="C312" s="22">
        <v>13564</v>
      </c>
      <c r="D312" s="22">
        <v>437</v>
      </c>
      <c r="E312" s="22">
        <v>170</v>
      </c>
      <c r="F312" s="22">
        <f t="shared" si="13"/>
        <v>103153</v>
      </c>
      <c r="G312" s="24">
        <f t="shared" si="14"/>
        <v>6.25E-2</v>
      </c>
    </row>
    <row r="313" spans="1:7" ht="15" x14ac:dyDescent="0.35">
      <c r="A313" s="23">
        <v>45207</v>
      </c>
      <c r="B313" s="23" t="str">
        <f t="shared" si="12"/>
        <v>Sunday</v>
      </c>
      <c r="C313" s="22">
        <v>15087</v>
      </c>
      <c r="D313" s="22">
        <v>448</v>
      </c>
      <c r="E313" s="22">
        <v>149</v>
      </c>
      <c r="F313" s="22">
        <f t="shared" si="13"/>
        <v>103323</v>
      </c>
      <c r="G313" s="24">
        <f t="shared" si="14"/>
        <v>-0.12352941176470589</v>
      </c>
    </row>
    <row r="314" spans="1:7" ht="15" x14ac:dyDescent="0.35">
      <c r="A314" s="23">
        <v>45208</v>
      </c>
      <c r="B314" s="23" t="str">
        <f t="shared" si="12"/>
        <v>Monday</v>
      </c>
      <c r="C314" s="22">
        <v>30832</v>
      </c>
      <c r="D314" s="22">
        <v>641</v>
      </c>
      <c r="E314" s="22">
        <v>195</v>
      </c>
      <c r="F314" s="22">
        <f t="shared" si="13"/>
        <v>103472</v>
      </c>
      <c r="G314" s="24">
        <f t="shared" si="14"/>
        <v>0.3087248322147651</v>
      </c>
    </row>
    <row r="315" spans="1:7" ht="15" x14ac:dyDescent="0.35">
      <c r="A315" s="23">
        <v>45209</v>
      </c>
      <c r="B315" s="23" t="str">
        <f t="shared" si="12"/>
        <v>Tuesday</v>
      </c>
      <c r="C315" s="22">
        <v>28063</v>
      </c>
      <c r="D315" s="22">
        <v>693</v>
      </c>
      <c r="E315" s="22">
        <v>244</v>
      </c>
      <c r="F315" s="22">
        <f t="shared" si="13"/>
        <v>103667</v>
      </c>
      <c r="G315" s="24">
        <f t="shared" si="14"/>
        <v>0.25128205128205128</v>
      </c>
    </row>
    <row r="316" spans="1:7" ht="15" x14ac:dyDescent="0.35">
      <c r="A316" s="23">
        <v>45210</v>
      </c>
      <c r="B316" s="23" t="str">
        <f t="shared" si="12"/>
        <v>Wednesday</v>
      </c>
      <c r="C316" s="22">
        <v>25559</v>
      </c>
      <c r="D316" s="22">
        <v>657</v>
      </c>
      <c r="E316" s="22">
        <v>233</v>
      </c>
      <c r="F316" s="22">
        <f t="shared" si="13"/>
        <v>103911</v>
      </c>
      <c r="G316" s="24">
        <f t="shared" si="14"/>
        <v>-4.5081967213114756E-2</v>
      </c>
    </row>
    <row r="317" spans="1:7" ht="15" x14ac:dyDescent="0.35">
      <c r="A317" s="23">
        <v>45211</v>
      </c>
      <c r="B317" s="23" t="str">
        <f t="shared" si="12"/>
        <v>Thursday</v>
      </c>
      <c r="C317" s="22">
        <v>23405</v>
      </c>
      <c r="D317" s="22">
        <v>675</v>
      </c>
      <c r="E317" s="22">
        <v>264</v>
      </c>
      <c r="F317" s="22">
        <f t="shared" si="13"/>
        <v>104144</v>
      </c>
      <c r="G317" s="24">
        <f t="shared" si="14"/>
        <v>0.13304721030042918</v>
      </c>
    </row>
    <row r="318" spans="1:7" ht="15" x14ac:dyDescent="0.35">
      <c r="A318" s="23">
        <v>45212</v>
      </c>
      <c r="B318" s="23" t="str">
        <f t="shared" si="12"/>
        <v>Friday</v>
      </c>
      <c r="C318" s="22">
        <v>21080</v>
      </c>
      <c r="D318" s="22">
        <v>508</v>
      </c>
      <c r="E318" s="22">
        <v>148</v>
      </c>
      <c r="F318" s="22">
        <f t="shared" si="13"/>
        <v>104408</v>
      </c>
      <c r="G318" s="24">
        <f t="shared" si="14"/>
        <v>-0.43939393939393939</v>
      </c>
    </row>
    <row r="319" spans="1:7" ht="15" x14ac:dyDescent="0.35">
      <c r="A319" s="23">
        <v>45213</v>
      </c>
      <c r="B319" s="23" t="str">
        <f t="shared" si="12"/>
        <v>Saturday</v>
      </c>
      <c r="C319" s="22">
        <v>15354</v>
      </c>
      <c r="D319" s="22">
        <v>429</v>
      </c>
      <c r="E319" s="22">
        <v>141</v>
      </c>
      <c r="F319" s="22">
        <f t="shared" si="13"/>
        <v>104556</v>
      </c>
      <c r="G319" s="24">
        <f t="shared" si="14"/>
        <v>-4.72972972972973E-2</v>
      </c>
    </row>
    <row r="320" spans="1:7" ht="15" x14ac:dyDescent="0.35">
      <c r="A320" s="23">
        <v>45214</v>
      </c>
      <c r="B320" s="23" t="str">
        <f t="shared" si="12"/>
        <v>Sunday</v>
      </c>
      <c r="C320" s="22">
        <v>14221</v>
      </c>
      <c r="D320" s="22">
        <v>417</v>
      </c>
      <c r="E320" s="22">
        <v>101</v>
      </c>
      <c r="F320" s="22">
        <f t="shared" si="13"/>
        <v>104697</v>
      </c>
      <c r="G320" s="24">
        <f t="shared" si="14"/>
        <v>-0.28368794326241137</v>
      </c>
    </row>
    <row r="321" spans="1:7" ht="15" x14ac:dyDescent="0.35">
      <c r="A321" s="23">
        <v>45215</v>
      </c>
      <c r="B321" s="23" t="str">
        <f t="shared" si="12"/>
        <v>Monday</v>
      </c>
      <c r="C321" s="22">
        <v>12806</v>
      </c>
      <c r="D321" s="22">
        <v>368</v>
      </c>
      <c r="E321" s="22">
        <v>112</v>
      </c>
      <c r="F321" s="22">
        <f t="shared" si="13"/>
        <v>104798</v>
      </c>
      <c r="G321" s="24">
        <f t="shared" si="14"/>
        <v>0.10891089108910891</v>
      </c>
    </row>
    <row r="322" spans="1:7" ht="15" x14ac:dyDescent="0.35">
      <c r="A322" s="23">
        <v>45216</v>
      </c>
      <c r="B322" s="23" t="str">
        <f t="shared" si="12"/>
        <v>Tuesday</v>
      </c>
      <c r="C322" s="22">
        <v>16433</v>
      </c>
      <c r="D322" s="22">
        <v>445</v>
      </c>
      <c r="E322" s="22">
        <v>134</v>
      </c>
      <c r="F322" s="22">
        <f t="shared" si="13"/>
        <v>104910</v>
      </c>
      <c r="G322" s="24">
        <f t="shared" si="14"/>
        <v>0.19642857142857142</v>
      </c>
    </row>
    <row r="323" spans="1:7" ht="15" x14ac:dyDescent="0.35">
      <c r="A323" s="23">
        <v>45217</v>
      </c>
      <c r="B323" s="23" t="str">
        <f t="shared" ref="B323:B332" si="15">TEXT(A323,"dddd")</f>
        <v>Wednesday</v>
      </c>
      <c r="C323" s="22">
        <v>13642</v>
      </c>
      <c r="D323" s="22">
        <v>388</v>
      </c>
      <c r="E323" s="22">
        <v>127</v>
      </c>
      <c r="F323" s="22">
        <f t="shared" ref="F323:F332" si="16">E322+F322</f>
        <v>105044</v>
      </c>
      <c r="G323" s="24">
        <f t="shared" ref="G323:G332" si="17">IFERROR((E323-E322)/E322,0)</f>
        <v>-5.2238805970149252E-2</v>
      </c>
    </row>
    <row r="324" spans="1:7" ht="15" x14ac:dyDescent="0.35">
      <c r="A324" s="23">
        <v>45218</v>
      </c>
      <c r="B324" s="23" t="str">
        <f t="shared" si="15"/>
        <v>Thursday</v>
      </c>
      <c r="C324" s="22">
        <v>23721</v>
      </c>
      <c r="D324" s="22">
        <v>588</v>
      </c>
      <c r="E324" s="22">
        <v>125</v>
      </c>
      <c r="F324" s="22">
        <f t="shared" si="16"/>
        <v>105171</v>
      </c>
      <c r="G324" s="24">
        <f t="shared" si="17"/>
        <v>-1.5748031496062992E-2</v>
      </c>
    </row>
    <row r="325" spans="1:7" ht="15" x14ac:dyDescent="0.35">
      <c r="A325" s="23">
        <v>45219</v>
      </c>
      <c r="B325" s="23" t="str">
        <f t="shared" si="15"/>
        <v>Friday</v>
      </c>
      <c r="C325" s="22">
        <v>16616</v>
      </c>
      <c r="D325" s="22">
        <v>306</v>
      </c>
      <c r="E325" s="22">
        <v>125</v>
      </c>
      <c r="F325" s="22">
        <f t="shared" si="16"/>
        <v>105296</v>
      </c>
      <c r="G325" s="24">
        <f t="shared" si="17"/>
        <v>0</v>
      </c>
    </row>
    <row r="326" spans="1:7" ht="15" x14ac:dyDescent="0.35">
      <c r="A326" s="23">
        <v>45220</v>
      </c>
      <c r="B326" s="23" t="str">
        <f t="shared" si="15"/>
        <v>Saturday</v>
      </c>
      <c r="C326" s="22">
        <v>17400</v>
      </c>
      <c r="D326" s="22">
        <v>337</v>
      </c>
      <c r="E326" s="22">
        <v>129</v>
      </c>
      <c r="F326" s="22">
        <f t="shared" si="16"/>
        <v>105421</v>
      </c>
      <c r="G326" s="24">
        <f t="shared" si="17"/>
        <v>3.2000000000000001E-2</v>
      </c>
    </row>
    <row r="327" spans="1:7" ht="15" x14ac:dyDescent="0.35">
      <c r="A327" s="23">
        <v>45221</v>
      </c>
      <c r="B327" s="23" t="str">
        <f t="shared" si="15"/>
        <v>Sunday</v>
      </c>
      <c r="C327" s="22">
        <v>13543</v>
      </c>
      <c r="D327" s="22">
        <v>285</v>
      </c>
      <c r="E327" s="22">
        <v>94</v>
      </c>
      <c r="F327" s="22">
        <f t="shared" si="16"/>
        <v>105550</v>
      </c>
      <c r="G327" s="24">
        <f t="shared" si="17"/>
        <v>-0.27131782945736432</v>
      </c>
    </row>
    <row r="328" spans="1:7" ht="15" x14ac:dyDescent="0.35">
      <c r="A328" s="23">
        <v>45222</v>
      </c>
      <c r="B328" s="23" t="str">
        <f t="shared" si="15"/>
        <v>Monday</v>
      </c>
      <c r="C328" s="22">
        <v>19379</v>
      </c>
      <c r="D328" s="22">
        <v>315</v>
      </c>
      <c r="E328" s="22">
        <v>98</v>
      </c>
      <c r="F328" s="22">
        <f t="shared" si="16"/>
        <v>105644</v>
      </c>
      <c r="G328" s="24">
        <f t="shared" si="17"/>
        <v>4.2553191489361701E-2</v>
      </c>
    </row>
    <row r="329" spans="1:7" ht="15" x14ac:dyDescent="0.35">
      <c r="A329" s="23">
        <v>45223</v>
      </c>
      <c r="B329" s="23" t="str">
        <f t="shared" si="15"/>
        <v>Tuesday</v>
      </c>
      <c r="C329" s="22">
        <v>24288</v>
      </c>
      <c r="D329" s="22">
        <v>435</v>
      </c>
      <c r="E329" s="22">
        <v>145</v>
      </c>
      <c r="F329" s="22">
        <f t="shared" si="16"/>
        <v>105742</v>
      </c>
      <c r="G329" s="24">
        <f t="shared" si="17"/>
        <v>0.47959183673469385</v>
      </c>
    </row>
    <row r="330" spans="1:7" ht="15" x14ac:dyDescent="0.35">
      <c r="A330" s="23">
        <v>45224</v>
      </c>
      <c r="B330" s="23" t="str">
        <f t="shared" si="15"/>
        <v>Wednesday</v>
      </c>
      <c r="C330" s="22">
        <v>18571</v>
      </c>
      <c r="D330" s="22">
        <v>488</v>
      </c>
      <c r="E330" s="22">
        <v>144</v>
      </c>
      <c r="F330" s="22">
        <f t="shared" si="16"/>
        <v>105887</v>
      </c>
      <c r="G330" s="24">
        <f t="shared" si="17"/>
        <v>-6.8965517241379309E-3</v>
      </c>
    </row>
    <row r="331" spans="1:7" ht="15" x14ac:dyDescent="0.35">
      <c r="A331" s="23">
        <v>45225</v>
      </c>
      <c r="B331" s="23" t="str">
        <f t="shared" si="15"/>
        <v>Thursday</v>
      </c>
      <c r="C331" s="22">
        <v>35736</v>
      </c>
      <c r="D331" s="22">
        <v>789</v>
      </c>
      <c r="E331" s="22">
        <v>0</v>
      </c>
      <c r="F331" s="22">
        <f t="shared" si="16"/>
        <v>106031</v>
      </c>
      <c r="G331" s="24">
        <f t="shared" si="17"/>
        <v>-1</v>
      </c>
    </row>
    <row r="332" spans="1:7" ht="15" x14ac:dyDescent="0.35">
      <c r="A332" s="23">
        <v>45226</v>
      </c>
      <c r="B332" s="23" t="str">
        <f t="shared" si="15"/>
        <v>Friday</v>
      </c>
      <c r="C332" s="22">
        <v>18118</v>
      </c>
      <c r="D332" s="22">
        <v>400</v>
      </c>
      <c r="E332" s="22">
        <v>0</v>
      </c>
      <c r="F332" s="22">
        <f t="shared" si="16"/>
        <v>106031</v>
      </c>
      <c r="G332" s="24">
        <f t="shared" si="17"/>
        <v>0</v>
      </c>
    </row>
  </sheetData>
  <conditionalFormatting pivot="1" sqref="K276:K282">
    <cfRule type="colorScale" priority="1">
      <colorScale>
        <cfvo type="min"/>
        <cfvo type="max"/>
        <color rgb="FF63BE7B"/>
        <color rgb="FFFFEF9C"/>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4E731-7E4E-49DE-9E8F-16E484C51857}">
  <dimension ref="B1:Z49"/>
  <sheetViews>
    <sheetView showGridLines="0" topLeftCell="A16" workbookViewId="0">
      <selection activeCell="D34" sqref="D34"/>
    </sheetView>
  </sheetViews>
  <sheetFormatPr defaultRowHeight="14.4" x14ac:dyDescent="0.3"/>
  <cols>
    <col min="2" max="2" width="15.33203125" customWidth="1"/>
    <col min="3" max="3" width="9.5546875" customWidth="1"/>
    <col min="4" max="4" width="20.44140625" bestFit="1" customWidth="1"/>
    <col min="5" max="5" width="15.33203125" bestFit="1" customWidth="1"/>
    <col min="6" max="6" width="15.88671875" bestFit="1" customWidth="1"/>
    <col min="7" max="7" width="14.44140625" bestFit="1" customWidth="1"/>
    <col min="8" max="8" width="19.44140625" bestFit="1" customWidth="1"/>
    <col min="9" max="9" width="14.88671875" bestFit="1" customWidth="1"/>
    <col min="10" max="10" width="23" bestFit="1" customWidth="1"/>
    <col min="11" max="11" width="25.109375" bestFit="1" customWidth="1"/>
    <col min="17" max="17" width="16.5546875" bestFit="1" customWidth="1"/>
    <col min="18" max="18" width="9.33203125" bestFit="1" customWidth="1"/>
    <col min="19" max="19" width="15" bestFit="1" customWidth="1"/>
    <col min="20" max="20" width="9.88671875" bestFit="1" customWidth="1"/>
    <col min="21" max="21" width="10.44140625" bestFit="1" customWidth="1"/>
    <col min="22" max="22" width="8.88671875" bestFit="1" customWidth="1"/>
    <col min="23" max="23" width="14" bestFit="1" customWidth="1"/>
    <col min="24" max="24" width="9.44140625" bestFit="1" customWidth="1"/>
    <col min="25" max="25" width="17.5546875" bestFit="1" customWidth="1"/>
    <col min="26" max="26" width="19.5546875" bestFit="1" customWidth="1"/>
  </cols>
  <sheetData>
    <row r="1" spans="2:26" x14ac:dyDescent="0.3">
      <c r="B1" s="20" t="s">
        <v>447</v>
      </c>
    </row>
    <row r="3" spans="2:26" x14ac:dyDescent="0.3">
      <c r="B3" s="32" t="s">
        <v>434</v>
      </c>
    </row>
    <row r="4" spans="2:26" x14ac:dyDescent="0.3">
      <c r="Q4" s="35" t="s">
        <v>479</v>
      </c>
      <c r="R4" s="35" t="s">
        <v>470</v>
      </c>
      <c r="S4" s="35" t="s">
        <v>471</v>
      </c>
      <c r="T4" s="35" t="s">
        <v>472</v>
      </c>
      <c r="U4" s="35" t="s">
        <v>473</v>
      </c>
      <c r="V4" s="35" t="s">
        <v>474</v>
      </c>
      <c r="W4" s="35" t="s">
        <v>475</v>
      </c>
      <c r="X4" s="35" t="s">
        <v>476</v>
      </c>
      <c r="Y4" s="35" t="s">
        <v>477</v>
      </c>
      <c r="Z4" s="35" t="s">
        <v>478</v>
      </c>
    </row>
    <row r="5" spans="2:26" x14ac:dyDescent="0.3">
      <c r="B5" s="21" t="s">
        <v>479</v>
      </c>
      <c r="C5" s="21" t="s">
        <v>470</v>
      </c>
      <c r="D5" s="21" t="s">
        <v>471</v>
      </c>
      <c r="E5" s="21" t="s">
        <v>472</v>
      </c>
      <c r="F5" s="21" t="s">
        <v>473</v>
      </c>
      <c r="G5" s="21" t="s">
        <v>474</v>
      </c>
      <c r="H5" s="21" t="s">
        <v>475</v>
      </c>
      <c r="I5" s="21" t="s">
        <v>476</v>
      </c>
      <c r="J5" s="21" t="s">
        <v>477</v>
      </c>
      <c r="K5" s="21" t="s">
        <v>478</v>
      </c>
      <c r="Q5" s="36" t="s">
        <v>108</v>
      </c>
      <c r="R5" s="37">
        <v>25</v>
      </c>
      <c r="S5" s="37">
        <v>38404.800000000003</v>
      </c>
      <c r="T5" s="37">
        <v>28318.04</v>
      </c>
      <c r="U5" s="37">
        <v>256.44</v>
      </c>
      <c r="V5" s="37">
        <v>1338.36</v>
      </c>
      <c r="W5" s="37">
        <v>72.16</v>
      </c>
      <c r="X5" s="37">
        <v>1667.6</v>
      </c>
      <c r="Y5" s="38">
        <v>0</v>
      </c>
      <c r="Z5" s="38">
        <v>9.2053635498133474E-2</v>
      </c>
    </row>
    <row r="6" spans="2:26" x14ac:dyDescent="0.3">
      <c r="B6" s="17" t="s">
        <v>108</v>
      </c>
      <c r="C6">
        <v>25</v>
      </c>
      <c r="D6" s="29">
        <v>38404.800000000003</v>
      </c>
      <c r="E6" s="29">
        <v>28318.04</v>
      </c>
      <c r="F6" s="29">
        <v>256.44</v>
      </c>
      <c r="G6" s="29">
        <v>1338.36</v>
      </c>
      <c r="H6" s="29">
        <v>72.16</v>
      </c>
      <c r="I6" s="29">
        <v>1667.6</v>
      </c>
      <c r="J6" s="5">
        <v>0</v>
      </c>
      <c r="K6" s="5">
        <v>9.2053635498133474E-2</v>
      </c>
      <c r="Q6" s="36" t="s">
        <v>138</v>
      </c>
      <c r="R6" s="37">
        <v>16</v>
      </c>
      <c r="S6" s="37">
        <v>28596.9375</v>
      </c>
      <c r="T6" s="37">
        <v>25886.75</v>
      </c>
      <c r="U6" s="37">
        <v>71.9375</v>
      </c>
      <c r="V6" s="37">
        <v>952.75</v>
      </c>
      <c r="W6" s="37">
        <v>20.5625</v>
      </c>
      <c r="X6" s="37">
        <v>557.3125</v>
      </c>
      <c r="Y6" s="38">
        <v>0</v>
      </c>
      <c r="Z6" s="38">
        <v>4.9475973592613756E-2</v>
      </c>
    </row>
    <row r="7" spans="2:26" x14ac:dyDescent="0.3">
      <c r="B7" s="17" t="s">
        <v>138</v>
      </c>
      <c r="C7">
        <v>16</v>
      </c>
      <c r="D7" s="29">
        <v>28596.9375</v>
      </c>
      <c r="E7" s="29">
        <v>25886.75</v>
      </c>
      <c r="F7" s="29">
        <v>71.9375</v>
      </c>
      <c r="G7" s="29">
        <v>952.75</v>
      </c>
      <c r="H7" s="29">
        <v>20.5625</v>
      </c>
      <c r="I7" s="29">
        <v>557.3125</v>
      </c>
      <c r="J7" s="5">
        <v>0</v>
      </c>
      <c r="K7" s="5">
        <v>4.9475973592613756E-2</v>
      </c>
      <c r="Q7" s="36" t="s">
        <v>24</v>
      </c>
      <c r="R7" s="37">
        <v>127</v>
      </c>
      <c r="S7" s="37">
        <v>58707.496062992126</v>
      </c>
      <c r="T7" s="37">
        <v>52065.456692913387</v>
      </c>
      <c r="U7" s="37">
        <v>680.29133858267721</v>
      </c>
      <c r="V7" s="37">
        <v>1914.6614173228347</v>
      </c>
      <c r="W7" s="37">
        <v>37.527559055118111</v>
      </c>
      <c r="X7" s="37">
        <v>2178.2913385826773</v>
      </c>
      <c r="Y7" s="38">
        <v>0.55587357094122947</v>
      </c>
      <c r="Z7" s="38">
        <v>7.9532409488586669E-2</v>
      </c>
    </row>
    <row r="8" spans="2:26" x14ac:dyDescent="0.3">
      <c r="B8" s="17" t="s">
        <v>24</v>
      </c>
      <c r="C8">
        <v>127</v>
      </c>
      <c r="D8" s="29">
        <v>58707.496062992126</v>
      </c>
      <c r="E8" s="29">
        <v>52065.456692913387</v>
      </c>
      <c r="F8" s="29">
        <v>680.29133858267721</v>
      </c>
      <c r="G8" s="29">
        <v>1914.6614173228347</v>
      </c>
      <c r="H8" s="29">
        <v>37.527559055118111</v>
      </c>
      <c r="I8" s="29">
        <v>2178.2913385826773</v>
      </c>
      <c r="J8" s="5">
        <v>0.55587357094122947</v>
      </c>
      <c r="K8" s="5">
        <v>7.9532409488586669E-2</v>
      </c>
    </row>
    <row r="10" spans="2:26" x14ac:dyDescent="0.3">
      <c r="B10" s="33" t="s">
        <v>438</v>
      </c>
      <c r="Q10" s="35" t="s">
        <v>479</v>
      </c>
      <c r="R10" s="35" t="s">
        <v>470</v>
      </c>
      <c r="S10" s="35" t="s">
        <v>471</v>
      </c>
      <c r="T10" s="35" t="s">
        <v>472</v>
      </c>
      <c r="U10" s="35" t="s">
        <v>473</v>
      </c>
      <c r="V10" s="35" t="s">
        <v>474</v>
      </c>
      <c r="W10" s="35" t="s">
        <v>475</v>
      </c>
      <c r="X10" s="35" t="s">
        <v>476</v>
      </c>
      <c r="Y10" s="35" t="s">
        <v>477</v>
      </c>
      <c r="Z10" s="35" t="s">
        <v>478</v>
      </c>
    </row>
    <row r="11" spans="2:26" x14ac:dyDescent="0.3">
      <c r="Q11" s="36" t="s">
        <v>436</v>
      </c>
      <c r="R11" s="39">
        <v>50</v>
      </c>
      <c r="S11" s="39">
        <v>64636.639999999999</v>
      </c>
      <c r="T11" s="39">
        <v>59003.24</v>
      </c>
      <c r="U11" s="39">
        <v>633.9</v>
      </c>
      <c r="V11" s="39">
        <v>1863.58</v>
      </c>
      <c r="W11" s="39">
        <v>48.52</v>
      </c>
      <c r="X11" s="39">
        <v>2297.92</v>
      </c>
      <c r="Y11" s="38">
        <v>0.61077960844882595</v>
      </c>
      <c r="Z11" s="38">
        <v>7.338423331266028E-2</v>
      </c>
    </row>
    <row r="12" spans="2:26" x14ac:dyDescent="0.3">
      <c r="B12" s="21" t="s">
        <v>390</v>
      </c>
      <c r="C12" s="21" t="s">
        <v>470</v>
      </c>
      <c r="D12" s="21" t="s">
        <v>429</v>
      </c>
      <c r="E12" s="21" t="s">
        <v>428</v>
      </c>
      <c r="F12" s="21" t="s">
        <v>430</v>
      </c>
      <c r="G12" s="21" t="s">
        <v>431</v>
      </c>
      <c r="H12" s="21" t="s">
        <v>432</v>
      </c>
      <c r="I12" s="21" t="s">
        <v>433</v>
      </c>
      <c r="J12" s="21" t="s">
        <v>448</v>
      </c>
      <c r="K12" s="21" t="s">
        <v>435</v>
      </c>
      <c r="Q12" s="36" t="s">
        <v>437</v>
      </c>
      <c r="R12" s="39">
        <v>77</v>
      </c>
      <c r="S12" s="39">
        <v>54857.402597402601</v>
      </c>
      <c r="T12" s="39">
        <v>47560.402597402601</v>
      </c>
      <c r="U12" s="39">
        <v>710.41558441558436</v>
      </c>
      <c r="V12" s="39">
        <v>1947.8311688311687</v>
      </c>
      <c r="W12" s="39">
        <v>30.38961038961039</v>
      </c>
      <c r="X12" s="39">
        <v>2100.6103896103896</v>
      </c>
      <c r="Y12" s="38">
        <v>0.52022029983240103</v>
      </c>
      <c r="Z12" s="38">
        <v>8.3524731680746575E-2</v>
      </c>
    </row>
    <row r="13" spans="2:26" x14ac:dyDescent="0.3">
      <c r="B13" s="17" t="s">
        <v>436</v>
      </c>
      <c r="C13" s="31">
        <v>50</v>
      </c>
      <c r="D13" s="31">
        <v>64636.639999999999</v>
      </c>
      <c r="E13" s="31">
        <v>59003.24</v>
      </c>
      <c r="F13" s="31">
        <v>633.9</v>
      </c>
      <c r="G13" s="31">
        <v>1863.58</v>
      </c>
      <c r="H13" s="31">
        <v>48.52</v>
      </c>
      <c r="I13" s="31">
        <v>2297.92</v>
      </c>
      <c r="J13" s="5">
        <v>0.61077960844882595</v>
      </c>
      <c r="K13" s="5">
        <v>7.338423331266028E-2</v>
      </c>
    </row>
    <row r="14" spans="2:26" x14ac:dyDescent="0.3">
      <c r="B14" s="17" t="s">
        <v>437</v>
      </c>
      <c r="C14" s="31">
        <v>77</v>
      </c>
      <c r="D14" s="31">
        <v>54857.402597402601</v>
      </c>
      <c r="E14" s="31">
        <v>47560.402597402601</v>
      </c>
      <c r="F14" s="31">
        <v>710.41558441558436</v>
      </c>
      <c r="G14" s="31">
        <v>1947.8311688311687</v>
      </c>
      <c r="H14" s="31">
        <v>30.38961038961039</v>
      </c>
      <c r="I14" s="31">
        <v>2100.6103896103896</v>
      </c>
      <c r="J14" s="5">
        <v>0.52022029983240103</v>
      </c>
      <c r="K14" s="5">
        <v>8.3524731680746575E-2</v>
      </c>
    </row>
    <row r="16" spans="2:26" x14ac:dyDescent="0.3">
      <c r="B16" s="32" t="s">
        <v>454</v>
      </c>
    </row>
    <row r="18" spans="2:6" x14ac:dyDescent="0.3">
      <c r="B18" t="s">
        <v>455</v>
      </c>
    </row>
    <row r="20" spans="2:6" x14ac:dyDescent="0.3">
      <c r="B20" s="32" t="s">
        <v>466</v>
      </c>
    </row>
    <row r="22" spans="2:6" x14ac:dyDescent="0.3">
      <c r="B22" t="s">
        <v>467</v>
      </c>
    </row>
    <row r="24" spans="2:6" x14ac:dyDescent="0.3">
      <c r="B24" s="32" t="s">
        <v>468</v>
      </c>
    </row>
    <row r="27" spans="2:6" x14ac:dyDescent="0.3">
      <c r="B27" t="s">
        <v>469</v>
      </c>
    </row>
    <row r="28" spans="2:6" ht="15" x14ac:dyDescent="0.3">
      <c r="B28" s="9"/>
      <c r="C28" s="9"/>
      <c r="D28" s="11"/>
      <c r="E28" s="11"/>
      <c r="F28" s="9"/>
    </row>
    <row r="29" spans="2:6" ht="15" x14ac:dyDescent="0.3">
      <c r="B29" s="9"/>
      <c r="C29" s="9"/>
      <c r="D29" s="19"/>
    </row>
    <row r="30" spans="2:6" ht="15" x14ac:dyDescent="0.3">
      <c r="B30" s="9"/>
      <c r="C30" s="9"/>
      <c r="D30" s="11"/>
    </row>
    <row r="31" spans="2:6" ht="15" x14ac:dyDescent="0.3">
      <c r="B31" s="9"/>
      <c r="C31" s="9"/>
      <c r="D31" s="19"/>
    </row>
    <row r="32" spans="2:6" ht="15" x14ac:dyDescent="0.3">
      <c r="B32" s="9"/>
      <c r="C32" s="9"/>
      <c r="D32" s="11"/>
    </row>
    <row r="33" spans="2:5" ht="15" x14ac:dyDescent="0.3">
      <c r="B33" s="9"/>
      <c r="C33" s="9"/>
      <c r="D33" s="19"/>
    </row>
    <row r="42" spans="2:5" x14ac:dyDescent="0.3">
      <c r="C42" t="s">
        <v>445</v>
      </c>
    </row>
    <row r="43" spans="2:5" x14ac:dyDescent="0.3">
      <c r="C43" t="s">
        <v>446</v>
      </c>
    </row>
    <row r="46" spans="2:5" x14ac:dyDescent="0.3">
      <c r="C46" t="s">
        <v>439</v>
      </c>
      <c r="D46" t="s">
        <v>443</v>
      </c>
      <c r="E46" t="s">
        <v>444</v>
      </c>
    </row>
    <row r="47" spans="2:5" x14ac:dyDescent="0.3">
      <c r="C47" t="s">
        <v>440</v>
      </c>
      <c r="D47">
        <v>50000</v>
      </c>
      <c r="E47" s="1">
        <f>D47/12</f>
        <v>4166.666666666667</v>
      </c>
    </row>
    <row r="48" spans="2:5" x14ac:dyDescent="0.3">
      <c r="C48" t="s">
        <v>441</v>
      </c>
      <c r="D48">
        <v>45000</v>
      </c>
      <c r="E48" s="1">
        <f t="shared" ref="E48:E49" si="0">D48/12</f>
        <v>3750</v>
      </c>
    </row>
    <row r="49" spans="3:5" x14ac:dyDescent="0.3">
      <c r="C49" t="s">
        <v>442</v>
      </c>
      <c r="D49">
        <v>10000</v>
      </c>
      <c r="E49" s="1">
        <f t="shared" si="0"/>
        <v>833.33333333333337</v>
      </c>
    </row>
  </sheetData>
  <phoneticPr fontId="8" type="noConversion"/>
  <conditionalFormatting sqref="C13:C14">
    <cfRule type="top10" dxfId="17" priority="27" rank="1"/>
  </conditionalFormatting>
  <conditionalFormatting sqref="D6:D8">
    <cfRule type="colorScale" priority="35">
      <colorScale>
        <cfvo type="min"/>
        <cfvo type="max"/>
        <color rgb="FFFFEF9C"/>
        <color rgb="FF63BE7B"/>
      </colorScale>
    </cfRule>
  </conditionalFormatting>
  <conditionalFormatting sqref="D13:D14">
    <cfRule type="top10" dxfId="16" priority="26" rank="1"/>
  </conditionalFormatting>
  <conditionalFormatting sqref="E6:E8">
    <cfRule type="colorScale" priority="34">
      <colorScale>
        <cfvo type="min"/>
        <cfvo type="max"/>
        <color rgb="FFFFEF9C"/>
        <color rgb="FF63BE7B"/>
      </colorScale>
    </cfRule>
  </conditionalFormatting>
  <conditionalFormatting sqref="E13:E14">
    <cfRule type="top10" dxfId="15" priority="25" rank="1"/>
  </conditionalFormatting>
  <conditionalFormatting sqref="F6:F8">
    <cfRule type="colorScale" priority="33">
      <colorScale>
        <cfvo type="min"/>
        <cfvo type="max"/>
        <color rgb="FFFFEF9C"/>
        <color rgb="FF63BE7B"/>
      </colorScale>
    </cfRule>
  </conditionalFormatting>
  <conditionalFormatting sqref="F13:F14">
    <cfRule type="top10" dxfId="14" priority="24" rank="1"/>
  </conditionalFormatting>
  <conditionalFormatting sqref="G6:G8">
    <cfRule type="colorScale" priority="32">
      <colorScale>
        <cfvo type="min"/>
        <cfvo type="max"/>
        <color rgb="FFFFEF9C"/>
        <color rgb="FF63BE7B"/>
      </colorScale>
    </cfRule>
  </conditionalFormatting>
  <conditionalFormatting sqref="G13:G14">
    <cfRule type="top10" dxfId="13" priority="23" rank="1"/>
  </conditionalFormatting>
  <conditionalFormatting sqref="H6:H8">
    <cfRule type="colorScale" priority="31">
      <colorScale>
        <cfvo type="min"/>
        <cfvo type="max"/>
        <color rgb="FFFFEF9C"/>
        <color rgb="FF63BE7B"/>
      </colorScale>
    </cfRule>
  </conditionalFormatting>
  <conditionalFormatting sqref="H13:H14">
    <cfRule type="top10" dxfId="12" priority="22" rank="1"/>
  </conditionalFormatting>
  <conditionalFormatting sqref="I6:I8">
    <cfRule type="colorScale" priority="30">
      <colorScale>
        <cfvo type="min"/>
        <cfvo type="max"/>
        <color rgb="FFFFEF9C"/>
        <color rgb="FF63BE7B"/>
      </colorScale>
    </cfRule>
  </conditionalFormatting>
  <conditionalFormatting sqref="I13:I14">
    <cfRule type="top10" dxfId="11" priority="21" rank="1"/>
  </conditionalFormatting>
  <conditionalFormatting sqref="J6:J8">
    <cfRule type="colorScale" priority="29">
      <colorScale>
        <cfvo type="min"/>
        <cfvo type="max"/>
        <color rgb="FFFFEF9C"/>
        <color rgb="FF63BE7B"/>
      </colorScale>
    </cfRule>
  </conditionalFormatting>
  <conditionalFormatting sqref="J13:J14">
    <cfRule type="top10" dxfId="10" priority="20" rank="1"/>
  </conditionalFormatting>
  <conditionalFormatting sqref="K6:K8">
    <cfRule type="colorScale" priority="28">
      <colorScale>
        <cfvo type="min"/>
        <cfvo type="max"/>
        <color rgb="FFFFEF9C"/>
        <color rgb="FF63BE7B"/>
      </colorScale>
    </cfRule>
  </conditionalFormatting>
  <conditionalFormatting sqref="K13:K14">
    <cfRule type="top10" dxfId="9" priority="19" rank="1"/>
  </conditionalFormatting>
  <conditionalFormatting sqref="R5:R7">
    <cfRule type="colorScale" priority="10">
      <colorScale>
        <cfvo type="min"/>
        <cfvo type="max"/>
        <color rgb="FFFFEF9C"/>
        <color rgb="FF63BE7B"/>
      </colorScale>
    </cfRule>
  </conditionalFormatting>
  <conditionalFormatting sqref="R11:R12">
    <cfRule type="top10" dxfId="8" priority="9" rank="1"/>
  </conditionalFormatting>
  <conditionalFormatting sqref="S5:S7">
    <cfRule type="colorScale" priority="18">
      <colorScale>
        <cfvo type="min"/>
        <cfvo type="max"/>
        <color rgb="FFFFEF9C"/>
        <color rgb="FF63BE7B"/>
      </colorScale>
    </cfRule>
  </conditionalFormatting>
  <conditionalFormatting sqref="S11:S12">
    <cfRule type="top10" dxfId="7" priority="8" rank="1"/>
  </conditionalFormatting>
  <conditionalFormatting sqref="T5:T7">
    <cfRule type="colorScale" priority="17">
      <colorScale>
        <cfvo type="min"/>
        <cfvo type="max"/>
        <color rgb="FFFFEF9C"/>
        <color rgb="FF63BE7B"/>
      </colorScale>
    </cfRule>
  </conditionalFormatting>
  <conditionalFormatting sqref="T11:T12">
    <cfRule type="top10" dxfId="6" priority="7" rank="1"/>
  </conditionalFormatting>
  <conditionalFormatting sqref="U5:U7">
    <cfRule type="colorScale" priority="16">
      <colorScale>
        <cfvo type="min"/>
        <cfvo type="max"/>
        <color rgb="FFFFEF9C"/>
        <color rgb="FF63BE7B"/>
      </colorScale>
    </cfRule>
  </conditionalFormatting>
  <conditionalFormatting sqref="U11:U12">
    <cfRule type="top10" dxfId="5" priority="6" rank="1"/>
  </conditionalFormatting>
  <conditionalFormatting sqref="V5:V7">
    <cfRule type="colorScale" priority="15">
      <colorScale>
        <cfvo type="min"/>
        <cfvo type="max"/>
        <color rgb="FFFFEF9C"/>
        <color rgb="FF63BE7B"/>
      </colorScale>
    </cfRule>
  </conditionalFormatting>
  <conditionalFormatting sqref="V11:V12">
    <cfRule type="top10" dxfId="4" priority="5" rank="1"/>
  </conditionalFormatting>
  <conditionalFormatting sqref="W5:W7">
    <cfRule type="colorScale" priority="14">
      <colorScale>
        <cfvo type="min"/>
        <cfvo type="max"/>
        <color rgb="FFFFEF9C"/>
        <color rgb="FF63BE7B"/>
      </colorScale>
    </cfRule>
  </conditionalFormatting>
  <conditionalFormatting sqref="W11:W12">
    <cfRule type="top10" dxfId="3" priority="4" rank="1"/>
  </conditionalFormatting>
  <conditionalFormatting sqref="X5:X7">
    <cfRule type="colorScale" priority="13">
      <colorScale>
        <cfvo type="min"/>
        <cfvo type="max"/>
        <color rgb="FFFFEF9C"/>
        <color rgb="FF63BE7B"/>
      </colorScale>
    </cfRule>
  </conditionalFormatting>
  <conditionalFormatting sqref="X11:X12">
    <cfRule type="top10" dxfId="2" priority="3" rank="1"/>
  </conditionalFormatting>
  <conditionalFormatting sqref="Y5:Y7">
    <cfRule type="colorScale" priority="12">
      <colorScale>
        <cfvo type="min"/>
        <cfvo type="max"/>
        <color rgb="FFFFEF9C"/>
        <color rgb="FF63BE7B"/>
      </colorScale>
    </cfRule>
  </conditionalFormatting>
  <conditionalFormatting sqref="Y11:Y12">
    <cfRule type="top10" dxfId="1" priority="2" rank="1"/>
  </conditionalFormatting>
  <conditionalFormatting sqref="Z5:Z7">
    <cfRule type="colorScale" priority="11">
      <colorScale>
        <cfvo type="min"/>
        <cfvo type="max"/>
        <color rgb="FFFFEF9C"/>
        <color rgb="FF63BE7B"/>
      </colorScale>
    </cfRule>
  </conditionalFormatting>
  <conditionalFormatting sqref="Z11:Z12">
    <cfRule type="top10" dxfId="0" priority="1" rank="1"/>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E604F-2334-41D1-9D3F-22A4968CBCAD}">
  <dimension ref="A3:I4"/>
  <sheetViews>
    <sheetView workbookViewId="0">
      <selection activeCell="C3" sqref="C3"/>
    </sheetView>
  </sheetViews>
  <sheetFormatPr defaultRowHeight="14.4" x14ac:dyDescent="0.3"/>
  <cols>
    <col min="1" max="1" width="19.44140625" bestFit="1" customWidth="1"/>
    <col min="2" max="2" width="24.6640625" bestFit="1" customWidth="1"/>
    <col min="3" max="3" width="27" bestFit="1" customWidth="1"/>
    <col min="4" max="4" width="22.109375" bestFit="1" customWidth="1"/>
    <col min="5" max="5" width="16.44140625" bestFit="1" customWidth="1"/>
    <col min="6" max="6" width="15.5546875" bestFit="1" customWidth="1"/>
    <col min="7" max="7" width="20.88671875" bestFit="1" customWidth="1"/>
    <col min="8" max="8" width="17" bestFit="1" customWidth="1"/>
    <col min="9" max="9" width="16.109375" bestFit="1" customWidth="1"/>
  </cols>
  <sheetData>
    <row r="3" spans="1:9" x14ac:dyDescent="0.3">
      <c r="A3" t="s">
        <v>486</v>
      </c>
      <c r="B3" t="s">
        <v>448</v>
      </c>
      <c r="C3" t="s">
        <v>435</v>
      </c>
      <c r="D3" t="s">
        <v>429</v>
      </c>
      <c r="E3" t="s">
        <v>428</v>
      </c>
      <c r="F3" t="s">
        <v>431</v>
      </c>
      <c r="G3" t="s">
        <v>432</v>
      </c>
      <c r="H3" t="s">
        <v>430</v>
      </c>
      <c r="I3" t="s">
        <v>433</v>
      </c>
    </row>
    <row r="4" spans="1:9" x14ac:dyDescent="0.3">
      <c r="A4">
        <v>168</v>
      </c>
      <c r="B4" s="30">
        <v>0.42021394946152479</v>
      </c>
      <c r="C4" s="30">
        <v>7.8533169464200331E-2</v>
      </c>
      <c r="D4" s="29">
        <v>52818.589285714283</v>
      </c>
      <c r="E4" s="29">
        <v>46038.404761904763</v>
      </c>
      <c r="F4" s="29">
        <v>1737.2916666666667</v>
      </c>
      <c r="G4" s="29">
        <v>41.06547619047619</v>
      </c>
      <c r="H4" s="29">
        <v>559.27976190476193</v>
      </c>
      <c r="I4" s="29">
        <v>1947.9166666666667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CA65-4CD0-450F-AFFF-6B7DF8B87AEC}">
  <dimension ref="A1:P169"/>
  <sheetViews>
    <sheetView workbookViewId="0">
      <selection activeCell="P1" sqref="P1"/>
    </sheetView>
  </sheetViews>
  <sheetFormatPr defaultRowHeight="14.4" x14ac:dyDescent="0.3"/>
  <cols>
    <col min="1" max="1" width="17.33203125" customWidth="1"/>
    <col min="2" max="2" width="14.5546875" bestFit="1" customWidth="1"/>
    <col min="3" max="3" width="10.33203125" bestFit="1" customWidth="1"/>
    <col min="4" max="4" width="11.5546875" bestFit="1" customWidth="1"/>
    <col min="5" max="5" width="19.88671875" bestFit="1" customWidth="1"/>
    <col min="6" max="6" width="7" bestFit="1" customWidth="1"/>
    <col min="8" max="8" width="7.6640625" bestFit="1" customWidth="1"/>
    <col min="9" max="9" width="7.6640625" customWidth="1"/>
    <col min="10" max="10" width="8.33203125" bestFit="1" customWidth="1"/>
    <col min="11" max="11" width="6" bestFit="1" customWidth="1"/>
    <col min="12" max="12" width="10.44140625" bestFit="1" customWidth="1"/>
    <col min="13" max="13" width="6" bestFit="1" customWidth="1"/>
    <col min="14" max="14" width="14.109375" bestFit="1" customWidth="1"/>
    <col min="15" max="15" width="16.5546875" bestFit="1" customWidth="1"/>
    <col min="16" max="16" width="17.6640625" bestFit="1" customWidth="1"/>
  </cols>
  <sheetData>
    <row r="1" spans="1:16" ht="15" x14ac:dyDescent="0.3">
      <c r="A1" s="26" t="s">
        <v>7</v>
      </c>
      <c r="B1" s="26" t="s">
        <v>8</v>
      </c>
      <c r="C1" s="26" t="s">
        <v>10</v>
      </c>
      <c r="D1" s="26" t="s">
        <v>12</v>
      </c>
      <c r="E1" s="26" t="s">
        <v>480</v>
      </c>
      <c r="F1" s="26" t="s">
        <v>13</v>
      </c>
      <c r="G1" s="26" t="s">
        <v>14</v>
      </c>
      <c r="H1" s="26" t="s">
        <v>15</v>
      </c>
      <c r="I1" s="26" t="s">
        <v>481</v>
      </c>
      <c r="J1" s="26" t="s">
        <v>16</v>
      </c>
      <c r="K1" s="26" t="s">
        <v>17</v>
      </c>
      <c r="L1" s="26" t="s">
        <v>18</v>
      </c>
      <c r="M1" s="26" t="s">
        <v>19</v>
      </c>
      <c r="N1" s="27" t="s">
        <v>423</v>
      </c>
      <c r="O1" s="28" t="s">
        <v>424</v>
      </c>
      <c r="P1" s="28" t="s">
        <v>427</v>
      </c>
    </row>
    <row r="2" spans="1:16" ht="15" x14ac:dyDescent="0.35">
      <c r="A2" s="22" t="s">
        <v>56</v>
      </c>
      <c r="B2" s="22">
        <v>55</v>
      </c>
      <c r="C2" s="22" t="s">
        <v>24</v>
      </c>
      <c r="D2" s="34">
        <v>389084</v>
      </c>
      <c r="E2" s="34" t="str">
        <f t="shared" ref="E2:E33" si="0">IF(D2&lt;=100000, "0-100000", IF(D2&lt;=200000, "100001-200000", IF(D2&lt;=300000, "200001-300000", "300000+")))</f>
        <v>300000+</v>
      </c>
      <c r="F2" s="22">
        <v>359466</v>
      </c>
      <c r="G2" s="22">
        <v>11781</v>
      </c>
      <c r="H2" s="22">
        <v>3830</v>
      </c>
      <c r="I2" s="22" t="str">
        <f t="shared" ref="I2:I33" si="1">IF(H2&lt;=1000, "0-1000", IF(D2&lt;=2000, "1001-2000", IF(D2&lt;=3000, "2001-3000", "3000+")))</f>
        <v>3000+</v>
      </c>
      <c r="J2" s="22">
        <v>220631</v>
      </c>
      <c r="K2" s="22">
        <v>10376</v>
      </c>
      <c r="L2" s="22">
        <v>76</v>
      </c>
      <c r="M2" s="22">
        <v>24463</v>
      </c>
      <c r="N2" s="24">
        <f t="shared" ref="N2:N33" si="2">IFERROR(J2/D2,0)</f>
        <v>0.56705235887366223</v>
      </c>
      <c r="O2" s="25">
        <f t="shared" ref="O2:O33" si="3">IFERROR((K2+L2+M2+G2)/F2,0)</f>
        <v>0.12990380175037416</v>
      </c>
      <c r="P2" s="22" t="str">
        <f t="shared" ref="P2:P33" si="4">IF(B2&gt;30,"Duration &gt; 30secs","Duration &lt;= 30secs")</f>
        <v>Duration &gt; 30secs</v>
      </c>
    </row>
    <row r="3" spans="1:16" ht="15" x14ac:dyDescent="0.35">
      <c r="A3" s="22" t="s">
        <v>50</v>
      </c>
      <c r="B3" s="22">
        <v>42</v>
      </c>
      <c r="C3" s="22" t="s">
        <v>24</v>
      </c>
      <c r="D3" s="34">
        <v>304733</v>
      </c>
      <c r="E3" s="34" t="str">
        <f t="shared" si="0"/>
        <v>300000+</v>
      </c>
      <c r="F3" s="22">
        <v>266752</v>
      </c>
      <c r="G3" s="22">
        <v>8460</v>
      </c>
      <c r="H3" s="22">
        <v>1853</v>
      </c>
      <c r="I3" s="22" t="str">
        <f t="shared" si="1"/>
        <v>3000+</v>
      </c>
      <c r="J3" s="22">
        <v>111966</v>
      </c>
      <c r="K3" s="22">
        <v>6835</v>
      </c>
      <c r="L3" s="22">
        <v>50</v>
      </c>
      <c r="M3" s="22">
        <v>20551</v>
      </c>
      <c r="N3" s="24">
        <f t="shared" si="2"/>
        <v>0.36742328530221541</v>
      </c>
      <c r="O3" s="25">
        <f t="shared" si="3"/>
        <v>0.13456693857965452</v>
      </c>
      <c r="P3" s="22" t="str">
        <f t="shared" si="4"/>
        <v>Duration &gt; 30secs</v>
      </c>
    </row>
    <row r="4" spans="1:16" ht="15" x14ac:dyDescent="0.35">
      <c r="A4" s="22" t="s">
        <v>54</v>
      </c>
      <c r="B4" s="22">
        <v>76</v>
      </c>
      <c r="C4" s="22" t="s">
        <v>24</v>
      </c>
      <c r="D4" s="34">
        <v>236463</v>
      </c>
      <c r="E4" s="34" t="str">
        <f t="shared" si="0"/>
        <v>200001-300000</v>
      </c>
      <c r="F4" s="22">
        <v>204028</v>
      </c>
      <c r="G4" s="22">
        <v>6060</v>
      </c>
      <c r="H4" s="22">
        <v>1636</v>
      </c>
      <c r="I4" s="22" t="str">
        <f t="shared" si="1"/>
        <v>3000+</v>
      </c>
      <c r="J4" s="22">
        <v>89286</v>
      </c>
      <c r="K4" s="22">
        <v>5503</v>
      </c>
      <c r="L4" s="22">
        <v>42</v>
      </c>
      <c r="M4" s="22">
        <v>15466</v>
      </c>
      <c r="N4" s="24">
        <f t="shared" si="2"/>
        <v>0.37758972862562007</v>
      </c>
      <c r="O4" s="25">
        <f t="shared" si="3"/>
        <v>0.13268276903170154</v>
      </c>
      <c r="P4" s="22" t="str">
        <f t="shared" si="4"/>
        <v>Duration &gt; 30secs</v>
      </c>
    </row>
    <row r="5" spans="1:16" ht="15" x14ac:dyDescent="0.35">
      <c r="A5" s="22" t="s">
        <v>175</v>
      </c>
      <c r="B5" s="22">
        <v>9</v>
      </c>
      <c r="C5" s="22" t="s">
        <v>24</v>
      </c>
      <c r="D5" s="34">
        <v>295607</v>
      </c>
      <c r="E5" s="34" t="str">
        <f t="shared" si="0"/>
        <v>200001-300000</v>
      </c>
      <c r="F5" s="22">
        <v>278204</v>
      </c>
      <c r="G5" s="22">
        <v>5235</v>
      </c>
      <c r="H5" s="22">
        <v>2607</v>
      </c>
      <c r="I5" s="22" t="str">
        <f t="shared" si="1"/>
        <v>3000+</v>
      </c>
      <c r="J5" s="22">
        <v>149861</v>
      </c>
      <c r="K5" s="22">
        <v>9396</v>
      </c>
      <c r="L5" s="22">
        <v>50</v>
      </c>
      <c r="M5" s="22">
        <v>16630</v>
      </c>
      <c r="N5" s="24">
        <f t="shared" si="2"/>
        <v>0.50696025466244032</v>
      </c>
      <c r="O5" s="25">
        <f t="shared" si="3"/>
        <v>0.11254690802432747</v>
      </c>
      <c r="P5" s="22" t="str">
        <f t="shared" si="4"/>
        <v>Duration &lt;= 30secs</v>
      </c>
    </row>
    <row r="6" spans="1:16" ht="15" x14ac:dyDescent="0.35">
      <c r="A6" s="22" t="s">
        <v>274</v>
      </c>
      <c r="B6" s="22">
        <v>8</v>
      </c>
      <c r="C6" s="22" t="s">
        <v>24</v>
      </c>
      <c r="D6" s="34">
        <v>308394</v>
      </c>
      <c r="E6" s="34" t="str">
        <f t="shared" si="0"/>
        <v>300000+</v>
      </c>
      <c r="F6" s="22">
        <v>299382</v>
      </c>
      <c r="G6" s="22">
        <v>4796</v>
      </c>
      <c r="H6" s="22">
        <v>1867</v>
      </c>
      <c r="I6" s="22" t="str">
        <f t="shared" si="1"/>
        <v>3000+</v>
      </c>
      <c r="J6" s="22">
        <v>151939</v>
      </c>
      <c r="K6" s="22">
        <v>7751</v>
      </c>
      <c r="L6" s="22">
        <v>18</v>
      </c>
      <c r="M6" s="22">
        <v>15384</v>
      </c>
      <c r="N6" s="24">
        <f t="shared" si="2"/>
        <v>0.49267819737089569</v>
      </c>
      <c r="O6" s="25">
        <f t="shared" si="3"/>
        <v>9.3355645964019213E-2</v>
      </c>
      <c r="P6" s="22" t="str">
        <f t="shared" si="4"/>
        <v>Duration &lt;= 30secs</v>
      </c>
    </row>
    <row r="7" spans="1:16" ht="15" x14ac:dyDescent="0.35">
      <c r="A7" s="22" t="s">
        <v>48</v>
      </c>
      <c r="B7" s="22">
        <v>45</v>
      </c>
      <c r="C7" s="22" t="s">
        <v>24</v>
      </c>
      <c r="D7" s="34">
        <v>246432</v>
      </c>
      <c r="E7" s="34" t="str">
        <f t="shared" si="0"/>
        <v>200001-300000</v>
      </c>
      <c r="F7" s="22">
        <v>223091</v>
      </c>
      <c r="G7" s="22">
        <v>4385</v>
      </c>
      <c r="H7" s="22">
        <v>3253</v>
      </c>
      <c r="I7" s="22" t="str">
        <f t="shared" si="1"/>
        <v>3000+</v>
      </c>
      <c r="J7" s="22">
        <v>120820</v>
      </c>
      <c r="K7" s="22">
        <v>9495</v>
      </c>
      <c r="L7" s="22">
        <v>126</v>
      </c>
      <c r="M7" s="22">
        <v>12928</v>
      </c>
      <c r="N7" s="24">
        <f t="shared" si="2"/>
        <v>0.49027723672250356</v>
      </c>
      <c r="O7" s="25">
        <f t="shared" si="3"/>
        <v>0.12073100214710589</v>
      </c>
      <c r="P7" s="22" t="str">
        <f t="shared" si="4"/>
        <v>Duration &gt; 30secs</v>
      </c>
    </row>
    <row r="8" spans="1:16" ht="15" x14ac:dyDescent="0.35">
      <c r="A8" s="22" t="s">
        <v>304</v>
      </c>
      <c r="B8" s="22">
        <v>22</v>
      </c>
      <c r="C8" s="22" t="s">
        <v>24</v>
      </c>
      <c r="D8" s="34">
        <v>258864</v>
      </c>
      <c r="E8" s="34" t="str">
        <f t="shared" si="0"/>
        <v>200001-300000</v>
      </c>
      <c r="F8" s="22">
        <v>236596</v>
      </c>
      <c r="G8" s="22">
        <v>4252</v>
      </c>
      <c r="H8" s="22">
        <v>1087</v>
      </c>
      <c r="I8" s="22" t="str">
        <f t="shared" si="1"/>
        <v>3000+</v>
      </c>
      <c r="J8" s="22">
        <v>258615</v>
      </c>
      <c r="K8" s="22">
        <v>7979</v>
      </c>
      <c r="L8" s="22">
        <v>32</v>
      </c>
      <c r="M8" s="22">
        <v>12359</v>
      </c>
      <c r="N8" s="24">
        <f t="shared" si="2"/>
        <v>0.9990381049508622</v>
      </c>
      <c r="O8" s="25">
        <f t="shared" si="3"/>
        <v>0.10406769345212936</v>
      </c>
      <c r="P8" s="22" t="str">
        <f t="shared" si="4"/>
        <v>Duration &lt;= 30secs</v>
      </c>
    </row>
    <row r="9" spans="1:16" ht="15" x14ac:dyDescent="0.35">
      <c r="A9" s="22" t="s">
        <v>206</v>
      </c>
      <c r="B9" s="22">
        <v>5</v>
      </c>
      <c r="C9" s="22" t="s">
        <v>24</v>
      </c>
      <c r="D9" s="34">
        <v>215716</v>
      </c>
      <c r="E9" s="34" t="str">
        <f t="shared" si="0"/>
        <v>200001-300000</v>
      </c>
      <c r="F9" s="22">
        <v>198619</v>
      </c>
      <c r="G9" s="22">
        <v>3197</v>
      </c>
      <c r="H9" s="22">
        <v>885</v>
      </c>
      <c r="I9" s="22" t="str">
        <f t="shared" si="1"/>
        <v>0-1000</v>
      </c>
      <c r="J9" s="22">
        <v>106437</v>
      </c>
      <c r="K9" s="22">
        <v>5463</v>
      </c>
      <c r="L9" s="22">
        <v>67</v>
      </c>
      <c r="M9" s="22">
        <v>7795</v>
      </c>
      <c r="N9" s="24">
        <f t="shared" si="2"/>
        <v>0.49341263513137645</v>
      </c>
      <c r="O9" s="25">
        <f t="shared" si="3"/>
        <v>8.3184388200524623E-2</v>
      </c>
      <c r="P9" s="22" t="str">
        <f t="shared" si="4"/>
        <v>Duration &lt;= 30secs</v>
      </c>
    </row>
    <row r="10" spans="1:16" ht="15" x14ac:dyDescent="0.35">
      <c r="A10" s="22" t="s">
        <v>196</v>
      </c>
      <c r="B10" s="22">
        <v>7</v>
      </c>
      <c r="C10" s="22" t="s">
        <v>24</v>
      </c>
      <c r="D10" s="34">
        <v>235457</v>
      </c>
      <c r="E10" s="34" t="str">
        <f t="shared" si="0"/>
        <v>200001-300000</v>
      </c>
      <c r="F10" s="22">
        <v>222616</v>
      </c>
      <c r="G10" s="22">
        <v>2738</v>
      </c>
      <c r="H10" s="22">
        <v>785</v>
      </c>
      <c r="I10" s="22" t="str">
        <f t="shared" si="1"/>
        <v>0-1000</v>
      </c>
      <c r="J10" s="22">
        <v>118763</v>
      </c>
      <c r="K10" s="22">
        <v>4572</v>
      </c>
      <c r="L10" s="22">
        <v>34</v>
      </c>
      <c r="M10" s="22">
        <v>9130</v>
      </c>
      <c r="N10" s="24">
        <f t="shared" si="2"/>
        <v>0.5043935835417932</v>
      </c>
      <c r="O10" s="25">
        <f t="shared" si="3"/>
        <v>7.400186868868365E-2</v>
      </c>
      <c r="P10" s="22" t="str">
        <f t="shared" si="4"/>
        <v>Duration &lt;= 30secs</v>
      </c>
    </row>
    <row r="11" spans="1:16" ht="15" x14ac:dyDescent="0.35">
      <c r="A11" s="22" t="s">
        <v>187</v>
      </c>
      <c r="B11" s="22">
        <v>31</v>
      </c>
      <c r="C11" s="22" t="s">
        <v>24</v>
      </c>
      <c r="D11" s="34">
        <v>285104</v>
      </c>
      <c r="E11" s="34" t="str">
        <f t="shared" si="0"/>
        <v>200001-300000</v>
      </c>
      <c r="F11" s="22">
        <v>265712</v>
      </c>
      <c r="G11" s="22">
        <v>2623</v>
      </c>
      <c r="H11" s="22">
        <v>2154</v>
      </c>
      <c r="I11" s="22" t="str">
        <f t="shared" si="1"/>
        <v>3000+</v>
      </c>
      <c r="J11" s="22">
        <v>163429</v>
      </c>
      <c r="K11" s="22">
        <v>8383</v>
      </c>
      <c r="L11" s="22">
        <v>210</v>
      </c>
      <c r="M11" s="22">
        <v>10673</v>
      </c>
      <c r="N11" s="24">
        <f t="shared" si="2"/>
        <v>0.573225910544924</v>
      </c>
      <c r="O11" s="25">
        <f t="shared" si="3"/>
        <v>8.2378665622930086E-2</v>
      </c>
      <c r="P11" s="22" t="str">
        <f t="shared" si="4"/>
        <v>Duration &gt; 30secs</v>
      </c>
    </row>
    <row r="12" spans="1:16" ht="15" x14ac:dyDescent="0.35">
      <c r="A12" s="22" t="s">
        <v>70</v>
      </c>
      <c r="B12" s="22">
        <v>83</v>
      </c>
      <c r="C12" s="22" t="s">
        <v>24</v>
      </c>
      <c r="D12" s="34">
        <v>191103</v>
      </c>
      <c r="E12" s="34" t="str">
        <f t="shared" si="0"/>
        <v>100001-200000</v>
      </c>
      <c r="F12" s="22">
        <v>182457</v>
      </c>
      <c r="G12" s="22">
        <v>2315</v>
      </c>
      <c r="H12" s="22">
        <v>1763</v>
      </c>
      <c r="I12" s="22" t="str">
        <f t="shared" si="1"/>
        <v>3000+</v>
      </c>
      <c r="J12" s="22">
        <v>95260</v>
      </c>
      <c r="K12" s="22">
        <v>7220</v>
      </c>
      <c r="L12" s="22">
        <v>109</v>
      </c>
      <c r="M12" s="22">
        <v>5456</v>
      </c>
      <c r="N12" s="24">
        <f t="shared" si="2"/>
        <v>0.49847464456340296</v>
      </c>
      <c r="O12" s="25">
        <f t="shared" si="3"/>
        <v>8.2759225461341582E-2</v>
      </c>
      <c r="P12" s="22" t="str">
        <f t="shared" si="4"/>
        <v>Duration &gt; 30secs</v>
      </c>
    </row>
    <row r="13" spans="1:16" ht="15" x14ac:dyDescent="0.35">
      <c r="A13" s="22" t="s">
        <v>336</v>
      </c>
      <c r="B13" s="22">
        <v>0</v>
      </c>
      <c r="C13" s="22" t="s">
        <v>108</v>
      </c>
      <c r="D13" s="34">
        <v>109308</v>
      </c>
      <c r="E13" s="34" t="str">
        <f t="shared" si="0"/>
        <v>100001-200000</v>
      </c>
      <c r="F13" s="22">
        <v>85641</v>
      </c>
      <c r="G13" s="22">
        <v>2023</v>
      </c>
      <c r="H13" s="22">
        <v>106</v>
      </c>
      <c r="I13" s="22" t="str">
        <f t="shared" si="1"/>
        <v>0-1000</v>
      </c>
      <c r="J13" s="22">
        <v>0</v>
      </c>
      <c r="K13" s="22">
        <v>2905</v>
      </c>
      <c r="L13" s="22">
        <v>25</v>
      </c>
      <c r="M13" s="22">
        <v>7992</v>
      </c>
      <c r="N13" s="24">
        <f t="shared" si="2"/>
        <v>0</v>
      </c>
      <c r="O13" s="25">
        <f t="shared" si="3"/>
        <v>0.15115423687252602</v>
      </c>
      <c r="P13" s="22" t="str">
        <f t="shared" si="4"/>
        <v>Duration &lt;= 30secs</v>
      </c>
    </row>
    <row r="14" spans="1:16" ht="15" x14ac:dyDescent="0.35">
      <c r="A14" s="22" t="s">
        <v>302</v>
      </c>
      <c r="B14" s="22">
        <v>28</v>
      </c>
      <c r="C14" s="22" t="s">
        <v>24</v>
      </c>
      <c r="D14" s="34">
        <v>174471</v>
      </c>
      <c r="E14" s="34" t="str">
        <f t="shared" si="0"/>
        <v>100001-200000</v>
      </c>
      <c r="F14" s="22">
        <v>161768</v>
      </c>
      <c r="G14" s="22">
        <v>1878</v>
      </c>
      <c r="H14" s="22">
        <v>2497</v>
      </c>
      <c r="I14" s="22" t="str">
        <f t="shared" si="1"/>
        <v>3000+</v>
      </c>
      <c r="J14" s="22">
        <v>171834</v>
      </c>
      <c r="K14" s="22">
        <v>5840</v>
      </c>
      <c r="L14" s="22">
        <v>27</v>
      </c>
      <c r="M14" s="22">
        <v>7252</v>
      </c>
      <c r="N14" s="24">
        <f t="shared" si="2"/>
        <v>0.98488574032360676</v>
      </c>
      <c r="O14" s="25">
        <f t="shared" si="3"/>
        <v>9.270683942436081E-2</v>
      </c>
      <c r="P14" s="22" t="str">
        <f t="shared" si="4"/>
        <v>Duration &lt;= 30secs</v>
      </c>
    </row>
    <row r="15" spans="1:16" ht="15" x14ac:dyDescent="0.35">
      <c r="A15" s="22" t="s">
        <v>90</v>
      </c>
      <c r="B15" s="22">
        <v>89</v>
      </c>
      <c r="C15" s="22" t="s">
        <v>24</v>
      </c>
      <c r="D15" s="34">
        <v>104609</v>
      </c>
      <c r="E15" s="34" t="str">
        <f t="shared" si="0"/>
        <v>100001-200000</v>
      </c>
      <c r="F15" s="22">
        <v>78071</v>
      </c>
      <c r="G15" s="22">
        <v>1845</v>
      </c>
      <c r="H15" s="22">
        <v>367</v>
      </c>
      <c r="I15" s="22" t="str">
        <f t="shared" si="1"/>
        <v>0-1000</v>
      </c>
      <c r="J15" s="22">
        <v>44822</v>
      </c>
      <c r="K15" s="22">
        <v>4805</v>
      </c>
      <c r="L15" s="22">
        <v>101</v>
      </c>
      <c r="M15" s="22">
        <v>3665</v>
      </c>
      <c r="N15" s="24">
        <f t="shared" si="2"/>
        <v>0.42847173761339846</v>
      </c>
      <c r="O15" s="25">
        <f t="shared" si="3"/>
        <v>0.13341701784273291</v>
      </c>
      <c r="P15" s="22" t="str">
        <f t="shared" si="4"/>
        <v>Duration &gt; 30secs</v>
      </c>
    </row>
    <row r="16" spans="1:16" ht="15" x14ac:dyDescent="0.35">
      <c r="A16" s="22" t="s">
        <v>159</v>
      </c>
      <c r="B16" s="22">
        <v>53</v>
      </c>
      <c r="C16" s="22" t="s">
        <v>24</v>
      </c>
      <c r="D16" s="34">
        <v>86409</v>
      </c>
      <c r="E16" s="34" t="str">
        <f t="shared" si="0"/>
        <v>0-100000</v>
      </c>
      <c r="F16" s="22">
        <v>78343</v>
      </c>
      <c r="G16" s="22">
        <v>1632</v>
      </c>
      <c r="H16" s="22">
        <v>188</v>
      </c>
      <c r="I16" s="22" t="str">
        <f t="shared" si="1"/>
        <v>0-1000</v>
      </c>
      <c r="J16" s="22">
        <v>36980</v>
      </c>
      <c r="K16" s="22">
        <v>3086</v>
      </c>
      <c r="L16" s="22">
        <v>46</v>
      </c>
      <c r="M16" s="22">
        <v>4111</v>
      </c>
      <c r="N16" s="24">
        <f t="shared" si="2"/>
        <v>0.42796467960513374</v>
      </c>
      <c r="O16" s="25">
        <f t="shared" si="3"/>
        <v>0.11328389262601636</v>
      </c>
      <c r="P16" s="22" t="str">
        <f t="shared" si="4"/>
        <v>Duration &gt; 30secs</v>
      </c>
    </row>
    <row r="17" spans="1:16" ht="15" x14ac:dyDescent="0.35">
      <c r="A17" s="22" t="s">
        <v>141</v>
      </c>
      <c r="B17" s="22">
        <v>0</v>
      </c>
      <c r="C17" s="22" t="s">
        <v>108</v>
      </c>
      <c r="D17" s="34">
        <v>99797</v>
      </c>
      <c r="E17" s="34" t="str">
        <f t="shared" si="0"/>
        <v>0-100000</v>
      </c>
      <c r="F17" s="22">
        <v>65624</v>
      </c>
      <c r="G17" s="22">
        <v>1467</v>
      </c>
      <c r="H17" s="22">
        <v>84</v>
      </c>
      <c r="I17" s="22" t="str">
        <f t="shared" si="1"/>
        <v>0-1000</v>
      </c>
      <c r="J17" s="22">
        <v>0</v>
      </c>
      <c r="K17" s="22">
        <v>4655</v>
      </c>
      <c r="L17" s="22">
        <v>126</v>
      </c>
      <c r="M17" s="22">
        <v>8826</v>
      </c>
      <c r="N17" s="24">
        <f t="shared" si="2"/>
        <v>0</v>
      </c>
      <c r="O17" s="25">
        <f t="shared" si="3"/>
        <v>0.22970254784834818</v>
      </c>
      <c r="P17" s="22" t="str">
        <f t="shared" si="4"/>
        <v>Duration &lt;= 30secs</v>
      </c>
    </row>
    <row r="18" spans="1:16" ht="15" x14ac:dyDescent="0.35">
      <c r="A18" s="22" t="s">
        <v>288</v>
      </c>
      <c r="B18" s="22">
        <v>8</v>
      </c>
      <c r="C18" s="22" t="s">
        <v>24</v>
      </c>
      <c r="D18" s="34">
        <v>152370</v>
      </c>
      <c r="E18" s="34" t="str">
        <f t="shared" si="0"/>
        <v>100001-200000</v>
      </c>
      <c r="F18" s="22">
        <v>147586</v>
      </c>
      <c r="G18" s="22">
        <v>1338</v>
      </c>
      <c r="H18" s="22">
        <v>1070</v>
      </c>
      <c r="I18" s="22" t="str">
        <f t="shared" si="1"/>
        <v>3000+</v>
      </c>
      <c r="J18" s="22">
        <v>74170</v>
      </c>
      <c r="K18" s="22">
        <v>4812</v>
      </c>
      <c r="L18" s="22">
        <v>26</v>
      </c>
      <c r="M18" s="22">
        <v>7049</v>
      </c>
      <c r="N18" s="24">
        <f t="shared" si="2"/>
        <v>0.48677561199711228</v>
      </c>
      <c r="O18" s="25">
        <f t="shared" si="3"/>
        <v>8.9608770479584779E-2</v>
      </c>
      <c r="P18" s="22" t="str">
        <f t="shared" si="4"/>
        <v>Duration &lt;= 30secs</v>
      </c>
    </row>
    <row r="19" spans="1:16" ht="15" x14ac:dyDescent="0.35">
      <c r="A19" s="22" t="s">
        <v>167</v>
      </c>
      <c r="B19" s="22">
        <v>8</v>
      </c>
      <c r="C19" s="22" t="s">
        <v>24</v>
      </c>
      <c r="D19" s="34">
        <v>246585</v>
      </c>
      <c r="E19" s="34" t="str">
        <f t="shared" si="0"/>
        <v>200001-300000</v>
      </c>
      <c r="F19" s="22">
        <v>232461</v>
      </c>
      <c r="G19" s="22">
        <v>1150</v>
      </c>
      <c r="H19" s="22">
        <v>1712</v>
      </c>
      <c r="I19" s="22" t="str">
        <f t="shared" si="1"/>
        <v>3000+</v>
      </c>
      <c r="J19" s="22">
        <v>131241</v>
      </c>
      <c r="K19" s="22">
        <v>5148</v>
      </c>
      <c r="L19" s="22">
        <v>258</v>
      </c>
      <c r="M19" s="22">
        <v>4141</v>
      </c>
      <c r="N19" s="24">
        <f t="shared" si="2"/>
        <v>0.53223432082243449</v>
      </c>
      <c r="O19" s="25">
        <f t="shared" si="3"/>
        <v>4.6016321017288919E-2</v>
      </c>
      <c r="P19" s="22" t="str">
        <f t="shared" si="4"/>
        <v>Duration &lt;= 30secs</v>
      </c>
    </row>
    <row r="20" spans="1:16" ht="15" x14ac:dyDescent="0.35">
      <c r="A20" s="22" t="s">
        <v>72</v>
      </c>
      <c r="B20" s="22">
        <v>63</v>
      </c>
      <c r="C20" s="22" t="s">
        <v>24</v>
      </c>
      <c r="D20" s="34">
        <v>136912</v>
      </c>
      <c r="E20" s="34" t="str">
        <f t="shared" si="0"/>
        <v>100001-200000</v>
      </c>
      <c r="F20" s="22">
        <v>120145</v>
      </c>
      <c r="G20" s="22">
        <v>1020</v>
      </c>
      <c r="H20" s="22">
        <v>1730</v>
      </c>
      <c r="I20" s="22" t="str">
        <f t="shared" si="1"/>
        <v>3000+</v>
      </c>
      <c r="J20" s="22">
        <v>55118</v>
      </c>
      <c r="K20" s="22">
        <v>5607</v>
      </c>
      <c r="L20" s="22">
        <v>39</v>
      </c>
      <c r="M20" s="22">
        <v>3834</v>
      </c>
      <c r="N20" s="24">
        <f t="shared" si="2"/>
        <v>0.40257975926142342</v>
      </c>
      <c r="O20" s="25">
        <f t="shared" si="3"/>
        <v>8.7394398435224105E-2</v>
      </c>
      <c r="P20" s="22" t="str">
        <f t="shared" si="4"/>
        <v>Duration &gt; 30secs</v>
      </c>
    </row>
    <row r="21" spans="1:16" ht="15" x14ac:dyDescent="0.35">
      <c r="A21" s="22" t="s">
        <v>68</v>
      </c>
      <c r="B21" s="22">
        <v>67</v>
      </c>
      <c r="C21" s="22" t="s">
        <v>24</v>
      </c>
      <c r="D21" s="34">
        <v>74359</v>
      </c>
      <c r="E21" s="34" t="str">
        <f t="shared" si="0"/>
        <v>0-100000</v>
      </c>
      <c r="F21" s="22">
        <v>66755</v>
      </c>
      <c r="G21" s="22">
        <v>1016</v>
      </c>
      <c r="H21" s="22">
        <v>317</v>
      </c>
      <c r="I21" s="22" t="str">
        <f t="shared" si="1"/>
        <v>0-1000</v>
      </c>
      <c r="J21" s="22">
        <v>29897</v>
      </c>
      <c r="K21" s="22">
        <v>2535</v>
      </c>
      <c r="L21" s="22">
        <v>21</v>
      </c>
      <c r="M21" s="22">
        <v>4602</v>
      </c>
      <c r="N21" s="24">
        <f t="shared" si="2"/>
        <v>0.40206296480587422</v>
      </c>
      <c r="O21" s="25">
        <f t="shared" si="3"/>
        <v>0.1224477567223429</v>
      </c>
      <c r="P21" s="22" t="str">
        <f t="shared" si="4"/>
        <v>Duration &gt; 30secs</v>
      </c>
    </row>
    <row r="22" spans="1:16" ht="15" x14ac:dyDescent="0.35">
      <c r="A22" s="22" t="s">
        <v>88</v>
      </c>
      <c r="B22" s="22">
        <v>83</v>
      </c>
      <c r="C22" s="22" t="s">
        <v>24</v>
      </c>
      <c r="D22" s="34">
        <v>74418</v>
      </c>
      <c r="E22" s="34" t="str">
        <f t="shared" si="0"/>
        <v>0-100000</v>
      </c>
      <c r="F22" s="22">
        <v>63242</v>
      </c>
      <c r="G22" s="22">
        <v>966</v>
      </c>
      <c r="H22" s="22">
        <v>386</v>
      </c>
      <c r="I22" s="22" t="str">
        <f t="shared" si="1"/>
        <v>0-1000</v>
      </c>
      <c r="J22" s="22">
        <v>36102</v>
      </c>
      <c r="K22" s="22">
        <v>4005</v>
      </c>
      <c r="L22" s="22">
        <v>102</v>
      </c>
      <c r="M22" s="22">
        <v>3942</v>
      </c>
      <c r="N22" s="24">
        <f t="shared" si="2"/>
        <v>0.4851245666371039</v>
      </c>
      <c r="O22" s="25">
        <f t="shared" si="3"/>
        <v>0.14254767401410456</v>
      </c>
      <c r="P22" s="22" t="str">
        <f t="shared" si="4"/>
        <v>Duration &gt; 30secs</v>
      </c>
    </row>
    <row r="23" spans="1:16" ht="15" x14ac:dyDescent="0.35">
      <c r="A23" s="22" t="s">
        <v>38</v>
      </c>
      <c r="B23" s="22">
        <v>46</v>
      </c>
      <c r="C23" s="22" t="s">
        <v>24</v>
      </c>
      <c r="D23" s="34">
        <v>86819</v>
      </c>
      <c r="E23" s="34" t="str">
        <f t="shared" si="0"/>
        <v>0-100000</v>
      </c>
      <c r="F23" s="22">
        <v>78856</v>
      </c>
      <c r="G23" s="22">
        <v>954</v>
      </c>
      <c r="H23" s="22">
        <v>646</v>
      </c>
      <c r="I23" s="22" t="str">
        <f t="shared" si="1"/>
        <v>0-1000</v>
      </c>
      <c r="J23" s="22">
        <v>34044</v>
      </c>
      <c r="K23" s="22">
        <v>3439</v>
      </c>
      <c r="L23" s="22">
        <v>28</v>
      </c>
      <c r="M23" s="22">
        <v>3068</v>
      </c>
      <c r="N23" s="24">
        <f t="shared" si="2"/>
        <v>0.39212614750227487</v>
      </c>
      <c r="O23" s="25">
        <f t="shared" si="3"/>
        <v>9.4970579283757739E-2</v>
      </c>
      <c r="P23" s="22" t="str">
        <f t="shared" si="4"/>
        <v>Duration &gt; 30secs</v>
      </c>
    </row>
    <row r="24" spans="1:16" ht="15" x14ac:dyDescent="0.35">
      <c r="A24" s="22" t="s">
        <v>78</v>
      </c>
      <c r="B24" s="22">
        <v>55</v>
      </c>
      <c r="C24" s="22" t="s">
        <v>24</v>
      </c>
      <c r="D24" s="34">
        <v>63899</v>
      </c>
      <c r="E24" s="34" t="str">
        <f t="shared" si="0"/>
        <v>0-100000</v>
      </c>
      <c r="F24" s="22">
        <v>57500</v>
      </c>
      <c r="G24" s="22">
        <v>757</v>
      </c>
      <c r="H24" s="22">
        <v>97</v>
      </c>
      <c r="I24" s="22" t="str">
        <f t="shared" si="1"/>
        <v>0-1000</v>
      </c>
      <c r="J24" s="22">
        <v>23294</v>
      </c>
      <c r="K24" s="22">
        <v>2093</v>
      </c>
      <c r="L24" s="22">
        <v>17</v>
      </c>
      <c r="M24" s="22">
        <v>2602</v>
      </c>
      <c r="N24" s="24">
        <f t="shared" si="2"/>
        <v>0.36454404607270852</v>
      </c>
      <c r="O24" s="25">
        <f t="shared" si="3"/>
        <v>9.511304347826087E-2</v>
      </c>
      <c r="P24" s="22" t="str">
        <f t="shared" si="4"/>
        <v>Duration &gt; 30secs</v>
      </c>
    </row>
    <row r="25" spans="1:16" ht="15" x14ac:dyDescent="0.35">
      <c r="A25" s="22" t="s">
        <v>216</v>
      </c>
      <c r="B25" s="22">
        <v>8</v>
      </c>
      <c r="C25" s="22" t="s">
        <v>24</v>
      </c>
      <c r="D25" s="34">
        <v>106159</v>
      </c>
      <c r="E25" s="34" t="str">
        <f t="shared" si="0"/>
        <v>100001-200000</v>
      </c>
      <c r="F25" s="22">
        <v>103176</v>
      </c>
      <c r="G25" s="22">
        <v>755</v>
      </c>
      <c r="H25" s="22">
        <v>550</v>
      </c>
      <c r="I25" s="22" t="str">
        <f t="shared" si="1"/>
        <v>0-1000</v>
      </c>
      <c r="J25" s="22">
        <v>54003</v>
      </c>
      <c r="K25" s="22">
        <v>2932</v>
      </c>
      <c r="L25" s="22">
        <v>948</v>
      </c>
      <c r="M25" s="22">
        <v>3220</v>
      </c>
      <c r="N25" s="24">
        <f t="shared" si="2"/>
        <v>0.50869921532795148</v>
      </c>
      <c r="O25" s="25">
        <f t="shared" si="3"/>
        <v>7.6132046212297438E-2</v>
      </c>
      <c r="P25" s="22" t="str">
        <f t="shared" si="4"/>
        <v>Duration &lt;= 30secs</v>
      </c>
    </row>
    <row r="26" spans="1:16" ht="15" x14ac:dyDescent="0.35">
      <c r="A26" s="22" t="s">
        <v>228</v>
      </c>
      <c r="B26" s="22">
        <v>0</v>
      </c>
      <c r="C26" s="22" t="s">
        <v>108</v>
      </c>
      <c r="D26" s="34">
        <v>88355</v>
      </c>
      <c r="E26" s="34" t="str">
        <f t="shared" si="0"/>
        <v>0-100000</v>
      </c>
      <c r="F26" s="22">
        <v>63648</v>
      </c>
      <c r="G26" s="22">
        <v>750</v>
      </c>
      <c r="H26" s="22">
        <v>37</v>
      </c>
      <c r="I26" s="22" t="str">
        <f t="shared" si="1"/>
        <v>0-1000</v>
      </c>
      <c r="J26" s="22">
        <v>0</v>
      </c>
      <c r="K26" s="22">
        <v>3770</v>
      </c>
      <c r="L26" s="22">
        <v>134</v>
      </c>
      <c r="M26" s="22">
        <v>5222</v>
      </c>
      <c r="N26" s="24">
        <f t="shared" si="2"/>
        <v>0</v>
      </c>
      <c r="O26" s="25">
        <f t="shared" si="3"/>
        <v>0.1551659125188537</v>
      </c>
      <c r="P26" s="22" t="str">
        <f t="shared" si="4"/>
        <v>Duration &lt;= 30secs</v>
      </c>
    </row>
    <row r="27" spans="1:16" ht="15" x14ac:dyDescent="0.35">
      <c r="A27" s="22" t="s">
        <v>104</v>
      </c>
      <c r="B27" s="22">
        <v>39</v>
      </c>
      <c r="C27" s="22" t="s">
        <v>24</v>
      </c>
      <c r="D27" s="34">
        <v>75594</v>
      </c>
      <c r="E27" s="34" t="str">
        <f t="shared" si="0"/>
        <v>0-100000</v>
      </c>
      <c r="F27" s="22">
        <v>67063</v>
      </c>
      <c r="G27" s="22">
        <v>745</v>
      </c>
      <c r="H27" s="22">
        <v>514</v>
      </c>
      <c r="I27" s="22" t="str">
        <f t="shared" si="1"/>
        <v>0-1000</v>
      </c>
      <c r="J27" s="22">
        <v>29253</v>
      </c>
      <c r="K27" s="22">
        <v>2779</v>
      </c>
      <c r="L27" s="22">
        <v>38</v>
      </c>
      <c r="M27" s="22">
        <v>2074</v>
      </c>
      <c r="N27" s="24">
        <f t="shared" si="2"/>
        <v>0.38697515675847288</v>
      </c>
      <c r="O27" s="25">
        <f t="shared" si="3"/>
        <v>8.4040379941249271E-2</v>
      </c>
      <c r="P27" s="22" t="str">
        <f t="shared" si="4"/>
        <v>Duration &gt; 30secs</v>
      </c>
    </row>
    <row r="28" spans="1:16" ht="15" x14ac:dyDescent="0.35">
      <c r="A28" s="22" t="s">
        <v>339</v>
      </c>
      <c r="B28" s="22">
        <v>55</v>
      </c>
      <c r="C28" s="22" t="s">
        <v>24</v>
      </c>
      <c r="D28" s="34">
        <v>78792</v>
      </c>
      <c r="E28" s="34" t="str">
        <f t="shared" si="0"/>
        <v>0-100000</v>
      </c>
      <c r="F28" s="22">
        <v>71678</v>
      </c>
      <c r="G28" s="22">
        <v>712</v>
      </c>
      <c r="H28" s="22">
        <v>886</v>
      </c>
      <c r="I28" s="22" t="str">
        <f t="shared" si="1"/>
        <v>0-1000</v>
      </c>
      <c r="J28" s="22">
        <v>76369</v>
      </c>
      <c r="K28" s="22">
        <v>2817</v>
      </c>
      <c r="L28" s="22">
        <v>58</v>
      </c>
      <c r="M28" s="22">
        <v>2440</v>
      </c>
      <c r="N28" s="24">
        <f t="shared" si="2"/>
        <v>0.96924814702000206</v>
      </c>
      <c r="O28" s="25">
        <f t="shared" si="3"/>
        <v>8.4084377354278858E-2</v>
      </c>
      <c r="P28" s="22" t="str">
        <f t="shared" si="4"/>
        <v>Duration &gt; 30secs</v>
      </c>
    </row>
    <row r="29" spans="1:16" ht="15" x14ac:dyDescent="0.35">
      <c r="A29" s="22" t="s">
        <v>210</v>
      </c>
      <c r="B29" s="22">
        <v>0</v>
      </c>
      <c r="C29" s="22" t="s">
        <v>138</v>
      </c>
      <c r="D29" s="34">
        <v>114270</v>
      </c>
      <c r="E29" s="34" t="str">
        <f t="shared" si="0"/>
        <v>100001-200000</v>
      </c>
      <c r="F29" s="22">
        <v>101814</v>
      </c>
      <c r="G29" s="22">
        <v>688</v>
      </c>
      <c r="H29" s="22">
        <v>420</v>
      </c>
      <c r="I29" s="22" t="str">
        <f t="shared" si="1"/>
        <v>0-1000</v>
      </c>
      <c r="J29" s="22">
        <v>0</v>
      </c>
      <c r="K29" s="22">
        <v>3348</v>
      </c>
      <c r="L29" s="22">
        <v>47</v>
      </c>
      <c r="M29" s="22">
        <v>4562</v>
      </c>
      <c r="N29" s="24">
        <f t="shared" si="2"/>
        <v>0</v>
      </c>
      <c r="O29" s="25">
        <f t="shared" si="3"/>
        <v>8.4909737364213173E-2</v>
      </c>
      <c r="P29" s="22" t="str">
        <f t="shared" si="4"/>
        <v>Duration &lt;= 30secs</v>
      </c>
    </row>
    <row r="30" spans="1:16" ht="15" x14ac:dyDescent="0.35">
      <c r="A30" s="22" t="s">
        <v>66</v>
      </c>
      <c r="B30" s="22">
        <v>54</v>
      </c>
      <c r="C30" s="22" t="s">
        <v>24</v>
      </c>
      <c r="D30" s="34">
        <v>50652</v>
      </c>
      <c r="E30" s="34" t="str">
        <f t="shared" si="0"/>
        <v>0-100000</v>
      </c>
      <c r="F30" s="22">
        <v>43035</v>
      </c>
      <c r="G30" s="22">
        <v>684</v>
      </c>
      <c r="H30" s="22">
        <v>139</v>
      </c>
      <c r="I30" s="22" t="str">
        <f t="shared" si="1"/>
        <v>0-1000</v>
      </c>
      <c r="J30" s="22">
        <v>20164</v>
      </c>
      <c r="K30" s="22">
        <v>1720</v>
      </c>
      <c r="L30" s="22">
        <v>20</v>
      </c>
      <c r="M30" s="22">
        <v>2738</v>
      </c>
      <c r="N30" s="24">
        <f t="shared" si="2"/>
        <v>0.39808892047698019</v>
      </c>
      <c r="O30" s="25">
        <f t="shared" si="3"/>
        <v>0.11994887881956547</v>
      </c>
      <c r="P30" s="22" t="str">
        <f t="shared" si="4"/>
        <v>Duration &gt; 30secs</v>
      </c>
    </row>
    <row r="31" spans="1:16" ht="15" x14ac:dyDescent="0.35">
      <c r="A31" s="22" t="s">
        <v>183</v>
      </c>
      <c r="B31" s="22">
        <v>23</v>
      </c>
      <c r="C31" s="22" t="s">
        <v>24</v>
      </c>
      <c r="D31" s="34">
        <v>62193</v>
      </c>
      <c r="E31" s="34" t="str">
        <f t="shared" si="0"/>
        <v>0-100000</v>
      </c>
      <c r="F31" s="22">
        <v>51412</v>
      </c>
      <c r="G31" s="22">
        <v>676</v>
      </c>
      <c r="H31" s="22">
        <v>112</v>
      </c>
      <c r="I31" s="22" t="str">
        <f t="shared" si="1"/>
        <v>0-1000</v>
      </c>
      <c r="J31" s="22">
        <v>30262</v>
      </c>
      <c r="K31" s="22">
        <v>1953</v>
      </c>
      <c r="L31" s="22">
        <v>8</v>
      </c>
      <c r="M31" s="22">
        <v>3550</v>
      </c>
      <c r="N31" s="24">
        <f t="shared" si="2"/>
        <v>0.48658209123213225</v>
      </c>
      <c r="O31" s="25">
        <f t="shared" si="3"/>
        <v>0.12034155450089473</v>
      </c>
      <c r="P31" s="22" t="str">
        <f t="shared" si="4"/>
        <v>Duration &lt;= 30secs</v>
      </c>
    </row>
    <row r="32" spans="1:16" ht="15" x14ac:dyDescent="0.35">
      <c r="A32" s="22" t="s">
        <v>276</v>
      </c>
      <c r="B32" s="22">
        <v>8</v>
      </c>
      <c r="C32" s="22" t="s">
        <v>24</v>
      </c>
      <c r="D32" s="34">
        <v>65986</v>
      </c>
      <c r="E32" s="34" t="str">
        <f t="shared" si="0"/>
        <v>0-100000</v>
      </c>
      <c r="F32" s="22">
        <v>58931</v>
      </c>
      <c r="G32" s="22">
        <v>634</v>
      </c>
      <c r="H32" s="22">
        <v>225</v>
      </c>
      <c r="I32" s="22" t="str">
        <f t="shared" si="1"/>
        <v>0-1000</v>
      </c>
      <c r="J32" s="22">
        <v>28193</v>
      </c>
      <c r="K32" s="22">
        <v>2092</v>
      </c>
      <c r="L32" s="22">
        <v>30</v>
      </c>
      <c r="M32" s="22">
        <v>2890</v>
      </c>
      <c r="N32" s="24">
        <f t="shared" si="2"/>
        <v>0.42725729700239445</v>
      </c>
      <c r="O32" s="25">
        <f t="shared" si="3"/>
        <v>9.5806960682832468E-2</v>
      </c>
      <c r="P32" s="22" t="str">
        <f t="shared" si="4"/>
        <v>Duration &lt;= 30secs</v>
      </c>
    </row>
    <row r="33" spans="1:16" ht="15" x14ac:dyDescent="0.35">
      <c r="A33" s="22" t="s">
        <v>60</v>
      </c>
      <c r="B33" s="22">
        <v>57</v>
      </c>
      <c r="C33" s="22" t="s">
        <v>24</v>
      </c>
      <c r="D33" s="34">
        <v>62319</v>
      </c>
      <c r="E33" s="34" t="str">
        <f t="shared" si="0"/>
        <v>0-100000</v>
      </c>
      <c r="F33" s="22">
        <v>52756</v>
      </c>
      <c r="G33" s="22">
        <v>595</v>
      </c>
      <c r="H33" s="22">
        <v>380</v>
      </c>
      <c r="I33" s="22" t="str">
        <f t="shared" si="1"/>
        <v>0-1000</v>
      </c>
      <c r="J33" s="22">
        <v>25305</v>
      </c>
      <c r="K33" s="22">
        <v>2086</v>
      </c>
      <c r="L33" s="22">
        <v>42</v>
      </c>
      <c r="M33" s="22">
        <v>2471</v>
      </c>
      <c r="N33" s="24">
        <f t="shared" si="2"/>
        <v>0.40605593799643769</v>
      </c>
      <c r="O33" s="25">
        <f t="shared" si="3"/>
        <v>9.8453256501630143E-2</v>
      </c>
      <c r="P33" s="22" t="str">
        <f t="shared" si="4"/>
        <v>Duration &gt; 30secs</v>
      </c>
    </row>
    <row r="34" spans="1:16" ht="15" x14ac:dyDescent="0.35">
      <c r="A34" s="22" t="s">
        <v>224</v>
      </c>
      <c r="B34" s="22">
        <v>5</v>
      </c>
      <c r="C34" s="22" t="s">
        <v>24</v>
      </c>
      <c r="D34" s="34">
        <v>70127</v>
      </c>
      <c r="E34" s="34" t="str">
        <f t="shared" ref="E34:E65" si="5">IF(D34&lt;=100000, "0-100000", IF(D34&lt;=200000, "100001-200000", IF(D34&lt;=300000, "200001-300000", "300000+")))</f>
        <v>0-100000</v>
      </c>
      <c r="F34" s="22">
        <v>66797</v>
      </c>
      <c r="G34" s="22">
        <v>571</v>
      </c>
      <c r="H34" s="22">
        <v>172</v>
      </c>
      <c r="I34" s="22" t="str">
        <f t="shared" ref="I34:I65" si="6">IF(H34&lt;=1000, "0-1000", IF(D34&lt;=2000, "1001-2000", IF(D34&lt;=3000, "2001-3000", "3000+")))</f>
        <v>0-1000</v>
      </c>
      <c r="J34" s="22">
        <v>34899</v>
      </c>
      <c r="K34" s="22">
        <v>2065</v>
      </c>
      <c r="L34" s="22">
        <v>34</v>
      </c>
      <c r="M34" s="22">
        <v>2002</v>
      </c>
      <c r="N34" s="24">
        <f t="shared" ref="N34:N65" si="7">IFERROR(J34/D34,0)</f>
        <v>0.49765425585010054</v>
      </c>
      <c r="O34" s="25">
        <f t="shared" ref="O34:O65" si="8">IFERROR((K34+L34+M34+G34)/F34,0)</f>
        <v>6.9943260924891837E-2</v>
      </c>
      <c r="P34" s="22" t="str">
        <f t="shared" ref="P34:P65" si="9">IF(B34&gt;30,"Duration &gt; 30secs","Duration &lt;= 30secs")</f>
        <v>Duration &lt;= 30secs</v>
      </c>
    </row>
    <row r="35" spans="1:16" ht="15" x14ac:dyDescent="0.35">
      <c r="A35" s="22" t="s">
        <v>32</v>
      </c>
      <c r="B35" s="22">
        <v>42</v>
      </c>
      <c r="C35" s="22" t="s">
        <v>24</v>
      </c>
      <c r="D35" s="34">
        <v>59832</v>
      </c>
      <c r="E35" s="34" t="str">
        <f t="shared" si="5"/>
        <v>0-100000</v>
      </c>
      <c r="F35" s="22">
        <v>54148</v>
      </c>
      <c r="G35" s="22">
        <v>517</v>
      </c>
      <c r="H35" s="22">
        <v>432</v>
      </c>
      <c r="I35" s="22" t="str">
        <f t="shared" si="6"/>
        <v>0-1000</v>
      </c>
      <c r="J35" s="22">
        <v>24647</v>
      </c>
      <c r="K35" s="22">
        <v>1939</v>
      </c>
      <c r="L35" s="22">
        <v>17</v>
      </c>
      <c r="M35" s="22">
        <v>2235</v>
      </c>
      <c r="N35" s="24">
        <f t="shared" si="7"/>
        <v>0.4119367562508357</v>
      </c>
      <c r="O35" s="25">
        <f t="shared" si="8"/>
        <v>8.6946886311590449E-2</v>
      </c>
      <c r="P35" s="22" t="str">
        <f t="shared" si="9"/>
        <v>Duration &gt; 30secs</v>
      </c>
    </row>
    <row r="36" spans="1:16" ht="15" x14ac:dyDescent="0.35">
      <c r="A36" s="22" t="s">
        <v>204</v>
      </c>
      <c r="B36" s="22">
        <v>7</v>
      </c>
      <c r="C36" s="22" t="s">
        <v>24</v>
      </c>
      <c r="D36" s="34">
        <v>58896</v>
      </c>
      <c r="E36" s="34" t="str">
        <f t="shared" si="5"/>
        <v>0-100000</v>
      </c>
      <c r="F36" s="22">
        <v>54622</v>
      </c>
      <c r="G36" s="22">
        <v>495</v>
      </c>
      <c r="H36" s="22">
        <v>146</v>
      </c>
      <c r="I36" s="22" t="str">
        <f t="shared" si="6"/>
        <v>0-1000</v>
      </c>
      <c r="J36" s="22">
        <v>26162</v>
      </c>
      <c r="K36" s="22">
        <v>2169</v>
      </c>
      <c r="L36" s="22">
        <v>20</v>
      </c>
      <c r="M36" s="22">
        <v>2221</v>
      </c>
      <c r="N36" s="24">
        <f t="shared" si="7"/>
        <v>0.44420673729964683</v>
      </c>
      <c r="O36" s="25">
        <f t="shared" si="8"/>
        <v>8.9798982095126503E-2</v>
      </c>
      <c r="P36" s="22" t="str">
        <f t="shared" si="9"/>
        <v>Duration &lt;= 30secs</v>
      </c>
    </row>
    <row r="37" spans="1:16" ht="15" x14ac:dyDescent="0.35">
      <c r="A37" s="22" t="s">
        <v>74</v>
      </c>
      <c r="B37" s="22">
        <v>50</v>
      </c>
      <c r="C37" s="22" t="s">
        <v>24</v>
      </c>
      <c r="D37" s="34">
        <v>58345</v>
      </c>
      <c r="E37" s="34" t="str">
        <f t="shared" si="5"/>
        <v>0-100000</v>
      </c>
      <c r="F37" s="22">
        <v>50029</v>
      </c>
      <c r="G37" s="22">
        <v>480</v>
      </c>
      <c r="H37" s="22">
        <v>118</v>
      </c>
      <c r="I37" s="22" t="str">
        <f t="shared" si="6"/>
        <v>0-1000</v>
      </c>
      <c r="J37" s="22">
        <v>24708</v>
      </c>
      <c r="K37" s="22">
        <v>2145</v>
      </c>
      <c r="L37" s="22">
        <v>10</v>
      </c>
      <c r="M37" s="22">
        <v>1980</v>
      </c>
      <c r="N37" s="24">
        <f t="shared" si="7"/>
        <v>0.42348101808209787</v>
      </c>
      <c r="O37" s="25">
        <f t="shared" si="8"/>
        <v>9.2246497031721608E-2</v>
      </c>
      <c r="P37" s="22" t="str">
        <f t="shared" si="9"/>
        <v>Duration &gt; 30secs</v>
      </c>
    </row>
    <row r="38" spans="1:16" ht="15" x14ac:dyDescent="0.35">
      <c r="A38" s="22" t="s">
        <v>121</v>
      </c>
      <c r="B38" s="22">
        <v>0</v>
      </c>
      <c r="C38" s="22" t="s">
        <v>108</v>
      </c>
      <c r="D38" s="34">
        <v>67237</v>
      </c>
      <c r="E38" s="34" t="str">
        <f t="shared" si="5"/>
        <v>0-100000</v>
      </c>
      <c r="F38" s="22">
        <v>50960</v>
      </c>
      <c r="G38" s="22">
        <v>463</v>
      </c>
      <c r="H38" s="22">
        <v>63</v>
      </c>
      <c r="I38" s="22" t="str">
        <f t="shared" si="6"/>
        <v>0-1000</v>
      </c>
      <c r="J38" s="22">
        <v>0</v>
      </c>
      <c r="K38" s="22">
        <v>2554</v>
      </c>
      <c r="L38" s="22">
        <v>38</v>
      </c>
      <c r="M38" s="22">
        <v>3778</v>
      </c>
      <c r="N38" s="24">
        <f t="shared" si="7"/>
        <v>0</v>
      </c>
      <c r="O38" s="25">
        <f t="shared" si="8"/>
        <v>0.13408555729984301</v>
      </c>
      <c r="P38" s="22" t="str">
        <f t="shared" si="9"/>
        <v>Duration &lt;= 30secs</v>
      </c>
    </row>
    <row r="39" spans="1:16" ht="15" x14ac:dyDescent="0.35">
      <c r="A39" s="22" t="s">
        <v>300</v>
      </c>
      <c r="B39" s="22">
        <v>49</v>
      </c>
      <c r="C39" s="22" t="s">
        <v>24</v>
      </c>
      <c r="D39" s="34">
        <v>31921</v>
      </c>
      <c r="E39" s="34" t="str">
        <f t="shared" si="5"/>
        <v>0-100000</v>
      </c>
      <c r="F39" s="22">
        <v>29106</v>
      </c>
      <c r="G39" s="22">
        <v>461</v>
      </c>
      <c r="H39" s="22">
        <v>15</v>
      </c>
      <c r="I39" s="22" t="str">
        <f t="shared" si="6"/>
        <v>0-1000</v>
      </c>
      <c r="J39" s="22">
        <v>30811</v>
      </c>
      <c r="K39" s="22">
        <v>1286</v>
      </c>
      <c r="L39" s="22">
        <v>6</v>
      </c>
      <c r="M39" s="22">
        <v>1352</v>
      </c>
      <c r="N39" s="24">
        <f t="shared" si="7"/>
        <v>0.96522665330033519</v>
      </c>
      <c r="O39" s="25">
        <f t="shared" si="8"/>
        <v>0.10667903525046382</v>
      </c>
      <c r="P39" s="22" t="str">
        <f t="shared" si="9"/>
        <v>Duration &gt; 30secs</v>
      </c>
    </row>
    <row r="40" spans="1:16" ht="15" x14ac:dyDescent="0.35">
      <c r="A40" s="22" t="s">
        <v>96</v>
      </c>
      <c r="B40" s="22">
        <v>66</v>
      </c>
      <c r="C40" s="22" t="s">
        <v>24</v>
      </c>
      <c r="D40" s="34">
        <v>48944</v>
      </c>
      <c r="E40" s="34" t="str">
        <f t="shared" si="5"/>
        <v>0-100000</v>
      </c>
      <c r="F40" s="22">
        <v>40707</v>
      </c>
      <c r="G40" s="22">
        <v>429</v>
      </c>
      <c r="H40" s="22">
        <v>108</v>
      </c>
      <c r="I40" s="22" t="str">
        <f t="shared" si="6"/>
        <v>0-1000</v>
      </c>
      <c r="J40" s="22">
        <v>23074</v>
      </c>
      <c r="K40" s="22">
        <v>3195</v>
      </c>
      <c r="L40" s="22">
        <v>56</v>
      </c>
      <c r="M40" s="22">
        <v>1698</v>
      </c>
      <c r="N40" s="24">
        <f t="shared" si="7"/>
        <v>0.47143674403399805</v>
      </c>
      <c r="O40" s="25">
        <f t="shared" si="8"/>
        <v>0.13211486967843369</v>
      </c>
      <c r="P40" s="22" t="str">
        <f t="shared" si="9"/>
        <v>Duration &gt; 30secs</v>
      </c>
    </row>
    <row r="41" spans="1:16" ht="15" x14ac:dyDescent="0.35">
      <c r="A41" s="22" t="s">
        <v>202</v>
      </c>
      <c r="B41" s="22">
        <v>6</v>
      </c>
      <c r="C41" s="22" t="s">
        <v>24</v>
      </c>
      <c r="D41" s="34">
        <v>44978</v>
      </c>
      <c r="E41" s="34" t="str">
        <f t="shared" si="5"/>
        <v>0-100000</v>
      </c>
      <c r="F41" s="22">
        <v>36897</v>
      </c>
      <c r="G41" s="22">
        <v>408</v>
      </c>
      <c r="H41" s="22">
        <v>63</v>
      </c>
      <c r="I41" s="22" t="str">
        <f t="shared" si="6"/>
        <v>0-1000</v>
      </c>
      <c r="J41" s="22">
        <v>20908</v>
      </c>
      <c r="K41" s="22">
        <v>1439</v>
      </c>
      <c r="L41" s="22">
        <v>23</v>
      </c>
      <c r="M41" s="22">
        <v>2183</v>
      </c>
      <c r="N41" s="24">
        <f t="shared" si="7"/>
        <v>0.46484948196896259</v>
      </c>
      <c r="O41" s="25">
        <f t="shared" si="8"/>
        <v>0.10984632896983494</v>
      </c>
      <c r="P41" s="22" t="str">
        <f t="shared" si="9"/>
        <v>Duration &lt;= 30secs</v>
      </c>
    </row>
    <row r="42" spans="1:16" ht="15" x14ac:dyDescent="0.35">
      <c r="A42" s="22" t="s">
        <v>115</v>
      </c>
      <c r="B42" s="22">
        <v>0</v>
      </c>
      <c r="C42" s="22" t="s">
        <v>108</v>
      </c>
      <c r="D42" s="34">
        <v>57839</v>
      </c>
      <c r="E42" s="34" t="str">
        <f t="shared" si="5"/>
        <v>0-100000</v>
      </c>
      <c r="F42" s="22">
        <v>42652</v>
      </c>
      <c r="G42" s="22">
        <v>397</v>
      </c>
      <c r="H42" s="22">
        <v>25</v>
      </c>
      <c r="I42" s="22" t="str">
        <f t="shared" si="6"/>
        <v>0-1000</v>
      </c>
      <c r="J42" s="22">
        <v>0</v>
      </c>
      <c r="K42" s="22">
        <v>1819</v>
      </c>
      <c r="L42" s="22">
        <v>39</v>
      </c>
      <c r="M42" s="22">
        <v>3374</v>
      </c>
      <c r="N42" s="24">
        <f t="shared" si="7"/>
        <v>0</v>
      </c>
      <c r="O42" s="25">
        <f t="shared" si="8"/>
        <v>0.13197505392478664</v>
      </c>
      <c r="P42" s="22" t="str">
        <f t="shared" si="9"/>
        <v>Duration &lt;= 30secs</v>
      </c>
    </row>
    <row r="43" spans="1:16" ht="15" x14ac:dyDescent="0.35">
      <c r="A43" s="22" t="s">
        <v>226</v>
      </c>
      <c r="B43" s="22">
        <v>7</v>
      </c>
      <c r="C43" s="22" t="s">
        <v>24</v>
      </c>
      <c r="D43" s="34">
        <v>32666</v>
      </c>
      <c r="E43" s="34" t="str">
        <f t="shared" si="5"/>
        <v>0-100000</v>
      </c>
      <c r="F43" s="22">
        <v>30921</v>
      </c>
      <c r="G43" s="22">
        <v>335</v>
      </c>
      <c r="H43" s="22">
        <v>100</v>
      </c>
      <c r="I43" s="22" t="str">
        <f t="shared" si="6"/>
        <v>0-1000</v>
      </c>
      <c r="J43" s="22">
        <v>15988</v>
      </c>
      <c r="K43" s="22">
        <v>872</v>
      </c>
      <c r="L43" s="22">
        <v>6</v>
      </c>
      <c r="M43" s="22">
        <v>921</v>
      </c>
      <c r="N43" s="24">
        <f t="shared" si="7"/>
        <v>0.48943855997061164</v>
      </c>
      <c r="O43" s="25">
        <f t="shared" si="8"/>
        <v>6.9014585556741379E-2</v>
      </c>
      <c r="P43" s="22" t="str">
        <f t="shared" si="9"/>
        <v>Duration &lt;= 30secs</v>
      </c>
    </row>
    <row r="44" spans="1:16" ht="15" x14ac:dyDescent="0.35">
      <c r="A44" s="22" t="s">
        <v>351</v>
      </c>
      <c r="B44" s="22">
        <v>14</v>
      </c>
      <c r="C44" s="22" t="s">
        <v>24</v>
      </c>
      <c r="D44" s="34">
        <v>31735</v>
      </c>
      <c r="E44" s="34" t="str">
        <f t="shared" si="5"/>
        <v>0-100000</v>
      </c>
      <c r="F44" s="22">
        <v>28745</v>
      </c>
      <c r="G44" s="22">
        <v>305</v>
      </c>
      <c r="H44" s="22">
        <v>33</v>
      </c>
      <c r="I44" s="22" t="str">
        <f t="shared" si="6"/>
        <v>0-1000</v>
      </c>
      <c r="J44" s="22">
        <v>28797</v>
      </c>
      <c r="K44" s="22">
        <v>933</v>
      </c>
      <c r="L44" s="22">
        <v>14</v>
      </c>
      <c r="M44" s="22">
        <v>1237</v>
      </c>
      <c r="N44" s="24">
        <f t="shared" si="7"/>
        <v>0.90742082873798646</v>
      </c>
      <c r="O44" s="25">
        <f t="shared" si="8"/>
        <v>8.6588971995129591E-2</v>
      </c>
      <c r="P44" s="22" t="str">
        <f t="shared" si="9"/>
        <v>Duration &lt;= 30secs</v>
      </c>
    </row>
    <row r="45" spans="1:16" ht="15" x14ac:dyDescent="0.35">
      <c r="A45" s="22" t="s">
        <v>236</v>
      </c>
      <c r="B45" s="22">
        <v>90</v>
      </c>
      <c r="C45" s="22" t="s">
        <v>24</v>
      </c>
      <c r="D45" s="34">
        <v>44986</v>
      </c>
      <c r="E45" s="34" t="str">
        <f t="shared" si="5"/>
        <v>0-100000</v>
      </c>
      <c r="F45" s="22">
        <v>37018</v>
      </c>
      <c r="G45" s="22">
        <v>285</v>
      </c>
      <c r="H45" s="22">
        <v>114</v>
      </c>
      <c r="I45" s="22" t="str">
        <f t="shared" si="6"/>
        <v>0-1000</v>
      </c>
      <c r="J45" s="22">
        <v>18953</v>
      </c>
      <c r="K45" s="22">
        <v>2406</v>
      </c>
      <c r="L45" s="22">
        <v>95</v>
      </c>
      <c r="M45" s="22">
        <v>1465</v>
      </c>
      <c r="N45" s="24">
        <f t="shared" si="7"/>
        <v>0.4213088516427333</v>
      </c>
      <c r="O45" s="25">
        <f t="shared" si="8"/>
        <v>0.11483602571721865</v>
      </c>
      <c r="P45" s="22" t="str">
        <f t="shared" si="9"/>
        <v>Duration &gt; 30secs</v>
      </c>
    </row>
    <row r="46" spans="1:16" ht="15" x14ac:dyDescent="0.35">
      <c r="A46" s="22" t="s">
        <v>82</v>
      </c>
      <c r="B46" s="22">
        <v>65</v>
      </c>
      <c r="C46" s="22" t="s">
        <v>24</v>
      </c>
      <c r="D46" s="34">
        <v>43219</v>
      </c>
      <c r="E46" s="34" t="str">
        <f t="shared" si="5"/>
        <v>0-100000</v>
      </c>
      <c r="F46" s="22">
        <v>36587</v>
      </c>
      <c r="G46" s="22">
        <v>284</v>
      </c>
      <c r="H46" s="22">
        <v>38</v>
      </c>
      <c r="I46" s="22" t="str">
        <f t="shared" si="6"/>
        <v>0-1000</v>
      </c>
      <c r="J46" s="22">
        <v>19977</v>
      </c>
      <c r="K46" s="22">
        <v>2074</v>
      </c>
      <c r="L46" s="22">
        <v>11</v>
      </c>
      <c r="M46" s="22">
        <v>1128</v>
      </c>
      <c r="N46" s="24">
        <f t="shared" si="7"/>
        <v>0.46222726115828688</v>
      </c>
      <c r="O46" s="25">
        <f t="shared" si="8"/>
        <v>9.5580397408915732E-2</v>
      </c>
      <c r="P46" s="22" t="str">
        <f t="shared" si="9"/>
        <v>Duration &gt; 30secs</v>
      </c>
    </row>
    <row r="47" spans="1:16" ht="15" x14ac:dyDescent="0.35">
      <c r="A47" s="22" t="s">
        <v>268</v>
      </c>
      <c r="B47" s="22">
        <v>8</v>
      </c>
      <c r="C47" s="22" t="s">
        <v>24</v>
      </c>
      <c r="D47" s="34">
        <v>48599</v>
      </c>
      <c r="E47" s="34" t="str">
        <f t="shared" si="5"/>
        <v>0-100000</v>
      </c>
      <c r="F47" s="22">
        <v>42482</v>
      </c>
      <c r="G47" s="22">
        <v>283</v>
      </c>
      <c r="H47" s="22">
        <v>98</v>
      </c>
      <c r="I47" s="22" t="str">
        <f t="shared" si="6"/>
        <v>0-1000</v>
      </c>
      <c r="J47" s="22">
        <v>24426</v>
      </c>
      <c r="K47" s="22">
        <v>1495</v>
      </c>
      <c r="L47" s="22">
        <v>6</v>
      </c>
      <c r="M47" s="22">
        <v>1556</v>
      </c>
      <c r="N47" s="24">
        <f t="shared" si="7"/>
        <v>0.50260293421675339</v>
      </c>
      <c r="O47" s="25">
        <f t="shared" si="8"/>
        <v>7.862153382609105E-2</v>
      </c>
      <c r="P47" s="22" t="str">
        <f t="shared" si="9"/>
        <v>Duration &lt;= 30secs</v>
      </c>
    </row>
    <row r="48" spans="1:16" ht="15" x14ac:dyDescent="0.35">
      <c r="A48" s="22" t="s">
        <v>26</v>
      </c>
      <c r="B48" s="22">
        <v>45</v>
      </c>
      <c r="C48" s="22" t="s">
        <v>24</v>
      </c>
      <c r="D48" s="34">
        <v>24512</v>
      </c>
      <c r="E48" s="34" t="str">
        <f t="shared" si="5"/>
        <v>0-100000</v>
      </c>
      <c r="F48" s="22">
        <v>21258</v>
      </c>
      <c r="G48" s="22">
        <v>273</v>
      </c>
      <c r="H48" s="22">
        <v>45</v>
      </c>
      <c r="I48" s="22" t="str">
        <f t="shared" si="6"/>
        <v>0-1000</v>
      </c>
      <c r="J48" s="22">
        <v>10576</v>
      </c>
      <c r="K48" s="22">
        <v>720</v>
      </c>
      <c r="L48" s="22">
        <v>7</v>
      </c>
      <c r="M48" s="22">
        <v>998</v>
      </c>
      <c r="N48" s="24">
        <f t="shared" si="7"/>
        <v>0.43146214099216712</v>
      </c>
      <c r="O48" s="25">
        <f t="shared" si="8"/>
        <v>9.3988145639288742E-2</v>
      </c>
      <c r="P48" s="22" t="str">
        <f t="shared" si="9"/>
        <v>Duration &gt; 30secs</v>
      </c>
    </row>
    <row r="49" spans="1:16" ht="15" x14ac:dyDescent="0.35">
      <c r="A49" s="22" t="s">
        <v>64</v>
      </c>
      <c r="B49" s="22">
        <v>67</v>
      </c>
      <c r="C49" s="22" t="s">
        <v>24</v>
      </c>
      <c r="D49" s="34">
        <v>60244</v>
      </c>
      <c r="E49" s="34" t="str">
        <f t="shared" si="5"/>
        <v>0-100000</v>
      </c>
      <c r="F49" s="22">
        <v>51654</v>
      </c>
      <c r="G49" s="22">
        <v>264</v>
      </c>
      <c r="H49" s="22">
        <v>475</v>
      </c>
      <c r="I49" s="22" t="str">
        <f t="shared" si="6"/>
        <v>0-1000</v>
      </c>
      <c r="J49" s="22">
        <v>22917</v>
      </c>
      <c r="K49" s="22">
        <v>1712</v>
      </c>
      <c r="L49" s="22">
        <v>4</v>
      </c>
      <c r="M49" s="22">
        <v>1569</v>
      </c>
      <c r="N49" s="24">
        <f t="shared" si="7"/>
        <v>0.38040302768740458</v>
      </c>
      <c r="O49" s="25">
        <f t="shared" si="8"/>
        <v>6.8707166918341264E-2</v>
      </c>
      <c r="P49" s="22" t="str">
        <f t="shared" si="9"/>
        <v>Duration &gt; 30secs</v>
      </c>
    </row>
    <row r="50" spans="1:16" ht="15" x14ac:dyDescent="0.35">
      <c r="A50" s="22" t="s">
        <v>66</v>
      </c>
      <c r="B50" s="22">
        <v>54</v>
      </c>
      <c r="C50" s="22" t="s">
        <v>24</v>
      </c>
      <c r="D50" s="34">
        <v>31258</v>
      </c>
      <c r="E50" s="34" t="str">
        <f t="shared" si="5"/>
        <v>0-100000</v>
      </c>
      <c r="F50" s="22">
        <v>27065</v>
      </c>
      <c r="G50" s="22">
        <v>255</v>
      </c>
      <c r="H50" s="22">
        <v>34</v>
      </c>
      <c r="I50" s="22" t="str">
        <f t="shared" si="6"/>
        <v>0-1000</v>
      </c>
      <c r="J50" s="22">
        <v>12254</v>
      </c>
      <c r="K50" s="22">
        <v>1445</v>
      </c>
      <c r="L50" s="22">
        <v>14</v>
      </c>
      <c r="M50" s="22">
        <v>1686</v>
      </c>
      <c r="N50" s="24">
        <f t="shared" si="7"/>
        <v>0.39202764092392345</v>
      </c>
      <c r="O50" s="25">
        <f t="shared" si="8"/>
        <v>0.12562349898392758</v>
      </c>
      <c r="P50" s="22" t="str">
        <f t="shared" si="9"/>
        <v>Duration &gt; 30secs</v>
      </c>
    </row>
    <row r="51" spans="1:16" ht="15" x14ac:dyDescent="0.35">
      <c r="A51" s="22" t="s">
        <v>327</v>
      </c>
      <c r="B51" s="22">
        <v>7</v>
      </c>
      <c r="C51" s="22" t="s">
        <v>24</v>
      </c>
      <c r="D51" s="34">
        <v>41113</v>
      </c>
      <c r="E51" s="34" t="str">
        <f t="shared" si="5"/>
        <v>0-100000</v>
      </c>
      <c r="F51" s="22">
        <v>35064</v>
      </c>
      <c r="G51" s="22">
        <v>252</v>
      </c>
      <c r="H51" s="22">
        <v>1</v>
      </c>
      <c r="I51" s="22" t="str">
        <f t="shared" si="6"/>
        <v>0-1000</v>
      </c>
      <c r="J51" s="22">
        <v>39907</v>
      </c>
      <c r="K51" s="22">
        <v>1216</v>
      </c>
      <c r="L51" s="22">
        <v>9</v>
      </c>
      <c r="M51" s="22">
        <v>1580</v>
      </c>
      <c r="N51" s="24">
        <f t="shared" si="7"/>
        <v>0.97066621263347364</v>
      </c>
      <c r="O51" s="25">
        <f t="shared" si="8"/>
        <v>8.7183436002737855E-2</v>
      </c>
      <c r="P51" s="22" t="str">
        <f t="shared" si="9"/>
        <v>Duration &lt;= 30secs</v>
      </c>
    </row>
    <row r="52" spans="1:16" ht="15" x14ac:dyDescent="0.35">
      <c r="A52" s="22" t="s">
        <v>124</v>
      </c>
      <c r="B52" s="22">
        <v>0</v>
      </c>
      <c r="C52" s="22" t="s">
        <v>108</v>
      </c>
      <c r="D52" s="34">
        <v>36106</v>
      </c>
      <c r="E52" s="34" t="str">
        <f t="shared" si="5"/>
        <v>0-100000</v>
      </c>
      <c r="F52" s="22">
        <v>26088</v>
      </c>
      <c r="G52" s="22">
        <v>249</v>
      </c>
      <c r="H52" s="22">
        <v>9</v>
      </c>
      <c r="I52" s="22" t="str">
        <f t="shared" si="6"/>
        <v>0-1000</v>
      </c>
      <c r="J52" s="22">
        <v>0</v>
      </c>
      <c r="K52" s="22">
        <v>1075</v>
      </c>
      <c r="L52" s="22">
        <v>26</v>
      </c>
      <c r="M52" s="22">
        <v>1662</v>
      </c>
      <c r="N52" s="24">
        <f t="shared" si="7"/>
        <v>0</v>
      </c>
      <c r="O52" s="25">
        <f t="shared" si="8"/>
        <v>0.11545538178472861</v>
      </c>
      <c r="P52" s="22" t="str">
        <f t="shared" si="9"/>
        <v>Duration &lt;= 30secs</v>
      </c>
    </row>
    <row r="53" spans="1:16" ht="15" x14ac:dyDescent="0.35">
      <c r="A53" s="22" t="s">
        <v>266</v>
      </c>
      <c r="B53" s="22">
        <v>47</v>
      </c>
      <c r="C53" s="22" t="s">
        <v>24</v>
      </c>
      <c r="D53" s="34">
        <v>45330</v>
      </c>
      <c r="E53" s="34" t="str">
        <f t="shared" si="5"/>
        <v>0-100000</v>
      </c>
      <c r="F53" s="22">
        <v>38358</v>
      </c>
      <c r="G53" s="22">
        <v>235</v>
      </c>
      <c r="H53" s="22">
        <v>25</v>
      </c>
      <c r="I53" s="22" t="str">
        <f t="shared" si="6"/>
        <v>0-1000</v>
      </c>
      <c r="J53" s="22">
        <v>17298</v>
      </c>
      <c r="K53" s="22">
        <v>1552</v>
      </c>
      <c r="L53" s="22">
        <v>3</v>
      </c>
      <c r="M53" s="22">
        <v>1196</v>
      </c>
      <c r="N53" s="24">
        <f t="shared" si="7"/>
        <v>0.38160158835208469</v>
      </c>
      <c r="O53" s="25">
        <f t="shared" si="8"/>
        <v>7.7845560248188117E-2</v>
      </c>
      <c r="P53" s="22" t="str">
        <f t="shared" si="9"/>
        <v>Duration &gt; 30secs</v>
      </c>
    </row>
    <row r="54" spans="1:16" ht="15" x14ac:dyDescent="0.35">
      <c r="A54" s="22" t="s">
        <v>341</v>
      </c>
      <c r="B54" s="22">
        <v>7</v>
      </c>
      <c r="C54" s="22" t="s">
        <v>24</v>
      </c>
      <c r="D54" s="34">
        <v>23458</v>
      </c>
      <c r="E54" s="34" t="str">
        <f t="shared" si="5"/>
        <v>0-100000</v>
      </c>
      <c r="F54" s="22">
        <v>20069</v>
      </c>
      <c r="G54" s="22">
        <v>217</v>
      </c>
      <c r="H54" s="22">
        <v>1</v>
      </c>
      <c r="I54" s="22" t="str">
        <f t="shared" si="6"/>
        <v>0-1000</v>
      </c>
      <c r="J54" s="22">
        <v>22609</v>
      </c>
      <c r="K54" s="22">
        <v>747</v>
      </c>
      <c r="L54" s="22">
        <v>6</v>
      </c>
      <c r="M54" s="22">
        <v>886</v>
      </c>
      <c r="N54" s="24">
        <f t="shared" si="7"/>
        <v>0.9638076562366783</v>
      </c>
      <c r="O54" s="25">
        <f t="shared" si="8"/>
        <v>9.2480940754397334E-2</v>
      </c>
      <c r="P54" s="22" t="str">
        <f t="shared" si="9"/>
        <v>Duration &lt;= 30secs</v>
      </c>
    </row>
    <row r="55" spans="1:16" ht="15" x14ac:dyDescent="0.35">
      <c r="A55" s="22" t="s">
        <v>278</v>
      </c>
      <c r="B55" s="22">
        <v>63</v>
      </c>
      <c r="C55" s="22" t="s">
        <v>24</v>
      </c>
      <c r="D55" s="34">
        <v>37084</v>
      </c>
      <c r="E55" s="34" t="str">
        <f t="shared" si="5"/>
        <v>0-100000</v>
      </c>
      <c r="F55" s="22">
        <v>32903</v>
      </c>
      <c r="G55" s="22">
        <v>215</v>
      </c>
      <c r="H55" s="22">
        <v>118</v>
      </c>
      <c r="I55" s="22" t="str">
        <f t="shared" si="6"/>
        <v>0-1000</v>
      </c>
      <c r="J55" s="22">
        <v>13587</v>
      </c>
      <c r="K55" s="22">
        <v>1665</v>
      </c>
      <c r="L55" s="22">
        <v>28</v>
      </c>
      <c r="M55" s="22">
        <v>554</v>
      </c>
      <c r="N55" s="24">
        <f t="shared" si="7"/>
        <v>0.36638442454967102</v>
      </c>
      <c r="O55" s="25">
        <f t="shared" si="8"/>
        <v>7.4826003707868585E-2</v>
      </c>
      <c r="P55" s="22" t="str">
        <f t="shared" si="9"/>
        <v>Duration &gt; 30secs</v>
      </c>
    </row>
    <row r="56" spans="1:16" ht="15" x14ac:dyDescent="0.35">
      <c r="A56" s="22" t="s">
        <v>248</v>
      </c>
      <c r="B56" s="22">
        <v>7</v>
      </c>
      <c r="C56" s="22" t="s">
        <v>24</v>
      </c>
      <c r="D56" s="34">
        <v>61558</v>
      </c>
      <c r="E56" s="34" t="str">
        <f t="shared" si="5"/>
        <v>0-100000</v>
      </c>
      <c r="F56" s="22">
        <v>56347</v>
      </c>
      <c r="G56" s="22">
        <v>215</v>
      </c>
      <c r="H56" s="22">
        <v>106</v>
      </c>
      <c r="I56" s="22" t="str">
        <f t="shared" si="6"/>
        <v>0-1000</v>
      </c>
      <c r="J56" s="22">
        <v>37280</v>
      </c>
      <c r="K56" s="22">
        <v>1439</v>
      </c>
      <c r="L56" s="22">
        <v>15</v>
      </c>
      <c r="M56" s="22">
        <v>919</v>
      </c>
      <c r="N56" s="24">
        <f t="shared" si="7"/>
        <v>0.60560771954904313</v>
      </c>
      <c r="O56" s="25">
        <f t="shared" si="8"/>
        <v>4.5929685697552666E-2</v>
      </c>
      <c r="P56" s="22" t="str">
        <f t="shared" si="9"/>
        <v>Duration &lt;= 30secs</v>
      </c>
    </row>
    <row r="57" spans="1:16" ht="15" x14ac:dyDescent="0.35">
      <c r="A57" s="22" t="s">
        <v>157</v>
      </c>
      <c r="B57" s="22">
        <v>36</v>
      </c>
      <c r="C57" s="22" t="s">
        <v>24</v>
      </c>
      <c r="D57" s="34">
        <v>43984</v>
      </c>
      <c r="E57" s="34" t="str">
        <f t="shared" si="5"/>
        <v>0-100000</v>
      </c>
      <c r="F57" s="22">
        <v>38828</v>
      </c>
      <c r="G57" s="22">
        <v>212</v>
      </c>
      <c r="H57" s="22">
        <v>41</v>
      </c>
      <c r="I57" s="22" t="str">
        <f t="shared" si="6"/>
        <v>0-1000</v>
      </c>
      <c r="J57" s="22">
        <v>20836</v>
      </c>
      <c r="K57" s="22">
        <v>1528</v>
      </c>
      <c r="L57" s="22">
        <v>31</v>
      </c>
      <c r="M57" s="22">
        <v>1338</v>
      </c>
      <c r="N57" s="24">
        <f t="shared" si="7"/>
        <v>0.47371771553292108</v>
      </c>
      <c r="O57" s="25">
        <f t="shared" si="8"/>
        <v>8.0071082723807557E-2</v>
      </c>
      <c r="P57" s="22" t="str">
        <f t="shared" si="9"/>
        <v>Duration &gt; 30secs</v>
      </c>
    </row>
    <row r="58" spans="1:16" ht="15" x14ac:dyDescent="0.35">
      <c r="A58" s="22" t="s">
        <v>30</v>
      </c>
      <c r="B58" s="22">
        <v>42</v>
      </c>
      <c r="C58" s="22" t="s">
        <v>24</v>
      </c>
      <c r="D58" s="34">
        <v>24877</v>
      </c>
      <c r="E58" s="34" t="str">
        <f t="shared" si="5"/>
        <v>0-100000</v>
      </c>
      <c r="F58" s="22">
        <v>22810</v>
      </c>
      <c r="G58" s="22">
        <v>211</v>
      </c>
      <c r="H58" s="22">
        <v>19</v>
      </c>
      <c r="I58" s="22" t="str">
        <f t="shared" si="6"/>
        <v>0-1000</v>
      </c>
      <c r="J58" s="22">
        <v>11387</v>
      </c>
      <c r="K58" s="22">
        <v>1025</v>
      </c>
      <c r="L58" s="22">
        <v>21</v>
      </c>
      <c r="M58" s="22">
        <v>883</v>
      </c>
      <c r="N58" s="24">
        <f t="shared" si="7"/>
        <v>0.4577320416448929</v>
      </c>
      <c r="O58" s="25">
        <f t="shared" si="8"/>
        <v>9.3818500657606316E-2</v>
      </c>
      <c r="P58" s="22" t="str">
        <f t="shared" si="9"/>
        <v>Duration &gt; 30secs</v>
      </c>
    </row>
    <row r="59" spans="1:16" ht="15" x14ac:dyDescent="0.35">
      <c r="A59" s="22" t="s">
        <v>113</v>
      </c>
      <c r="B59" s="22">
        <v>60</v>
      </c>
      <c r="C59" s="22" t="s">
        <v>24</v>
      </c>
      <c r="D59" s="34">
        <v>32229</v>
      </c>
      <c r="E59" s="34" t="str">
        <f t="shared" si="5"/>
        <v>0-100000</v>
      </c>
      <c r="F59" s="22">
        <v>21307</v>
      </c>
      <c r="G59" s="22">
        <v>209</v>
      </c>
      <c r="H59" s="22">
        <v>21</v>
      </c>
      <c r="I59" s="22" t="str">
        <f t="shared" si="6"/>
        <v>0-1000</v>
      </c>
      <c r="J59" s="22">
        <v>12603</v>
      </c>
      <c r="K59" s="22">
        <v>1194</v>
      </c>
      <c r="L59" s="22">
        <v>29</v>
      </c>
      <c r="M59" s="22">
        <v>1040</v>
      </c>
      <c r="N59" s="24">
        <f t="shared" si="7"/>
        <v>0.39104533184399143</v>
      </c>
      <c r="O59" s="25">
        <f t="shared" si="8"/>
        <v>0.11601820997794152</v>
      </c>
      <c r="P59" s="22" t="str">
        <f t="shared" si="9"/>
        <v>Duration &gt; 30secs</v>
      </c>
    </row>
    <row r="60" spans="1:16" ht="15" x14ac:dyDescent="0.35">
      <c r="A60" s="22" t="s">
        <v>42</v>
      </c>
      <c r="B60" s="22">
        <v>52</v>
      </c>
      <c r="C60" s="22" t="s">
        <v>24</v>
      </c>
      <c r="D60" s="34">
        <v>43838</v>
      </c>
      <c r="E60" s="34" t="str">
        <f t="shared" si="5"/>
        <v>0-100000</v>
      </c>
      <c r="F60" s="22">
        <v>37928</v>
      </c>
      <c r="G60" s="22">
        <v>206</v>
      </c>
      <c r="H60" s="22">
        <v>281</v>
      </c>
      <c r="I60" s="22" t="str">
        <f t="shared" si="6"/>
        <v>0-1000</v>
      </c>
      <c r="J60" s="22">
        <v>15172</v>
      </c>
      <c r="K60" s="22">
        <v>1666</v>
      </c>
      <c r="L60" s="22">
        <v>20</v>
      </c>
      <c r="M60" s="22">
        <v>1531</v>
      </c>
      <c r="N60" s="24">
        <f t="shared" si="7"/>
        <v>0.3460924312240522</v>
      </c>
      <c r="O60" s="25">
        <f t="shared" si="8"/>
        <v>9.0249947268508754E-2</v>
      </c>
      <c r="P60" s="22" t="str">
        <f t="shared" si="9"/>
        <v>Duration &gt; 30secs</v>
      </c>
    </row>
    <row r="61" spans="1:16" ht="15" x14ac:dyDescent="0.35">
      <c r="A61" s="22" t="s">
        <v>173</v>
      </c>
      <c r="B61" s="22">
        <v>63</v>
      </c>
      <c r="C61" s="22" t="s">
        <v>24</v>
      </c>
      <c r="D61" s="34">
        <v>62991</v>
      </c>
      <c r="E61" s="34" t="str">
        <f t="shared" si="5"/>
        <v>0-100000</v>
      </c>
      <c r="F61" s="22">
        <v>51470</v>
      </c>
      <c r="G61" s="22">
        <v>201</v>
      </c>
      <c r="H61" s="22">
        <v>85</v>
      </c>
      <c r="I61" s="22" t="str">
        <f t="shared" si="6"/>
        <v>0-1000</v>
      </c>
      <c r="J61" s="22">
        <v>32814</v>
      </c>
      <c r="K61" s="22">
        <v>2996</v>
      </c>
      <c r="L61" s="22">
        <v>83</v>
      </c>
      <c r="M61" s="22">
        <v>501</v>
      </c>
      <c r="N61" s="24">
        <f t="shared" si="7"/>
        <v>0.52093156165166454</v>
      </c>
      <c r="O61" s="25">
        <f t="shared" si="8"/>
        <v>7.3460268117349917E-2</v>
      </c>
      <c r="P61" s="22" t="str">
        <f t="shared" si="9"/>
        <v>Duration &gt; 30secs</v>
      </c>
    </row>
    <row r="62" spans="1:16" ht="15" x14ac:dyDescent="0.35">
      <c r="A62" s="22" t="s">
        <v>130</v>
      </c>
      <c r="B62" s="22">
        <v>61</v>
      </c>
      <c r="C62" s="22" t="s">
        <v>24</v>
      </c>
      <c r="D62" s="34">
        <v>36274</v>
      </c>
      <c r="E62" s="34" t="str">
        <f t="shared" si="5"/>
        <v>0-100000</v>
      </c>
      <c r="F62" s="22">
        <v>27927</v>
      </c>
      <c r="G62" s="22">
        <v>201</v>
      </c>
      <c r="H62" s="22">
        <v>41</v>
      </c>
      <c r="I62" s="22" t="str">
        <f t="shared" si="6"/>
        <v>0-1000</v>
      </c>
      <c r="J62" s="22">
        <v>14028</v>
      </c>
      <c r="K62" s="22">
        <v>1989</v>
      </c>
      <c r="L62" s="22">
        <v>40</v>
      </c>
      <c r="M62" s="22">
        <v>836</v>
      </c>
      <c r="N62" s="24">
        <f t="shared" si="7"/>
        <v>0.38672327286761871</v>
      </c>
      <c r="O62" s="25">
        <f t="shared" si="8"/>
        <v>0.10978622838113654</v>
      </c>
      <c r="P62" s="22" t="str">
        <f t="shared" si="9"/>
        <v>Duration &gt; 30secs</v>
      </c>
    </row>
    <row r="63" spans="1:16" ht="15" x14ac:dyDescent="0.35">
      <c r="A63" s="22" t="s">
        <v>76</v>
      </c>
      <c r="B63" s="22">
        <v>61</v>
      </c>
      <c r="C63" s="22" t="s">
        <v>24</v>
      </c>
      <c r="D63" s="34">
        <v>32944</v>
      </c>
      <c r="E63" s="34" t="str">
        <f t="shared" si="5"/>
        <v>0-100000</v>
      </c>
      <c r="F63" s="22">
        <v>25794</v>
      </c>
      <c r="G63" s="22">
        <v>196</v>
      </c>
      <c r="H63" s="22">
        <v>42</v>
      </c>
      <c r="I63" s="22" t="str">
        <f t="shared" si="6"/>
        <v>0-1000</v>
      </c>
      <c r="J63" s="22">
        <v>13424</v>
      </c>
      <c r="K63" s="22">
        <v>1617</v>
      </c>
      <c r="L63" s="22">
        <v>45</v>
      </c>
      <c r="M63" s="22">
        <v>693</v>
      </c>
      <c r="N63" s="24">
        <f t="shared" si="7"/>
        <v>0.40747935891209325</v>
      </c>
      <c r="O63" s="25">
        <f t="shared" si="8"/>
        <v>9.8898968752423044E-2</v>
      </c>
      <c r="P63" s="22" t="str">
        <f t="shared" si="9"/>
        <v>Duration &gt; 30secs</v>
      </c>
    </row>
    <row r="64" spans="1:16" ht="15" x14ac:dyDescent="0.35">
      <c r="A64" s="22" t="s">
        <v>260</v>
      </c>
      <c r="B64" s="22">
        <v>0</v>
      </c>
      <c r="C64" s="22" t="s">
        <v>108</v>
      </c>
      <c r="D64" s="34">
        <v>73673</v>
      </c>
      <c r="E64" s="34" t="str">
        <f t="shared" si="5"/>
        <v>0-100000</v>
      </c>
      <c r="F64" s="22">
        <v>53788</v>
      </c>
      <c r="G64" s="22">
        <v>187</v>
      </c>
      <c r="H64" s="22">
        <v>14</v>
      </c>
      <c r="I64" s="22" t="str">
        <f t="shared" si="6"/>
        <v>0-1000</v>
      </c>
      <c r="J64" s="22">
        <v>0</v>
      </c>
      <c r="K64" s="22">
        <v>2346</v>
      </c>
      <c r="L64" s="22">
        <v>1126</v>
      </c>
      <c r="M64" s="22">
        <v>1970</v>
      </c>
      <c r="N64" s="24">
        <f t="shared" si="7"/>
        <v>0</v>
      </c>
      <c r="O64" s="25">
        <f t="shared" si="8"/>
        <v>0.10465159515133488</v>
      </c>
      <c r="P64" s="22" t="str">
        <f t="shared" si="9"/>
        <v>Duration &lt;= 30secs</v>
      </c>
    </row>
    <row r="65" spans="1:16" ht="15" x14ac:dyDescent="0.35">
      <c r="A65" s="22" t="s">
        <v>342</v>
      </c>
      <c r="B65" s="22">
        <v>51</v>
      </c>
      <c r="C65" s="22" t="s">
        <v>24</v>
      </c>
      <c r="D65" s="34">
        <v>33700</v>
      </c>
      <c r="E65" s="34" t="str">
        <f t="shared" si="5"/>
        <v>0-100000</v>
      </c>
      <c r="F65" s="22">
        <v>31115</v>
      </c>
      <c r="G65" s="22">
        <v>184</v>
      </c>
      <c r="H65" s="22">
        <v>17</v>
      </c>
      <c r="I65" s="22" t="str">
        <f t="shared" si="6"/>
        <v>0-1000</v>
      </c>
      <c r="J65" s="22">
        <v>32074</v>
      </c>
      <c r="K65" s="22">
        <v>1502</v>
      </c>
      <c r="L65" s="22">
        <v>91</v>
      </c>
      <c r="M65" s="22">
        <v>878</v>
      </c>
      <c r="N65" s="24">
        <f t="shared" si="7"/>
        <v>0.9517507418397626</v>
      </c>
      <c r="O65" s="25">
        <f t="shared" si="8"/>
        <v>8.532861963683111E-2</v>
      </c>
      <c r="P65" s="22" t="str">
        <f t="shared" si="9"/>
        <v>Duration &gt; 30secs</v>
      </c>
    </row>
    <row r="66" spans="1:16" ht="15" x14ac:dyDescent="0.35">
      <c r="A66" s="22" t="s">
        <v>46</v>
      </c>
      <c r="B66" s="22">
        <v>60</v>
      </c>
      <c r="C66" s="22" t="s">
        <v>24</v>
      </c>
      <c r="D66" s="34">
        <v>25279</v>
      </c>
      <c r="E66" s="34" t="str">
        <f t="shared" ref="E66:E97" si="10">IF(D66&lt;=100000, "0-100000", IF(D66&lt;=200000, "100001-200000", IF(D66&lt;=300000, "200001-300000", "300000+")))</f>
        <v>0-100000</v>
      </c>
      <c r="F66" s="22">
        <v>21347</v>
      </c>
      <c r="G66" s="22">
        <v>177</v>
      </c>
      <c r="H66" s="22">
        <v>40</v>
      </c>
      <c r="I66" s="22" t="str">
        <f t="shared" ref="I66:I97" si="11">IF(H66&lt;=1000, "0-1000", IF(D66&lt;=2000, "1001-2000", IF(D66&lt;=3000, "2001-3000", "3000+")))</f>
        <v>0-1000</v>
      </c>
      <c r="J66" s="22">
        <v>9912</v>
      </c>
      <c r="K66" s="22">
        <v>1029</v>
      </c>
      <c r="L66" s="22">
        <v>15</v>
      </c>
      <c r="M66" s="22">
        <v>685</v>
      </c>
      <c r="N66" s="24">
        <f t="shared" ref="N66:N97" si="12">IFERROR(J66/D66,0)</f>
        <v>0.39210411804264411</v>
      </c>
      <c r="O66" s="25">
        <f t="shared" ref="O66:O97" si="13">IFERROR((K66+L66+M66+G66)/F66,0)</f>
        <v>8.9286550803391582E-2</v>
      </c>
      <c r="P66" s="22" t="str">
        <f t="shared" ref="P66:P97" si="14">IF(B66&gt;30,"Duration &gt; 30secs","Duration &lt;= 30secs")</f>
        <v>Duration &gt; 30secs</v>
      </c>
    </row>
    <row r="67" spans="1:16" ht="15" x14ac:dyDescent="0.35">
      <c r="A67" s="22" t="s">
        <v>250</v>
      </c>
      <c r="B67" s="22">
        <v>0</v>
      </c>
      <c r="C67" s="22" t="s">
        <v>108</v>
      </c>
      <c r="D67" s="34">
        <v>39497</v>
      </c>
      <c r="E67" s="34" t="str">
        <f t="shared" si="10"/>
        <v>0-100000</v>
      </c>
      <c r="F67" s="22">
        <v>29614</v>
      </c>
      <c r="G67" s="22">
        <v>171</v>
      </c>
      <c r="H67" s="22">
        <v>100</v>
      </c>
      <c r="I67" s="22" t="str">
        <f t="shared" si="11"/>
        <v>0-1000</v>
      </c>
      <c r="J67" s="22">
        <v>0</v>
      </c>
      <c r="K67" s="22">
        <v>1280</v>
      </c>
      <c r="L67" s="22">
        <v>19</v>
      </c>
      <c r="M67" s="22">
        <v>1929</v>
      </c>
      <c r="N67" s="24">
        <f t="shared" si="12"/>
        <v>0</v>
      </c>
      <c r="O67" s="25">
        <f t="shared" si="13"/>
        <v>0.1147767947592355</v>
      </c>
      <c r="P67" s="22" t="str">
        <f t="shared" si="14"/>
        <v>Duration &lt;= 30secs</v>
      </c>
    </row>
    <row r="68" spans="1:16" ht="15" x14ac:dyDescent="0.35">
      <c r="A68" s="22" t="s">
        <v>290</v>
      </c>
      <c r="B68" s="22">
        <v>28</v>
      </c>
      <c r="C68" s="22" t="s">
        <v>24</v>
      </c>
      <c r="D68" s="34">
        <v>25040</v>
      </c>
      <c r="E68" s="34" t="str">
        <f t="shared" si="10"/>
        <v>0-100000</v>
      </c>
      <c r="F68" s="22">
        <v>20539</v>
      </c>
      <c r="G68" s="22">
        <v>171</v>
      </c>
      <c r="H68" s="22">
        <v>29</v>
      </c>
      <c r="I68" s="22" t="str">
        <f t="shared" si="11"/>
        <v>0-1000</v>
      </c>
      <c r="J68" s="22">
        <v>8574</v>
      </c>
      <c r="K68" s="22">
        <v>1190</v>
      </c>
      <c r="L68" s="22">
        <v>10</v>
      </c>
      <c r="M68" s="22">
        <v>822</v>
      </c>
      <c r="N68" s="24">
        <f t="shared" si="12"/>
        <v>0.34241214057507985</v>
      </c>
      <c r="O68" s="25">
        <f t="shared" si="13"/>
        <v>0.10677248162033205</v>
      </c>
      <c r="P68" s="22" t="str">
        <f t="shared" si="14"/>
        <v>Duration &lt;= 30secs</v>
      </c>
    </row>
    <row r="69" spans="1:16" ht="15" x14ac:dyDescent="0.35">
      <c r="A69" s="22" t="s">
        <v>198</v>
      </c>
      <c r="B69" s="22">
        <v>67</v>
      </c>
      <c r="C69" s="22" t="s">
        <v>24</v>
      </c>
      <c r="D69" s="34">
        <v>37495</v>
      </c>
      <c r="E69" s="34" t="str">
        <f t="shared" si="10"/>
        <v>0-100000</v>
      </c>
      <c r="F69" s="22">
        <v>31810</v>
      </c>
      <c r="G69" s="22">
        <v>171</v>
      </c>
      <c r="H69" s="22">
        <v>20</v>
      </c>
      <c r="I69" s="22" t="str">
        <f t="shared" si="11"/>
        <v>0-1000</v>
      </c>
      <c r="J69" s="22">
        <v>12931</v>
      </c>
      <c r="K69" s="22">
        <v>845</v>
      </c>
      <c r="L69" s="22">
        <v>10</v>
      </c>
      <c r="M69" s="22">
        <v>569</v>
      </c>
      <c r="N69" s="24">
        <f t="shared" si="12"/>
        <v>0.3448726496866249</v>
      </c>
      <c r="O69" s="25">
        <f t="shared" si="13"/>
        <v>5.0141464948129516E-2</v>
      </c>
      <c r="P69" s="22" t="str">
        <f t="shared" si="14"/>
        <v>Duration &gt; 30secs</v>
      </c>
    </row>
    <row r="70" spans="1:16" ht="15" x14ac:dyDescent="0.35">
      <c r="A70" s="22" t="s">
        <v>92</v>
      </c>
      <c r="B70" s="22">
        <v>77</v>
      </c>
      <c r="C70" s="22" t="s">
        <v>24</v>
      </c>
      <c r="D70" s="34">
        <v>39776</v>
      </c>
      <c r="E70" s="34" t="str">
        <f t="shared" si="10"/>
        <v>0-100000</v>
      </c>
      <c r="F70" s="22">
        <v>32481</v>
      </c>
      <c r="G70" s="22">
        <v>170</v>
      </c>
      <c r="H70" s="22">
        <v>22</v>
      </c>
      <c r="I70" s="22" t="str">
        <f t="shared" si="11"/>
        <v>0-1000</v>
      </c>
      <c r="J70" s="22">
        <v>16163</v>
      </c>
      <c r="K70" s="22">
        <v>1869</v>
      </c>
      <c r="L70" s="22">
        <v>22</v>
      </c>
      <c r="M70" s="22">
        <v>804</v>
      </c>
      <c r="N70" s="24">
        <f t="shared" si="12"/>
        <v>0.40635056315366047</v>
      </c>
      <c r="O70" s="25">
        <f t="shared" si="13"/>
        <v>8.8205412394938579E-2</v>
      </c>
      <c r="P70" s="22" t="str">
        <f t="shared" si="14"/>
        <v>Duration &gt; 30secs</v>
      </c>
    </row>
    <row r="71" spans="1:16" ht="15" x14ac:dyDescent="0.35">
      <c r="A71" s="22" t="s">
        <v>280</v>
      </c>
      <c r="B71" s="22">
        <v>9</v>
      </c>
      <c r="C71" s="22" t="s">
        <v>24</v>
      </c>
      <c r="D71" s="34">
        <v>27261</v>
      </c>
      <c r="E71" s="34" t="str">
        <f t="shared" si="10"/>
        <v>0-100000</v>
      </c>
      <c r="F71" s="22">
        <v>22175</v>
      </c>
      <c r="G71" s="22">
        <v>164</v>
      </c>
      <c r="H71" s="22">
        <v>23</v>
      </c>
      <c r="I71" s="22" t="str">
        <f t="shared" si="11"/>
        <v>0-1000</v>
      </c>
      <c r="J71" s="22">
        <v>10937</v>
      </c>
      <c r="K71" s="22">
        <v>949</v>
      </c>
      <c r="L71" s="22">
        <v>5</v>
      </c>
      <c r="M71" s="22">
        <v>859</v>
      </c>
      <c r="N71" s="24">
        <f t="shared" si="12"/>
        <v>0.40119584754777887</v>
      </c>
      <c r="O71" s="25">
        <f t="shared" si="13"/>
        <v>8.9154453213077786E-2</v>
      </c>
      <c r="P71" s="22" t="str">
        <f t="shared" si="14"/>
        <v>Duration &lt;= 30secs</v>
      </c>
    </row>
    <row r="72" spans="1:16" ht="15" x14ac:dyDescent="0.35">
      <c r="A72" s="22" t="s">
        <v>80</v>
      </c>
      <c r="B72" s="22">
        <v>62</v>
      </c>
      <c r="C72" s="22" t="s">
        <v>24</v>
      </c>
      <c r="D72" s="34">
        <v>29888</v>
      </c>
      <c r="E72" s="34" t="str">
        <f t="shared" si="10"/>
        <v>0-100000</v>
      </c>
      <c r="F72" s="22">
        <v>26524</v>
      </c>
      <c r="G72" s="22">
        <v>161</v>
      </c>
      <c r="H72" s="22">
        <v>30</v>
      </c>
      <c r="I72" s="22" t="str">
        <f t="shared" si="11"/>
        <v>0-1000</v>
      </c>
      <c r="J72" s="22">
        <v>12895</v>
      </c>
      <c r="K72" s="22">
        <v>1710</v>
      </c>
      <c r="L72" s="22">
        <v>54</v>
      </c>
      <c r="M72" s="22">
        <v>835</v>
      </c>
      <c r="N72" s="24">
        <f t="shared" si="12"/>
        <v>0.43144405781584583</v>
      </c>
      <c r="O72" s="25">
        <f t="shared" si="13"/>
        <v>0.10405670336299201</v>
      </c>
      <c r="P72" s="22" t="str">
        <f t="shared" si="14"/>
        <v>Duration &gt; 30secs</v>
      </c>
    </row>
    <row r="73" spans="1:16" ht="15" x14ac:dyDescent="0.35">
      <c r="A73" s="22" t="s">
        <v>356</v>
      </c>
      <c r="B73" s="22">
        <v>28</v>
      </c>
      <c r="C73" s="22" t="s">
        <v>24</v>
      </c>
      <c r="D73" s="34">
        <v>37991</v>
      </c>
      <c r="E73" s="34" t="str">
        <f t="shared" si="10"/>
        <v>0-100000</v>
      </c>
      <c r="F73" s="22">
        <v>34714</v>
      </c>
      <c r="G73" s="22">
        <v>156</v>
      </c>
      <c r="H73" s="22">
        <v>10</v>
      </c>
      <c r="I73" s="22" t="str">
        <f t="shared" si="11"/>
        <v>0-1000</v>
      </c>
      <c r="J73" s="22">
        <v>35122</v>
      </c>
      <c r="K73" s="22">
        <v>1579</v>
      </c>
      <c r="L73" s="22">
        <v>289</v>
      </c>
      <c r="M73" s="22">
        <v>905</v>
      </c>
      <c r="N73" s="24">
        <f t="shared" si="12"/>
        <v>0.92448211418493853</v>
      </c>
      <c r="O73" s="25">
        <f t="shared" si="13"/>
        <v>8.4375180042634099E-2</v>
      </c>
      <c r="P73" s="22" t="str">
        <f t="shared" si="14"/>
        <v>Duration &lt;= 30secs</v>
      </c>
    </row>
    <row r="74" spans="1:16" ht="15" x14ac:dyDescent="0.35">
      <c r="A74" s="22" t="s">
        <v>284</v>
      </c>
      <c r="B74" s="22">
        <v>84</v>
      </c>
      <c r="C74" s="22" t="s">
        <v>24</v>
      </c>
      <c r="D74" s="34">
        <v>22606</v>
      </c>
      <c r="E74" s="34" t="str">
        <f t="shared" si="10"/>
        <v>0-100000</v>
      </c>
      <c r="F74" s="22">
        <v>18282</v>
      </c>
      <c r="G74" s="22">
        <v>149</v>
      </c>
      <c r="H74" s="22">
        <v>41</v>
      </c>
      <c r="I74" s="22" t="str">
        <f t="shared" si="11"/>
        <v>0-1000</v>
      </c>
      <c r="J74" s="22">
        <v>9285</v>
      </c>
      <c r="K74" s="22">
        <v>804</v>
      </c>
      <c r="L74" s="22">
        <v>9</v>
      </c>
      <c r="M74" s="22">
        <v>496</v>
      </c>
      <c r="N74" s="24">
        <f t="shared" si="12"/>
        <v>0.41073166415995754</v>
      </c>
      <c r="O74" s="25">
        <f t="shared" si="13"/>
        <v>7.9750574335411883E-2</v>
      </c>
      <c r="P74" s="22" t="str">
        <f t="shared" si="14"/>
        <v>Duration &gt; 30secs</v>
      </c>
    </row>
    <row r="75" spans="1:16" ht="15" x14ac:dyDescent="0.35">
      <c r="A75" s="22" t="s">
        <v>58</v>
      </c>
      <c r="B75" s="22">
        <v>44</v>
      </c>
      <c r="C75" s="22" t="s">
        <v>24</v>
      </c>
      <c r="D75" s="34">
        <v>29250</v>
      </c>
      <c r="E75" s="34" t="str">
        <f t="shared" si="10"/>
        <v>0-100000</v>
      </c>
      <c r="F75" s="22">
        <v>24338</v>
      </c>
      <c r="G75" s="22">
        <v>146</v>
      </c>
      <c r="H75" s="22">
        <v>113</v>
      </c>
      <c r="I75" s="22" t="str">
        <f t="shared" si="11"/>
        <v>0-1000</v>
      </c>
      <c r="J75" s="22">
        <v>13562</v>
      </c>
      <c r="K75" s="22">
        <v>1267</v>
      </c>
      <c r="L75" s="22">
        <v>25</v>
      </c>
      <c r="M75" s="22">
        <v>682</v>
      </c>
      <c r="N75" s="24">
        <f t="shared" si="12"/>
        <v>0.46365811965811965</v>
      </c>
      <c r="O75" s="25">
        <f t="shared" si="13"/>
        <v>8.7106582299285071E-2</v>
      </c>
      <c r="P75" s="22" t="str">
        <f t="shared" si="14"/>
        <v>Duration &gt; 30secs</v>
      </c>
    </row>
    <row r="76" spans="1:16" ht="15" x14ac:dyDescent="0.35">
      <c r="A76" s="22" t="s">
        <v>62</v>
      </c>
      <c r="B76" s="22">
        <v>46</v>
      </c>
      <c r="C76" s="22" t="s">
        <v>24</v>
      </c>
      <c r="D76" s="34">
        <v>30114</v>
      </c>
      <c r="E76" s="34" t="str">
        <f t="shared" si="10"/>
        <v>0-100000</v>
      </c>
      <c r="F76" s="22">
        <v>24820</v>
      </c>
      <c r="G76" s="22">
        <v>143</v>
      </c>
      <c r="H76" s="22">
        <v>83</v>
      </c>
      <c r="I76" s="22" t="str">
        <f t="shared" si="11"/>
        <v>0-1000</v>
      </c>
      <c r="J76" s="22">
        <v>11890</v>
      </c>
      <c r="K76" s="22">
        <v>1408</v>
      </c>
      <c r="L76" s="22">
        <v>22</v>
      </c>
      <c r="M76" s="22">
        <v>864</v>
      </c>
      <c r="N76" s="24">
        <f t="shared" si="12"/>
        <v>0.3948329680547254</v>
      </c>
      <c r="O76" s="25">
        <f t="shared" si="13"/>
        <v>9.8186946011281223E-2</v>
      </c>
      <c r="P76" s="22" t="str">
        <f t="shared" si="14"/>
        <v>Duration &gt; 30secs</v>
      </c>
    </row>
    <row r="77" spans="1:16" ht="15" x14ac:dyDescent="0.35">
      <c r="A77" s="22" t="s">
        <v>94</v>
      </c>
      <c r="B77" s="22">
        <v>85</v>
      </c>
      <c r="C77" s="22" t="s">
        <v>24</v>
      </c>
      <c r="D77" s="34">
        <v>35373</v>
      </c>
      <c r="E77" s="34" t="str">
        <f t="shared" si="10"/>
        <v>0-100000</v>
      </c>
      <c r="F77" s="22">
        <v>27008</v>
      </c>
      <c r="G77" s="22">
        <v>135</v>
      </c>
      <c r="H77" s="22">
        <v>24</v>
      </c>
      <c r="I77" s="22" t="str">
        <f t="shared" si="11"/>
        <v>0-1000</v>
      </c>
      <c r="J77" s="22">
        <v>13811</v>
      </c>
      <c r="K77" s="22">
        <v>1666</v>
      </c>
      <c r="L77" s="22">
        <v>34</v>
      </c>
      <c r="M77" s="22">
        <v>419</v>
      </c>
      <c r="N77" s="24">
        <f t="shared" si="12"/>
        <v>0.39043903542249736</v>
      </c>
      <c r="O77" s="25">
        <f t="shared" si="13"/>
        <v>8.3456753554502369E-2</v>
      </c>
      <c r="P77" s="22" t="str">
        <f t="shared" si="14"/>
        <v>Duration &gt; 30secs</v>
      </c>
    </row>
    <row r="78" spans="1:16" ht="15" x14ac:dyDescent="0.35">
      <c r="A78" s="22" t="s">
        <v>353</v>
      </c>
      <c r="B78" s="22">
        <v>8</v>
      </c>
      <c r="C78" s="22" t="s">
        <v>24</v>
      </c>
      <c r="D78" s="34">
        <v>17614</v>
      </c>
      <c r="E78" s="34" t="str">
        <f t="shared" si="10"/>
        <v>0-100000</v>
      </c>
      <c r="F78" s="22">
        <v>15394</v>
      </c>
      <c r="G78" s="22">
        <v>135</v>
      </c>
      <c r="H78" s="22">
        <v>2</v>
      </c>
      <c r="I78" s="22" t="str">
        <f t="shared" si="11"/>
        <v>0-1000</v>
      </c>
      <c r="J78" s="22">
        <v>15683</v>
      </c>
      <c r="K78" s="22">
        <v>609</v>
      </c>
      <c r="L78" s="22">
        <v>7</v>
      </c>
      <c r="M78" s="22">
        <v>901</v>
      </c>
      <c r="N78" s="24">
        <f t="shared" si="12"/>
        <v>0.89037129556034977</v>
      </c>
      <c r="O78" s="25">
        <f t="shared" si="13"/>
        <v>0.10731453813173963</v>
      </c>
      <c r="P78" s="22" t="str">
        <f t="shared" si="14"/>
        <v>Duration &lt;= 30secs</v>
      </c>
    </row>
    <row r="79" spans="1:16" ht="15" x14ac:dyDescent="0.35">
      <c r="A79" s="22" t="s">
        <v>126</v>
      </c>
      <c r="B79" s="22">
        <v>57</v>
      </c>
      <c r="C79" s="22" t="s">
        <v>24</v>
      </c>
      <c r="D79" s="34">
        <v>26244</v>
      </c>
      <c r="E79" s="34" t="str">
        <f t="shared" si="10"/>
        <v>0-100000</v>
      </c>
      <c r="F79" s="22">
        <v>21115</v>
      </c>
      <c r="G79" s="22">
        <v>134</v>
      </c>
      <c r="H79" s="22">
        <v>34</v>
      </c>
      <c r="I79" s="22" t="str">
        <f t="shared" si="11"/>
        <v>0-1000</v>
      </c>
      <c r="J79" s="22">
        <v>10555</v>
      </c>
      <c r="K79" s="22">
        <v>1044</v>
      </c>
      <c r="L79" s="22">
        <v>18</v>
      </c>
      <c r="M79" s="22">
        <v>550</v>
      </c>
      <c r="N79" s="24">
        <f t="shared" si="12"/>
        <v>0.40218716659045878</v>
      </c>
      <c r="O79" s="25">
        <f t="shared" si="13"/>
        <v>8.2690030783802979E-2</v>
      </c>
      <c r="P79" s="22" t="str">
        <f t="shared" si="14"/>
        <v>Duration &gt; 30secs</v>
      </c>
    </row>
    <row r="80" spans="1:16" ht="15" x14ac:dyDescent="0.35">
      <c r="A80" s="22" t="s">
        <v>270</v>
      </c>
      <c r="B80" s="22">
        <v>0</v>
      </c>
      <c r="C80" s="22" t="s">
        <v>138</v>
      </c>
      <c r="D80" s="34">
        <v>36438</v>
      </c>
      <c r="E80" s="34" t="str">
        <f t="shared" si="10"/>
        <v>0-100000</v>
      </c>
      <c r="F80" s="22">
        <v>33150</v>
      </c>
      <c r="G80" s="22">
        <v>133</v>
      </c>
      <c r="H80" s="22">
        <v>54</v>
      </c>
      <c r="I80" s="22" t="str">
        <f t="shared" si="11"/>
        <v>0-1000</v>
      </c>
      <c r="J80" s="22">
        <v>0</v>
      </c>
      <c r="K80" s="22">
        <v>1313</v>
      </c>
      <c r="L80" s="22">
        <v>7</v>
      </c>
      <c r="M80" s="22">
        <v>1368</v>
      </c>
      <c r="N80" s="24">
        <f t="shared" si="12"/>
        <v>0</v>
      </c>
      <c r="O80" s="25">
        <f t="shared" si="13"/>
        <v>8.5098039215686275E-2</v>
      </c>
      <c r="P80" s="22" t="str">
        <f t="shared" si="14"/>
        <v>Duration &lt;= 30secs</v>
      </c>
    </row>
    <row r="81" spans="1:16" ht="15" x14ac:dyDescent="0.35">
      <c r="A81" s="22" t="s">
        <v>262</v>
      </c>
      <c r="B81" s="22">
        <v>28</v>
      </c>
      <c r="C81" s="22" t="s">
        <v>24</v>
      </c>
      <c r="D81" s="34">
        <v>32992</v>
      </c>
      <c r="E81" s="34" t="str">
        <f t="shared" si="10"/>
        <v>0-100000</v>
      </c>
      <c r="F81" s="22">
        <v>26802</v>
      </c>
      <c r="G81" s="22">
        <v>127</v>
      </c>
      <c r="H81" s="22">
        <v>44</v>
      </c>
      <c r="I81" s="22" t="str">
        <f t="shared" si="11"/>
        <v>0-1000</v>
      </c>
      <c r="J81" s="22">
        <v>13890</v>
      </c>
      <c r="K81" s="22">
        <v>1178</v>
      </c>
      <c r="L81" s="22">
        <v>12</v>
      </c>
      <c r="M81" s="22">
        <v>878</v>
      </c>
      <c r="N81" s="24">
        <f t="shared" si="12"/>
        <v>0.42101115421920465</v>
      </c>
      <c r="O81" s="25">
        <f t="shared" si="13"/>
        <v>8.1896873367659134E-2</v>
      </c>
      <c r="P81" s="22" t="str">
        <f t="shared" si="14"/>
        <v>Duration &lt;= 30secs</v>
      </c>
    </row>
    <row r="82" spans="1:16" ht="15" x14ac:dyDescent="0.35">
      <c r="A82" s="22" t="s">
        <v>331</v>
      </c>
      <c r="B82" s="22">
        <v>10</v>
      </c>
      <c r="C82" s="22" t="s">
        <v>24</v>
      </c>
      <c r="D82" s="34">
        <v>33294</v>
      </c>
      <c r="E82" s="34" t="str">
        <f t="shared" si="10"/>
        <v>0-100000</v>
      </c>
      <c r="F82" s="22">
        <v>26820</v>
      </c>
      <c r="G82" s="22">
        <v>125</v>
      </c>
      <c r="H82" s="22">
        <v>4</v>
      </c>
      <c r="I82" s="22" t="str">
        <f t="shared" si="11"/>
        <v>0-1000</v>
      </c>
      <c r="J82" s="22">
        <v>31051</v>
      </c>
      <c r="K82" s="22">
        <v>1194</v>
      </c>
      <c r="L82" s="22">
        <v>41</v>
      </c>
      <c r="M82" s="22">
        <v>901</v>
      </c>
      <c r="N82" s="24">
        <f t="shared" si="12"/>
        <v>0.93263050399471381</v>
      </c>
      <c r="O82" s="25">
        <f t="shared" si="13"/>
        <v>8.4302759134973898E-2</v>
      </c>
      <c r="P82" s="22" t="str">
        <f t="shared" si="14"/>
        <v>Duration &lt;= 30secs</v>
      </c>
    </row>
    <row r="83" spans="1:16" ht="15" x14ac:dyDescent="0.35">
      <c r="A83" s="22" t="s">
        <v>272</v>
      </c>
      <c r="B83" s="22">
        <v>8</v>
      </c>
      <c r="C83" s="22" t="s">
        <v>24</v>
      </c>
      <c r="D83" s="34">
        <v>28170</v>
      </c>
      <c r="E83" s="34" t="str">
        <f t="shared" si="10"/>
        <v>0-100000</v>
      </c>
      <c r="F83" s="22">
        <v>22972</v>
      </c>
      <c r="G83" s="22">
        <v>123</v>
      </c>
      <c r="H83" s="22">
        <v>22</v>
      </c>
      <c r="I83" s="22" t="str">
        <f t="shared" si="11"/>
        <v>0-1000</v>
      </c>
      <c r="J83" s="22">
        <v>11428</v>
      </c>
      <c r="K83" s="22">
        <v>1126</v>
      </c>
      <c r="L83" s="22">
        <v>23</v>
      </c>
      <c r="M83" s="22">
        <v>982</v>
      </c>
      <c r="N83" s="24">
        <f t="shared" si="12"/>
        <v>0.40567980120695774</v>
      </c>
      <c r="O83" s="25">
        <f t="shared" si="13"/>
        <v>9.8119449764931227E-2</v>
      </c>
      <c r="P83" s="22" t="str">
        <f t="shared" si="14"/>
        <v>Duration &lt;= 30secs</v>
      </c>
    </row>
    <row r="84" spans="1:16" ht="15" x14ac:dyDescent="0.35">
      <c r="A84" s="22" t="s">
        <v>169</v>
      </c>
      <c r="B84" s="22">
        <v>35</v>
      </c>
      <c r="C84" s="22" t="s">
        <v>24</v>
      </c>
      <c r="D84" s="34">
        <v>41525</v>
      </c>
      <c r="E84" s="34" t="str">
        <f t="shared" si="10"/>
        <v>0-100000</v>
      </c>
      <c r="F84" s="22">
        <v>34632</v>
      </c>
      <c r="G84" s="22">
        <v>121</v>
      </c>
      <c r="H84" s="22">
        <v>51</v>
      </c>
      <c r="I84" s="22" t="str">
        <f t="shared" si="11"/>
        <v>0-1000</v>
      </c>
      <c r="J84" s="22">
        <v>19371</v>
      </c>
      <c r="K84" s="22">
        <v>1381</v>
      </c>
      <c r="L84" s="22">
        <v>16</v>
      </c>
      <c r="M84" s="22">
        <v>805</v>
      </c>
      <c r="N84" s="24">
        <f t="shared" si="12"/>
        <v>0.46649006622516559</v>
      </c>
      <c r="O84" s="25">
        <f t="shared" si="13"/>
        <v>6.7076692076692077E-2</v>
      </c>
      <c r="P84" s="22" t="str">
        <f t="shared" si="14"/>
        <v>Duration &gt; 30secs</v>
      </c>
    </row>
    <row r="85" spans="1:16" ht="15" x14ac:dyDescent="0.35">
      <c r="A85" s="22" t="s">
        <v>329</v>
      </c>
      <c r="B85" s="22">
        <v>0</v>
      </c>
      <c r="C85" s="22" t="s">
        <v>138</v>
      </c>
      <c r="D85" s="34">
        <v>52939</v>
      </c>
      <c r="E85" s="34" t="str">
        <f t="shared" si="10"/>
        <v>0-100000</v>
      </c>
      <c r="F85" s="22">
        <v>48745</v>
      </c>
      <c r="G85" s="22">
        <v>116</v>
      </c>
      <c r="H85" s="22">
        <v>7</v>
      </c>
      <c r="I85" s="22" t="str">
        <f t="shared" si="11"/>
        <v>0-1000</v>
      </c>
      <c r="J85" s="22">
        <v>0</v>
      </c>
      <c r="K85" s="22">
        <v>2943</v>
      </c>
      <c r="L85" s="22">
        <v>17</v>
      </c>
      <c r="M85" s="22">
        <v>1203</v>
      </c>
      <c r="N85" s="24">
        <f t="shared" si="12"/>
        <v>0</v>
      </c>
      <c r="O85" s="25">
        <f t="shared" si="13"/>
        <v>8.7783362396143191E-2</v>
      </c>
      <c r="P85" s="22" t="str">
        <f t="shared" si="14"/>
        <v>Duration &lt;= 30secs</v>
      </c>
    </row>
    <row r="86" spans="1:16" ht="15" x14ac:dyDescent="0.35">
      <c r="A86" s="22" t="s">
        <v>340</v>
      </c>
      <c r="B86" s="22">
        <v>38</v>
      </c>
      <c r="C86" s="22" t="s">
        <v>24</v>
      </c>
      <c r="D86" s="34">
        <v>19559</v>
      </c>
      <c r="E86" s="34" t="str">
        <f t="shared" si="10"/>
        <v>0-100000</v>
      </c>
      <c r="F86" s="22">
        <v>17381</v>
      </c>
      <c r="G86" s="22">
        <v>112</v>
      </c>
      <c r="H86" s="22">
        <v>5</v>
      </c>
      <c r="I86" s="22" t="str">
        <f t="shared" si="11"/>
        <v>0-1000</v>
      </c>
      <c r="J86" s="22">
        <v>18762</v>
      </c>
      <c r="K86" s="22">
        <v>991</v>
      </c>
      <c r="L86" s="22">
        <v>13</v>
      </c>
      <c r="M86" s="22">
        <v>672</v>
      </c>
      <c r="N86" s="24">
        <f t="shared" si="12"/>
        <v>0.95925149547522881</v>
      </c>
      <c r="O86" s="25">
        <f t="shared" si="13"/>
        <v>0.10287095103849031</v>
      </c>
      <c r="P86" s="22" t="str">
        <f t="shared" si="14"/>
        <v>Duration &gt; 30secs</v>
      </c>
    </row>
    <row r="87" spans="1:16" ht="15" x14ac:dyDescent="0.35">
      <c r="A87" s="22" t="s">
        <v>143</v>
      </c>
      <c r="B87" s="22">
        <v>42</v>
      </c>
      <c r="C87" s="22" t="s">
        <v>24</v>
      </c>
      <c r="D87" s="34">
        <v>21236</v>
      </c>
      <c r="E87" s="34" t="str">
        <f t="shared" si="10"/>
        <v>0-100000</v>
      </c>
      <c r="F87" s="22">
        <v>18660</v>
      </c>
      <c r="G87" s="22">
        <v>96</v>
      </c>
      <c r="H87" s="22">
        <v>36</v>
      </c>
      <c r="I87" s="22" t="str">
        <f t="shared" si="11"/>
        <v>0-1000</v>
      </c>
      <c r="J87" s="22">
        <v>9342</v>
      </c>
      <c r="K87" s="22">
        <v>993</v>
      </c>
      <c r="L87" s="22">
        <v>10</v>
      </c>
      <c r="M87" s="22">
        <v>591</v>
      </c>
      <c r="N87" s="24">
        <f t="shared" si="12"/>
        <v>0.43991335468073084</v>
      </c>
      <c r="O87" s="25">
        <f t="shared" si="13"/>
        <v>9.0568060021436234E-2</v>
      </c>
      <c r="P87" s="22" t="str">
        <f t="shared" si="14"/>
        <v>Duration &gt; 30secs</v>
      </c>
    </row>
    <row r="88" spans="1:16" ht="15" x14ac:dyDescent="0.35">
      <c r="A88" s="22" t="s">
        <v>212</v>
      </c>
      <c r="B88" s="22">
        <v>0</v>
      </c>
      <c r="C88" s="22" t="s">
        <v>108</v>
      </c>
      <c r="D88" s="34">
        <v>31451</v>
      </c>
      <c r="E88" s="34" t="str">
        <f t="shared" si="10"/>
        <v>0-100000</v>
      </c>
      <c r="F88" s="22">
        <v>23155</v>
      </c>
      <c r="G88" s="22">
        <v>95</v>
      </c>
      <c r="H88" s="22">
        <v>8</v>
      </c>
      <c r="I88" s="22" t="str">
        <f t="shared" si="11"/>
        <v>0-1000</v>
      </c>
      <c r="J88" s="22">
        <v>0</v>
      </c>
      <c r="K88" s="22">
        <v>919</v>
      </c>
      <c r="L88" s="22">
        <v>23</v>
      </c>
      <c r="M88" s="22">
        <v>780</v>
      </c>
      <c r="N88" s="24">
        <f t="shared" si="12"/>
        <v>0</v>
      </c>
      <c r="O88" s="25">
        <f t="shared" si="13"/>
        <v>7.8471172532930247E-2</v>
      </c>
      <c r="P88" s="22" t="str">
        <f t="shared" si="14"/>
        <v>Duration &lt;= 30secs</v>
      </c>
    </row>
    <row r="89" spans="1:16" ht="15" x14ac:dyDescent="0.35">
      <c r="A89" s="22" t="s">
        <v>106</v>
      </c>
      <c r="B89" s="22">
        <v>0</v>
      </c>
      <c r="C89" s="22" t="s">
        <v>108</v>
      </c>
      <c r="D89" s="34">
        <v>40967</v>
      </c>
      <c r="E89" s="34" t="str">
        <f t="shared" si="10"/>
        <v>0-100000</v>
      </c>
      <c r="F89" s="22">
        <v>31095</v>
      </c>
      <c r="G89" s="22">
        <v>92</v>
      </c>
      <c r="H89" s="22">
        <v>21</v>
      </c>
      <c r="I89" s="22" t="str">
        <f t="shared" si="11"/>
        <v>0-1000</v>
      </c>
      <c r="J89" s="22">
        <v>0</v>
      </c>
      <c r="K89" s="22">
        <v>1728</v>
      </c>
      <c r="L89" s="22">
        <v>52</v>
      </c>
      <c r="M89" s="22">
        <v>1011</v>
      </c>
      <c r="N89" s="24">
        <f t="shared" si="12"/>
        <v>0</v>
      </c>
      <c r="O89" s="25">
        <f t="shared" si="13"/>
        <v>9.2715870718765081E-2</v>
      </c>
      <c r="P89" s="22" t="str">
        <f t="shared" si="14"/>
        <v>Duration &lt;= 30secs</v>
      </c>
    </row>
    <row r="90" spans="1:16" ht="15" x14ac:dyDescent="0.35">
      <c r="A90" s="22" t="s">
        <v>44</v>
      </c>
      <c r="B90" s="22">
        <v>49</v>
      </c>
      <c r="C90" s="22" t="s">
        <v>24</v>
      </c>
      <c r="D90" s="34">
        <v>22953</v>
      </c>
      <c r="E90" s="34" t="str">
        <f t="shared" si="10"/>
        <v>0-100000</v>
      </c>
      <c r="F90" s="22">
        <v>20114</v>
      </c>
      <c r="G90" s="22">
        <v>90</v>
      </c>
      <c r="H90" s="22">
        <v>64</v>
      </c>
      <c r="I90" s="22" t="str">
        <f t="shared" si="11"/>
        <v>0-1000</v>
      </c>
      <c r="J90" s="22">
        <v>7736</v>
      </c>
      <c r="K90" s="22">
        <v>856</v>
      </c>
      <c r="L90" s="22">
        <v>29</v>
      </c>
      <c r="M90" s="22">
        <v>519</v>
      </c>
      <c r="N90" s="24">
        <f t="shared" si="12"/>
        <v>0.33703655295604062</v>
      </c>
      <c r="O90" s="25">
        <f t="shared" si="13"/>
        <v>7.4276623247489307E-2</v>
      </c>
      <c r="P90" s="22" t="str">
        <f t="shared" si="14"/>
        <v>Duration &gt; 30secs</v>
      </c>
    </row>
    <row r="91" spans="1:16" ht="15" x14ac:dyDescent="0.35">
      <c r="A91" s="22" t="s">
        <v>344</v>
      </c>
      <c r="B91" s="22">
        <v>7</v>
      </c>
      <c r="C91" s="22" t="s">
        <v>24</v>
      </c>
      <c r="D91" s="34">
        <v>21033</v>
      </c>
      <c r="E91" s="34" t="str">
        <f t="shared" si="10"/>
        <v>0-100000</v>
      </c>
      <c r="F91" s="22">
        <v>19239</v>
      </c>
      <c r="G91" s="22">
        <v>90</v>
      </c>
      <c r="H91" s="22">
        <v>11</v>
      </c>
      <c r="I91" s="22" t="str">
        <f t="shared" si="11"/>
        <v>0-1000</v>
      </c>
      <c r="J91" s="22">
        <v>20177</v>
      </c>
      <c r="K91" s="22">
        <v>471</v>
      </c>
      <c r="L91" s="22">
        <v>3</v>
      </c>
      <c r="M91" s="22">
        <v>539</v>
      </c>
      <c r="N91" s="24">
        <f t="shared" si="12"/>
        <v>0.9593020491608425</v>
      </c>
      <c r="O91" s="25">
        <f t="shared" si="13"/>
        <v>5.7331462134206562E-2</v>
      </c>
      <c r="P91" s="22" t="str">
        <f t="shared" si="14"/>
        <v>Duration &lt;= 30secs</v>
      </c>
    </row>
    <row r="92" spans="1:16" ht="15" x14ac:dyDescent="0.35">
      <c r="A92" s="22" t="s">
        <v>296</v>
      </c>
      <c r="B92" s="22">
        <v>29</v>
      </c>
      <c r="C92" s="22" t="s">
        <v>24</v>
      </c>
      <c r="D92" s="34">
        <v>20637</v>
      </c>
      <c r="E92" s="34" t="str">
        <f t="shared" si="10"/>
        <v>0-100000</v>
      </c>
      <c r="F92" s="22">
        <v>17007</v>
      </c>
      <c r="G92" s="22">
        <v>88</v>
      </c>
      <c r="H92" s="22">
        <v>16</v>
      </c>
      <c r="I92" s="22" t="str">
        <f t="shared" si="11"/>
        <v>0-1000</v>
      </c>
      <c r="J92" s="22">
        <v>8462</v>
      </c>
      <c r="K92" s="22">
        <v>843</v>
      </c>
      <c r="L92" s="22">
        <v>5</v>
      </c>
      <c r="M92" s="22">
        <v>454</v>
      </c>
      <c r="N92" s="24">
        <f t="shared" si="12"/>
        <v>0.41004021902408294</v>
      </c>
      <c r="O92" s="25">
        <f t="shared" si="13"/>
        <v>8.1731051919797737E-2</v>
      </c>
      <c r="P92" s="22" t="str">
        <f t="shared" si="14"/>
        <v>Duration &lt;= 30secs</v>
      </c>
    </row>
    <row r="93" spans="1:16" ht="15" x14ac:dyDescent="0.35">
      <c r="A93" s="22" t="s">
        <v>100</v>
      </c>
      <c r="B93" s="22">
        <v>67</v>
      </c>
      <c r="C93" s="22" t="s">
        <v>24</v>
      </c>
      <c r="D93" s="34">
        <v>33510</v>
      </c>
      <c r="E93" s="34" t="str">
        <f t="shared" si="10"/>
        <v>0-100000</v>
      </c>
      <c r="F93" s="22">
        <v>20932</v>
      </c>
      <c r="G93" s="22">
        <v>87</v>
      </c>
      <c r="H93" s="22">
        <v>56</v>
      </c>
      <c r="I93" s="22" t="str">
        <f t="shared" si="11"/>
        <v>0-1000</v>
      </c>
      <c r="J93" s="22">
        <v>10657</v>
      </c>
      <c r="K93" s="22">
        <v>894</v>
      </c>
      <c r="L93" s="22">
        <v>18</v>
      </c>
      <c r="M93" s="22">
        <v>196</v>
      </c>
      <c r="N93" s="24">
        <f t="shared" si="12"/>
        <v>0.31802447030737091</v>
      </c>
      <c r="O93" s="25">
        <f t="shared" si="13"/>
        <v>5.7089623542900821E-2</v>
      </c>
      <c r="P93" s="22" t="str">
        <f t="shared" si="14"/>
        <v>Duration &gt; 30secs</v>
      </c>
    </row>
    <row r="94" spans="1:16" ht="15" x14ac:dyDescent="0.35">
      <c r="A94" s="22" t="s">
        <v>193</v>
      </c>
      <c r="B94" s="22">
        <v>0</v>
      </c>
      <c r="C94" s="22" t="s">
        <v>108</v>
      </c>
      <c r="D94" s="34">
        <v>29721</v>
      </c>
      <c r="E94" s="34" t="str">
        <f t="shared" si="10"/>
        <v>0-100000</v>
      </c>
      <c r="F94" s="22">
        <v>21971</v>
      </c>
      <c r="G94" s="22">
        <v>84</v>
      </c>
      <c r="H94" s="22">
        <v>10</v>
      </c>
      <c r="I94" s="22" t="str">
        <f t="shared" si="11"/>
        <v>0-1000</v>
      </c>
      <c r="J94" s="22">
        <v>0</v>
      </c>
      <c r="K94" s="22">
        <v>634</v>
      </c>
      <c r="L94" s="22">
        <v>18</v>
      </c>
      <c r="M94" s="22">
        <v>305</v>
      </c>
      <c r="N94" s="24">
        <f t="shared" si="12"/>
        <v>0</v>
      </c>
      <c r="O94" s="25">
        <f t="shared" si="13"/>
        <v>4.7380638113877382E-2</v>
      </c>
      <c r="P94" s="22" t="str">
        <f t="shared" si="14"/>
        <v>Duration &lt;= 30secs</v>
      </c>
    </row>
    <row r="95" spans="1:16" ht="15" x14ac:dyDescent="0.35">
      <c r="A95" s="22" t="s">
        <v>128</v>
      </c>
      <c r="B95" s="22">
        <v>0</v>
      </c>
      <c r="C95" s="22" t="s">
        <v>108</v>
      </c>
      <c r="D95" s="34">
        <v>23680</v>
      </c>
      <c r="E95" s="34" t="str">
        <f t="shared" si="10"/>
        <v>0-100000</v>
      </c>
      <c r="F95" s="22">
        <v>16986</v>
      </c>
      <c r="G95" s="22">
        <v>84</v>
      </c>
      <c r="H95" s="22">
        <v>6</v>
      </c>
      <c r="I95" s="22" t="str">
        <f t="shared" si="11"/>
        <v>0-1000</v>
      </c>
      <c r="J95" s="22">
        <v>0</v>
      </c>
      <c r="K95" s="22">
        <v>790</v>
      </c>
      <c r="L95" s="22">
        <v>16</v>
      </c>
      <c r="M95" s="22">
        <v>838</v>
      </c>
      <c r="N95" s="24">
        <f t="shared" si="12"/>
        <v>0</v>
      </c>
      <c r="O95" s="25">
        <f t="shared" si="13"/>
        <v>0.10173083716001413</v>
      </c>
      <c r="P95" s="22" t="str">
        <f t="shared" si="14"/>
        <v>Duration &lt;= 30secs</v>
      </c>
    </row>
    <row r="96" spans="1:16" ht="15" x14ac:dyDescent="0.35">
      <c r="A96" s="22" t="s">
        <v>234</v>
      </c>
      <c r="B96" s="22">
        <v>7</v>
      </c>
      <c r="C96" s="22" t="s">
        <v>24</v>
      </c>
      <c r="D96" s="34">
        <v>24443</v>
      </c>
      <c r="E96" s="34" t="str">
        <f t="shared" si="10"/>
        <v>0-100000</v>
      </c>
      <c r="F96" s="22">
        <v>22074</v>
      </c>
      <c r="G96" s="22">
        <v>83</v>
      </c>
      <c r="H96" s="22">
        <v>16</v>
      </c>
      <c r="I96" s="22" t="str">
        <f t="shared" si="11"/>
        <v>0-1000</v>
      </c>
      <c r="J96" s="22">
        <v>11121</v>
      </c>
      <c r="K96" s="22">
        <v>820</v>
      </c>
      <c r="L96" s="22">
        <v>10</v>
      </c>
      <c r="M96" s="22">
        <v>588</v>
      </c>
      <c r="N96" s="24">
        <f t="shared" si="12"/>
        <v>0.45497688499774985</v>
      </c>
      <c r="O96" s="25">
        <f t="shared" si="13"/>
        <v>6.7998550330705801E-2</v>
      </c>
      <c r="P96" s="22" t="str">
        <f t="shared" si="14"/>
        <v>Duration &lt;= 30secs</v>
      </c>
    </row>
    <row r="97" spans="1:16" ht="15" x14ac:dyDescent="0.35">
      <c r="A97" s="22" t="s">
        <v>117</v>
      </c>
      <c r="B97" s="22">
        <v>90</v>
      </c>
      <c r="C97" s="22" t="s">
        <v>24</v>
      </c>
      <c r="D97" s="34">
        <v>24751</v>
      </c>
      <c r="E97" s="34" t="str">
        <f t="shared" si="10"/>
        <v>0-100000</v>
      </c>
      <c r="F97" s="22">
        <v>16960</v>
      </c>
      <c r="G97" s="22">
        <v>81</v>
      </c>
      <c r="H97" s="22">
        <v>6</v>
      </c>
      <c r="I97" s="22" t="str">
        <f t="shared" si="11"/>
        <v>0-1000</v>
      </c>
      <c r="J97" s="22">
        <v>9374</v>
      </c>
      <c r="K97" s="22">
        <v>782</v>
      </c>
      <c r="L97" s="22">
        <v>14</v>
      </c>
      <c r="M97" s="22">
        <v>213</v>
      </c>
      <c r="N97" s="24">
        <f t="shared" si="12"/>
        <v>0.37873217243747725</v>
      </c>
      <c r="O97" s="25">
        <f t="shared" si="13"/>
        <v>6.4268867924528308E-2</v>
      </c>
      <c r="P97" s="22" t="str">
        <f t="shared" si="14"/>
        <v>Duration &gt; 30secs</v>
      </c>
    </row>
    <row r="98" spans="1:16" ht="15" x14ac:dyDescent="0.35">
      <c r="A98" s="22" t="s">
        <v>218</v>
      </c>
      <c r="B98" s="22">
        <v>8</v>
      </c>
      <c r="C98" s="22" t="s">
        <v>24</v>
      </c>
      <c r="D98" s="34">
        <v>35231</v>
      </c>
      <c r="E98" s="34" t="str">
        <f t="shared" ref="E98:E129" si="15">IF(D98&lt;=100000, "0-100000", IF(D98&lt;=200000, "100001-200000", IF(D98&lt;=300000, "200001-300000", "300000+")))</f>
        <v>0-100000</v>
      </c>
      <c r="F98" s="22">
        <v>31142</v>
      </c>
      <c r="G98" s="22">
        <v>74</v>
      </c>
      <c r="H98" s="22">
        <v>22</v>
      </c>
      <c r="I98" s="22" t="str">
        <f t="shared" ref="I98:I129" si="16">IF(H98&lt;=1000, "0-1000", IF(D98&lt;=2000, "1001-2000", IF(D98&lt;=3000, "2001-3000", "3000+")))</f>
        <v>0-1000</v>
      </c>
      <c r="J98" s="22">
        <v>16704</v>
      </c>
      <c r="K98" s="22">
        <v>1190</v>
      </c>
      <c r="L98" s="22">
        <v>20</v>
      </c>
      <c r="M98" s="22">
        <v>744</v>
      </c>
      <c r="N98" s="24">
        <f t="shared" ref="N98:N129" si="17">IFERROR(J98/D98,0)</f>
        <v>0.47412789872555422</v>
      </c>
      <c r="O98" s="25">
        <f t="shared" ref="O98:O129" si="18">IFERROR((K98+L98+M98+G98)/F98,0)</f>
        <v>6.5121058377753518E-2</v>
      </c>
      <c r="P98" s="22" t="str">
        <f t="shared" ref="P98:P129" si="19">IF(B98&gt;30,"Duration &gt; 30secs","Duration &lt;= 30secs")</f>
        <v>Duration &lt;= 30secs</v>
      </c>
    </row>
    <row r="99" spans="1:16" ht="15" x14ac:dyDescent="0.35">
      <c r="A99" s="22" t="s">
        <v>350</v>
      </c>
      <c r="B99" s="22">
        <v>20</v>
      </c>
      <c r="C99" s="22" t="s">
        <v>24</v>
      </c>
      <c r="D99" s="34">
        <v>10339</v>
      </c>
      <c r="E99" s="34" t="str">
        <f t="shared" si="15"/>
        <v>0-100000</v>
      </c>
      <c r="F99" s="22">
        <v>8784</v>
      </c>
      <c r="G99" s="22">
        <v>73</v>
      </c>
      <c r="H99" s="22">
        <v>3</v>
      </c>
      <c r="I99" s="22" t="str">
        <f t="shared" si="16"/>
        <v>0-1000</v>
      </c>
      <c r="J99" s="22">
        <v>9334</v>
      </c>
      <c r="K99" s="22">
        <v>423</v>
      </c>
      <c r="L99" s="22">
        <v>2</v>
      </c>
      <c r="M99" s="22">
        <v>165</v>
      </c>
      <c r="N99" s="24">
        <f t="shared" si="17"/>
        <v>0.90279524131927658</v>
      </c>
      <c r="O99" s="25">
        <f t="shared" si="18"/>
        <v>7.5478142076502733E-2</v>
      </c>
      <c r="P99" s="22" t="str">
        <f t="shared" si="19"/>
        <v>Duration &lt;= 30secs</v>
      </c>
    </row>
    <row r="100" spans="1:16" ht="15" x14ac:dyDescent="0.35">
      <c r="A100" s="22" t="s">
        <v>84</v>
      </c>
      <c r="B100" s="22">
        <v>64</v>
      </c>
      <c r="C100" s="22" t="s">
        <v>24</v>
      </c>
      <c r="D100" s="34">
        <v>27829</v>
      </c>
      <c r="E100" s="34" t="str">
        <f t="shared" si="15"/>
        <v>0-100000</v>
      </c>
      <c r="F100" s="22">
        <v>20776</v>
      </c>
      <c r="G100" s="22">
        <v>68</v>
      </c>
      <c r="H100" s="22">
        <v>43</v>
      </c>
      <c r="I100" s="22" t="str">
        <f t="shared" si="16"/>
        <v>0-1000</v>
      </c>
      <c r="J100" s="22">
        <v>9910</v>
      </c>
      <c r="K100" s="22">
        <v>1125</v>
      </c>
      <c r="L100" s="22">
        <v>35</v>
      </c>
      <c r="M100" s="22">
        <v>388</v>
      </c>
      <c r="N100" s="24">
        <f t="shared" si="17"/>
        <v>0.35610334543102518</v>
      </c>
      <c r="O100" s="25">
        <f t="shared" si="18"/>
        <v>7.7782056218713896E-2</v>
      </c>
      <c r="P100" s="22" t="str">
        <f t="shared" si="19"/>
        <v>Duration &gt; 30secs</v>
      </c>
    </row>
    <row r="101" spans="1:16" ht="15" x14ac:dyDescent="0.35">
      <c r="A101" s="22" t="s">
        <v>230</v>
      </c>
      <c r="B101" s="22">
        <v>88</v>
      </c>
      <c r="C101" s="22" t="s">
        <v>24</v>
      </c>
      <c r="D101" s="34">
        <v>24140</v>
      </c>
      <c r="E101" s="34" t="str">
        <f t="shared" si="15"/>
        <v>0-100000</v>
      </c>
      <c r="F101" s="22">
        <v>18761</v>
      </c>
      <c r="G101" s="22">
        <v>65</v>
      </c>
      <c r="H101" s="22">
        <v>9</v>
      </c>
      <c r="I101" s="22" t="str">
        <f t="shared" si="16"/>
        <v>0-1000</v>
      </c>
      <c r="J101" s="22">
        <v>10425</v>
      </c>
      <c r="K101" s="22">
        <v>1062</v>
      </c>
      <c r="L101" s="22">
        <v>2</v>
      </c>
      <c r="M101" s="22">
        <v>257</v>
      </c>
      <c r="N101" s="24">
        <f t="shared" si="17"/>
        <v>0.43185584092792045</v>
      </c>
      <c r="O101" s="25">
        <f t="shared" si="18"/>
        <v>7.387665902670433E-2</v>
      </c>
      <c r="P101" s="22" t="str">
        <f t="shared" si="19"/>
        <v>Duration &gt; 30secs</v>
      </c>
    </row>
    <row r="102" spans="1:16" ht="15" x14ac:dyDescent="0.35">
      <c r="A102" s="22" t="s">
        <v>347</v>
      </c>
      <c r="B102" s="22">
        <v>83</v>
      </c>
      <c r="C102" s="22" t="s">
        <v>24</v>
      </c>
      <c r="D102" s="34">
        <v>13486</v>
      </c>
      <c r="E102" s="34" t="str">
        <f t="shared" si="15"/>
        <v>0-100000</v>
      </c>
      <c r="F102" s="22">
        <v>11510</v>
      </c>
      <c r="G102" s="22">
        <v>63</v>
      </c>
      <c r="H102" s="22">
        <v>2</v>
      </c>
      <c r="I102" s="22" t="str">
        <f t="shared" si="16"/>
        <v>0-1000</v>
      </c>
      <c r="J102" s="22">
        <v>12378</v>
      </c>
      <c r="K102" s="22">
        <v>655</v>
      </c>
      <c r="L102" s="22">
        <v>17</v>
      </c>
      <c r="M102" s="22">
        <v>282</v>
      </c>
      <c r="N102" s="24">
        <f t="shared" si="17"/>
        <v>0.91784072371348069</v>
      </c>
      <c r="O102" s="25">
        <f t="shared" si="18"/>
        <v>8.8357949609035619E-2</v>
      </c>
      <c r="P102" s="22" t="str">
        <f t="shared" si="19"/>
        <v>Duration &gt; 30secs</v>
      </c>
    </row>
    <row r="103" spans="1:16" ht="15" x14ac:dyDescent="0.35">
      <c r="A103" s="22" t="s">
        <v>149</v>
      </c>
      <c r="B103" s="22">
        <v>55</v>
      </c>
      <c r="C103" s="22" t="s">
        <v>24</v>
      </c>
      <c r="D103" s="34">
        <v>16440</v>
      </c>
      <c r="E103" s="34" t="str">
        <f t="shared" si="15"/>
        <v>0-100000</v>
      </c>
      <c r="F103" s="22">
        <v>12392</v>
      </c>
      <c r="G103" s="22">
        <v>61</v>
      </c>
      <c r="H103" s="22">
        <v>6</v>
      </c>
      <c r="I103" s="22" t="str">
        <f t="shared" si="16"/>
        <v>0-1000</v>
      </c>
      <c r="J103" s="22">
        <v>5769</v>
      </c>
      <c r="K103" s="22">
        <v>285</v>
      </c>
      <c r="L103" s="22">
        <v>0</v>
      </c>
      <c r="M103" s="22">
        <v>126</v>
      </c>
      <c r="N103" s="24">
        <f t="shared" si="17"/>
        <v>0.35091240875912411</v>
      </c>
      <c r="O103" s="25">
        <f t="shared" si="18"/>
        <v>3.8089089735313109E-2</v>
      </c>
      <c r="P103" s="22" t="str">
        <f t="shared" si="19"/>
        <v>Duration &gt; 30secs</v>
      </c>
    </row>
    <row r="104" spans="1:16" ht="15" x14ac:dyDescent="0.35">
      <c r="A104" s="22" t="s">
        <v>86</v>
      </c>
      <c r="B104" s="22">
        <v>29</v>
      </c>
      <c r="C104" s="22" t="s">
        <v>24</v>
      </c>
      <c r="D104" s="34">
        <v>31456</v>
      </c>
      <c r="E104" s="34" t="str">
        <f t="shared" si="15"/>
        <v>0-100000</v>
      </c>
      <c r="F104" s="22">
        <v>24963</v>
      </c>
      <c r="G104" s="22">
        <v>60</v>
      </c>
      <c r="H104" s="22">
        <v>17</v>
      </c>
      <c r="I104" s="22" t="str">
        <f t="shared" si="16"/>
        <v>0-1000</v>
      </c>
      <c r="J104" s="22">
        <v>12287</v>
      </c>
      <c r="K104" s="22">
        <v>882</v>
      </c>
      <c r="L104" s="22">
        <v>18</v>
      </c>
      <c r="M104" s="22">
        <v>532</v>
      </c>
      <c r="N104" s="24">
        <f t="shared" si="17"/>
        <v>0.3906091047812818</v>
      </c>
      <c r="O104" s="25">
        <f t="shared" si="18"/>
        <v>5.9768457316828907E-2</v>
      </c>
      <c r="P104" s="22" t="str">
        <f t="shared" si="19"/>
        <v>Duration &lt;= 30secs</v>
      </c>
    </row>
    <row r="105" spans="1:16" ht="15" x14ac:dyDescent="0.35">
      <c r="A105" s="22" t="s">
        <v>334</v>
      </c>
      <c r="B105" s="22">
        <v>9</v>
      </c>
      <c r="C105" s="22" t="s">
        <v>24</v>
      </c>
      <c r="D105" s="34">
        <v>15979</v>
      </c>
      <c r="E105" s="34" t="str">
        <f t="shared" si="15"/>
        <v>0-100000</v>
      </c>
      <c r="F105" s="22">
        <v>14230</v>
      </c>
      <c r="G105" s="22">
        <v>60</v>
      </c>
      <c r="H105" s="22">
        <v>8</v>
      </c>
      <c r="I105" s="22" t="str">
        <f t="shared" si="16"/>
        <v>0-1000</v>
      </c>
      <c r="J105" s="22">
        <v>15287</v>
      </c>
      <c r="K105" s="22">
        <v>530</v>
      </c>
      <c r="L105" s="22">
        <v>113</v>
      </c>
      <c r="M105" s="22">
        <v>506</v>
      </c>
      <c r="N105" s="24">
        <f t="shared" si="17"/>
        <v>0.95669315977220104</v>
      </c>
      <c r="O105" s="25">
        <f t="shared" si="18"/>
        <v>8.4961349262122274E-2</v>
      </c>
      <c r="P105" s="22" t="str">
        <f t="shared" si="19"/>
        <v>Duration &lt;= 30secs</v>
      </c>
    </row>
    <row r="106" spans="1:16" ht="15" x14ac:dyDescent="0.35">
      <c r="A106" s="22" t="s">
        <v>294</v>
      </c>
      <c r="B106" s="22">
        <v>29</v>
      </c>
      <c r="C106" s="22" t="s">
        <v>24</v>
      </c>
      <c r="D106" s="34">
        <v>17144</v>
      </c>
      <c r="E106" s="34" t="str">
        <f t="shared" si="15"/>
        <v>0-100000</v>
      </c>
      <c r="F106" s="22">
        <v>13686</v>
      </c>
      <c r="G106" s="22">
        <v>59</v>
      </c>
      <c r="H106" s="22">
        <v>2</v>
      </c>
      <c r="I106" s="22" t="str">
        <f t="shared" si="16"/>
        <v>0-1000</v>
      </c>
      <c r="J106" s="22">
        <v>6254</v>
      </c>
      <c r="K106" s="22">
        <v>689</v>
      </c>
      <c r="L106" s="22">
        <v>11</v>
      </c>
      <c r="M106" s="22">
        <v>313</v>
      </c>
      <c r="N106" s="24">
        <f t="shared" si="17"/>
        <v>0.36479234717685488</v>
      </c>
      <c r="O106" s="25">
        <f t="shared" si="18"/>
        <v>7.8328218617565393E-2</v>
      </c>
      <c r="P106" s="22" t="str">
        <f t="shared" si="19"/>
        <v>Duration &lt;= 30secs</v>
      </c>
    </row>
    <row r="107" spans="1:16" ht="15" x14ac:dyDescent="0.35">
      <c r="A107" s="22" t="s">
        <v>161</v>
      </c>
      <c r="B107" s="22">
        <v>62</v>
      </c>
      <c r="C107" s="22" t="s">
        <v>24</v>
      </c>
      <c r="D107" s="34">
        <v>22012</v>
      </c>
      <c r="E107" s="34" t="str">
        <f t="shared" si="15"/>
        <v>0-100000</v>
      </c>
      <c r="F107" s="22">
        <v>17297</v>
      </c>
      <c r="G107" s="22">
        <v>57</v>
      </c>
      <c r="H107" s="22">
        <v>17</v>
      </c>
      <c r="I107" s="22" t="str">
        <f t="shared" si="16"/>
        <v>0-1000</v>
      </c>
      <c r="J107" s="22">
        <v>8549</v>
      </c>
      <c r="K107" s="22">
        <v>988</v>
      </c>
      <c r="L107" s="22">
        <v>17</v>
      </c>
      <c r="M107" s="22">
        <v>289</v>
      </c>
      <c r="N107" s="24">
        <f t="shared" si="17"/>
        <v>0.38837906596401961</v>
      </c>
      <c r="O107" s="25">
        <f t="shared" si="18"/>
        <v>7.8106029947389716E-2</v>
      </c>
      <c r="P107" s="22" t="str">
        <f t="shared" si="19"/>
        <v>Duration &gt; 30secs</v>
      </c>
    </row>
    <row r="108" spans="1:16" ht="15" x14ac:dyDescent="0.35">
      <c r="A108" s="22" t="s">
        <v>338</v>
      </c>
      <c r="B108" s="22">
        <v>76</v>
      </c>
      <c r="C108" s="22" t="s">
        <v>24</v>
      </c>
      <c r="D108" s="34">
        <v>14522</v>
      </c>
      <c r="E108" s="34" t="str">
        <f t="shared" si="15"/>
        <v>0-100000</v>
      </c>
      <c r="F108" s="22">
        <v>11596</v>
      </c>
      <c r="G108" s="22">
        <v>56</v>
      </c>
      <c r="H108" s="22">
        <v>10</v>
      </c>
      <c r="I108" s="22" t="str">
        <f t="shared" si="16"/>
        <v>0-1000</v>
      </c>
      <c r="J108" s="22">
        <v>14032</v>
      </c>
      <c r="K108" s="22">
        <v>689</v>
      </c>
      <c r="L108" s="22">
        <v>5</v>
      </c>
      <c r="M108" s="22">
        <v>190</v>
      </c>
      <c r="N108" s="24">
        <f t="shared" si="17"/>
        <v>0.96625809117201489</v>
      </c>
      <c r="O108" s="25">
        <f t="shared" si="18"/>
        <v>8.1062435322525009E-2</v>
      </c>
      <c r="P108" s="22" t="str">
        <f t="shared" si="19"/>
        <v>Duration &gt; 30secs</v>
      </c>
    </row>
    <row r="109" spans="1:16" ht="15" x14ac:dyDescent="0.35">
      <c r="A109" s="22" t="s">
        <v>98</v>
      </c>
      <c r="B109" s="22">
        <v>82</v>
      </c>
      <c r="C109" s="22" t="s">
        <v>24</v>
      </c>
      <c r="D109" s="34">
        <v>18829</v>
      </c>
      <c r="E109" s="34" t="str">
        <f t="shared" si="15"/>
        <v>0-100000</v>
      </c>
      <c r="F109" s="22">
        <v>14481</v>
      </c>
      <c r="G109" s="22">
        <v>55</v>
      </c>
      <c r="H109" s="22">
        <v>12</v>
      </c>
      <c r="I109" s="22" t="str">
        <f t="shared" si="16"/>
        <v>0-1000</v>
      </c>
      <c r="J109" s="22">
        <v>6312</v>
      </c>
      <c r="K109" s="22">
        <v>658</v>
      </c>
      <c r="L109" s="22">
        <v>25</v>
      </c>
      <c r="M109" s="22">
        <v>210</v>
      </c>
      <c r="N109" s="24">
        <f t="shared" si="17"/>
        <v>0.33522757448616497</v>
      </c>
      <c r="O109" s="25">
        <f t="shared" si="18"/>
        <v>6.54650921897659E-2</v>
      </c>
      <c r="P109" s="22" t="str">
        <f t="shared" si="19"/>
        <v>Duration &gt; 30secs</v>
      </c>
    </row>
    <row r="110" spans="1:16" ht="15" x14ac:dyDescent="0.35">
      <c r="A110" s="22" t="s">
        <v>179</v>
      </c>
      <c r="B110" s="22">
        <v>27</v>
      </c>
      <c r="C110" s="22" t="s">
        <v>24</v>
      </c>
      <c r="D110" s="34">
        <v>20187</v>
      </c>
      <c r="E110" s="34" t="str">
        <f t="shared" si="15"/>
        <v>0-100000</v>
      </c>
      <c r="F110" s="22">
        <v>15443</v>
      </c>
      <c r="G110" s="22">
        <v>55</v>
      </c>
      <c r="H110" s="22">
        <v>6</v>
      </c>
      <c r="I110" s="22" t="str">
        <f t="shared" si="16"/>
        <v>0-1000</v>
      </c>
      <c r="J110" s="22">
        <v>6584</v>
      </c>
      <c r="K110" s="22">
        <v>588</v>
      </c>
      <c r="L110" s="22">
        <v>17</v>
      </c>
      <c r="M110" s="22">
        <v>51</v>
      </c>
      <c r="N110" s="24">
        <f t="shared" si="17"/>
        <v>0.3261504928914648</v>
      </c>
      <c r="O110" s="25">
        <f t="shared" si="18"/>
        <v>4.6040277148222494E-2</v>
      </c>
      <c r="P110" s="22" t="str">
        <f t="shared" si="19"/>
        <v>Duration &lt;= 30secs</v>
      </c>
    </row>
    <row r="111" spans="1:16" ht="15" x14ac:dyDescent="0.35">
      <c r="A111" s="22" t="s">
        <v>155</v>
      </c>
      <c r="B111" s="22">
        <v>97</v>
      </c>
      <c r="C111" s="22" t="s">
        <v>24</v>
      </c>
      <c r="D111" s="34">
        <v>26337</v>
      </c>
      <c r="E111" s="34" t="str">
        <f t="shared" si="15"/>
        <v>0-100000</v>
      </c>
      <c r="F111" s="22">
        <v>20085</v>
      </c>
      <c r="G111" s="22">
        <v>54</v>
      </c>
      <c r="H111" s="22">
        <v>15</v>
      </c>
      <c r="I111" s="22" t="str">
        <f t="shared" si="16"/>
        <v>0-1000</v>
      </c>
      <c r="J111" s="22">
        <v>10853</v>
      </c>
      <c r="K111" s="22">
        <v>1130</v>
      </c>
      <c r="L111" s="22">
        <v>6</v>
      </c>
      <c r="M111" s="22">
        <v>369</v>
      </c>
      <c r="N111" s="24">
        <f t="shared" si="17"/>
        <v>0.41208186201921254</v>
      </c>
      <c r="O111" s="25">
        <f t="shared" si="18"/>
        <v>7.7620114513318392E-2</v>
      </c>
      <c r="P111" s="22" t="str">
        <f t="shared" si="19"/>
        <v>Duration &gt; 30secs</v>
      </c>
    </row>
    <row r="112" spans="1:16" ht="15" x14ac:dyDescent="0.35">
      <c r="A112" s="22" t="s">
        <v>177</v>
      </c>
      <c r="B112" s="22">
        <v>0</v>
      </c>
      <c r="C112" s="22" t="s">
        <v>108</v>
      </c>
      <c r="D112" s="34">
        <v>22801</v>
      </c>
      <c r="E112" s="34" t="str">
        <f t="shared" si="15"/>
        <v>0-100000</v>
      </c>
      <c r="F112" s="22">
        <v>17566</v>
      </c>
      <c r="G112" s="22">
        <v>53</v>
      </c>
      <c r="H112" s="22">
        <v>6</v>
      </c>
      <c r="I112" s="22" t="str">
        <f t="shared" si="16"/>
        <v>0-1000</v>
      </c>
      <c r="J112" s="22">
        <v>0</v>
      </c>
      <c r="K112" s="22">
        <v>721</v>
      </c>
      <c r="L112" s="22">
        <v>23</v>
      </c>
      <c r="M112" s="22">
        <v>789</v>
      </c>
      <c r="N112" s="24">
        <f t="shared" si="17"/>
        <v>0</v>
      </c>
      <c r="O112" s="25">
        <f t="shared" si="18"/>
        <v>9.0288056472731415E-2</v>
      </c>
      <c r="P112" s="22" t="str">
        <f t="shared" si="19"/>
        <v>Duration &lt;= 30secs</v>
      </c>
    </row>
    <row r="113" spans="1:16" ht="15" x14ac:dyDescent="0.35">
      <c r="A113" s="22" t="s">
        <v>102</v>
      </c>
      <c r="B113" s="22">
        <v>46</v>
      </c>
      <c r="C113" s="22" t="s">
        <v>24</v>
      </c>
      <c r="D113" s="34">
        <v>18340</v>
      </c>
      <c r="E113" s="34" t="str">
        <f t="shared" si="15"/>
        <v>0-100000</v>
      </c>
      <c r="F113" s="22">
        <v>14582</v>
      </c>
      <c r="G113" s="22">
        <v>52</v>
      </c>
      <c r="H113" s="22">
        <v>33</v>
      </c>
      <c r="I113" s="22" t="str">
        <f t="shared" si="16"/>
        <v>0-1000</v>
      </c>
      <c r="J113" s="22">
        <v>6634</v>
      </c>
      <c r="K113" s="22">
        <v>658</v>
      </c>
      <c r="L113" s="22">
        <v>0</v>
      </c>
      <c r="M113" s="22">
        <v>357</v>
      </c>
      <c r="N113" s="24">
        <f t="shared" si="17"/>
        <v>0.36172300981461286</v>
      </c>
      <c r="O113" s="25">
        <f t="shared" si="18"/>
        <v>7.3172404334110541E-2</v>
      </c>
      <c r="P113" s="22" t="str">
        <f t="shared" si="19"/>
        <v>Duration &gt; 30secs</v>
      </c>
    </row>
    <row r="114" spans="1:16" ht="15" x14ac:dyDescent="0.35">
      <c r="A114" s="22" t="s">
        <v>232</v>
      </c>
      <c r="B114" s="22">
        <v>0</v>
      </c>
      <c r="C114" s="22" t="s">
        <v>108</v>
      </c>
      <c r="D114" s="34">
        <v>21674</v>
      </c>
      <c r="E114" s="34" t="str">
        <f t="shared" si="15"/>
        <v>0-100000</v>
      </c>
      <c r="F114" s="22">
        <v>16534</v>
      </c>
      <c r="G114" s="22">
        <v>49</v>
      </c>
      <c r="H114" s="22">
        <v>3</v>
      </c>
      <c r="I114" s="22" t="str">
        <f t="shared" si="16"/>
        <v>0-1000</v>
      </c>
      <c r="J114" s="22">
        <v>0</v>
      </c>
      <c r="K114" s="22">
        <v>588</v>
      </c>
      <c r="L114" s="22">
        <v>2</v>
      </c>
      <c r="M114" s="22">
        <v>683</v>
      </c>
      <c r="N114" s="24">
        <f t="shared" si="17"/>
        <v>0</v>
      </c>
      <c r="O114" s="25">
        <f t="shared" si="18"/>
        <v>7.995645336881578E-2</v>
      </c>
      <c r="P114" s="22" t="str">
        <f t="shared" si="19"/>
        <v>Duration &lt;= 30secs</v>
      </c>
    </row>
    <row r="115" spans="1:16" ht="15" x14ac:dyDescent="0.35">
      <c r="A115" s="22" t="s">
        <v>189</v>
      </c>
      <c r="B115" s="22">
        <v>15</v>
      </c>
      <c r="C115" s="22" t="s">
        <v>24</v>
      </c>
      <c r="D115" s="34">
        <v>39119</v>
      </c>
      <c r="E115" s="34" t="str">
        <f t="shared" si="15"/>
        <v>0-100000</v>
      </c>
      <c r="F115" s="22">
        <v>35462</v>
      </c>
      <c r="G115" s="22">
        <v>43</v>
      </c>
      <c r="H115" s="22">
        <v>34</v>
      </c>
      <c r="I115" s="22" t="str">
        <f t="shared" si="16"/>
        <v>0-1000</v>
      </c>
      <c r="J115" s="22">
        <v>14456</v>
      </c>
      <c r="K115" s="22">
        <v>639</v>
      </c>
      <c r="L115" s="22">
        <v>60</v>
      </c>
      <c r="M115" s="22">
        <v>119</v>
      </c>
      <c r="N115" s="24">
        <f t="shared" si="17"/>
        <v>0.36953909864771595</v>
      </c>
      <c r="O115" s="25">
        <f t="shared" si="18"/>
        <v>2.4279510461902881E-2</v>
      </c>
      <c r="P115" s="22" t="str">
        <f t="shared" si="19"/>
        <v>Duration &lt;= 30secs</v>
      </c>
    </row>
    <row r="116" spans="1:16" ht="15" x14ac:dyDescent="0.35">
      <c r="A116" s="22" t="s">
        <v>292</v>
      </c>
      <c r="B116" s="22">
        <v>22</v>
      </c>
      <c r="C116" s="22" t="s">
        <v>24</v>
      </c>
      <c r="D116" s="34">
        <v>17293</v>
      </c>
      <c r="E116" s="34" t="str">
        <f t="shared" si="15"/>
        <v>0-100000</v>
      </c>
      <c r="F116" s="22">
        <v>13773</v>
      </c>
      <c r="G116" s="22">
        <v>43</v>
      </c>
      <c r="H116" s="22">
        <v>4</v>
      </c>
      <c r="I116" s="22" t="str">
        <f t="shared" si="16"/>
        <v>0-1000</v>
      </c>
      <c r="J116" s="22">
        <v>6444</v>
      </c>
      <c r="K116" s="22">
        <v>605</v>
      </c>
      <c r="L116" s="22">
        <v>4</v>
      </c>
      <c r="M116" s="22">
        <v>193</v>
      </c>
      <c r="N116" s="24">
        <f t="shared" si="17"/>
        <v>0.37263632683744868</v>
      </c>
      <c r="O116" s="25">
        <f t="shared" si="18"/>
        <v>6.1351920424018005E-2</v>
      </c>
      <c r="P116" s="22" t="str">
        <f t="shared" si="19"/>
        <v>Duration &lt;= 30secs</v>
      </c>
    </row>
    <row r="117" spans="1:16" ht="15" x14ac:dyDescent="0.35">
      <c r="A117" s="22" t="s">
        <v>254</v>
      </c>
      <c r="B117" s="22">
        <v>0</v>
      </c>
      <c r="C117" s="22" t="s">
        <v>108</v>
      </c>
      <c r="D117" s="34">
        <v>20970</v>
      </c>
      <c r="E117" s="34" t="str">
        <f t="shared" si="15"/>
        <v>0-100000</v>
      </c>
      <c r="F117" s="22">
        <v>15223</v>
      </c>
      <c r="G117" s="22">
        <v>42</v>
      </c>
      <c r="H117" s="22">
        <v>3</v>
      </c>
      <c r="I117" s="22" t="str">
        <f t="shared" si="16"/>
        <v>0-1000</v>
      </c>
      <c r="J117" s="22">
        <v>0</v>
      </c>
      <c r="K117" s="22">
        <v>558</v>
      </c>
      <c r="L117" s="22">
        <v>9</v>
      </c>
      <c r="M117" s="22">
        <v>684</v>
      </c>
      <c r="N117" s="24">
        <f t="shared" si="17"/>
        <v>0</v>
      </c>
      <c r="O117" s="25">
        <f t="shared" si="18"/>
        <v>8.4937265979110554E-2</v>
      </c>
      <c r="P117" s="22" t="str">
        <f t="shared" si="19"/>
        <v>Duration &lt;= 30secs</v>
      </c>
    </row>
    <row r="118" spans="1:16" ht="15" x14ac:dyDescent="0.35">
      <c r="A118" s="22" t="s">
        <v>145</v>
      </c>
      <c r="B118" s="22">
        <v>0</v>
      </c>
      <c r="C118" s="22" t="s">
        <v>138</v>
      </c>
      <c r="D118" s="34">
        <v>35057</v>
      </c>
      <c r="E118" s="34" t="str">
        <f t="shared" si="15"/>
        <v>0-100000</v>
      </c>
      <c r="F118" s="22">
        <v>31629</v>
      </c>
      <c r="G118" s="22">
        <v>41</v>
      </c>
      <c r="H118" s="22">
        <v>7</v>
      </c>
      <c r="I118" s="22" t="str">
        <f t="shared" si="16"/>
        <v>0-1000</v>
      </c>
      <c r="J118" s="22">
        <v>0</v>
      </c>
      <c r="K118" s="22">
        <v>591</v>
      </c>
      <c r="L118" s="22">
        <v>88</v>
      </c>
      <c r="M118" s="22">
        <v>210</v>
      </c>
      <c r="N118" s="24">
        <f t="shared" si="17"/>
        <v>0</v>
      </c>
      <c r="O118" s="25">
        <f t="shared" si="18"/>
        <v>2.9403395617945555E-2</v>
      </c>
      <c r="P118" s="22" t="str">
        <f t="shared" si="19"/>
        <v>Duration &lt;= 30secs</v>
      </c>
    </row>
    <row r="119" spans="1:16" ht="15" x14ac:dyDescent="0.35">
      <c r="A119" s="22" t="s">
        <v>52</v>
      </c>
      <c r="B119" s="22">
        <v>67</v>
      </c>
      <c r="C119" s="22" t="s">
        <v>24</v>
      </c>
      <c r="D119" s="34">
        <v>17149</v>
      </c>
      <c r="E119" s="34" t="str">
        <f t="shared" si="15"/>
        <v>0-100000</v>
      </c>
      <c r="F119" s="22">
        <v>13895</v>
      </c>
      <c r="G119" s="22">
        <v>39</v>
      </c>
      <c r="H119" s="22">
        <v>16</v>
      </c>
      <c r="I119" s="22" t="str">
        <f t="shared" si="16"/>
        <v>0-1000</v>
      </c>
      <c r="J119" s="22">
        <v>6912</v>
      </c>
      <c r="K119" s="22">
        <v>711</v>
      </c>
      <c r="L119" s="22">
        <v>15</v>
      </c>
      <c r="M119" s="22">
        <v>243</v>
      </c>
      <c r="N119" s="24">
        <f t="shared" si="17"/>
        <v>0.40305557175345502</v>
      </c>
      <c r="O119" s="25">
        <f t="shared" si="18"/>
        <v>7.2544080604534003E-2</v>
      </c>
      <c r="P119" s="22" t="str">
        <f t="shared" si="19"/>
        <v>Duration &gt; 30secs</v>
      </c>
    </row>
    <row r="120" spans="1:16" ht="15" x14ac:dyDescent="0.35">
      <c r="A120" s="22" t="s">
        <v>132</v>
      </c>
      <c r="B120" s="22">
        <v>0</v>
      </c>
      <c r="C120" s="22" t="s">
        <v>108</v>
      </c>
      <c r="D120" s="34">
        <v>18471</v>
      </c>
      <c r="E120" s="34" t="str">
        <f t="shared" si="15"/>
        <v>0-100000</v>
      </c>
      <c r="F120" s="22">
        <v>13778</v>
      </c>
      <c r="G120" s="22">
        <v>39</v>
      </c>
      <c r="H120" s="22">
        <v>2</v>
      </c>
      <c r="I120" s="22" t="str">
        <f t="shared" si="16"/>
        <v>0-1000</v>
      </c>
      <c r="J120" s="22">
        <v>0</v>
      </c>
      <c r="K120" s="22">
        <v>702</v>
      </c>
      <c r="L120" s="22">
        <v>25</v>
      </c>
      <c r="M120" s="22">
        <v>297</v>
      </c>
      <c r="N120" s="24">
        <f t="shared" si="17"/>
        <v>0</v>
      </c>
      <c r="O120" s="25">
        <f t="shared" si="18"/>
        <v>7.7151981419654528E-2</v>
      </c>
      <c r="P120" s="22" t="str">
        <f t="shared" si="19"/>
        <v>Duration &lt;= 30secs</v>
      </c>
    </row>
    <row r="121" spans="1:16" ht="15" x14ac:dyDescent="0.35">
      <c r="A121" s="22" t="s">
        <v>200</v>
      </c>
      <c r="B121" s="22">
        <v>22</v>
      </c>
      <c r="C121" s="22" t="s">
        <v>24</v>
      </c>
      <c r="D121" s="34">
        <v>18857</v>
      </c>
      <c r="E121" s="34" t="str">
        <f t="shared" si="15"/>
        <v>0-100000</v>
      </c>
      <c r="F121" s="22">
        <v>14860</v>
      </c>
      <c r="G121" s="22">
        <v>37</v>
      </c>
      <c r="H121" s="22">
        <v>20</v>
      </c>
      <c r="I121" s="22" t="str">
        <f t="shared" si="16"/>
        <v>0-1000</v>
      </c>
      <c r="J121" s="22">
        <v>7908</v>
      </c>
      <c r="K121" s="22">
        <v>454</v>
      </c>
      <c r="L121" s="22">
        <v>9</v>
      </c>
      <c r="M121" s="22">
        <v>247</v>
      </c>
      <c r="N121" s="24">
        <f t="shared" si="17"/>
        <v>0.41936681338494991</v>
      </c>
      <c r="O121" s="25">
        <f t="shared" si="18"/>
        <v>5.0269179004037684E-2</v>
      </c>
      <c r="P121" s="22" t="str">
        <f t="shared" si="19"/>
        <v>Duration &lt;= 30secs</v>
      </c>
    </row>
    <row r="122" spans="1:16" ht="15" x14ac:dyDescent="0.35">
      <c r="A122" s="22" t="s">
        <v>242</v>
      </c>
      <c r="B122" s="22">
        <v>88</v>
      </c>
      <c r="C122" s="22" t="s">
        <v>24</v>
      </c>
      <c r="D122" s="34">
        <v>20910</v>
      </c>
      <c r="E122" s="34" t="str">
        <f t="shared" si="15"/>
        <v>0-100000</v>
      </c>
      <c r="F122" s="22">
        <v>18742</v>
      </c>
      <c r="G122" s="22">
        <v>37</v>
      </c>
      <c r="H122" s="22">
        <v>11</v>
      </c>
      <c r="I122" s="22" t="str">
        <f t="shared" si="16"/>
        <v>0-1000</v>
      </c>
      <c r="J122" s="22">
        <v>9589</v>
      </c>
      <c r="K122" s="22">
        <v>949</v>
      </c>
      <c r="L122" s="22">
        <v>3</v>
      </c>
      <c r="M122" s="22">
        <v>135</v>
      </c>
      <c r="N122" s="24">
        <f t="shared" si="17"/>
        <v>0.45858440937350547</v>
      </c>
      <c r="O122" s="25">
        <f t="shared" si="18"/>
        <v>5.9972254828726923E-2</v>
      </c>
      <c r="P122" s="22" t="str">
        <f t="shared" si="19"/>
        <v>Duration &gt; 30secs</v>
      </c>
    </row>
    <row r="123" spans="1:16" ht="15" x14ac:dyDescent="0.35">
      <c r="A123" s="22" t="s">
        <v>119</v>
      </c>
      <c r="B123" s="22">
        <v>0</v>
      </c>
      <c r="C123" s="22" t="s">
        <v>108</v>
      </c>
      <c r="D123" s="34">
        <v>25195</v>
      </c>
      <c r="E123" s="34" t="str">
        <f t="shared" si="15"/>
        <v>0-100000</v>
      </c>
      <c r="F123" s="22">
        <v>19785</v>
      </c>
      <c r="G123" s="22">
        <v>37</v>
      </c>
      <c r="H123" s="22">
        <v>4</v>
      </c>
      <c r="I123" s="22" t="str">
        <f t="shared" si="16"/>
        <v>0-1000</v>
      </c>
      <c r="J123" s="22">
        <v>0</v>
      </c>
      <c r="K123" s="22">
        <v>1027</v>
      </c>
      <c r="L123" s="22">
        <v>15</v>
      </c>
      <c r="M123" s="22">
        <v>227</v>
      </c>
      <c r="N123" s="24">
        <f t="shared" si="17"/>
        <v>0</v>
      </c>
      <c r="O123" s="25">
        <f t="shared" si="18"/>
        <v>6.6009603234773825E-2</v>
      </c>
      <c r="P123" s="22" t="str">
        <f t="shared" si="19"/>
        <v>Duration &lt;= 30secs</v>
      </c>
    </row>
    <row r="124" spans="1:16" ht="15" x14ac:dyDescent="0.35">
      <c r="A124" s="22" t="s">
        <v>337</v>
      </c>
      <c r="B124" s="22">
        <v>73</v>
      </c>
      <c r="C124" s="22" t="s">
        <v>24</v>
      </c>
      <c r="D124" s="34">
        <v>15816</v>
      </c>
      <c r="E124" s="34" t="str">
        <f t="shared" si="15"/>
        <v>0-100000</v>
      </c>
      <c r="F124" s="22">
        <v>12695</v>
      </c>
      <c r="G124" s="22">
        <v>37</v>
      </c>
      <c r="H124" s="22">
        <v>2</v>
      </c>
      <c r="I124" s="22" t="str">
        <f t="shared" si="16"/>
        <v>0-1000</v>
      </c>
      <c r="J124" s="22">
        <v>14847</v>
      </c>
      <c r="K124" s="22">
        <v>776</v>
      </c>
      <c r="L124" s="22">
        <v>26</v>
      </c>
      <c r="M124" s="22">
        <v>169</v>
      </c>
      <c r="N124" s="24">
        <f t="shared" si="17"/>
        <v>0.93873292867981795</v>
      </c>
      <c r="O124" s="25">
        <f t="shared" si="18"/>
        <v>7.9401339109885782E-2</v>
      </c>
      <c r="P124" s="22" t="str">
        <f t="shared" si="19"/>
        <v>Duration &gt; 30secs</v>
      </c>
    </row>
    <row r="125" spans="1:16" ht="15" x14ac:dyDescent="0.35">
      <c r="A125" s="22" t="s">
        <v>355</v>
      </c>
      <c r="B125" s="22">
        <v>7</v>
      </c>
      <c r="C125" s="22" t="s">
        <v>24</v>
      </c>
      <c r="D125" s="34">
        <v>15897</v>
      </c>
      <c r="E125" s="34" t="str">
        <f t="shared" si="15"/>
        <v>0-100000</v>
      </c>
      <c r="F125" s="22">
        <v>13580</v>
      </c>
      <c r="G125" s="22">
        <v>36</v>
      </c>
      <c r="H125" s="22">
        <v>3</v>
      </c>
      <c r="I125" s="22" t="str">
        <f t="shared" si="16"/>
        <v>0-1000</v>
      </c>
      <c r="J125" s="22">
        <v>14485</v>
      </c>
      <c r="K125" s="22">
        <v>612</v>
      </c>
      <c r="L125" s="22">
        <v>16</v>
      </c>
      <c r="M125" s="22">
        <v>51</v>
      </c>
      <c r="N125" s="24">
        <f t="shared" si="17"/>
        <v>0.91117820972510533</v>
      </c>
      <c r="O125" s="25">
        <f t="shared" si="18"/>
        <v>5.2650957290132548E-2</v>
      </c>
      <c r="P125" s="22" t="str">
        <f t="shared" si="19"/>
        <v>Duration &lt;= 30secs</v>
      </c>
    </row>
    <row r="126" spans="1:16" ht="15" x14ac:dyDescent="0.35">
      <c r="A126" s="22" t="s">
        <v>238</v>
      </c>
      <c r="B126" s="22">
        <v>0</v>
      </c>
      <c r="C126" s="22" t="s">
        <v>138</v>
      </c>
      <c r="D126" s="34">
        <v>26530</v>
      </c>
      <c r="E126" s="34" t="str">
        <f t="shared" si="15"/>
        <v>0-100000</v>
      </c>
      <c r="F126" s="22">
        <v>24195</v>
      </c>
      <c r="G126" s="22">
        <v>33</v>
      </c>
      <c r="H126" s="22">
        <v>14</v>
      </c>
      <c r="I126" s="22" t="str">
        <f t="shared" si="16"/>
        <v>0-1000</v>
      </c>
      <c r="J126" s="22">
        <v>0</v>
      </c>
      <c r="K126" s="22">
        <v>667</v>
      </c>
      <c r="L126" s="22">
        <v>12</v>
      </c>
      <c r="M126" s="22">
        <v>343</v>
      </c>
      <c r="N126" s="24">
        <f t="shared" si="17"/>
        <v>0</v>
      </c>
      <c r="O126" s="25">
        <f t="shared" si="18"/>
        <v>4.3604050423641245E-2</v>
      </c>
      <c r="P126" s="22" t="str">
        <f t="shared" si="19"/>
        <v>Duration &lt;= 30secs</v>
      </c>
    </row>
    <row r="127" spans="1:16" ht="15" x14ac:dyDescent="0.35">
      <c r="A127" s="22" t="s">
        <v>246</v>
      </c>
      <c r="B127" s="22">
        <v>0</v>
      </c>
      <c r="C127" s="22" t="s">
        <v>138</v>
      </c>
      <c r="D127" s="34">
        <v>13977</v>
      </c>
      <c r="E127" s="34" t="str">
        <f t="shared" si="15"/>
        <v>0-100000</v>
      </c>
      <c r="F127" s="22">
        <v>12588</v>
      </c>
      <c r="G127" s="22">
        <v>31</v>
      </c>
      <c r="H127" s="22">
        <v>9</v>
      </c>
      <c r="I127" s="22" t="str">
        <f t="shared" si="16"/>
        <v>0-1000</v>
      </c>
      <c r="J127" s="22">
        <v>0</v>
      </c>
      <c r="K127" s="22">
        <v>446</v>
      </c>
      <c r="L127" s="22">
        <v>6</v>
      </c>
      <c r="M127" s="22">
        <v>325</v>
      </c>
      <c r="N127" s="24">
        <f t="shared" si="17"/>
        <v>0</v>
      </c>
      <c r="O127" s="25">
        <f t="shared" si="18"/>
        <v>6.4188115665713377E-2</v>
      </c>
      <c r="P127" s="22" t="str">
        <f t="shared" si="19"/>
        <v>Duration &lt;= 30secs</v>
      </c>
    </row>
    <row r="128" spans="1:16" ht="15" x14ac:dyDescent="0.35">
      <c r="A128" s="22" t="s">
        <v>111</v>
      </c>
      <c r="B128" s="22">
        <v>0</v>
      </c>
      <c r="C128" s="22" t="s">
        <v>108</v>
      </c>
      <c r="D128" s="34">
        <v>22375</v>
      </c>
      <c r="E128" s="34" t="str">
        <f t="shared" si="15"/>
        <v>0-100000</v>
      </c>
      <c r="F128" s="22">
        <v>16381</v>
      </c>
      <c r="G128" s="22">
        <v>31</v>
      </c>
      <c r="H128" s="22">
        <v>4</v>
      </c>
      <c r="I128" s="22" t="str">
        <f t="shared" si="16"/>
        <v>0-1000</v>
      </c>
      <c r="J128" s="22">
        <v>0</v>
      </c>
      <c r="K128" s="22">
        <v>677</v>
      </c>
      <c r="L128" s="22">
        <v>12</v>
      </c>
      <c r="M128" s="22">
        <v>451</v>
      </c>
      <c r="N128" s="24">
        <f t="shared" si="17"/>
        <v>0</v>
      </c>
      <c r="O128" s="25">
        <f t="shared" si="18"/>
        <v>7.1485257310298519E-2</v>
      </c>
      <c r="P128" s="22" t="str">
        <f t="shared" si="19"/>
        <v>Duration &lt;= 30secs</v>
      </c>
    </row>
    <row r="129" spans="1:16" ht="15" x14ac:dyDescent="0.35">
      <c r="A129" s="22" t="s">
        <v>346</v>
      </c>
      <c r="B129" s="22">
        <v>73</v>
      </c>
      <c r="C129" s="22" t="s">
        <v>24</v>
      </c>
      <c r="D129" s="34">
        <v>11510</v>
      </c>
      <c r="E129" s="34" t="str">
        <f t="shared" si="15"/>
        <v>0-100000</v>
      </c>
      <c r="F129" s="22">
        <v>8673</v>
      </c>
      <c r="G129" s="22">
        <v>30</v>
      </c>
      <c r="H129" s="22">
        <v>3</v>
      </c>
      <c r="I129" s="22" t="str">
        <f t="shared" si="16"/>
        <v>0-1000</v>
      </c>
      <c r="J129" s="22">
        <v>12382</v>
      </c>
      <c r="K129" s="22">
        <v>447</v>
      </c>
      <c r="L129" s="22">
        <v>20</v>
      </c>
      <c r="M129" s="22">
        <v>107</v>
      </c>
      <c r="N129" s="24">
        <f t="shared" si="17"/>
        <v>1.0757602085143354</v>
      </c>
      <c r="O129" s="25">
        <f t="shared" si="18"/>
        <v>6.9641415888389249E-2</v>
      </c>
      <c r="P129" s="22" t="str">
        <f t="shared" si="19"/>
        <v>Duration &gt; 30secs</v>
      </c>
    </row>
    <row r="130" spans="1:16" ht="15" x14ac:dyDescent="0.35">
      <c r="A130" s="22" t="s">
        <v>330</v>
      </c>
      <c r="B130" s="22">
        <v>6</v>
      </c>
      <c r="C130" s="22" t="s">
        <v>24</v>
      </c>
      <c r="D130" s="34">
        <v>15304</v>
      </c>
      <c r="E130" s="34" t="str">
        <f t="shared" ref="E130:E161" si="20">IF(D130&lt;=100000, "0-100000", IF(D130&lt;=200000, "100001-200000", IF(D130&lt;=300000, "200001-300000", "300000+")))</f>
        <v>0-100000</v>
      </c>
      <c r="F130" s="22">
        <v>12137</v>
      </c>
      <c r="G130" s="22">
        <v>29</v>
      </c>
      <c r="H130" s="22">
        <v>2</v>
      </c>
      <c r="I130" s="22" t="str">
        <f t="shared" ref="I130:I161" si="21">IF(H130&lt;=1000, "0-1000", IF(D130&lt;=2000, "1001-2000", IF(D130&lt;=3000, "2001-3000", "3000+")))</f>
        <v>0-1000</v>
      </c>
      <c r="J130" s="22">
        <v>14793</v>
      </c>
      <c r="K130" s="22">
        <v>312</v>
      </c>
      <c r="L130" s="22">
        <v>5</v>
      </c>
      <c r="M130" s="22">
        <v>190</v>
      </c>
      <c r="N130" s="24">
        <f t="shared" ref="N130:N161" si="22">IFERROR(J130/D130,0)</f>
        <v>0.96661003659174072</v>
      </c>
      <c r="O130" s="25">
        <f t="shared" ref="O130:O161" si="23">IFERROR((K130+L130+M130+G130)/F130,0)</f>
        <v>4.4162478371920576E-2</v>
      </c>
      <c r="P130" s="22" t="str">
        <f t="shared" ref="P130:P161" si="24">IF(B130&gt;30,"Duration &gt; 30secs","Duration &lt;= 30secs")</f>
        <v>Duration &lt;= 30secs</v>
      </c>
    </row>
    <row r="131" spans="1:16" ht="15" x14ac:dyDescent="0.35">
      <c r="A131" s="22" t="s">
        <v>282</v>
      </c>
      <c r="B131" s="22">
        <v>0</v>
      </c>
      <c r="C131" s="22" t="s">
        <v>138</v>
      </c>
      <c r="D131" s="34">
        <v>21299</v>
      </c>
      <c r="E131" s="34" t="str">
        <f t="shared" si="20"/>
        <v>0-100000</v>
      </c>
      <c r="F131" s="22">
        <v>20076</v>
      </c>
      <c r="G131" s="22">
        <v>27</v>
      </c>
      <c r="H131" s="22">
        <v>3</v>
      </c>
      <c r="I131" s="22" t="str">
        <f t="shared" si="21"/>
        <v>0-1000</v>
      </c>
      <c r="J131" s="22">
        <v>0</v>
      </c>
      <c r="K131" s="22">
        <v>649</v>
      </c>
      <c r="L131" s="22">
        <v>32</v>
      </c>
      <c r="M131" s="22">
        <v>263</v>
      </c>
      <c r="N131" s="24">
        <f t="shared" si="22"/>
        <v>0</v>
      </c>
      <c r="O131" s="25">
        <f t="shared" si="23"/>
        <v>4.8366208408049415E-2</v>
      </c>
      <c r="P131" s="22" t="str">
        <f t="shared" si="24"/>
        <v>Duration &lt;= 30secs</v>
      </c>
    </row>
    <row r="132" spans="1:16" ht="15" x14ac:dyDescent="0.35">
      <c r="A132" s="22" t="s">
        <v>348</v>
      </c>
      <c r="B132" s="22">
        <v>29</v>
      </c>
      <c r="C132" s="22" t="s">
        <v>24</v>
      </c>
      <c r="D132" s="34">
        <v>12690</v>
      </c>
      <c r="E132" s="34" t="str">
        <f t="shared" si="20"/>
        <v>0-100000</v>
      </c>
      <c r="F132" s="22">
        <v>9768</v>
      </c>
      <c r="G132" s="22">
        <v>27</v>
      </c>
      <c r="H132" s="22">
        <v>0</v>
      </c>
      <c r="I132" s="22" t="str">
        <f t="shared" si="21"/>
        <v>0-1000</v>
      </c>
      <c r="J132" s="22">
        <v>11570</v>
      </c>
      <c r="K132" s="22">
        <v>450</v>
      </c>
      <c r="L132" s="22">
        <v>14</v>
      </c>
      <c r="M132" s="22">
        <v>171</v>
      </c>
      <c r="N132" s="24">
        <f t="shared" si="22"/>
        <v>0.91174152876280534</v>
      </c>
      <c r="O132" s="25">
        <f t="shared" si="23"/>
        <v>6.7772317772317778E-2</v>
      </c>
      <c r="P132" s="22" t="str">
        <f t="shared" si="24"/>
        <v>Duration &lt;= 30secs</v>
      </c>
    </row>
    <row r="133" spans="1:16" ht="15" x14ac:dyDescent="0.35">
      <c r="A133" s="22" t="s">
        <v>22</v>
      </c>
      <c r="B133" s="22">
        <v>36</v>
      </c>
      <c r="C133" s="22" t="s">
        <v>24</v>
      </c>
      <c r="D133" s="34">
        <v>11883</v>
      </c>
      <c r="E133" s="34" t="str">
        <f t="shared" si="20"/>
        <v>0-100000</v>
      </c>
      <c r="F133" s="22">
        <v>10646</v>
      </c>
      <c r="G133" s="22">
        <v>26</v>
      </c>
      <c r="H133" s="22">
        <v>13</v>
      </c>
      <c r="I133" s="22" t="str">
        <f t="shared" si="21"/>
        <v>0-1000</v>
      </c>
      <c r="J133" s="22">
        <v>4620</v>
      </c>
      <c r="K133" s="22">
        <v>453</v>
      </c>
      <c r="L133" s="22">
        <v>3</v>
      </c>
      <c r="M133" s="22">
        <v>144</v>
      </c>
      <c r="N133" s="24">
        <f t="shared" si="22"/>
        <v>0.38879070941681393</v>
      </c>
      <c r="O133" s="25">
        <f t="shared" si="23"/>
        <v>5.8801427766297203E-2</v>
      </c>
      <c r="P133" s="22" t="str">
        <f t="shared" si="24"/>
        <v>Duration &gt; 30secs</v>
      </c>
    </row>
    <row r="134" spans="1:16" ht="15" x14ac:dyDescent="0.35">
      <c r="A134" s="22" t="s">
        <v>244</v>
      </c>
      <c r="B134" s="22">
        <v>0</v>
      </c>
      <c r="C134" s="22" t="s">
        <v>108</v>
      </c>
      <c r="D134" s="34">
        <v>22564</v>
      </c>
      <c r="E134" s="34" t="str">
        <f t="shared" si="20"/>
        <v>0-100000</v>
      </c>
      <c r="F134" s="22">
        <v>15558</v>
      </c>
      <c r="G134" s="22">
        <v>26</v>
      </c>
      <c r="H134" s="22">
        <v>6</v>
      </c>
      <c r="I134" s="22" t="str">
        <f t="shared" si="21"/>
        <v>0-1000</v>
      </c>
      <c r="J134" s="22">
        <v>0</v>
      </c>
      <c r="K134" s="22">
        <v>313</v>
      </c>
      <c r="L134" s="22">
        <v>23</v>
      </c>
      <c r="M134" s="22">
        <v>120</v>
      </c>
      <c r="N134" s="24">
        <f t="shared" si="22"/>
        <v>0</v>
      </c>
      <c r="O134" s="25">
        <f t="shared" si="23"/>
        <v>3.0980845867078031E-2</v>
      </c>
      <c r="P134" s="22" t="str">
        <f t="shared" si="24"/>
        <v>Duration &lt;= 30secs</v>
      </c>
    </row>
    <row r="135" spans="1:16" ht="15" x14ac:dyDescent="0.35">
      <c r="A135" s="22" t="s">
        <v>193</v>
      </c>
      <c r="B135" s="22">
        <v>0</v>
      </c>
      <c r="C135" s="22" t="s">
        <v>108</v>
      </c>
      <c r="D135" s="34">
        <v>18706</v>
      </c>
      <c r="E135" s="34" t="str">
        <f t="shared" si="20"/>
        <v>0-100000</v>
      </c>
      <c r="F135" s="22">
        <v>14140</v>
      </c>
      <c r="G135" s="22">
        <v>25</v>
      </c>
      <c r="H135" s="22">
        <v>6</v>
      </c>
      <c r="I135" s="22" t="str">
        <f t="shared" si="21"/>
        <v>0-1000</v>
      </c>
      <c r="J135" s="22">
        <v>0</v>
      </c>
      <c r="K135" s="22">
        <v>476</v>
      </c>
      <c r="L135" s="22">
        <v>11</v>
      </c>
      <c r="M135" s="22">
        <v>335</v>
      </c>
      <c r="N135" s="24">
        <f t="shared" si="22"/>
        <v>0</v>
      </c>
      <c r="O135" s="25">
        <f t="shared" si="23"/>
        <v>5.9900990099009899E-2</v>
      </c>
      <c r="P135" s="22" t="str">
        <f t="shared" si="24"/>
        <v>Duration &lt;= 30secs</v>
      </c>
    </row>
    <row r="136" spans="1:16" ht="15" x14ac:dyDescent="0.35">
      <c r="A136" s="22" t="s">
        <v>134</v>
      </c>
      <c r="B136" s="22">
        <v>46</v>
      </c>
      <c r="C136" s="22" t="s">
        <v>24</v>
      </c>
      <c r="D136" s="34">
        <v>19758</v>
      </c>
      <c r="E136" s="34" t="str">
        <f t="shared" si="20"/>
        <v>0-100000</v>
      </c>
      <c r="F136" s="22">
        <v>15378</v>
      </c>
      <c r="G136" s="22">
        <v>23</v>
      </c>
      <c r="H136" s="22">
        <v>12</v>
      </c>
      <c r="I136" s="22" t="str">
        <f t="shared" si="21"/>
        <v>0-1000</v>
      </c>
      <c r="J136" s="22">
        <v>6949</v>
      </c>
      <c r="K136" s="22">
        <v>649</v>
      </c>
      <c r="L136" s="22">
        <v>14</v>
      </c>
      <c r="M136" s="22">
        <v>185</v>
      </c>
      <c r="N136" s="24">
        <f t="shared" si="22"/>
        <v>0.35170563822249218</v>
      </c>
      <c r="O136" s="25">
        <f t="shared" si="23"/>
        <v>5.6639354922616722E-2</v>
      </c>
      <c r="P136" s="22" t="str">
        <f t="shared" si="24"/>
        <v>Duration &gt; 30secs</v>
      </c>
    </row>
    <row r="137" spans="1:16" ht="15" x14ac:dyDescent="0.35">
      <c r="A137" s="22" t="s">
        <v>208</v>
      </c>
      <c r="B137" s="22">
        <v>38</v>
      </c>
      <c r="C137" s="22" t="s">
        <v>24</v>
      </c>
      <c r="D137" s="34">
        <v>20558</v>
      </c>
      <c r="E137" s="34" t="str">
        <f t="shared" si="20"/>
        <v>0-100000</v>
      </c>
      <c r="F137" s="22">
        <v>16716</v>
      </c>
      <c r="G137" s="22">
        <v>23</v>
      </c>
      <c r="H137" s="22">
        <v>5</v>
      </c>
      <c r="I137" s="22" t="str">
        <f t="shared" si="21"/>
        <v>0-1000</v>
      </c>
      <c r="J137" s="22">
        <v>8412</v>
      </c>
      <c r="K137" s="22">
        <v>365</v>
      </c>
      <c r="L137" s="22">
        <v>0</v>
      </c>
      <c r="M137" s="22">
        <v>72</v>
      </c>
      <c r="N137" s="24">
        <f t="shared" si="22"/>
        <v>0.40918377274053896</v>
      </c>
      <c r="O137" s="25">
        <f t="shared" si="23"/>
        <v>2.7518545106484806E-2</v>
      </c>
      <c r="P137" s="22" t="str">
        <f t="shared" si="24"/>
        <v>Duration &gt; 30secs</v>
      </c>
    </row>
    <row r="138" spans="1:16" ht="15" x14ac:dyDescent="0.35">
      <c r="A138" s="22" t="s">
        <v>240</v>
      </c>
      <c r="B138" s="22">
        <v>0</v>
      </c>
      <c r="C138" s="22" t="s">
        <v>138</v>
      </c>
      <c r="D138" s="34">
        <v>14478</v>
      </c>
      <c r="E138" s="34" t="str">
        <f t="shared" si="20"/>
        <v>0-100000</v>
      </c>
      <c r="F138" s="22">
        <v>13062</v>
      </c>
      <c r="G138" s="22">
        <v>23</v>
      </c>
      <c r="H138" s="22">
        <v>3</v>
      </c>
      <c r="I138" s="22" t="str">
        <f t="shared" si="21"/>
        <v>0-1000</v>
      </c>
      <c r="J138" s="22">
        <v>0</v>
      </c>
      <c r="K138" s="22">
        <v>186</v>
      </c>
      <c r="L138" s="22">
        <v>27</v>
      </c>
      <c r="M138" s="22">
        <v>72</v>
      </c>
      <c r="N138" s="24">
        <f t="shared" si="22"/>
        <v>0</v>
      </c>
      <c r="O138" s="25">
        <f t="shared" si="23"/>
        <v>2.3579849946409433E-2</v>
      </c>
      <c r="P138" s="22" t="str">
        <f t="shared" si="24"/>
        <v>Duration &lt;= 30secs</v>
      </c>
    </row>
    <row r="139" spans="1:16" ht="15" x14ac:dyDescent="0.35">
      <c r="A139" s="22" t="s">
        <v>109</v>
      </c>
      <c r="B139" s="22">
        <v>22</v>
      </c>
      <c r="C139" s="22" t="s">
        <v>24</v>
      </c>
      <c r="D139" s="34">
        <v>19990</v>
      </c>
      <c r="E139" s="34" t="str">
        <f t="shared" si="20"/>
        <v>0-100000</v>
      </c>
      <c r="F139" s="22">
        <v>17851</v>
      </c>
      <c r="G139" s="22">
        <v>21</v>
      </c>
      <c r="H139" s="22">
        <v>6</v>
      </c>
      <c r="I139" s="22" t="str">
        <f t="shared" si="21"/>
        <v>0-1000</v>
      </c>
      <c r="J139" s="22">
        <v>10318</v>
      </c>
      <c r="K139" s="22">
        <v>936</v>
      </c>
      <c r="L139" s="22">
        <v>18</v>
      </c>
      <c r="M139" s="22">
        <v>109</v>
      </c>
      <c r="N139" s="24">
        <f t="shared" si="22"/>
        <v>0.51615807903951971</v>
      </c>
      <c r="O139" s="25">
        <f t="shared" si="23"/>
        <v>6.0724889361940509E-2</v>
      </c>
      <c r="P139" s="22" t="str">
        <f t="shared" si="24"/>
        <v>Duration &lt;= 30secs</v>
      </c>
    </row>
    <row r="140" spans="1:16" ht="15" x14ac:dyDescent="0.35">
      <c r="A140" s="22" t="s">
        <v>165</v>
      </c>
      <c r="B140" s="22">
        <v>0</v>
      </c>
      <c r="C140" s="22" t="s">
        <v>108</v>
      </c>
      <c r="D140" s="34">
        <v>16499</v>
      </c>
      <c r="E140" s="34" t="str">
        <f t="shared" si="20"/>
        <v>0-100000</v>
      </c>
      <c r="F140" s="22">
        <v>11983</v>
      </c>
      <c r="G140" s="22">
        <v>20</v>
      </c>
      <c r="H140" s="22">
        <v>5</v>
      </c>
      <c r="I140" s="22" t="str">
        <f t="shared" si="21"/>
        <v>0-1000</v>
      </c>
      <c r="J140" s="22">
        <v>0</v>
      </c>
      <c r="K140" s="22">
        <v>320</v>
      </c>
      <c r="L140" s="22">
        <v>1</v>
      </c>
      <c r="M140" s="22">
        <v>153</v>
      </c>
      <c r="N140" s="24">
        <f t="shared" si="22"/>
        <v>0</v>
      </c>
      <c r="O140" s="25">
        <f t="shared" si="23"/>
        <v>4.1225068847534005E-2</v>
      </c>
      <c r="P140" s="22" t="str">
        <f t="shared" si="24"/>
        <v>Duration &lt;= 30secs</v>
      </c>
    </row>
    <row r="141" spans="1:16" ht="15" x14ac:dyDescent="0.35">
      <c r="A141" s="22" t="s">
        <v>147</v>
      </c>
      <c r="B141" s="22">
        <v>12</v>
      </c>
      <c r="C141" s="22" t="s">
        <v>24</v>
      </c>
      <c r="D141" s="34">
        <v>26489</v>
      </c>
      <c r="E141" s="34" t="str">
        <f t="shared" si="20"/>
        <v>0-100000</v>
      </c>
      <c r="F141" s="22">
        <v>19790</v>
      </c>
      <c r="G141" s="22">
        <v>19</v>
      </c>
      <c r="H141" s="22">
        <v>6</v>
      </c>
      <c r="I141" s="22" t="str">
        <f t="shared" si="21"/>
        <v>0-1000</v>
      </c>
      <c r="J141" s="22">
        <v>10680</v>
      </c>
      <c r="K141" s="22">
        <v>1034</v>
      </c>
      <c r="L141" s="22">
        <v>18</v>
      </c>
      <c r="M141" s="22">
        <v>178</v>
      </c>
      <c r="N141" s="24">
        <f t="shared" si="22"/>
        <v>0.4031862282456869</v>
      </c>
      <c r="O141" s="25">
        <f t="shared" si="23"/>
        <v>6.3112683173319861E-2</v>
      </c>
      <c r="P141" s="22" t="str">
        <f t="shared" si="24"/>
        <v>Duration &lt;= 30secs</v>
      </c>
    </row>
    <row r="142" spans="1:16" ht="15" x14ac:dyDescent="0.35">
      <c r="A142" s="22" t="s">
        <v>345</v>
      </c>
      <c r="B142" s="22">
        <v>45</v>
      </c>
      <c r="C142" s="22" t="s">
        <v>24</v>
      </c>
      <c r="D142" s="34">
        <v>15213</v>
      </c>
      <c r="E142" s="34" t="str">
        <f t="shared" si="20"/>
        <v>0-100000</v>
      </c>
      <c r="F142" s="22">
        <v>13619</v>
      </c>
      <c r="G142" s="22">
        <v>19</v>
      </c>
      <c r="H142" s="22">
        <v>3</v>
      </c>
      <c r="I142" s="22" t="str">
        <f t="shared" si="21"/>
        <v>0-1000</v>
      </c>
      <c r="J142" s="22">
        <v>14132</v>
      </c>
      <c r="K142" s="22">
        <v>723</v>
      </c>
      <c r="L142" s="22">
        <v>23</v>
      </c>
      <c r="M142" s="22">
        <v>141</v>
      </c>
      <c r="N142" s="24">
        <f t="shared" si="22"/>
        <v>0.92894235193584429</v>
      </c>
      <c r="O142" s="25">
        <f t="shared" si="23"/>
        <v>6.6524708128350096E-2</v>
      </c>
      <c r="P142" s="22" t="str">
        <f t="shared" si="24"/>
        <v>Duration &gt; 30secs</v>
      </c>
    </row>
    <row r="143" spans="1:16" ht="15" x14ac:dyDescent="0.35">
      <c r="A143" s="22" t="s">
        <v>34</v>
      </c>
      <c r="B143" s="22">
        <v>46</v>
      </c>
      <c r="C143" s="22" t="s">
        <v>24</v>
      </c>
      <c r="D143" s="34">
        <v>17541</v>
      </c>
      <c r="E143" s="34" t="str">
        <f t="shared" si="20"/>
        <v>0-100000</v>
      </c>
      <c r="F143" s="22">
        <v>13075</v>
      </c>
      <c r="G143" s="22">
        <v>17</v>
      </c>
      <c r="H143" s="22">
        <v>4</v>
      </c>
      <c r="I143" s="22" t="str">
        <f t="shared" si="21"/>
        <v>0-1000</v>
      </c>
      <c r="J143" s="22">
        <v>5815</v>
      </c>
      <c r="K143" s="22">
        <v>492</v>
      </c>
      <c r="L143" s="22">
        <v>17</v>
      </c>
      <c r="M143" s="22">
        <v>142</v>
      </c>
      <c r="N143" s="24">
        <f t="shared" si="22"/>
        <v>0.33150903597286357</v>
      </c>
      <c r="O143" s="25">
        <f t="shared" si="23"/>
        <v>5.1089866156787761E-2</v>
      </c>
      <c r="P143" s="22" t="str">
        <f t="shared" si="24"/>
        <v>Duration &gt; 30secs</v>
      </c>
    </row>
    <row r="144" spans="1:16" ht="15" x14ac:dyDescent="0.35">
      <c r="A144" s="22" t="s">
        <v>354</v>
      </c>
      <c r="B144" s="22">
        <v>44</v>
      </c>
      <c r="C144" s="22" t="s">
        <v>24</v>
      </c>
      <c r="D144" s="34">
        <v>14284</v>
      </c>
      <c r="E144" s="34" t="str">
        <f t="shared" si="20"/>
        <v>0-100000</v>
      </c>
      <c r="F144" s="22">
        <v>10779</v>
      </c>
      <c r="G144" s="22">
        <v>17</v>
      </c>
      <c r="H144" s="22">
        <v>0</v>
      </c>
      <c r="I144" s="22" t="str">
        <f t="shared" si="21"/>
        <v>0-1000</v>
      </c>
      <c r="J144" s="22">
        <v>12688</v>
      </c>
      <c r="K144" s="22">
        <v>450</v>
      </c>
      <c r="L144" s="22">
        <v>11</v>
      </c>
      <c r="M144" s="22">
        <v>38</v>
      </c>
      <c r="N144" s="24">
        <f t="shared" si="22"/>
        <v>0.88826659199103897</v>
      </c>
      <c r="O144" s="25">
        <f t="shared" si="23"/>
        <v>4.7870860005566382E-2</v>
      </c>
      <c r="P144" s="22" t="str">
        <f t="shared" si="24"/>
        <v>Duration &gt; 30secs</v>
      </c>
    </row>
    <row r="145" spans="1:16" ht="15" x14ac:dyDescent="0.35">
      <c r="A145" s="22" t="s">
        <v>191</v>
      </c>
      <c r="B145" s="22">
        <v>5</v>
      </c>
      <c r="C145" s="22" t="s">
        <v>24</v>
      </c>
      <c r="D145" s="34">
        <v>30883</v>
      </c>
      <c r="E145" s="34" t="str">
        <f t="shared" si="20"/>
        <v>0-100000</v>
      </c>
      <c r="F145" s="22">
        <v>23853</v>
      </c>
      <c r="G145" s="22">
        <v>16</v>
      </c>
      <c r="H145" s="22">
        <v>24</v>
      </c>
      <c r="I145" s="22" t="str">
        <f t="shared" si="21"/>
        <v>0-1000</v>
      </c>
      <c r="J145" s="22">
        <v>13763</v>
      </c>
      <c r="K145" s="22">
        <v>460</v>
      </c>
      <c r="L145" s="22">
        <v>2</v>
      </c>
      <c r="M145" s="22">
        <v>148</v>
      </c>
      <c r="N145" s="24">
        <f t="shared" si="22"/>
        <v>0.44564971019654825</v>
      </c>
      <c r="O145" s="25">
        <f t="shared" si="23"/>
        <v>2.6244078313000459E-2</v>
      </c>
      <c r="P145" s="22" t="str">
        <f t="shared" si="24"/>
        <v>Duration &lt;= 30secs</v>
      </c>
    </row>
    <row r="146" spans="1:16" ht="15" x14ac:dyDescent="0.35">
      <c r="A146" s="22" t="s">
        <v>181</v>
      </c>
      <c r="B146" s="22">
        <v>25</v>
      </c>
      <c r="C146" s="22" t="s">
        <v>24</v>
      </c>
      <c r="D146" s="34">
        <v>36231</v>
      </c>
      <c r="E146" s="34" t="str">
        <f t="shared" si="20"/>
        <v>0-100000</v>
      </c>
      <c r="F146" s="22">
        <v>35140</v>
      </c>
      <c r="G146" s="22">
        <v>15</v>
      </c>
      <c r="H146" s="22">
        <v>14</v>
      </c>
      <c r="I146" s="22" t="str">
        <f t="shared" si="21"/>
        <v>0-1000</v>
      </c>
      <c r="J146" s="22">
        <v>17521</v>
      </c>
      <c r="K146" s="22">
        <v>790</v>
      </c>
      <c r="L146" s="22">
        <v>23</v>
      </c>
      <c r="M146" s="22">
        <v>66</v>
      </c>
      <c r="N146" s="24">
        <f t="shared" si="22"/>
        <v>0.48359139963015096</v>
      </c>
      <c r="O146" s="25">
        <f t="shared" si="23"/>
        <v>2.5441092771770063E-2</v>
      </c>
      <c r="P146" s="22" t="str">
        <f t="shared" si="24"/>
        <v>Duration &lt;= 30secs</v>
      </c>
    </row>
    <row r="147" spans="1:16" ht="15" x14ac:dyDescent="0.35">
      <c r="A147" s="22" t="s">
        <v>328</v>
      </c>
      <c r="B147" s="22">
        <v>58</v>
      </c>
      <c r="C147" s="22" t="s">
        <v>24</v>
      </c>
      <c r="D147" s="34">
        <v>16253</v>
      </c>
      <c r="E147" s="34" t="str">
        <f t="shared" si="20"/>
        <v>0-100000</v>
      </c>
      <c r="F147" s="22">
        <v>12738</v>
      </c>
      <c r="G147" s="22">
        <v>14</v>
      </c>
      <c r="H147" s="22">
        <v>9</v>
      </c>
      <c r="I147" s="22" t="str">
        <f t="shared" si="21"/>
        <v>0-1000</v>
      </c>
      <c r="J147" s="22">
        <v>15531</v>
      </c>
      <c r="K147" s="22">
        <v>531</v>
      </c>
      <c r="L147" s="22">
        <v>9</v>
      </c>
      <c r="M147" s="22">
        <v>96</v>
      </c>
      <c r="N147" s="24">
        <f t="shared" si="22"/>
        <v>0.95557743185873378</v>
      </c>
      <c r="O147" s="25">
        <f t="shared" si="23"/>
        <v>5.1028418904066571E-2</v>
      </c>
      <c r="P147" s="22" t="str">
        <f t="shared" si="24"/>
        <v>Duration &gt; 30secs</v>
      </c>
    </row>
    <row r="148" spans="1:16" ht="15" x14ac:dyDescent="0.35">
      <c r="A148" s="22" t="s">
        <v>252</v>
      </c>
      <c r="B148" s="22">
        <v>0</v>
      </c>
      <c r="C148" s="22" t="s">
        <v>138</v>
      </c>
      <c r="D148" s="34">
        <v>13220</v>
      </c>
      <c r="E148" s="34" t="str">
        <f t="shared" si="20"/>
        <v>0-100000</v>
      </c>
      <c r="F148" s="22">
        <v>11416</v>
      </c>
      <c r="G148" s="22">
        <v>14</v>
      </c>
      <c r="H148" s="22">
        <v>3</v>
      </c>
      <c r="I148" s="22" t="str">
        <f t="shared" si="21"/>
        <v>0-1000</v>
      </c>
      <c r="J148" s="22">
        <v>0</v>
      </c>
      <c r="K148" s="22">
        <v>264</v>
      </c>
      <c r="L148" s="22">
        <v>1</v>
      </c>
      <c r="M148" s="22">
        <v>160</v>
      </c>
      <c r="N148" s="24">
        <f t="shared" si="22"/>
        <v>0</v>
      </c>
      <c r="O148" s="25">
        <f t="shared" si="23"/>
        <v>3.8454800280308336E-2</v>
      </c>
      <c r="P148" s="22" t="str">
        <f t="shared" si="24"/>
        <v>Duration &lt;= 30secs</v>
      </c>
    </row>
    <row r="149" spans="1:16" ht="15" x14ac:dyDescent="0.35">
      <c r="A149" s="22" t="s">
        <v>136</v>
      </c>
      <c r="B149" s="22">
        <v>0</v>
      </c>
      <c r="C149" s="22" t="s">
        <v>138</v>
      </c>
      <c r="D149" s="34">
        <v>23204</v>
      </c>
      <c r="E149" s="34" t="str">
        <f t="shared" si="20"/>
        <v>0-100000</v>
      </c>
      <c r="F149" s="22">
        <v>21176</v>
      </c>
      <c r="G149" s="22">
        <v>13</v>
      </c>
      <c r="H149" s="22">
        <v>5</v>
      </c>
      <c r="I149" s="22" t="str">
        <f t="shared" si="21"/>
        <v>0-1000</v>
      </c>
      <c r="J149" s="22">
        <v>0</v>
      </c>
      <c r="K149" s="22">
        <v>1569</v>
      </c>
      <c r="L149" s="22">
        <v>33</v>
      </c>
      <c r="M149" s="22">
        <v>47</v>
      </c>
      <c r="N149" s="24">
        <f t="shared" si="22"/>
        <v>0</v>
      </c>
      <c r="O149" s="25">
        <f t="shared" si="23"/>
        <v>7.8485077446165466E-2</v>
      </c>
      <c r="P149" s="22" t="str">
        <f t="shared" si="24"/>
        <v>Duration &lt;= 30secs</v>
      </c>
    </row>
    <row r="150" spans="1:16" ht="15" x14ac:dyDescent="0.35">
      <c r="A150" s="22" t="s">
        <v>357</v>
      </c>
      <c r="B150" s="22">
        <v>19</v>
      </c>
      <c r="C150" s="22" t="s">
        <v>24</v>
      </c>
      <c r="D150" s="34">
        <v>5962</v>
      </c>
      <c r="E150" s="34" t="str">
        <f t="shared" si="20"/>
        <v>0-100000</v>
      </c>
      <c r="F150" s="22">
        <v>5573</v>
      </c>
      <c r="G150" s="22">
        <v>13</v>
      </c>
      <c r="H150" s="22">
        <v>0</v>
      </c>
      <c r="I150" s="22" t="str">
        <f t="shared" si="21"/>
        <v>0-1000</v>
      </c>
      <c r="J150" s="22">
        <v>6129</v>
      </c>
      <c r="K150" s="22">
        <v>314</v>
      </c>
      <c r="L150" s="22">
        <v>1</v>
      </c>
      <c r="M150" s="22">
        <v>62</v>
      </c>
      <c r="N150" s="24">
        <f t="shared" si="22"/>
        <v>1.0280107346528011</v>
      </c>
      <c r="O150" s="25">
        <f t="shared" si="23"/>
        <v>6.998026197739099E-2</v>
      </c>
      <c r="P150" s="22" t="str">
        <f t="shared" si="24"/>
        <v>Duration &lt;= 30secs</v>
      </c>
    </row>
    <row r="151" spans="1:16" ht="15" x14ac:dyDescent="0.35">
      <c r="A151" s="22" t="s">
        <v>222</v>
      </c>
      <c r="B151" s="22">
        <v>0</v>
      </c>
      <c r="C151" s="22" t="s">
        <v>138</v>
      </c>
      <c r="D151" s="34">
        <v>19294</v>
      </c>
      <c r="E151" s="34" t="str">
        <f t="shared" si="20"/>
        <v>0-100000</v>
      </c>
      <c r="F151" s="22">
        <v>17107</v>
      </c>
      <c r="G151" s="22">
        <v>12</v>
      </c>
      <c r="H151" s="22">
        <v>3</v>
      </c>
      <c r="I151" s="22" t="str">
        <f t="shared" si="21"/>
        <v>0-1000</v>
      </c>
      <c r="J151" s="22">
        <v>0</v>
      </c>
      <c r="K151" s="22">
        <v>551</v>
      </c>
      <c r="L151" s="22">
        <v>6</v>
      </c>
      <c r="M151" s="22">
        <v>159</v>
      </c>
      <c r="N151" s="24">
        <f t="shared" si="22"/>
        <v>0</v>
      </c>
      <c r="O151" s="25">
        <f t="shared" si="23"/>
        <v>4.2555678961828491E-2</v>
      </c>
      <c r="P151" s="22" t="str">
        <f t="shared" si="24"/>
        <v>Duration &lt;= 30secs</v>
      </c>
    </row>
    <row r="152" spans="1:16" ht="15" x14ac:dyDescent="0.35">
      <c r="A152" s="22" t="s">
        <v>349</v>
      </c>
      <c r="B152" s="22">
        <v>56</v>
      </c>
      <c r="C152" s="22" t="s">
        <v>24</v>
      </c>
      <c r="D152" s="34">
        <v>18740</v>
      </c>
      <c r="E152" s="34" t="str">
        <f t="shared" si="20"/>
        <v>0-100000</v>
      </c>
      <c r="F152" s="22">
        <v>15097</v>
      </c>
      <c r="G152" s="22">
        <v>11</v>
      </c>
      <c r="H152" s="22">
        <v>1</v>
      </c>
      <c r="I152" s="22" t="str">
        <f t="shared" si="21"/>
        <v>0-1000</v>
      </c>
      <c r="J152" s="22">
        <v>16933</v>
      </c>
      <c r="K152" s="22">
        <v>674</v>
      </c>
      <c r="L152" s="22">
        <v>22</v>
      </c>
      <c r="M152" s="22">
        <v>68</v>
      </c>
      <c r="N152" s="24">
        <f t="shared" si="22"/>
        <v>0.90357524012806834</v>
      </c>
      <c r="O152" s="25">
        <f t="shared" si="23"/>
        <v>5.1334702258726897E-2</v>
      </c>
      <c r="P152" s="22" t="str">
        <f t="shared" si="24"/>
        <v>Duration &gt; 30secs</v>
      </c>
    </row>
    <row r="153" spans="1:16" ht="15" x14ac:dyDescent="0.35">
      <c r="A153" s="22" t="s">
        <v>151</v>
      </c>
      <c r="B153" s="22">
        <v>0</v>
      </c>
      <c r="C153" s="22" t="s">
        <v>108</v>
      </c>
      <c r="D153" s="34">
        <v>15428</v>
      </c>
      <c r="E153" s="34" t="str">
        <f t="shared" si="20"/>
        <v>0-100000</v>
      </c>
      <c r="F153" s="22">
        <v>11726</v>
      </c>
      <c r="G153" s="22">
        <v>11</v>
      </c>
      <c r="H153" s="22">
        <v>1</v>
      </c>
      <c r="I153" s="22" t="str">
        <f t="shared" si="21"/>
        <v>0-1000</v>
      </c>
      <c r="J153" s="22">
        <v>0</v>
      </c>
      <c r="K153" s="22">
        <v>433</v>
      </c>
      <c r="L153" s="22">
        <v>4</v>
      </c>
      <c r="M153" s="22">
        <v>176</v>
      </c>
      <c r="N153" s="24">
        <f t="shared" si="22"/>
        <v>0</v>
      </c>
      <c r="O153" s="25">
        <f t="shared" si="23"/>
        <v>5.3215077605321508E-2</v>
      </c>
      <c r="P153" s="22" t="str">
        <f t="shared" si="24"/>
        <v>Duration &lt;= 30secs</v>
      </c>
    </row>
    <row r="154" spans="1:16" ht="15" x14ac:dyDescent="0.35">
      <c r="A154" s="22" t="s">
        <v>256</v>
      </c>
      <c r="B154" s="22">
        <v>24</v>
      </c>
      <c r="C154" s="22" t="s">
        <v>24</v>
      </c>
      <c r="D154" s="34">
        <v>19091</v>
      </c>
      <c r="E154" s="34" t="str">
        <f t="shared" si="20"/>
        <v>0-100000</v>
      </c>
      <c r="F154" s="22">
        <v>17544</v>
      </c>
      <c r="G154" s="22">
        <v>10</v>
      </c>
      <c r="H154" s="22">
        <v>21</v>
      </c>
      <c r="I154" s="22" t="str">
        <f t="shared" si="21"/>
        <v>0-1000</v>
      </c>
      <c r="J154" s="22">
        <v>10573</v>
      </c>
      <c r="K154" s="22">
        <v>760</v>
      </c>
      <c r="L154" s="22">
        <v>7</v>
      </c>
      <c r="M154" s="22">
        <v>221</v>
      </c>
      <c r="N154" s="24">
        <f t="shared" si="22"/>
        <v>0.55382117228013195</v>
      </c>
      <c r="O154" s="25">
        <f t="shared" si="23"/>
        <v>5.6885544915640678E-2</v>
      </c>
      <c r="P154" s="22" t="str">
        <f t="shared" si="24"/>
        <v>Duration &lt;= 30secs</v>
      </c>
    </row>
    <row r="155" spans="1:16" ht="15" x14ac:dyDescent="0.35">
      <c r="A155" s="22" t="s">
        <v>326</v>
      </c>
      <c r="B155" s="22">
        <v>56</v>
      </c>
      <c r="C155" s="22" t="s">
        <v>24</v>
      </c>
      <c r="D155" s="34">
        <v>8085</v>
      </c>
      <c r="E155" s="34" t="str">
        <f t="shared" si="20"/>
        <v>0-100000</v>
      </c>
      <c r="F155" s="22">
        <v>7133</v>
      </c>
      <c r="G155" s="22">
        <v>10</v>
      </c>
      <c r="H155" s="22">
        <v>4</v>
      </c>
      <c r="I155" s="22" t="str">
        <f t="shared" si="21"/>
        <v>0-1000</v>
      </c>
      <c r="J155" s="22">
        <v>8120</v>
      </c>
      <c r="K155" s="22">
        <v>255</v>
      </c>
      <c r="L155" s="22">
        <v>4</v>
      </c>
      <c r="M155" s="22">
        <v>43</v>
      </c>
      <c r="N155" s="24">
        <f t="shared" si="22"/>
        <v>1.0043290043290043</v>
      </c>
      <c r="O155" s="25">
        <f t="shared" si="23"/>
        <v>4.3740361699144817E-2</v>
      </c>
      <c r="P155" s="22" t="str">
        <f t="shared" si="24"/>
        <v>Duration &gt; 30secs</v>
      </c>
    </row>
    <row r="156" spans="1:16" ht="15" x14ac:dyDescent="0.35">
      <c r="A156" s="22" t="s">
        <v>286</v>
      </c>
      <c r="B156" s="22">
        <v>0</v>
      </c>
      <c r="C156" s="22" t="s">
        <v>108</v>
      </c>
      <c r="D156" s="34">
        <v>15085</v>
      </c>
      <c r="E156" s="34" t="str">
        <f t="shared" si="20"/>
        <v>0-100000</v>
      </c>
      <c r="F156" s="22">
        <v>11326</v>
      </c>
      <c r="G156" s="22">
        <v>10</v>
      </c>
      <c r="H156" s="22">
        <v>0</v>
      </c>
      <c r="I156" s="22" t="str">
        <f t="shared" si="21"/>
        <v>0-1000</v>
      </c>
      <c r="J156" s="22">
        <v>0</v>
      </c>
      <c r="K156" s="22">
        <v>313</v>
      </c>
      <c r="L156" s="22">
        <v>9</v>
      </c>
      <c r="M156" s="22">
        <v>65</v>
      </c>
      <c r="N156" s="24">
        <f t="shared" si="22"/>
        <v>0</v>
      </c>
      <c r="O156" s="25">
        <f t="shared" si="23"/>
        <v>3.5052092530460884E-2</v>
      </c>
      <c r="P156" s="22" t="str">
        <f t="shared" si="24"/>
        <v>Duration &lt;= 30secs</v>
      </c>
    </row>
    <row r="157" spans="1:16" ht="15" x14ac:dyDescent="0.35">
      <c r="A157" s="22" t="s">
        <v>139</v>
      </c>
      <c r="B157" s="22">
        <v>51</v>
      </c>
      <c r="C157" s="22" t="s">
        <v>24</v>
      </c>
      <c r="D157" s="34">
        <v>17735</v>
      </c>
      <c r="E157" s="34" t="str">
        <f t="shared" si="20"/>
        <v>0-100000</v>
      </c>
      <c r="F157" s="22">
        <v>14038</v>
      </c>
      <c r="G157" s="22">
        <v>9</v>
      </c>
      <c r="H157" s="22">
        <v>6</v>
      </c>
      <c r="I157" s="22" t="str">
        <f t="shared" si="21"/>
        <v>0-1000</v>
      </c>
      <c r="J157" s="22">
        <v>5607</v>
      </c>
      <c r="K157" s="22">
        <v>437</v>
      </c>
      <c r="L157" s="22">
        <v>10</v>
      </c>
      <c r="M157" s="22">
        <v>65</v>
      </c>
      <c r="N157" s="24">
        <f t="shared" si="22"/>
        <v>0.31615449675782353</v>
      </c>
      <c r="O157" s="25">
        <f t="shared" si="23"/>
        <v>3.7113548938595239E-2</v>
      </c>
      <c r="P157" s="22" t="str">
        <f t="shared" si="24"/>
        <v>Duration &gt; 30secs</v>
      </c>
    </row>
    <row r="158" spans="1:16" ht="15" x14ac:dyDescent="0.35">
      <c r="A158" s="22" t="s">
        <v>36</v>
      </c>
      <c r="B158" s="22">
        <v>51</v>
      </c>
      <c r="C158" s="22" t="s">
        <v>24</v>
      </c>
      <c r="D158" s="34">
        <v>14610</v>
      </c>
      <c r="E158" s="34" t="str">
        <f t="shared" si="20"/>
        <v>0-100000</v>
      </c>
      <c r="F158" s="22">
        <v>11252</v>
      </c>
      <c r="G158" s="22">
        <v>9</v>
      </c>
      <c r="H158" s="22">
        <v>6</v>
      </c>
      <c r="I158" s="22" t="str">
        <f t="shared" si="21"/>
        <v>0-1000</v>
      </c>
      <c r="J158" s="22">
        <v>3964</v>
      </c>
      <c r="K158" s="22">
        <v>319</v>
      </c>
      <c r="L158" s="22">
        <v>7</v>
      </c>
      <c r="M158" s="22">
        <v>61</v>
      </c>
      <c r="N158" s="24">
        <f t="shared" si="22"/>
        <v>0.27132101300479122</v>
      </c>
      <c r="O158" s="25">
        <f t="shared" si="23"/>
        <v>3.5193743334518308E-2</v>
      </c>
      <c r="P158" s="22" t="str">
        <f t="shared" si="24"/>
        <v>Duration &gt; 30secs</v>
      </c>
    </row>
    <row r="159" spans="1:16" ht="15" x14ac:dyDescent="0.35">
      <c r="A159" s="22" t="s">
        <v>343</v>
      </c>
      <c r="B159" s="22">
        <v>10</v>
      </c>
      <c r="C159" s="22" t="s">
        <v>24</v>
      </c>
      <c r="D159" s="34">
        <v>23876</v>
      </c>
      <c r="E159" s="34" t="str">
        <f t="shared" si="20"/>
        <v>0-100000</v>
      </c>
      <c r="F159" s="22">
        <v>19536</v>
      </c>
      <c r="G159" s="22">
        <v>7</v>
      </c>
      <c r="H159" s="22">
        <v>4</v>
      </c>
      <c r="I159" s="22" t="str">
        <f t="shared" si="21"/>
        <v>0-1000</v>
      </c>
      <c r="J159" s="22">
        <v>22829</v>
      </c>
      <c r="K159" s="22">
        <v>938</v>
      </c>
      <c r="L159" s="22">
        <v>25</v>
      </c>
      <c r="M159" s="22">
        <v>60</v>
      </c>
      <c r="N159" s="24">
        <f t="shared" si="22"/>
        <v>0.95614843357346291</v>
      </c>
      <c r="O159" s="25">
        <f t="shared" si="23"/>
        <v>5.2723177723177722E-2</v>
      </c>
      <c r="P159" s="22" t="str">
        <f t="shared" si="24"/>
        <v>Duration &lt;= 30secs</v>
      </c>
    </row>
    <row r="160" spans="1:16" ht="15" x14ac:dyDescent="0.35">
      <c r="A160" s="22" t="s">
        <v>220</v>
      </c>
      <c r="B160" s="22">
        <v>0</v>
      </c>
      <c r="C160" s="22" t="s">
        <v>138</v>
      </c>
      <c r="D160" s="34">
        <v>32891</v>
      </c>
      <c r="E160" s="34" t="str">
        <f t="shared" si="20"/>
        <v>0-100000</v>
      </c>
      <c r="F160" s="22">
        <v>30407</v>
      </c>
      <c r="G160" s="22">
        <v>6</v>
      </c>
      <c r="H160" s="22">
        <v>3</v>
      </c>
      <c r="I160" s="22" t="str">
        <f t="shared" si="21"/>
        <v>0-1000</v>
      </c>
      <c r="J160" s="22">
        <v>0</v>
      </c>
      <c r="K160" s="22">
        <v>1556</v>
      </c>
      <c r="L160" s="22">
        <v>25</v>
      </c>
      <c r="M160" s="22">
        <v>56</v>
      </c>
      <c r="N160" s="24">
        <f t="shared" si="22"/>
        <v>0</v>
      </c>
      <c r="O160" s="25">
        <f t="shared" si="23"/>
        <v>5.4033610681750915E-2</v>
      </c>
      <c r="P160" s="22" t="str">
        <f t="shared" si="24"/>
        <v>Duration &lt;= 30secs</v>
      </c>
    </row>
    <row r="161" spans="1:16" ht="15" x14ac:dyDescent="0.35">
      <c r="A161" s="22" t="s">
        <v>163</v>
      </c>
      <c r="B161" s="22">
        <v>11</v>
      </c>
      <c r="C161" s="22" t="s">
        <v>24</v>
      </c>
      <c r="D161" s="34">
        <v>16407</v>
      </c>
      <c r="E161" s="34" t="str">
        <f t="shared" si="20"/>
        <v>0-100000</v>
      </c>
      <c r="F161" s="22">
        <v>12616</v>
      </c>
      <c r="G161" s="22">
        <v>6</v>
      </c>
      <c r="H161" s="22">
        <v>2</v>
      </c>
      <c r="I161" s="22" t="str">
        <f t="shared" si="21"/>
        <v>0-1000</v>
      </c>
      <c r="J161" s="22">
        <v>6151</v>
      </c>
      <c r="K161" s="22">
        <v>301</v>
      </c>
      <c r="L161" s="22">
        <v>7</v>
      </c>
      <c r="M161" s="22">
        <v>36</v>
      </c>
      <c r="N161" s="24">
        <f t="shared" si="22"/>
        <v>0.37490095690863656</v>
      </c>
      <c r="O161" s="25">
        <f t="shared" si="23"/>
        <v>2.7742549143944199E-2</v>
      </c>
      <c r="P161" s="22" t="str">
        <f t="shared" si="24"/>
        <v>Duration &lt;= 30secs</v>
      </c>
    </row>
    <row r="162" spans="1:16" ht="15" x14ac:dyDescent="0.35">
      <c r="A162" s="22" t="s">
        <v>352</v>
      </c>
      <c r="B162" s="22">
        <v>0</v>
      </c>
      <c r="C162" s="22" t="s">
        <v>138</v>
      </c>
      <c r="D162" s="34">
        <v>8518</v>
      </c>
      <c r="E162" s="34" t="str">
        <f t="shared" ref="E162:E169" si="25">IF(D162&lt;=100000, "0-100000", IF(D162&lt;=200000, "100001-200000", IF(D162&lt;=300000, "200001-300000", "300000+")))</f>
        <v>0-100000</v>
      </c>
      <c r="F162" s="22">
        <v>7025</v>
      </c>
      <c r="G162" s="22">
        <v>6</v>
      </c>
      <c r="H162" s="22">
        <v>0</v>
      </c>
      <c r="I162" s="22" t="str">
        <f t="shared" ref="I162:I169" si="26">IF(H162&lt;=1000, "0-1000", IF(D162&lt;=2000, "1001-2000", IF(D162&lt;=3000, "2001-3000", "3000+")))</f>
        <v>0-1000</v>
      </c>
      <c r="J162" s="22">
        <v>0</v>
      </c>
      <c r="K162" s="22">
        <v>135</v>
      </c>
      <c r="L162" s="22">
        <v>3</v>
      </c>
      <c r="M162" s="22">
        <v>48</v>
      </c>
      <c r="N162" s="24">
        <f t="shared" ref="N162:N169" si="27">IFERROR(J162/D162,0)</f>
        <v>0</v>
      </c>
      <c r="O162" s="25">
        <f t="shared" ref="O162:O169" si="28">IFERROR((K162+L162+M162+G162)/F162,0)</f>
        <v>2.7330960854092527E-2</v>
      </c>
      <c r="P162" s="22" t="str">
        <f t="shared" ref="P162:P169" si="29">IF(B162&gt;30,"Duration &gt; 30secs","Duration &lt;= 30secs")</f>
        <v>Duration &lt;= 30secs</v>
      </c>
    </row>
    <row r="163" spans="1:16" ht="15" x14ac:dyDescent="0.35">
      <c r="A163" s="22" t="s">
        <v>335</v>
      </c>
      <c r="B163" s="22">
        <v>53</v>
      </c>
      <c r="C163" s="22" t="s">
        <v>24</v>
      </c>
      <c r="D163" s="34">
        <v>8991</v>
      </c>
      <c r="E163" s="34" t="str">
        <f t="shared" si="25"/>
        <v>0-100000</v>
      </c>
      <c r="F163" s="22">
        <v>7013</v>
      </c>
      <c r="G163" s="22">
        <v>5</v>
      </c>
      <c r="H163" s="22">
        <v>3</v>
      </c>
      <c r="I163" s="22" t="str">
        <f t="shared" si="26"/>
        <v>0-1000</v>
      </c>
      <c r="J163" s="22">
        <v>8497</v>
      </c>
      <c r="K163" s="22">
        <v>183</v>
      </c>
      <c r="L163" s="22">
        <v>1</v>
      </c>
      <c r="M163" s="22">
        <v>9</v>
      </c>
      <c r="N163" s="24">
        <f t="shared" si="27"/>
        <v>0.94505616727838948</v>
      </c>
      <c r="O163" s="25">
        <f t="shared" si="28"/>
        <v>2.8233281049479537E-2</v>
      </c>
      <c r="P163" s="22" t="str">
        <f t="shared" si="29"/>
        <v>Duration &gt; 30secs</v>
      </c>
    </row>
    <row r="164" spans="1:16" ht="15" x14ac:dyDescent="0.35">
      <c r="A164" s="22" t="s">
        <v>298</v>
      </c>
      <c r="B164" s="22">
        <v>70</v>
      </c>
      <c r="C164" s="22" t="s">
        <v>24</v>
      </c>
      <c r="D164" s="34">
        <v>9277</v>
      </c>
      <c r="E164" s="34" t="str">
        <f t="shared" si="25"/>
        <v>0-100000</v>
      </c>
      <c r="F164" s="22">
        <v>7816</v>
      </c>
      <c r="G164" s="22">
        <v>4</v>
      </c>
      <c r="H164" s="22">
        <v>15</v>
      </c>
      <c r="I164" s="22" t="str">
        <f t="shared" si="26"/>
        <v>0-1000</v>
      </c>
      <c r="J164" s="22">
        <v>13449</v>
      </c>
      <c r="K164" s="22">
        <v>340</v>
      </c>
      <c r="L164" s="22">
        <v>3</v>
      </c>
      <c r="M164" s="22">
        <v>16</v>
      </c>
      <c r="N164" s="24">
        <f t="shared" si="27"/>
        <v>1.4497143473105529</v>
      </c>
      <c r="O164" s="25">
        <f t="shared" si="28"/>
        <v>4.6443193449334695E-2</v>
      </c>
      <c r="P164" s="22" t="str">
        <f t="shared" si="29"/>
        <v>Duration &gt; 30secs</v>
      </c>
    </row>
    <row r="165" spans="1:16" ht="15" x14ac:dyDescent="0.35">
      <c r="A165" s="22" t="s">
        <v>214</v>
      </c>
      <c r="B165" s="22">
        <v>0</v>
      </c>
      <c r="C165" s="22" t="s">
        <v>108</v>
      </c>
      <c r="D165" s="34">
        <v>28203</v>
      </c>
      <c r="E165" s="34" t="str">
        <f t="shared" si="25"/>
        <v>0-100000</v>
      </c>
      <c r="F165" s="22">
        <v>21589</v>
      </c>
      <c r="G165" s="22">
        <v>4</v>
      </c>
      <c r="H165" s="22">
        <v>8</v>
      </c>
      <c r="I165" s="22" t="str">
        <f t="shared" si="26"/>
        <v>0-1000</v>
      </c>
      <c r="J165" s="22">
        <v>0</v>
      </c>
      <c r="K165" s="22">
        <v>2441</v>
      </c>
      <c r="L165" s="22">
        <v>16</v>
      </c>
      <c r="M165" s="22">
        <v>16</v>
      </c>
      <c r="N165" s="24">
        <f t="shared" si="27"/>
        <v>0</v>
      </c>
      <c r="O165" s="25">
        <f t="shared" si="28"/>
        <v>0.11473435545879847</v>
      </c>
      <c r="P165" s="22" t="str">
        <f t="shared" si="29"/>
        <v>Duration &lt;= 30secs</v>
      </c>
    </row>
    <row r="166" spans="1:16" ht="15" x14ac:dyDescent="0.35">
      <c r="A166" s="22" t="s">
        <v>333</v>
      </c>
      <c r="B166" s="22">
        <v>0</v>
      </c>
      <c r="C166" s="22" t="s">
        <v>138</v>
      </c>
      <c r="D166" s="34">
        <v>7883</v>
      </c>
      <c r="E166" s="34" t="str">
        <f t="shared" si="25"/>
        <v>0-100000</v>
      </c>
      <c r="F166" s="22">
        <v>6999</v>
      </c>
      <c r="G166" s="22">
        <v>4</v>
      </c>
      <c r="H166" s="22">
        <v>1</v>
      </c>
      <c r="I166" s="22" t="str">
        <f t="shared" si="26"/>
        <v>0-1000</v>
      </c>
      <c r="J166" s="22">
        <v>0</v>
      </c>
      <c r="K166" s="22">
        <v>165</v>
      </c>
      <c r="L166" s="22">
        <v>1</v>
      </c>
      <c r="M166" s="22">
        <v>31</v>
      </c>
      <c r="N166" s="24">
        <f t="shared" si="27"/>
        <v>0</v>
      </c>
      <c r="O166" s="25">
        <f t="shared" si="28"/>
        <v>2.87183883411916E-2</v>
      </c>
      <c r="P166" s="22" t="str">
        <f t="shared" si="29"/>
        <v>Duration &lt;= 30secs</v>
      </c>
    </row>
    <row r="167" spans="1:16" ht="15" x14ac:dyDescent="0.35">
      <c r="A167" s="22" t="s">
        <v>258</v>
      </c>
      <c r="B167" s="22">
        <v>0</v>
      </c>
      <c r="C167" s="22" t="s">
        <v>138</v>
      </c>
      <c r="D167" s="34">
        <v>19056</v>
      </c>
      <c r="E167" s="34" t="str">
        <f t="shared" si="25"/>
        <v>0-100000</v>
      </c>
      <c r="F167" s="22">
        <v>17498</v>
      </c>
      <c r="G167" s="22">
        <v>3</v>
      </c>
      <c r="H167" s="22">
        <v>2</v>
      </c>
      <c r="I167" s="22" t="str">
        <f t="shared" si="26"/>
        <v>0-1000</v>
      </c>
      <c r="J167" s="22">
        <v>0</v>
      </c>
      <c r="K167" s="22">
        <v>424</v>
      </c>
      <c r="L167" s="22">
        <v>12</v>
      </c>
      <c r="M167" s="22">
        <v>62</v>
      </c>
      <c r="N167" s="24">
        <f t="shared" si="27"/>
        <v>0</v>
      </c>
      <c r="O167" s="25">
        <f t="shared" si="28"/>
        <v>2.8631843639273059E-2</v>
      </c>
      <c r="P167" s="22" t="str">
        <f t="shared" si="29"/>
        <v>Duration &lt;= 30secs</v>
      </c>
    </row>
    <row r="168" spans="1:16" ht="15" x14ac:dyDescent="0.35">
      <c r="A168" s="22" t="s">
        <v>332</v>
      </c>
      <c r="B168" s="22">
        <v>0</v>
      </c>
      <c r="C168" s="22" t="s">
        <v>108</v>
      </c>
      <c r="D168" s="34">
        <v>14518</v>
      </c>
      <c r="E168" s="34" t="str">
        <f t="shared" si="25"/>
        <v>0-100000</v>
      </c>
      <c r="F168" s="22">
        <v>11140</v>
      </c>
      <c r="G168" s="22">
        <v>2</v>
      </c>
      <c r="H168" s="22">
        <v>1</v>
      </c>
      <c r="I168" s="22" t="str">
        <f t="shared" si="26"/>
        <v>0-1000</v>
      </c>
      <c r="J168" s="22">
        <v>0</v>
      </c>
      <c r="K168" s="22">
        <v>415</v>
      </c>
      <c r="L168" s="22">
        <v>12</v>
      </c>
      <c r="M168" s="22">
        <v>7</v>
      </c>
      <c r="N168" s="24">
        <f t="shared" si="27"/>
        <v>0</v>
      </c>
      <c r="O168" s="25">
        <f t="shared" si="28"/>
        <v>3.9138240574506281E-2</v>
      </c>
      <c r="P168" s="22" t="str">
        <f t="shared" si="29"/>
        <v>Duration &lt;= 30secs</v>
      </c>
    </row>
    <row r="169" spans="1:16" ht="15" x14ac:dyDescent="0.35">
      <c r="A169" s="22" t="s">
        <v>185</v>
      </c>
      <c r="B169" s="22">
        <v>0</v>
      </c>
      <c r="C169" s="22" t="s">
        <v>138</v>
      </c>
      <c r="D169" s="34">
        <v>18497</v>
      </c>
      <c r="E169" s="34" t="str">
        <f t="shared" si="25"/>
        <v>0-100000</v>
      </c>
      <c r="F169" s="22">
        <v>17301</v>
      </c>
      <c r="G169" s="22">
        <v>1</v>
      </c>
      <c r="H169" s="22">
        <v>4</v>
      </c>
      <c r="I169" s="22" t="str">
        <f t="shared" si="26"/>
        <v>0-1000</v>
      </c>
      <c r="J169" s="22">
        <v>0</v>
      </c>
      <c r="K169" s="22">
        <v>437</v>
      </c>
      <c r="L169" s="22">
        <v>12</v>
      </c>
      <c r="M169" s="22">
        <v>8</v>
      </c>
      <c r="N169" s="24">
        <f t="shared" si="27"/>
        <v>0</v>
      </c>
      <c r="O169" s="25">
        <f t="shared" si="28"/>
        <v>2.6472458239408126E-2</v>
      </c>
      <c r="P169" s="22" t="str">
        <f t="shared" si="29"/>
        <v>Duration &lt;= 30secs</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F004A-E248-4D3C-BA6F-D98CE96B6967}">
  <dimension ref="A1:C9"/>
  <sheetViews>
    <sheetView workbookViewId="0">
      <selection activeCell="L18" sqref="L18"/>
    </sheetView>
  </sheetViews>
  <sheetFormatPr defaultRowHeight="14.4" x14ac:dyDescent="0.3"/>
  <sheetData>
    <row r="1" spans="1:3" x14ac:dyDescent="0.3">
      <c r="A1" t="s">
        <v>306</v>
      </c>
      <c r="B1" t="s">
        <v>307</v>
      </c>
      <c r="C1" t="s">
        <v>308</v>
      </c>
    </row>
    <row r="2" spans="1:3" x14ac:dyDescent="0.3">
      <c r="A2" t="s">
        <v>309</v>
      </c>
      <c r="B2" s="1">
        <v>11451.348</v>
      </c>
      <c r="C2" s="1">
        <v>22584.602999999999</v>
      </c>
    </row>
    <row r="3" spans="1:3" x14ac:dyDescent="0.3">
      <c r="A3" t="s">
        <v>310</v>
      </c>
      <c r="B3" s="1">
        <v>19297.642</v>
      </c>
      <c r="C3" s="1">
        <v>41352.090000000004</v>
      </c>
    </row>
    <row r="4" spans="1:3" x14ac:dyDescent="0.3">
      <c r="A4" t="s">
        <v>311</v>
      </c>
      <c r="B4" s="1">
        <v>3286.9609999999998</v>
      </c>
      <c r="C4" s="1">
        <v>5725.674</v>
      </c>
    </row>
    <row r="5" spans="1:3" x14ac:dyDescent="0.3">
      <c r="A5" t="s">
        <v>312</v>
      </c>
      <c r="B5" s="1">
        <v>636.18600000000004</v>
      </c>
      <c r="C5" s="1">
        <v>848.24800000000005</v>
      </c>
    </row>
    <row r="6" spans="1:3" x14ac:dyDescent="0.3">
      <c r="A6" t="s">
        <v>313</v>
      </c>
      <c r="B6" s="1">
        <v>106.03100000000001</v>
      </c>
      <c r="C6" s="1">
        <v>212.06200000000001</v>
      </c>
    </row>
    <row r="7" spans="1:3" x14ac:dyDescent="0.3">
      <c r="A7" t="s">
        <v>314</v>
      </c>
      <c r="B7" s="1">
        <v>212.06200000000001</v>
      </c>
      <c r="C7" s="1">
        <v>318.09300000000002</v>
      </c>
    </row>
    <row r="8" spans="1:3" x14ac:dyDescent="0.3">
      <c r="A8" t="s">
        <v>324</v>
      </c>
      <c r="B8" s="1">
        <v>34990.230000000003</v>
      </c>
      <c r="C8" s="1">
        <v>71040.77</v>
      </c>
    </row>
    <row r="9" spans="1:3" x14ac:dyDescent="0.3">
      <c r="A9" t="s">
        <v>485</v>
      </c>
      <c r="B9" s="5">
        <f>B8/SUM($B$8:$C$8)</f>
        <v>0.33</v>
      </c>
      <c r="C9" s="5">
        <f>C8/SUM($B$8:$C$8)</f>
        <v>0.67</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387F5-FEF0-4D4D-9E81-E92F6850D814}">
  <dimension ref="A1:H7"/>
  <sheetViews>
    <sheetView workbookViewId="0">
      <selection activeCell="E2" sqref="E2"/>
    </sheetView>
  </sheetViews>
  <sheetFormatPr defaultRowHeight="14.4" x14ac:dyDescent="0.3"/>
  <cols>
    <col min="1" max="1" width="28.88671875" bestFit="1" customWidth="1"/>
    <col min="2" max="3" width="28.88671875" customWidth="1"/>
  </cols>
  <sheetData>
    <row r="1" spans="1:8" x14ac:dyDescent="0.3">
      <c r="A1" s="2" t="s">
        <v>409</v>
      </c>
      <c r="B1" s="2" t="s">
        <v>410</v>
      </c>
      <c r="C1" s="2" t="s">
        <v>411</v>
      </c>
      <c r="D1" s="2" t="s">
        <v>315</v>
      </c>
      <c r="E1" s="2"/>
      <c r="F1" s="2"/>
      <c r="G1" s="2"/>
    </row>
    <row r="2" spans="1:8" x14ac:dyDescent="0.3">
      <c r="A2" s="2" t="s">
        <v>412</v>
      </c>
      <c r="B2" s="2" t="s">
        <v>413</v>
      </c>
      <c r="C2" s="2" t="s">
        <v>414</v>
      </c>
      <c r="D2" s="1">
        <v>15363</v>
      </c>
      <c r="E2" s="2"/>
      <c r="F2" s="2"/>
      <c r="G2" s="2"/>
      <c r="H2" s="5"/>
    </row>
    <row r="3" spans="1:8" x14ac:dyDescent="0.3">
      <c r="A3" s="2" t="s">
        <v>415</v>
      </c>
      <c r="B3" s="2" t="s">
        <v>416</v>
      </c>
      <c r="C3" s="2" t="s">
        <v>414</v>
      </c>
      <c r="D3" s="1">
        <v>8162</v>
      </c>
      <c r="E3" s="2"/>
      <c r="F3" s="2"/>
      <c r="G3" s="2"/>
      <c r="H3" s="5"/>
    </row>
    <row r="4" spans="1:8" x14ac:dyDescent="0.3">
      <c r="A4" s="2" t="s">
        <v>417</v>
      </c>
      <c r="B4" s="2" t="s">
        <v>418</v>
      </c>
      <c r="C4" s="2" t="s">
        <v>414</v>
      </c>
      <c r="D4" s="1">
        <v>6401</v>
      </c>
      <c r="E4" s="2"/>
      <c r="F4" s="2"/>
      <c r="G4" s="2"/>
      <c r="H4" s="5"/>
    </row>
    <row r="5" spans="1:8" x14ac:dyDescent="0.3">
      <c r="A5" s="2" t="s">
        <v>421</v>
      </c>
      <c r="B5" s="2" t="s">
        <v>422</v>
      </c>
      <c r="C5" s="2" t="s">
        <v>414</v>
      </c>
      <c r="D5" s="1">
        <v>6241</v>
      </c>
      <c r="E5" s="2"/>
      <c r="F5" s="2"/>
      <c r="G5" s="2"/>
      <c r="H5" s="5"/>
    </row>
    <row r="6" spans="1:8" x14ac:dyDescent="0.3">
      <c r="A6" s="2" t="s">
        <v>419</v>
      </c>
      <c r="B6" s="2" t="s">
        <v>420</v>
      </c>
      <c r="C6" s="2" t="s">
        <v>414</v>
      </c>
      <c r="D6" s="1">
        <v>5761</v>
      </c>
      <c r="E6" s="2"/>
      <c r="F6" s="2"/>
      <c r="G6" s="2"/>
      <c r="H6" s="5"/>
    </row>
    <row r="7" spans="1:8" x14ac:dyDescent="0.3">
      <c r="A7" s="2" t="s">
        <v>316</v>
      </c>
      <c r="B7" s="2"/>
      <c r="C7" s="2"/>
      <c r="D7" s="1">
        <v>118103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53B2A-6E7F-47FD-8C78-99D203F35AFB}">
  <dimension ref="A1:B8"/>
  <sheetViews>
    <sheetView workbookViewId="0">
      <selection activeCell="E2" sqref="E2"/>
    </sheetView>
  </sheetViews>
  <sheetFormatPr defaultRowHeight="14.4" x14ac:dyDescent="0.3"/>
  <cols>
    <col min="1" max="1" width="15.33203125" bestFit="1" customWidth="1"/>
  </cols>
  <sheetData>
    <row r="1" spans="1:2" x14ac:dyDescent="0.3">
      <c r="A1" s="2" t="s">
        <v>317</v>
      </c>
      <c r="B1" s="2" t="s">
        <v>315</v>
      </c>
    </row>
    <row r="2" spans="1:2" x14ac:dyDescent="0.3">
      <c r="A2" s="2" t="s">
        <v>318</v>
      </c>
      <c r="B2">
        <v>76236</v>
      </c>
    </row>
    <row r="3" spans="1:2" x14ac:dyDescent="0.3">
      <c r="A3" s="2" t="s">
        <v>319</v>
      </c>
      <c r="B3">
        <v>8270</v>
      </c>
    </row>
    <row r="4" spans="1:2" x14ac:dyDescent="0.3">
      <c r="A4" s="2" t="s">
        <v>320</v>
      </c>
      <c r="B4">
        <v>2651</v>
      </c>
    </row>
    <row r="5" spans="1:2" x14ac:dyDescent="0.3">
      <c r="A5" s="2" t="s">
        <v>321</v>
      </c>
      <c r="B5">
        <v>2545</v>
      </c>
    </row>
    <row r="6" spans="1:2" x14ac:dyDescent="0.3">
      <c r="A6" s="2" t="s">
        <v>322</v>
      </c>
      <c r="B6">
        <v>2227</v>
      </c>
    </row>
    <row r="7" spans="1:2" x14ac:dyDescent="0.3">
      <c r="A7" s="2" t="s">
        <v>316</v>
      </c>
      <c r="B7">
        <v>14102</v>
      </c>
    </row>
    <row r="8" spans="1:2" x14ac:dyDescent="0.3">
      <c r="A8" s="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F69B-E82E-48DE-93E6-634281FCCA1D}">
  <dimension ref="F3:O24"/>
  <sheetViews>
    <sheetView workbookViewId="0">
      <selection activeCell="K22" sqref="K22"/>
    </sheetView>
  </sheetViews>
  <sheetFormatPr defaultRowHeight="14.4" x14ac:dyDescent="0.3"/>
  <cols>
    <col min="6" max="6" width="17.5546875" bestFit="1" customWidth="1"/>
    <col min="8" max="8" width="26.5546875" bestFit="1" customWidth="1"/>
  </cols>
  <sheetData>
    <row r="3" spans="6:15" x14ac:dyDescent="0.3">
      <c r="F3" s="41">
        <v>45248</v>
      </c>
      <c r="H3" t="s">
        <v>489</v>
      </c>
    </row>
    <row r="4" spans="6:15" x14ac:dyDescent="0.3">
      <c r="F4" s="41">
        <v>45249</v>
      </c>
      <c r="H4" t="s">
        <v>489</v>
      </c>
    </row>
    <row r="6" spans="6:15" x14ac:dyDescent="0.3">
      <c r="L6" s="32" t="s">
        <v>495</v>
      </c>
      <c r="M6" s="32">
        <v>2022</v>
      </c>
      <c r="N6" s="32">
        <v>2023</v>
      </c>
    </row>
    <row r="7" spans="6:15" x14ac:dyDescent="0.3">
      <c r="F7" s="41">
        <v>45255</v>
      </c>
      <c r="H7" t="s">
        <v>490</v>
      </c>
      <c r="L7" t="s">
        <v>393</v>
      </c>
      <c r="M7">
        <v>627</v>
      </c>
      <c r="N7">
        <v>842</v>
      </c>
    </row>
    <row r="8" spans="6:15" x14ac:dyDescent="0.3">
      <c r="F8" s="41">
        <v>45256</v>
      </c>
      <c r="H8" t="s">
        <v>490</v>
      </c>
      <c r="L8" t="s">
        <v>394</v>
      </c>
      <c r="M8">
        <v>561</v>
      </c>
      <c r="N8">
        <v>518</v>
      </c>
    </row>
    <row r="9" spans="6:15" x14ac:dyDescent="0.3">
      <c r="L9" t="s">
        <v>395</v>
      </c>
      <c r="M9">
        <v>723</v>
      </c>
      <c r="N9">
        <v>901</v>
      </c>
    </row>
    <row r="10" spans="6:15" x14ac:dyDescent="0.3">
      <c r="L10" t="s">
        <v>396</v>
      </c>
      <c r="M10">
        <v>771</v>
      </c>
      <c r="N10">
        <v>996</v>
      </c>
    </row>
    <row r="11" spans="6:15" x14ac:dyDescent="0.3">
      <c r="F11" s="41">
        <v>45262</v>
      </c>
      <c r="H11" t="s">
        <v>490</v>
      </c>
      <c r="L11" t="s">
        <v>397</v>
      </c>
      <c r="M11">
        <v>617</v>
      </c>
      <c r="N11">
        <v>556</v>
      </c>
    </row>
    <row r="12" spans="6:15" x14ac:dyDescent="0.3">
      <c r="F12" s="41">
        <v>45263</v>
      </c>
      <c r="H12" t="s">
        <v>490</v>
      </c>
      <c r="L12" t="s">
        <v>398</v>
      </c>
      <c r="M12">
        <v>705</v>
      </c>
      <c r="N12">
        <v>536</v>
      </c>
    </row>
    <row r="14" spans="6:15" x14ac:dyDescent="0.3">
      <c r="L14" s="32" t="s">
        <v>495</v>
      </c>
      <c r="M14" s="32">
        <v>2022</v>
      </c>
      <c r="N14" s="32">
        <v>2023</v>
      </c>
    </row>
    <row r="15" spans="6:15" x14ac:dyDescent="0.3">
      <c r="F15" s="41">
        <v>45269</v>
      </c>
      <c r="H15" t="s">
        <v>491</v>
      </c>
      <c r="L15" t="s">
        <v>393</v>
      </c>
      <c r="M15">
        <f>RANK(M7,$M$7:$M$12,0)</f>
        <v>4</v>
      </c>
      <c r="N15">
        <f>RANK(N7,$N$7:$N$12,0)</f>
        <v>3</v>
      </c>
      <c r="O15">
        <f>SIGN(M15-N15)</f>
        <v>1</v>
      </c>
    </row>
    <row r="16" spans="6:15" x14ac:dyDescent="0.3">
      <c r="F16" s="41">
        <v>45270</v>
      </c>
      <c r="H16" t="s">
        <v>491</v>
      </c>
      <c r="L16" t="s">
        <v>394</v>
      </c>
      <c r="M16">
        <f t="shared" ref="M16:M20" si="0">RANK(M8,$M$7:$M$12,0)</f>
        <v>6</v>
      </c>
      <c r="N16">
        <f t="shared" ref="N16:N20" si="1">RANK(N8,$N$7:$N$12,0)</f>
        <v>6</v>
      </c>
      <c r="O16">
        <f t="shared" ref="O16:O20" si="2">SIGN(M16-N16)</f>
        <v>0</v>
      </c>
    </row>
    <row r="17" spans="6:15" x14ac:dyDescent="0.3">
      <c r="L17" t="s">
        <v>395</v>
      </c>
      <c r="M17">
        <f t="shared" si="0"/>
        <v>2</v>
      </c>
      <c r="N17">
        <f t="shared" si="1"/>
        <v>2</v>
      </c>
      <c r="O17">
        <f t="shared" si="2"/>
        <v>0</v>
      </c>
    </row>
    <row r="18" spans="6:15" x14ac:dyDescent="0.3">
      <c r="L18" t="s">
        <v>396</v>
      </c>
      <c r="M18">
        <f t="shared" si="0"/>
        <v>1</v>
      </c>
      <c r="N18">
        <f t="shared" si="1"/>
        <v>1</v>
      </c>
      <c r="O18">
        <f t="shared" si="2"/>
        <v>0</v>
      </c>
    </row>
    <row r="19" spans="6:15" x14ac:dyDescent="0.3">
      <c r="F19" s="41">
        <v>45276</v>
      </c>
      <c r="H19" t="s">
        <v>491</v>
      </c>
      <c r="L19" t="s">
        <v>397</v>
      </c>
      <c r="M19">
        <f t="shared" si="0"/>
        <v>5</v>
      </c>
      <c r="N19">
        <f t="shared" si="1"/>
        <v>4</v>
      </c>
      <c r="O19">
        <f t="shared" si="2"/>
        <v>1</v>
      </c>
    </row>
    <row r="20" spans="6:15" x14ac:dyDescent="0.3">
      <c r="F20" s="41">
        <v>45277</v>
      </c>
      <c r="H20" t="s">
        <v>492</v>
      </c>
      <c r="L20" t="s">
        <v>398</v>
      </c>
      <c r="M20">
        <f t="shared" si="0"/>
        <v>3</v>
      </c>
      <c r="N20">
        <f t="shared" si="1"/>
        <v>5</v>
      </c>
      <c r="O20">
        <f t="shared" si="2"/>
        <v>-1</v>
      </c>
    </row>
    <row r="23" spans="6:15" x14ac:dyDescent="0.3">
      <c r="F23" s="41">
        <v>45283</v>
      </c>
      <c r="H23" t="s">
        <v>494</v>
      </c>
    </row>
    <row r="24" spans="6:15" x14ac:dyDescent="0.3">
      <c r="F24" s="41">
        <v>45284</v>
      </c>
      <c r="H24" t="s">
        <v>493</v>
      </c>
    </row>
  </sheetData>
  <conditionalFormatting sqref="O15:O20">
    <cfRule type="iconSet" priority="1">
      <iconSet iconSet="3Arrows">
        <cfvo type="percent" val="0"/>
        <cfvo type="percent" val="33"/>
        <cfvo type="percent" val="67"/>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45904-22C3-428C-87F6-AAFF57E2EFA8}">
  <dimension ref="A1"/>
  <sheetViews>
    <sheetView showGridLines="0" zoomScaleNormal="100" workbookViewId="0">
      <selection activeCell="P20" sqref="P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605A8-7647-4F82-ABB7-0DB7BE8833A4}">
  <dimension ref="A3:C60"/>
  <sheetViews>
    <sheetView tabSelected="1" topLeftCell="A20" workbookViewId="0">
      <selection activeCell="O15" sqref="O15"/>
    </sheetView>
  </sheetViews>
  <sheetFormatPr defaultRowHeight="14.4" x14ac:dyDescent="0.3"/>
  <cols>
    <col min="1" max="1" width="20" bestFit="1" customWidth="1"/>
    <col min="2" max="2" width="21.109375" bestFit="1" customWidth="1"/>
    <col min="3" max="3" width="28.33203125" bestFit="1" customWidth="1"/>
  </cols>
  <sheetData>
    <row r="3" spans="1:2" x14ac:dyDescent="0.3">
      <c r="A3" s="16" t="s">
        <v>390</v>
      </c>
      <c r="B3" t="s">
        <v>406</v>
      </c>
    </row>
    <row r="4" spans="1:2" x14ac:dyDescent="0.3">
      <c r="A4" s="17" t="s">
        <v>392</v>
      </c>
      <c r="B4">
        <v>1771176</v>
      </c>
    </row>
    <row r="5" spans="1:2" x14ac:dyDescent="0.3">
      <c r="A5" s="40" t="s">
        <v>404</v>
      </c>
      <c r="B5">
        <v>1771176</v>
      </c>
    </row>
    <row r="6" spans="1:2" x14ac:dyDescent="0.3">
      <c r="A6" s="17" t="s">
        <v>405</v>
      </c>
      <c r="B6">
        <v>8732320</v>
      </c>
    </row>
    <row r="7" spans="1:2" x14ac:dyDescent="0.3">
      <c r="A7" s="40" t="s">
        <v>393</v>
      </c>
      <c r="B7">
        <v>864501</v>
      </c>
    </row>
    <row r="8" spans="1:2" x14ac:dyDescent="0.3">
      <c r="A8" s="40" t="s">
        <v>394</v>
      </c>
      <c r="B8">
        <v>339078</v>
      </c>
    </row>
    <row r="9" spans="1:2" x14ac:dyDescent="0.3">
      <c r="A9" s="40" t="s">
        <v>395</v>
      </c>
      <c r="B9">
        <v>627737</v>
      </c>
    </row>
    <row r="10" spans="1:2" x14ac:dyDescent="0.3">
      <c r="A10" s="40" t="s">
        <v>396</v>
      </c>
      <c r="B10">
        <v>515012</v>
      </c>
    </row>
    <row r="11" spans="1:2" x14ac:dyDescent="0.3">
      <c r="A11" s="40" t="s">
        <v>397</v>
      </c>
      <c r="B11">
        <v>2254210</v>
      </c>
    </row>
    <row r="12" spans="1:2" x14ac:dyDescent="0.3">
      <c r="A12" s="40" t="s">
        <v>398</v>
      </c>
      <c r="B12">
        <v>1269801</v>
      </c>
    </row>
    <row r="13" spans="1:2" x14ac:dyDescent="0.3">
      <c r="A13" s="40" t="s">
        <v>399</v>
      </c>
      <c r="B13">
        <v>1137604</v>
      </c>
    </row>
    <row r="14" spans="1:2" x14ac:dyDescent="0.3">
      <c r="A14" s="40" t="s">
        <v>400</v>
      </c>
      <c r="B14">
        <v>781188</v>
      </c>
    </row>
    <row r="15" spans="1:2" x14ac:dyDescent="0.3">
      <c r="A15" s="40" t="s">
        <v>401</v>
      </c>
      <c r="B15">
        <v>392934</v>
      </c>
    </row>
    <row r="16" spans="1:2" x14ac:dyDescent="0.3">
      <c r="A16" s="40" t="s">
        <v>402</v>
      </c>
      <c r="B16">
        <v>550255</v>
      </c>
    </row>
    <row r="17" spans="1:2" x14ac:dyDescent="0.3">
      <c r="A17" s="17" t="s">
        <v>391</v>
      </c>
      <c r="B17">
        <v>10503496</v>
      </c>
    </row>
    <row r="21" spans="1:2" x14ac:dyDescent="0.3">
      <c r="A21" s="16" t="s">
        <v>390</v>
      </c>
      <c r="B21" t="s">
        <v>408</v>
      </c>
    </row>
    <row r="22" spans="1:2" x14ac:dyDescent="0.3">
      <c r="A22" s="17" t="s">
        <v>392</v>
      </c>
      <c r="B22">
        <v>39271</v>
      </c>
    </row>
    <row r="23" spans="1:2" x14ac:dyDescent="0.3">
      <c r="A23" s="40" t="s">
        <v>404</v>
      </c>
      <c r="B23">
        <v>39271</v>
      </c>
    </row>
    <row r="24" spans="1:2" x14ac:dyDescent="0.3">
      <c r="A24" s="17" t="s">
        <v>405</v>
      </c>
      <c r="B24">
        <v>229859</v>
      </c>
    </row>
    <row r="25" spans="1:2" x14ac:dyDescent="0.3">
      <c r="A25" s="40" t="s">
        <v>393</v>
      </c>
      <c r="B25">
        <v>21652</v>
      </c>
    </row>
    <row r="26" spans="1:2" x14ac:dyDescent="0.3">
      <c r="A26" s="40" t="s">
        <v>394</v>
      </c>
      <c r="B26">
        <v>11182</v>
      </c>
    </row>
    <row r="27" spans="1:2" x14ac:dyDescent="0.3">
      <c r="A27" s="40" t="s">
        <v>395</v>
      </c>
      <c r="B27">
        <v>18148</v>
      </c>
    </row>
    <row r="28" spans="1:2" x14ac:dyDescent="0.3">
      <c r="A28" s="40" t="s">
        <v>396</v>
      </c>
      <c r="B28">
        <v>16825</v>
      </c>
    </row>
    <row r="29" spans="1:2" x14ac:dyDescent="0.3">
      <c r="A29" s="40" t="s">
        <v>397</v>
      </c>
      <c r="B29">
        <v>50245</v>
      </c>
    </row>
    <row r="30" spans="1:2" x14ac:dyDescent="0.3">
      <c r="A30" s="40" t="s">
        <v>398</v>
      </c>
      <c r="B30">
        <v>36229</v>
      </c>
    </row>
    <row r="31" spans="1:2" x14ac:dyDescent="0.3">
      <c r="A31" s="40" t="s">
        <v>399</v>
      </c>
      <c r="B31">
        <v>30540</v>
      </c>
    </row>
    <row r="32" spans="1:2" x14ac:dyDescent="0.3">
      <c r="A32" s="40" t="s">
        <v>400</v>
      </c>
      <c r="B32">
        <v>20553</v>
      </c>
    </row>
    <row r="33" spans="1:2" x14ac:dyDescent="0.3">
      <c r="A33" s="40" t="s">
        <v>401</v>
      </c>
      <c r="B33">
        <v>11421</v>
      </c>
    </row>
    <row r="34" spans="1:2" x14ac:dyDescent="0.3">
      <c r="A34" s="40" t="s">
        <v>402</v>
      </c>
      <c r="B34">
        <v>13064</v>
      </c>
    </row>
    <row r="35" spans="1:2" x14ac:dyDescent="0.3">
      <c r="A35" s="17" t="s">
        <v>391</v>
      </c>
      <c r="B35">
        <v>269130</v>
      </c>
    </row>
    <row r="38" spans="1:2" x14ac:dyDescent="0.3">
      <c r="A38" s="16" t="s">
        <v>390</v>
      </c>
      <c r="B38" t="s">
        <v>482</v>
      </c>
    </row>
    <row r="39" spans="1:2" x14ac:dyDescent="0.3">
      <c r="A39" s="17" t="s">
        <v>392</v>
      </c>
      <c r="B39">
        <v>24799</v>
      </c>
    </row>
    <row r="40" spans="1:2" x14ac:dyDescent="0.3">
      <c r="A40" s="40" t="s">
        <v>404</v>
      </c>
      <c r="B40">
        <v>24799</v>
      </c>
    </row>
    <row r="41" spans="1:2" x14ac:dyDescent="0.3">
      <c r="A41" s="17" t="s">
        <v>405</v>
      </c>
      <c r="B41">
        <v>67387</v>
      </c>
    </row>
    <row r="42" spans="1:2" x14ac:dyDescent="0.3">
      <c r="A42" s="40" t="s">
        <v>393</v>
      </c>
      <c r="B42">
        <v>9923</v>
      </c>
    </row>
    <row r="43" spans="1:2" x14ac:dyDescent="0.3">
      <c r="A43" s="40" t="s">
        <v>394</v>
      </c>
      <c r="B43">
        <v>3982</v>
      </c>
    </row>
    <row r="44" spans="1:2" x14ac:dyDescent="0.3">
      <c r="A44" s="40" t="s">
        <v>395</v>
      </c>
      <c r="B44">
        <v>4308</v>
      </c>
    </row>
    <row r="45" spans="1:2" x14ac:dyDescent="0.3">
      <c r="A45" s="40" t="s">
        <v>396</v>
      </c>
      <c r="B45">
        <v>3321</v>
      </c>
    </row>
    <row r="46" spans="1:2" x14ac:dyDescent="0.3">
      <c r="A46" s="40" t="s">
        <v>397</v>
      </c>
      <c r="B46">
        <v>12395</v>
      </c>
    </row>
    <row r="47" spans="1:2" x14ac:dyDescent="0.3">
      <c r="A47" s="40" t="s">
        <v>398</v>
      </c>
      <c r="B47">
        <v>9443</v>
      </c>
    </row>
    <row r="48" spans="1:2" x14ac:dyDescent="0.3">
      <c r="A48" s="40" t="s">
        <v>399</v>
      </c>
      <c r="B48">
        <v>10507</v>
      </c>
    </row>
    <row r="49" spans="1:3" x14ac:dyDescent="0.3">
      <c r="A49" s="40" t="s">
        <v>400</v>
      </c>
      <c r="B49">
        <v>6408</v>
      </c>
    </row>
    <row r="50" spans="1:3" x14ac:dyDescent="0.3">
      <c r="A50" s="40" t="s">
        <v>401</v>
      </c>
      <c r="B50">
        <v>3468</v>
      </c>
    </row>
    <row r="51" spans="1:3" x14ac:dyDescent="0.3">
      <c r="A51" s="40" t="s">
        <v>402</v>
      </c>
      <c r="B51">
        <v>3632</v>
      </c>
    </row>
    <row r="52" spans="1:3" x14ac:dyDescent="0.3">
      <c r="A52" s="17" t="s">
        <v>391</v>
      </c>
      <c r="B52">
        <v>92186</v>
      </c>
    </row>
    <row r="55" spans="1:3" x14ac:dyDescent="0.3">
      <c r="A55" t="s">
        <v>406</v>
      </c>
      <c r="B55" t="s">
        <v>408</v>
      </c>
      <c r="C55" t="s">
        <v>482</v>
      </c>
    </row>
    <row r="56" spans="1:3" x14ac:dyDescent="0.3">
      <c r="A56" s="29">
        <v>10503496</v>
      </c>
      <c r="B56" s="29">
        <v>269130</v>
      </c>
      <c r="C56" s="29">
        <v>92186</v>
      </c>
    </row>
    <row r="59" spans="1:3" x14ac:dyDescent="0.3">
      <c r="A59" t="s">
        <v>483</v>
      </c>
      <c r="B59" t="s">
        <v>464</v>
      </c>
    </row>
    <row r="60" spans="1:3" x14ac:dyDescent="0.3">
      <c r="A60" s="29">
        <v>106031</v>
      </c>
      <c r="B60" s="30">
        <v>1.9417173053198712E-2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1DA0C-1A77-41B7-9949-10AFA6D2FC71}">
  <dimension ref="A3:I4"/>
  <sheetViews>
    <sheetView workbookViewId="0">
      <selection activeCell="C19" sqref="C19"/>
    </sheetView>
  </sheetViews>
  <sheetFormatPr defaultRowHeight="14.4" x14ac:dyDescent="0.3"/>
  <cols>
    <col min="1" max="1" width="16.77734375" bestFit="1" customWidth="1"/>
    <col min="2" max="2" width="20.77734375" bestFit="1" customWidth="1"/>
    <col min="3" max="3" width="15.77734375" bestFit="1" customWidth="1"/>
    <col min="4" max="4" width="23.33203125" bestFit="1" customWidth="1"/>
    <col min="5" max="5" width="25.77734375" bestFit="1" customWidth="1"/>
    <col min="6" max="6" width="14.77734375" bestFit="1" customWidth="1"/>
    <col min="7" max="7" width="19.88671875" bestFit="1" customWidth="1"/>
    <col min="8" max="8" width="16.21875" bestFit="1" customWidth="1"/>
    <col min="9" max="9" width="15.44140625" bestFit="1" customWidth="1"/>
  </cols>
  <sheetData>
    <row r="3" spans="1:9" x14ac:dyDescent="0.3">
      <c r="A3" t="s">
        <v>484</v>
      </c>
      <c r="B3" t="s">
        <v>429</v>
      </c>
      <c r="C3" t="s">
        <v>428</v>
      </c>
      <c r="D3" t="s">
        <v>448</v>
      </c>
      <c r="E3" t="s">
        <v>435</v>
      </c>
      <c r="F3" t="s">
        <v>431</v>
      </c>
      <c r="G3" t="s">
        <v>432</v>
      </c>
      <c r="H3" t="s">
        <v>430</v>
      </c>
      <c r="I3" t="s">
        <v>433</v>
      </c>
    </row>
    <row r="4" spans="1:9" x14ac:dyDescent="0.3">
      <c r="A4" s="29">
        <v>168</v>
      </c>
      <c r="B4" s="29">
        <v>52818.589285714283</v>
      </c>
      <c r="C4" s="29">
        <v>46038.404761904763</v>
      </c>
      <c r="D4" s="30">
        <v>0.42021394946152479</v>
      </c>
      <c r="E4" s="30">
        <v>7.8533169464200331E-2</v>
      </c>
      <c r="F4" s="29">
        <v>1737.2916666666667</v>
      </c>
      <c r="G4" s="29">
        <v>41.06547619047619</v>
      </c>
      <c r="H4" s="29">
        <v>559.27976190476193</v>
      </c>
      <c r="I4" s="29">
        <v>1947.9166666666667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E71B0-127C-4456-9AD4-3F91B3C0443B}">
  <dimension ref="D41:D47"/>
  <sheetViews>
    <sheetView showGridLines="0" topLeftCell="F35" workbookViewId="0">
      <selection activeCell="P49" sqref="P49"/>
    </sheetView>
  </sheetViews>
  <sheetFormatPr defaultRowHeight="14.4" x14ac:dyDescent="0.3"/>
  <sheetData>
    <row r="41" spans="4:4" x14ac:dyDescent="0.3">
      <c r="D41" t="s">
        <v>487</v>
      </c>
    </row>
    <row r="42" spans="4:4" x14ac:dyDescent="0.3">
      <c r="D42" t="s">
        <v>488</v>
      </c>
    </row>
    <row r="43" spans="4:4" x14ac:dyDescent="0.3">
      <c r="D43" t="s">
        <v>13</v>
      </c>
    </row>
    <row r="44" spans="4:4" x14ac:dyDescent="0.3">
      <c r="D44" t="s">
        <v>17</v>
      </c>
    </row>
    <row r="45" spans="4:4" x14ac:dyDescent="0.3">
      <c r="D45" t="s">
        <v>18</v>
      </c>
    </row>
    <row r="46" spans="4:4" x14ac:dyDescent="0.3">
      <c r="D46" t="s">
        <v>14</v>
      </c>
    </row>
    <row r="47" spans="4:4" x14ac:dyDescent="0.3">
      <c r="D47" t="s">
        <v>19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58"/>
  <sheetViews>
    <sheetView workbookViewId="0"/>
  </sheetViews>
  <sheetFormatPr defaultRowHeight="14.4" x14ac:dyDescent="0.3"/>
  <cols>
    <col min="1" max="1" width="19" bestFit="1" customWidth="1"/>
    <col min="2" max="2" width="14.6640625" bestFit="1" customWidth="1"/>
    <col min="5" max="5" width="22" bestFit="1" customWidth="1"/>
    <col min="6" max="6" width="16.33203125" bestFit="1" customWidth="1"/>
    <col min="7" max="7" width="8" bestFit="1" customWidth="1"/>
    <col min="8" max="8" width="11.33203125" bestFit="1" customWidth="1"/>
    <col min="9" max="9" width="7" bestFit="1" customWidth="1"/>
    <col min="10" max="13" width="8" bestFit="1" customWidth="1"/>
    <col min="14" max="14" width="7" bestFit="1" customWidth="1"/>
    <col min="15" max="15" width="8" bestFit="1" customWidth="1"/>
    <col min="16" max="16" width="7" bestFit="1" customWidth="1"/>
    <col min="17" max="17" width="8" bestFit="1" customWidth="1"/>
    <col min="18" max="18" width="11.33203125" bestFit="1" customWidth="1"/>
  </cols>
  <sheetData>
    <row r="1" spans="1:2" x14ac:dyDescent="0.3">
      <c r="A1" s="7" t="s">
        <v>0</v>
      </c>
      <c r="B1" s="7" t="s">
        <v>1</v>
      </c>
    </row>
    <row r="2" spans="1:2" x14ac:dyDescent="0.3">
      <c r="A2" s="12">
        <v>44570</v>
      </c>
      <c r="B2" s="7">
        <v>4112</v>
      </c>
    </row>
    <row r="3" spans="1:2" x14ac:dyDescent="0.3">
      <c r="A3" s="12">
        <v>44571</v>
      </c>
      <c r="B3" s="7">
        <v>20987</v>
      </c>
    </row>
    <row r="4" spans="1:2" x14ac:dyDescent="0.3">
      <c r="A4" s="12">
        <v>44572</v>
      </c>
      <c r="B4" s="7">
        <v>28003</v>
      </c>
    </row>
    <row r="5" spans="1:2" x14ac:dyDescent="0.3">
      <c r="A5" s="12">
        <v>44573</v>
      </c>
      <c r="B5" s="7">
        <v>16547</v>
      </c>
    </row>
    <row r="6" spans="1:2" x14ac:dyDescent="0.3">
      <c r="A6" s="12">
        <v>44574</v>
      </c>
      <c r="B6" s="7">
        <v>19299</v>
      </c>
    </row>
    <row r="7" spans="1:2" x14ac:dyDescent="0.3">
      <c r="A7" s="12">
        <v>44575</v>
      </c>
      <c r="B7" s="7">
        <v>24416</v>
      </c>
    </row>
    <row r="8" spans="1:2" x14ac:dyDescent="0.3">
      <c r="A8" s="12">
        <v>44576</v>
      </c>
      <c r="B8" s="7">
        <v>33086</v>
      </c>
    </row>
    <row r="9" spans="1:2" x14ac:dyDescent="0.3">
      <c r="A9" s="12">
        <v>44577</v>
      </c>
      <c r="B9" s="7">
        <v>17874</v>
      </c>
    </row>
    <row r="10" spans="1:2" x14ac:dyDescent="0.3">
      <c r="A10" s="12">
        <v>44578</v>
      </c>
      <c r="B10" s="7">
        <v>18673</v>
      </c>
    </row>
    <row r="11" spans="1:2" x14ac:dyDescent="0.3">
      <c r="A11" s="12">
        <v>44579</v>
      </c>
      <c r="B11" s="7">
        <v>16161</v>
      </c>
    </row>
    <row r="12" spans="1:2" x14ac:dyDescent="0.3">
      <c r="A12" s="12">
        <v>44580</v>
      </c>
      <c r="B12" s="7">
        <v>14928</v>
      </c>
    </row>
    <row r="13" spans="1:2" x14ac:dyDescent="0.3">
      <c r="A13" s="12">
        <v>44581</v>
      </c>
      <c r="B13" s="7">
        <v>20146</v>
      </c>
    </row>
    <row r="14" spans="1:2" x14ac:dyDescent="0.3">
      <c r="A14" s="12">
        <v>44582</v>
      </c>
      <c r="B14" s="7">
        <v>27486</v>
      </c>
    </row>
    <row r="15" spans="1:2" x14ac:dyDescent="0.3">
      <c r="A15" s="12">
        <v>44583</v>
      </c>
      <c r="B15" s="7">
        <v>27397</v>
      </c>
    </row>
    <row r="16" spans="1:2" x14ac:dyDescent="0.3">
      <c r="A16" s="12">
        <v>44584</v>
      </c>
      <c r="B16" s="7">
        <v>41642</v>
      </c>
    </row>
    <row r="17" spans="1:8" x14ac:dyDescent="0.3">
      <c r="A17" s="12">
        <v>44585</v>
      </c>
      <c r="B17" s="7">
        <v>44862</v>
      </c>
    </row>
    <row r="18" spans="1:8" x14ac:dyDescent="0.3">
      <c r="A18" s="12">
        <v>44586</v>
      </c>
      <c r="B18" s="7">
        <v>21078</v>
      </c>
    </row>
    <row r="19" spans="1:8" x14ac:dyDescent="0.3">
      <c r="A19" s="12">
        <v>44587</v>
      </c>
      <c r="B19" s="7">
        <v>12643</v>
      </c>
    </row>
    <row r="20" spans="1:8" x14ac:dyDescent="0.3">
      <c r="A20" s="12">
        <v>44588</v>
      </c>
      <c r="B20" s="7">
        <v>16411</v>
      </c>
    </row>
    <row r="21" spans="1:8" x14ac:dyDescent="0.3">
      <c r="A21" s="12">
        <v>44589</v>
      </c>
      <c r="B21" s="7">
        <v>16744</v>
      </c>
    </row>
    <row r="22" spans="1:8" x14ac:dyDescent="0.3">
      <c r="A22" s="12">
        <v>44590</v>
      </c>
      <c r="B22" s="7">
        <v>12542</v>
      </c>
    </row>
    <row r="23" spans="1:8" x14ac:dyDescent="0.3">
      <c r="A23" s="12">
        <v>44591</v>
      </c>
      <c r="B23" s="7">
        <v>11845</v>
      </c>
    </row>
    <row r="24" spans="1:8" x14ac:dyDescent="0.3">
      <c r="A24" s="12">
        <v>44592</v>
      </c>
      <c r="B24" s="7">
        <v>9028</v>
      </c>
      <c r="E24" s="16" t="s">
        <v>406</v>
      </c>
      <c r="F24" s="16" t="s">
        <v>407</v>
      </c>
    </row>
    <row r="25" spans="1:8" x14ac:dyDescent="0.3">
      <c r="A25" s="12">
        <v>44593</v>
      </c>
      <c r="B25" s="7">
        <v>12247</v>
      </c>
      <c r="E25" s="16" t="s">
        <v>390</v>
      </c>
      <c r="F25" t="s">
        <v>392</v>
      </c>
      <c r="G25" t="s">
        <v>405</v>
      </c>
      <c r="H25" t="s">
        <v>391</v>
      </c>
    </row>
    <row r="26" spans="1:8" x14ac:dyDescent="0.3">
      <c r="A26" s="12">
        <v>44594</v>
      </c>
      <c r="B26" s="7">
        <v>8187</v>
      </c>
      <c r="E26" s="17" t="s">
        <v>393</v>
      </c>
      <c r="F26">
        <v>475910</v>
      </c>
      <c r="G26">
        <v>864501</v>
      </c>
      <c r="H26">
        <v>1340411</v>
      </c>
    </row>
    <row r="27" spans="1:8" x14ac:dyDescent="0.3">
      <c r="A27" s="12">
        <v>44595</v>
      </c>
      <c r="B27" s="7">
        <v>6372</v>
      </c>
      <c r="E27" s="17" t="s">
        <v>394</v>
      </c>
      <c r="F27">
        <v>133155</v>
      </c>
      <c r="G27">
        <v>339078</v>
      </c>
      <c r="H27">
        <v>472233</v>
      </c>
    </row>
    <row r="28" spans="1:8" x14ac:dyDescent="0.3">
      <c r="A28" s="12">
        <v>44596</v>
      </c>
      <c r="B28" s="7">
        <v>2768</v>
      </c>
      <c r="E28" s="17" t="s">
        <v>395</v>
      </c>
      <c r="F28">
        <v>1181851</v>
      </c>
      <c r="G28">
        <v>627737</v>
      </c>
      <c r="H28">
        <v>1809588</v>
      </c>
    </row>
    <row r="29" spans="1:8" x14ac:dyDescent="0.3">
      <c r="A29" s="12">
        <v>44597</v>
      </c>
      <c r="B29" s="7">
        <v>2144</v>
      </c>
      <c r="E29" s="17" t="s">
        <v>396</v>
      </c>
      <c r="F29">
        <v>259014</v>
      </c>
      <c r="G29">
        <v>515012</v>
      </c>
      <c r="H29">
        <v>774026</v>
      </c>
    </row>
    <row r="30" spans="1:8" x14ac:dyDescent="0.3">
      <c r="A30" s="12">
        <v>44598</v>
      </c>
      <c r="B30" s="7">
        <v>5880</v>
      </c>
      <c r="E30" s="17" t="s">
        <v>397</v>
      </c>
      <c r="F30">
        <v>89067</v>
      </c>
      <c r="G30">
        <v>2254210</v>
      </c>
      <c r="H30">
        <v>2343277</v>
      </c>
    </row>
    <row r="31" spans="1:8" x14ac:dyDescent="0.3">
      <c r="A31" s="12">
        <v>44599</v>
      </c>
      <c r="B31" s="7">
        <v>3054</v>
      </c>
      <c r="E31" s="17" t="s">
        <v>398</v>
      </c>
      <c r="F31">
        <v>87189</v>
      </c>
      <c r="G31">
        <v>1269801</v>
      </c>
      <c r="H31">
        <v>1356990</v>
      </c>
    </row>
    <row r="32" spans="1:8" x14ac:dyDescent="0.3">
      <c r="A32" s="12">
        <v>44600</v>
      </c>
      <c r="B32" s="7">
        <v>2019</v>
      </c>
      <c r="E32" s="17" t="s">
        <v>399</v>
      </c>
      <c r="F32">
        <v>769527</v>
      </c>
      <c r="G32">
        <v>1137604</v>
      </c>
      <c r="H32">
        <v>1907131</v>
      </c>
    </row>
    <row r="33" spans="1:8" x14ac:dyDescent="0.3">
      <c r="A33" s="12">
        <v>44601</v>
      </c>
      <c r="B33" s="7">
        <v>2792</v>
      </c>
      <c r="E33" s="17" t="s">
        <v>400</v>
      </c>
      <c r="F33">
        <v>1230632</v>
      </c>
      <c r="G33">
        <v>781188</v>
      </c>
      <c r="H33">
        <v>2011820</v>
      </c>
    </row>
    <row r="34" spans="1:8" x14ac:dyDescent="0.3">
      <c r="A34" s="12">
        <v>44602</v>
      </c>
      <c r="B34" s="7">
        <v>3032</v>
      </c>
      <c r="E34" s="17" t="s">
        <v>401</v>
      </c>
      <c r="F34">
        <v>592202</v>
      </c>
      <c r="G34">
        <v>392934</v>
      </c>
      <c r="H34">
        <v>985136</v>
      </c>
    </row>
    <row r="35" spans="1:8" x14ac:dyDescent="0.3">
      <c r="A35" s="12">
        <v>44603</v>
      </c>
      <c r="B35" s="7">
        <v>4425</v>
      </c>
      <c r="E35" s="17" t="s">
        <v>402</v>
      </c>
      <c r="F35">
        <v>573411</v>
      </c>
      <c r="G35">
        <v>550255</v>
      </c>
      <c r="H35">
        <v>1123666</v>
      </c>
    </row>
    <row r="36" spans="1:8" x14ac:dyDescent="0.3">
      <c r="A36" s="12">
        <v>44604</v>
      </c>
      <c r="B36" s="7">
        <v>2880</v>
      </c>
      <c r="E36" s="17" t="s">
        <v>403</v>
      </c>
      <c r="F36">
        <v>366306</v>
      </c>
      <c r="H36">
        <v>366306</v>
      </c>
    </row>
    <row r="37" spans="1:8" x14ac:dyDescent="0.3">
      <c r="A37" s="12">
        <v>44605</v>
      </c>
      <c r="B37" s="7">
        <v>4957</v>
      </c>
      <c r="E37" s="17" t="s">
        <v>404</v>
      </c>
      <c r="F37">
        <v>1771176</v>
      </c>
      <c r="H37">
        <v>1771176</v>
      </c>
    </row>
    <row r="38" spans="1:8" x14ac:dyDescent="0.3">
      <c r="A38" s="12">
        <v>44606</v>
      </c>
      <c r="B38" s="7">
        <v>4551</v>
      </c>
      <c r="E38" s="17" t="s">
        <v>391</v>
      </c>
      <c r="F38">
        <v>7529440</v>
      </c>
      <c r="G38">
        <v>8732320</v>
      </c>
      <c r="H38">
        <v>16261760</v>
      </c>
    </row>
    <row r="39" spans="1:8" x14ac:dyDescent="0.3">
      <c r="A39" s="12">
        <v>44607</v>
      </c>
      <c r="B39" s="7">
        <v>3376</v>
      </c>
    </row>
    <row r="40" spans="1:8" x14ac:dyDescent="0.3">
      <c r="A40" s="12">
        <v>44608</v>
      </c>
      <c r="B40" s="7">
        <v>7256</v>
      </c>
    </row>
    <row r="41" spans="1:8" x14ac:dyDescent="0.3">
      <c r="A41" s="12">
        <v>44609</v>
      </c>
      <c r="B41" s="7">
        <v>3684</v>
      </c>
    </row>
    <row r="42" spans="1:8" x14ac:dyDescent="0.3">
      <c r="A42" s="12">
        <v>44610</v>
      </c>
      <c r="B42" s="7">
        <v>6077</v>
      </c>
    </row>
    <row r="43" spans="1:8" x14ac:dyDescent="0.3">
      <c r="A43" s="12">
        <v>44611</v>
      </c>
      <c r="B43" s="7">
        <v>2800</v>
      </c>
    </row>
    <row r="44" spans="1:8" x14ac:dyDescent="0.3">
      <c r="A44" s="12">
        <v>44612</v>
      </c>
      <c r="B44" s="7">
        <v>9370</v>
      </c>
    </row>
    <row r="45" spans="1:8" x14ac:dyDescent="0.3">
      <c r="A45" s="12">
        <v>44613</v>
      </c>
      <c r="B45" s="7">
        <v>9729</v>
      </c>
    </row>
    <row r="46" spans="1:8" x14ac:dyDescent="0.3">
      <c r="A46" s="12">
        <v>44614</v>
      </c>
      <c r="B46" s="7">
        <v>3076</v>
      </c>
    </row>
    <row r="47" spans="1:8" x14ac:dyDescent="0.3">
      <c r="A47" s="12">
        <v>44615</v>
      </c>
      <c r="B47" s="7">
        <v>6001</v>
      </c>
    </row>
    <row r="48" spans="1:8" x14ac:dyDescent="0.3">
      <c r="A48" s="12">
        <v>44616</v>
      </c>
      <c r="B48" s="7">
        <v>1915</v>
      </c>
    </row>
    <row r="49" spans="1:2" x14ac:dyDescent="0.3">
      <c r="A49" s="12">
        <v>44617</v>
      </c>
      <c r="B49" s="7">
        <v>3126</v>
      </c>
    </row>
    <row r="50" spans="1:2" x14ac:dyDescent="0.3">
      <c r="A50" s="12">
        <v>44618</v>
      </c>
      <c r="B50" s="7">
        <v>4165</v>
      </c>
    </row>
    <row r="51" spans="1:2" x14ac:dyDescent="0.3">
      <c r="A51" s="12">
        <v>44619</v>
      </c>
      <c r="B51" s="7">
        <v>3907</v>
      </c>
    </row>
    <row r="52" spans="1:2" x14ac:dyDescent="0.3">
      <c r="A52" s="12">
        <v>44620</v>
      </c>
      <c r="B52" s="7">
        <v>3365</v>
      </c>
    </row>
    <row r="53" spans="1:2" x14ac:dyDescent="0.3">
      <c r="A53" s="12">
        <v>44621</v>
      </c>
      <c r="B53" s="7">
        <v>5805</v>
      </c>
    </row>
    <row r="54" spans="1:2" x14ac:dyDescent="0.3">
      <c r="A54" s="12">
        <v>44622</v>
      </c>
      <c r="B54" s="7">
        <v>6001</v>
      </c>
    </row>
    <row r="55" spans="1:2" x14ac:dyDescent="0.3">
      <c r="A55" s="12">
        <v>44623</v>
      </c>
      <c r="B55" s="7">
        <v>11204</v>
      </c>
    </row>
    <row r="56" spans="1:2" x14ac:dyDescent="0.3">
      <c r="A56" s="12">
        <v>44624</v>
      </c>
      <c r="B56" s="7">
        <v>9440</v>
      </c>
    </row>
    <row r="57" spans="1:2" x14ac:dyDescent="0.3">
      <c r="A57" s="12">
        <v>44625</v>
      </c>
      <c r="B57" s="7">
        <v>17704</v>
      </c>
    </row>
    <row r="58" spans="1:2" x14ac:dyDescent="0.3">
      <c r="A58" s="12">
        <v>44626</v>
      </c>
      <c r="B58" s="7">
        <v>15886</v>
      </c>
    </row>
    <row r="59" spans="1:2" x14ac:dyDescent="0.3">
      <c r="A59" s="12">
        <v>44627</v>
      </c>
      <c r="B59" s="7">
        <v>21173</v>
      </c>
    </row>
    <row r="60" spans="1:2" x14ac:dyDescent="0.3">
      <c r="A60" s="12">
        <v>44628</v>
      </c>
      <c r="B60" s="7">
        <v>23647</v>
      </c>
    </row>
    <row r="61" spans="1:2" x14ac:dyDescent="0.3">
      <c r="A61" s="12">
        <v>44629</v>
      </c>
      <c r="B61" s="7">
        <v>32961</v>
      </c>
    </row>
    <row r="62" spans="1:2" x14ac:dyDescent="0.3">
      <c r="A62" s="12">
        <v>44630</v>
      </c>
      <c r="B62" s="7">
        <v>45301</v>
      </c>
    </row>
    <row r="63" spans="1:2" x14ac:dyDescent="0.3">
      <c r="A63" s="12">
        <v>44631</v>
      </c>
      <c r="B63" s="7">
        <v>42328</v>
      </c>
    </row>
    <row r="64" spans="1:2" x14ac:dyDescent="0.3">
      <c r="A64" s="12">
        <v>44632</v>
      </c>
      <c r="B64" s="7">
        <v>28108</v>
      </c>
    </row>
    <row r="65" spans="1:2" x14ac:dyDescent="0.3">
      <c r="A65" s="12">
        <v>44633</v>
      </c>
      <c r="B65" s="7">
        <v>25980</v>
      </c>
    </row>
    <row r="66" spans="1:2" x14ac:dyDescent="0.3">
      <c r="A66" s="12">
        <v>44634</v>
      </c>
      <c r="B66" s="7">
        <v>42097</v>
      </c>
    </row>
    <row r="67" spans="1:2" x14ac:dyDescent="0.3">
      <c r="A67" s="12">
        <v>44635</v>
      </c>
      <c r="B67" s="7">
        <v>53940</v>
      </c>
    </row>
    <row r="68" spans="1:2" x14ac:dyDescent="0.3">
      <c r="A68" s="12">
        <v>44636</v>
      </c>
      <c r="B68" s="7">
        <v>102144</v>
      </c>
    </row>
    <row r="69" spans="1:2" x14ac:dyDescent="0.3">
      <c r="A69" s="12">
        <v>44637</v>
      </c>
      <c r="B69" s="7">
        <v>65322</v>
      </c>
    </row>
    <row r="70" spans="1:2" x14ac:dyDescent="0.3">
      <c r="A70" s="12">
        <v>44638</v>
      </c>
      <c r="B70" s="7">
        <v>32658</v>
      </c>
    </row>
    <row r="71" spans="1:2" x14ac:dyDescent="0.3">
      <c r="A71" s="12">
        <v>44639</v>
      </c>
      <c r="B71" s="7">
        <v>30770</v>
      </c>
    </row>
    <row r="72" spans="1:2" x14ac:dyDescent="0.3">
      <c r="A72" s="12">
        <v>44640</v>
      </c>
      <c r="B72" s="7">
        <v>56445</v>
      </c>
    </row>
    <row r="73" spans="1:2" x14ac:dyDescent="0.3">
      <c r="A73" s="12">
        <v>44641</v>
      </c>
      <c r="B73" s="7">
        <v>43978</v>
      </c>
    </row>
    <row r="74" spans="1:2" x14ac:dyDescent="0.3">
      <c r="A74" s="12">
        <v>44642</v>
      </c>
      <c r="B74" s="7">
        <v>35291</v>
      </c>
    </row>
    <row r="75" spans="1:2" x14ac:dyDescent="0.3">
      <c r="A75" s="12">
        <v>44643</v>
      </c>
      <c r="B75" s="7">
        <v>58837</v>
      </c>
    </row>
    <row r="76" spans="1:2" x14ac:dyDescent="0.3">
      <c r="A76" s="12">
        <v>44644</v>
      </c>
      <c r="B76" s="7">
        <v>116328</v>
      </c>
    </row>
    <row r="77" spans="1:2" x14ac:dyDescent="0.3">
      <c r="A77" s="12">
        <v>44645</v>
      </c>
      <c r="B77" s="7">
        <v>69454</v>
      </c>
    </row>
    <row r="78" spans="1:2" x14ac:dyDescent="0.3">
      <c r="A78" s="12">
        <v>44646</v>
      </c>
      <c r="B78" s="7">
        <v>34523</v>
      </c>
    </row>
    <row r="79" spans="1:2" x14ac:dyDescent="0.3">
      <c r="A79" s="12">
        <v>44647</v>
      </c>
      <c r="B79" s="7">
        <v>25086</v>
      </c>
    </row>
    <row r="80" spans="1:2" x14ac:dyDescent="0.3">
      <c r="A80" s="12">
        <v>44648</v>
      </c>
      <c r="B80" s="7">
        <v>28013</v>
      </c>
    </row>
    <row r="81" spans="1:2" x14ac:dyDescent="0.3">
      <c r="A81" s="12">
        <v>44649</v>
      </c>
      <c r="B81" s="7">
        <v>27042</v>
      </c>
    </row>
    <row r="82" spans="1:2" x14ac:dyDescent="0.3">
      <c r="A82" s="12">
        <v>44650</v>
      </c>
      <c r="B82" s="7">
        <v>33389</v>
      </c>
    </row>
    <row r="83" spans="1:2" x14ac:dyDescent="0.3">
      <c r="A83" s="12">
        <v>44651</v>
      </c>
      <c r="B83" s="7">
        <v>40996</v>
      </c>
    </row>
    <row r="84" spans="1:2" x14ac:dyDescent="0.3">
      <c r="A84" s="12">
        <v>44652</v>
      </c>
      <c r="B84" s="7">
        <v>36880</v>
      </c>
    </row>
    <row r="85" spans="1:2" x14ac:dyDescent="0.3">
      <c r="A85" s="12">
        <v>44653</v>
      </c>
      <c r="B85" s="7">
        <v>16389</v>
      </c>
    </row>
    <row r="86" spans="1:2" x14ac:dyDescent="0.3">
      <c r="A86" s="12">
        <v>44654</v>
      </c>
      <c r="B86" s="7">
        <v>11999</v>
      </c>
    </row>
    <row r="87" spans="1:2" x14ac:dyDescent="0.3">
      <c r="A87" s="12">
        <v>44655</v>
      </c>
      <c r="B87" s="7">
        <v>11537</v>
      </c>
    </row>
    <row r="88" spans="1:2" x14ac:dyDescent="0.3">
      <c r="A88" s="12">
        <v>44656</v>
      </c>
      <c r="B88" s="7">
        <v>10056</v>
      </c>
    </row>
    <row r="89" spans="1:2" x14ac:dyDescent="0.3">
      <c r="A89" s="12">
        <v>44657</v>
      </c>
      <c r="B89" s="7">
        <v>7659</v>
      </c>
    </row>
    <row r="90" spans="1:2" x14ac:dyDescent="0.3">
      <c r="A90" s="12">
        <v>44658</v>
      </c>
      <c r="B90" s="7">
        <v>4775</v>
      </c>
    </row>
    <row r="91" spans="1:2" x14ac:dyDescent="0.3">
      <c r="A91" s="12">
        <v>44659</v>
      </c>
      <c r="B91" s="7">
        <v>7322</v>
      </c>
    </row>
    <row r="92" spans="1:2" x14ac:dyDescent="0.3">
      <c r="A92" s="12">
        <v>44660</v>
      </c>
      <c r="B92" s="7">
        <v>10723</v>
      </c>
    </row>
    <row r="93" spans="1:2" x14ac:dyDescent="0.3">
      <c r="A93" s="12">
        <v>44661</v>
      </c>
      <c r="B93" s="7">
        <v>12928</v>
      </c>
    </row>
    <row r="94" spans="1:2" x14ac:dyDescent="0.3">
      <c r="A94" s="12">
        <v>44662</v>
      </c>
      <c r="B94" s="7">
        <v>7812</v>
      </c>
    </row>
    <row r="95" spans="1:2" x14ac:dyDescent="0.3">
      <c r="A95" s="12">
        <v>44663</v>
      </c>
      <c r="B95" s="7">
        <v>21377</v>
      </c>
    </row>
    <row r="96" spans="1:2" x14ac:dyDescent="0.3">
      <c r="A96" s="12">
        <v>44664</v>
      </c>
      <c r="B96" s="7">
        <v>15766</v>
      </c>
    </row>
    <row r="97" spans="1:2" x14ac:dyDescent="0.3">
      <c r="A97" s="12">
        <v>44665</v>
      </c>
      <c r="B97" s="7">
        <v>17602</v>
      </c>
    </row>
    <row r="98" spans="1:2" x14ac:dyDescent="0.3">
      <c r="A98" s="12">
        <v>44666</v>
      </c>
      <c r="B98" s="7">
        <v>13723</v>
      </c>
    </row>
    <row r="99" spans="1:2" x14ac:dyDescent="0.3">
      <c r="A99" s="12">
        <v>44667</v>
      </c>
      <c r="B99" s="7">
        <v>11947</v>
      </c>
    </row>
    <row r="100" spans="1:2" x14ac:dyDescent="0.3">
      <c r="A100" s="12">
        <v>44668</v>
      </c>
      <c r="B100" s="7">
        <v>9056</v>
      </c>
    </row>
    <row r="101" spans="1:2" x14ac:dyDescent="0.3">
      <c r="A101" s="12">
        <v>44669</v>
      </c>
      <c r="B101" s="7">
        <v>4460</v>
      </c>
    </row>
    <row r="102" spans="1:2" x14ac:dyDescent="0.3">
      <c r="A102" s="12">
        <v>44670</v>
      </c>
      <c r="B102" s="7">
        <v>3860</v>
      </c>
    </row>
    <row r="103" spans="1:2" x14ac:dyDescent="0.3">
      <c r="A103" s="12">
        <v>44671</v>
      </c>
      <c r="B103" s="7">
        <v>6109</v>
      </c>
    </row>
    <row r="104" spans="1:2" x14ac:dyDescent="0.3">
      <c r="A104" s="12">
        <v>44672</v>
      </c>
      <c r="B104" s="7">
        <v>2685</v>
      </c>
    </row>
    <row r="105" spans="1:2" x14ac:dyDescent="0.3">
      <c r="A105" s="12">
        <v>44673</v>
      </c>
      <c r="B105" s="7">
        <v>1343</v>
      </c>
    </row>
    <row r="106" spans="1:2" x14ac:dyDescent="0.3">
      <c r="A106" s="12">
        <v>44674</v>
      </c>
      <c r="B106" s="7">
        <v>1013</v>
      </c>
    </row>
    <row r="107" spans="1:2" x14ac:dyDescent="0.3">
      <c r="A107" s="12">
        <v>44675</v>
      </c>
      <c r="B107" s="7">
        <v>2811</v>
      </c>
    </row>
    <row r="108" spans="1:2" x14ac:dyDescent="0.3">
      <c r="A108" s="12">
        <v>44676</v>
      </c>
      <c r="B108" s="7">
        <v>526</v>
      </c>
    </row>
    <row r="109" spans="1:2" x14ac:dyDescent="0.3">
      <c r="A109" s="12">
        <v>44677</v>
      </c>
      <c r="B109" s="7">
        <v>509</v>
      </c>
    </row>
    <row r="110" spans="1:2" x14ac:dyDescent="0.3">
      <c r="A110" s="12">
        <v>44678</v>
      </c>
      <c r="B110" s="7">
        <v>834</v>
      </c>
    </row>
    <row r="111" spans="1:2" x14ac:dyDescent="0.3">
      <c r="A111" s="12">
        <v>44679</v>
      </c>
      <c r="B111" s="7">
        <v>3365</v>
      </c>
    </row>
    <row r="112" spans="1:2" x14ac:dyDescent="0.3">
      <c r="A112" s="12">
        <v>44680</v>
      </c>
      <c r="B112" s="7">
        <v>1915</v>
      </c>
    </row>
    <row r="113" spans="1:2" x14ac:dyDescent="0.3">
      <c r="A113" s="12">
        <v>44681</v>
      </c>
      <c r="B113" s="7">
        <v>2033</v>
      </c>
    </row>
    <row r="114" spans="1:2" x14ac:dyDescent="0.3">
      <c r="A114" s="12">
        <v>44682</v>
      </c>
      <c r="B114" s="7">
        <v>892</v>
      </c>
    </row>
    <row r="115" spans="1:2" x14ac:dyDescent="0.3">
      <c r="A115" s="12">
        <v>44683</v>
      </c>
      <c r="B115" s="7">
        <v>1480</v>
      </c>
    </row>
    <row r="116" spans="1:2" x14ac:dyDescent="0.3">
      <c r="A116" s="12">
        <v>44684</v>
      </c>
      <c r="B116" s="7">
        <v>286</v>
      </c>
    </row>
    <row r="117" spans="1:2" x14ac:dyDescent="0.3">
      <c r="A117" s="12">
        <v>44685</v>
      </c>
      <c r="B117" s="7">
        <v>3493</v>
      </c>
    </row>
    <row r="118" spans="1:2" x14ac:dyDescent="0.3">
      <c r="A118" s="12">
        <v>44686</v>
      </c>
      <c r="B118" s="7">
        <v>6846</v>
      </c>
    </row>
    <row r="119" spans="1:2" x14ac:dyDescent="0.3">
      <c r="A119" s="12">
        <v>44687</v>
      </c>
      <c r="B119" s="7">
        <v>3279</v>
      </c>
    </row>
    <row r="120" spans="1:2" x14ac:dyDescent="0.3">
      <c r="A120" s="12">
        <v>44688</v>
      </c>
      <c r="B120" s="7">
        <v>2088</v>
      </c>
    </row>
    <row r="121" spans="1:2" x14ac:dyDescent="0.3">
      <c r="A121" s="12">
        <v>44689</v>
      </c>
      <c r="B121" s="7">
        <v>2656</v>
      </c>
    </row>
    <row r="122" spans="1:2" x14ac:dyDescent="0.3">
      <c r="A122" s="12">
        <v>44690</v>
      </c>
      <c r="B122" s="7">
        <v>7138</v>
      </c>
    </row>
    <row r="123" spans="1:2" x14ac:dyDescent="0.3">
      <c r="A123" s="12">
        <v>44691</v>
      </c>
      <c r="B123" s="7">
        <v>3192</v>
      </c>
    </row>
    <row r="124" spans="1:2" x14ac:dyDescent="0.3">
      <c r="A124" s="12">
        <v>44692</v>
      </c>
      <c r="B124" s="7">
        <v>3397</v>
      </c>
    </row>
    <row r="125" spans="1:2" x14ac:dyDescent="0.3">
      <c r="A125" s="12">
        <v>44693</v>
      </c>
      <c r="B125" s="7">
        <v>2130</v>
      </c>
    </row>
    <row r="126" spans="1:2" x14ac:dyDescent="0.3">
      <c r="A126" s="12">
        <v>44694</v>
      </c>
      <c r="B126" s="7">
        <v>15038</v>
      </c>
    </row>
    <row r="127" spans="1:2" x14ac:dyDescent="0.3">
      <c r="A127" s="12">
        <v>44695</v>
      </c>
      <c r="B127" s="7">
        <v>1673</v>
      </c>
    </row>
    <row r="128" spans="1:2" x14ac:dyDescent="0.3">
      <c r="A128" s="12">
        <v>44696</v>
      </c>
      <c r="B128" s="7">
        <v>1815</v>
      </c>
    </row>
    <row r="129" spans="1:2" x14ac:dyDescent="0.3">
      <c r="A129" s="12">
        <v>44697</v>
      </c>
      <c r="B129" s="7">
        <v>1191</v>
      </c>
    </row>
    <row r="130" spans="1:2" x14ac:dyDescent="0.3">
      <c r="A130" s="12">
        <v>44698</v>
      </c>
      <c r="B130" s="7">
        <v>2276</v>
      </c>
    </row>
    <row r="131" spans="1:2" x14ac:dyDescent="0.3">
      <c r="A131" s="12">
        <v>44699</v>
      </c>
      <c r="B131" s="7">
        <v>1862</v>
      </c>
    </row>
    <row r="132" spans="1:2" x14ac:dyDescent="0.3">
      <c r="A132" s="12">
        <v>44700</v>
      </c>
      <c r="B132" s="7">
        <v>2851</v>
      </c>
    </row>
    <row r="133" spans="1:2" x14ac:dyDescent="0.3">
      <c r="A133" s="12">
        <v>44701</v>
      </c>
      <c r="B133" s="7">
        <v>7857</v>
      </c>
    </row>
    <row r="134" spans="1:2" x14ac:dyDescent="0.3">
      <c r="A134" s="12">
        <v>44702</v>
      </c>
      <c r="B134" s="7">
        <v>2542</v>
      </c>
    </row>
    <row r="135" spans="1:2" x14ac:dyDescent="0.3">
      <c r="A135" s="12">
        <v>44703</v>
      </c>
      <c r="B135" s="7">
        <v>1815</v>
      </c>
    </row>
    <row r="136" spans="1:2" x14ac:dyDescent="0.3">
      <c r="A136" s="12">
        <v>44704</v>
      </c>
      <c r="B136" s="7">
        <v>2113</v>
      </c>
    </row>
    <row r="137" spans="1:2" x14ac:dyDescent="0.3">
      <c r="A137" s="12">
        <v>44705</v>
      </c>
      <c r="B137" s="7">
        <v>2038</v>
      </c>
    </row>
    <row r="138" spans="1:2" x14ac:dyDescent="0.3">
      <c r="A138" s="12">
        <v>44706</v>
      </c>
      <c r="B138" s="7">
        <v>2641</v>
      </c>
    </row>
    <row r="139" spans="1:2" x14ac:dyDescent="0.3">
      <c r="A139" s="12">
        <v>44707</v>
      </c>
      <c r="B139" s="7">
        <v>494</v>
      </c>
    </row>
    <row r="140" spans="1:2" x14ac:dyDescent="0.3">
      <c r="A140" s="12">
        <v>44708</v>
      </c>
      <c r="B140" s="7">
        <v>2017</v>
      </c>
    </row>
    <row r="141" spans="1:2" x14ac:dyDescent="0.3">
      <c r="A141" s="12">
        <v>44709</v>
      </c>
      <c r="B141" s="7">
        <v>2006</v>
      </c>
    </row>
    <row r="142" spans="1:2" x14ac:dyDescent="0.3">
      <c r="A142" s="12">
        <v>44710</v>
      </c>
      <c r="B142" s="7">
        <v>1166</v>
      </c>
    </row>
    <row r="143" spans="1:2" x14ac:dyDescent="0.3">
      <c r="A143" s="12">
        <v>44711</v>
      </c>
      <c r="B143" s="7">
        <v>440</v>
      </c>
    </row>
    <row r="144" spans="1:2" x14ac:dyDescent="0.3">
      <c r="A144" s="12">
        <v>44712</v>
      </c>
      <c r="B144" s="7">
        <v>355</v>
      </c>
    </row>
    <row r="145" spans="1:2" x14ac:dyDescent="0.3">
      <c r="A145" s="12">
        <v>44713</v>
      </c>
      <c r="B145" s="7">
        <v>843</v>
      </c>
    </row>
    <row r="146" spans="1:2" x14ac:dyDescent="0.3">
      <c r="A146" s="12">
        <v>44714</v>
      </c>
      <c r="B146" s="7">
        <v>1262</v>
      </c>
    </row>
    <row r="147" spans="1:2" x14ac:dyDescent="0.3">
      <c r="A147" s="12">
        <v>44715</v>
      </c>
      <c r="B147" s="7">
        <v>1134</v>
      </c>
    </row>
    <row r="148" spans="1:2" x14ac:dyDescent="0.3">
      <c r="A148" s="12">
        <v>44716</v>
      </c>
      <c r="B148" s="7">
        <v>767</v>
      </c>
    </row>
    <row r="149" spans="1:2" x14ac:dyDescent="0.3">
      <c r="A149" s="12">
        <v>44717</v>
      </c>
      <c r="B149" s="7">
        <v>393</v>
      </c>
    </row>
    <row r="150" spans="1:2" x14ac:dyDescent="0.3">
      <c r="A150" s="12">
        <v>44718</v>
      </c>
      <c r="B150" s="7">
        <v>6811</v>
      </c>
    </row>
    <row r="151" spans="1:2" x14ac:dyDescent="0.3">
      <c r="A151" s="12">
        <v>44719</v>
      </c>
      <c r="B151" s="7">
        <v>2693</v>
      </c>
    </row>
    <row r="152" spans="1:2" x14ac:dyDescent="0.3">
      <c r="A152" s="12">
        <v>44720</v>
      </c>
      <c r="B152" s="7">
        <v>2270</v>
      </c>
    </row>
    <row r="153" spans="1:2" x14ac:dyDescent="0.3">
      <c r="A153" s="12">
        <v>44721</v>
      </c>
      <c r="B153" s="7">
        <v>4275</v>
      </c>
    </row>
    <row r="154" spans="1:2" x14ac:dyDescent="0.3">
      <c r="A154" s="12">
        <v>44722</v>
      </c>
      <c r="B154" s="7">
        <v>10206</v>
      </c>
    </row>
    <row r="155" spans="1:2" x14ac:dyDescent="0.3">
      <c r="A155" s="12">
        <v>44723</v>
      </c>
      <c r="B155" s="7">
        <v>2796</v>
      </c>
    </row>
    <row r="156" spans="1:2" x14ac:dyDescent="0.3">
      <c r="A156" s="12">
        <v>44724</v>
      </c>
      <c r="B156" s="7">
        <v>2298</v>
      </c>
    </row>
    <row r="157" spans="1:2" x14ac:dyDescent="0.3">
      <c r="A157" s="12">
        <v>44725</v>
      </c>
      <c r="B157" s="7">
        <v>7818</v>
      </c>
    </row>
    <row r="158" spans="1:2" x14ac:dyDescent="0.3">
      <c r="A158" s="12">
        <v>44726</v>
      </c>
      <c r="B158" s="7">
        <v>2591</v>
      </c>
    </row>
    <row r="159" spans="1:2" x14ac:dyDescent="0.3">
      <c r="A159" s="12">
        <v>44727</v>
      </c>
      <c r="B159" s="7">
        <v>1820</v>
      </c>
    </row>
    <row r="160" spans="1:2" x14ac:dyDescent="0.3">
      <c r="A160" s="12">
        <v>44728</v>
      </c>
      <c r="B160" s="7">
        <v>785</v>
      </c>
    </row>
    <row r="161" spans="1:2" x14ac:dyDescent="0.3">
      <c r="A161" s="12">
        <v>44729</v>
      </c>
      <c r="B161" s="7">
        <v>435</v>
      </c>
    </row>
    <row r="162" spans="1:2" x14ac:dyDescent="0.3">
      <c r="A162" s="12">
        <v>44730</v>
      </c>
      <c r="B162" s="7">
        <v>686</v>
      </c>
    </row>
    <row r="163" spans="1:2" x14ac:dyDescent="0.3">
      <c r="A163" s="12">
        <v>44731</v>
      </c>
      <c r="B163" s="7">
        <v>2411</v>
      </c>
    </row>
    <row r="164" spans="1:2" x14ac:dyDescent="0.3">
      <c r="A164" s="12">
        <v>44732</v>
      </c>
      <c r="B164" s="7">
        <v>1573</v>
      </c>
    </row>
    <row r="165" spans="1:2" x14ac:dyDescent="0.3">
      <c r="A165" s="12">
        <v>44733</v>
      </c>
      <c r="B165" s="7">
        <v>1801</v>
      </c>
    </row>
    <row r="166" spans="1:2" x14ac:dyDescent="0.3">
      <c r="A166" s="12">
        <v>44734</v>
      </c>
      <c r="B166" s="7">
        <v>850</v>
      </c>
    </row>
    <row r="167" spans="1:2" x14ac:dyDescent="0.3">
      <c r="A167" s="12">
        <v>44735</v>
      </c>
      <c r="B167" s="7">
        <v>6259</v>
      </c>
    </row>
    <row r="168" spans="1:2" x14ac:dyDescent="0.3">
      <c r="A168" s="12">
        <v>44736</v>
      </c>
      <c r="B168" s="7">
        <v>3583</v>
      </c>
    </row>
    <row r="169" spans="1:2" x14ac:dyDescent="0.3">
      <c r="A169" s="12">
        <v>44737</v>
      </c>
      <c r="B169" s="7">
        <v>2291</v>
      </c>
    </row>
    <row r="170" spans="1:2" x14ac:dyDescent="0.3">
      <c r="A170" s="12">
        <v>44738</v>
      </c>
      <c r="B170" s="7">
        <v>6249</v>
      </c>
    </row>
    <row r="171" spans="1:2" x14ac:dyDescent="0.3">
      <c r="A171" s="12">
        <v>44739</v>
      </c>
      <c r="B171" s="7">
        <v>3847</v>
      </c>
    </row>
    <row r="172" spans="1:2" x14ac:dyDescent="0.3">
      <c r="A172" s="12">
        <v>44740</v>
      </c>
      <c r="B172" s="7">
        <v>5347</v>
      </c>
    </row>
    <row r="173" spans="1:2" x14ac:dyDescent="0.3">
      <c r="A173" s="12">
        <v>44741</v>
      </c>
      <c r="B173" s="7">
        <v>1938</v>
      </c>
    </row>
    <row r="174" spans="1:2" x14ac:dyDescent="0.3">
      <c r="A174" s="12">
        <v>44742</v>
      </c>
      <c r="B174" s="7">
        <v>1157</v>
      </c>
    </row>
    <row r="175" spans="1:2" x14ac:dyDescent="0.3">
      <c r="A175" s="12">
        <v>44743</v>
      </c>
      <c r="B175" s="7">
        <v>741</v>
      </c>
    </row>
    <row r="176" spans="1:2" x14ac:dyDescent="0.3">
      <c r="A176" s="12">
        <v>44744</v>
      </c>
      <c r="B176" s="7">
        <v>1134</v>
      </c>
    </row>
    <row r="177" spans="1:2" x14ac:dyDescent="0.3">
      <c r="A177" s="12">
        <v>44745</v>
      </c>
      <c r="B177" s="7">
        <v>3136</v>
      </c>
    </row>
    <row r="178" spans="1:2" x14ac:dyDescent="0.3">
      <c r="A178" s="12">
        <v>44746</v>
      </c>
      <c r="B178" s="7">
        <v>12043</v>
      </c>
    </row>
    <row r="179" spans="1:2" x14ac:dyDescent="0.3">
      <c r="A179" s="12">
        <v>44747</v>
      </c>
      <c r="B179" s="7">
        <v>7909</v>
      </c>
    </row>
    <row r="180" spans="1:2" x14ac:dyDescent="0.3">
      <c r="A180" s="12">
        <v>44748</v>
      </c>
      <c r="B180" s="7">
        <v>7350</v>
      </c>
    </row>
    <row r="181" spans="1:2" x14ac:dyDescent="0.3">
      <c r="A181" s="12">
        <v>44749</v>
      </c>
      <c r="B181" s="7">
        <v>12570</v>
      </c>
    </row>
    <row r="182" spans="1:2" x14ac:dyDescent="0.3">
      <c r="A182" s="12">
        <v>44750</v>
      </c>
      <c r="B182" s="7">
        <v>5222</v>
      </c>
    </row>
    <row r="183" spans="1:2" x14ac:dyDescent="0.3">
      <c r="A183" s="12">
        <v>44751</v>
      </c>
      <c r="B183" s="7">
        <v>3827</v>
      </c>
    </row>
    <row r="184" spans="1:2" x14ac:dyDescent="0.3">
      <c r="A184" s="12">
        <v>44752</v>
      </c>
      <c r="B184" s="7">
        <v>19758</v>
      </c>
    </row>
    <row r="185" spans="1:2" x14ac:dyDescent="0.3">
      <c r="A185" s="12">
        <v>44753</v>
      </c>
      <c r="B185" s="7">
        <v>28038</v>
      </c>
    </row>
    <row r="186" spans="1:2" x14ac:dyDescent="0.3">
      <c r="A186" s="12">
        <v>44754</v>
      </c>
      <c r="B186" s="7">
        <v>33174</v>
      </c>
    </row>
    <row r="187" spans="1:2" x14ac:dyDescent="0.3">
      <c r="A187" s="12">
        <v>44755</v>
      </c>
      <c r="B187" s="7">
        <v>23528</v>
      </c>
    </row>
    <row r="188" spans="1:2" x14ac:dyDescent="0.3">
      <c r="A188" s="12">
        <v>44756</v>
      </c>
      <c r="B188" s="7">
        <v>25992</v>
      </c>
    </row>
    <row r="189" spans="1:2" x14ac:dyDescent="0.3">
      <c r="A189" s="12">
        <v>44757</v>
      </c>
      <c r="B189" s="7">
        <v>71353</v>
      </c>
    </row>
    <row r="190" spans="1:2" x14ac:dyDescent="0.3">
      <c r="A190" s="12">
        <v>44758</v>
      </c>
      <c r="B190" s="7">
        <v>81217</v>
      </c>
    </row>
    <row r="191" spans="1:2" x14ac:dyDescent="0.3">
      <c r="A191" s="12">
        <v>44759</v>
      </c>
      <c r="B191" s="7">
        <v>69851</v>
      </c>
    </row>
    <row r="192" spans="1:2" x14ac:dyDescent="0.3">
      <c r="A192" s="12">
        <v>44760</v>
      </c>
      <c r="B192" s="7">
        <v>46667</v>
      </c>
    </row>
    <row r="193" spans="1:2" x14ac:dyDescent="0.3">
      <c r="A193" s="12">
        <v>44761</v>
      </c>
      <c r="B193" s="7">
        <v>58174</v>
      </c>
    </row>
    <row r="194" spans="1:2" x14ac:dyDescent="0.3">
      <c r="A194" s="12">
        <v>44762</v>
      </c>
      <c r="B194" s="7">
        <v>23523</v>
      </c>
    </row>
    <row r="195" spans="1:2" x14ac:dyDescent="0.3">
      <c r="A195" s="12">
        <v>44763</v>
      </c>
      <c r="B195" s="7">
        <v>23275</v>
      </c>
    </row>
    <row r="196" spans="1:2" x14ac:dyDescent="0.3">
      <c r="A196" s="12">
        <v>44764</v>
      </c>
      <c r="B196" s="7">
        <v>17090</v>
      </c>
    </row>
    <row r="197" spans="1:2" x14ac:dyDescent="0.3">
      <c r="A197" s="12">
        <v>44765</v>
      </c>
      <c r="B197" s="7">
        <v>15486</v>
      </c>
    </row>
    <row r="198" spans="1:2" x14ac:dyDescent="0.3">
      <c r="A198" s="12">
        <v>44766</v>
      </c>
      <c r="B198" s="7">
        <v>12142</v>
      </c>
    </row>
    <row r="199" spans="1:2" x14ac:dyDescent="0.3">
      <c r="A199" s="12">
        <v>44767</v>
      </c>
      <c r="B199" s="7">
        <v>35180</v>
      </c>
    </row>
    <row r="200" spans="1:2" x14ac:dyDescent="0.3">
      <c r="A200" s="12">
        <v>44768</v>
      </c>
      <c r="B200" s="7">
        <v>28619</v>
      </c>
    </row>
    <row r="201" spans="1:2" x14ac:dyDescent="0.3">
      <c r="A201" s="12">
        <v>44769</v>
      </c>
      <c r="B201" s="7">
        <v>21059</v>
      </c>
    </row>
    <row r="202" spans="1:2" x14ac:dyDescent="0.3">
      <c r="A202" s="12">
        <v>44770</v>
      </c>
      <c r="B202" s="7">
        <v>22340</v>
      </c>
    </row>
    <row r="203" spans="1:2" x14ac:dyDescent="0.3">
      <c r="A203" s="12">
        <v>44771</v>
      </c>
      <c r="B203" s="7">
        <v>21649</v>
      </c>
    </row>
    <row r="204" spans="1:2" x14ac:dyDescent="0.3">
      <c r="A204" s="12">
        <v>44772</v>
      </c>
      <c r="B204" s="7">
        <v>26917</v>
      </c>
    </row>
    <row r="205" spans="1:2" x14ac:dyDescent="0.3">
      <c r="A205" s="12">
        <v>44773</v>
      </c>
      <c r="B205" s="7">
        <v>10563</v>
      </c>
    </row>
    <row r="206" spans="1:2" x14ac:dyDescent="0.3">
      <c r="A206" s="12">
        <v>44774</v>
      </c>
      <c r="B206" s="7">
        <v>8986</v>
      </c>
    </row>
    <row r="207" spans="1:2" x14ac:dyDescent="0.3">
      <c r="A207" s="12">
        <v>44775</v>
      </c>
      <c r="B207" s="7">
        <v>12433</v>
      </c>
    </row>
    <row r="208" spans="1:2" x14ac:dyDescent="0.3">
      <c r="A208" s="12">
        <v>44776</v>
      </c>
      <c r="B208" s="7">
        <v>9492</v>
      </c>
    </row>
    <row r="209" spans="1:2" x14ac:dyDescent="0.3">
      <c r="A209" s="12">
        <v>44777</v>
      </c>
      <c r="B209" s="7">
        <v>31641</v>
      </c>
    </row>
    <row r="210" spans="1:2" x14ac:dyDescent="0.3">
      <c r="A210" s="12">
        <v>44778</v>
      </c>
      <c r="B210" s="7">
        <v>21572</v>
      </c>
    </row>
    <row r="211" spans="1:2" x14ac:dyDescent="0.3">
      <c r="A211" s="12">
        <v>44779</v>
      </c>
      <c r="B211" s="7">
        <v>20504</v>
      </c>
    </row>
    <row r="212" spans="1:2" x14ac:dyDescent="0.3">
      <c r="A212" s="12">
        <v>44780</v>
      </c>
      <c r="B212" s="7">
        <v>35029</v>
      </c>
    </row>
    <row r="213" spans="1:2" x14ac:dyDescent="0.3">
      <c r="A213" s="12">
        <v>44781</v>
      </c>
      <c r="B213" s="7">
        <v>51681</v>
      </c>
    </row>
    <row r="214" spans="1:2" x14ac:dyDescent="0.3">
      <c r="A214" s="12">
        <v>44782</v>
      </c>
      <c r="B214" s="7">
        <v>36099</v>
      </c>
    </row>
    <row r="215" spans="1:2" x14ac:dyDescent="0.3">
      <c r="A215" s="12">
        <v>44783</v>
      </c>
      <c r="B215" s="7">
        <v>27813</v>
      </c>
    </row>
    <row r="216" spans="1:2" x14ac:dyDescent="0.3">
      <c r="A216" s="12">
        <v>44784</v>
      </c>
      <c r="B216" s="7">
        <v>26208</v>
      </c>
    </row>
    <row r="217" spans="1:2" x14ac:dyDescent="0.3">
      <c r="A217" s="12">
        <v>44785</v>
      </c>
      <c r="B217" s="7">
        <v>21255</v>
      </c>
    </row>
    <row r="218" spans="1:2" x14ac:dyDescent="0.3">
      <c r="A218" s="12">
        <v>44786</v>
      </c>
      <c r="B218" s="7">
        <v>27681</v>
      </c>
    </row>
    <row r="219" spans="1:2" x14ac:dyDescent="0.3">
      <c r="A219" s="12">
        <v>44787</v>
      </c>
      <c r="B219" s="7">
        <v>37450</v>
      </c>
    </row>
    <row r="220" spans="1:2" x14ac:dyDescent="0.3">
      <c r="A220" s="12">
        <v>44788</v>
      </c>
      <c r="B220" s="7">
        <v>15417</v>
      </c>
    </row>
    <row r="221" spans="1:2" x14ac:dyDescent="0.3">
      <c r="A221" s="12">
        <v>44789</v>
      </c>
      <c r="B221" s="7">
        <v>20268</v>
      </c>
    </row>
    <row r="222" spans="1:2" x14ac:dyDescent="0.3">
      <c r="A222" s="12">
        <v>44790</v>
      </c>
      <c r="B222" s="7">
        <v>22571</v>
      </c>
    </row>
    <row r="223" spans="1:2" x14ac:dyDescent="0.3">
      <c r="A223" s="12">
        <v>44791</v>
      </c>
      <c r="B223" s="7">
        <v>23244</v>
      </c>
    </row>
    <row r="224" spans="1:2" x14ac:dyDescent="0.3">
      <c r="A224" s="12">
        <v>44792</v>
      </c>
      <c r="B224" s="7">
        <v>46712</v>
      </c>
    </row>
    <row r="225" spans="1:2" x14ac:dyDescent="0.3">
      <c r="A225" s="12">
        <v>44793</v>
      </c>
      <c r="B225" s="7">
        <v>74776</v>
      </c>
    </row>
    <row r="226" spans="1:2" x14ac:dyDescent="0.3">
      <c r="A226" s="12">
        <v>44794</v>
      </c>
      <c r="B226" s="7">
        <v>93008</v>
      </c>
    </row>
    <row r="227" spans="1:2" x14ac:dyDescent="0.3">
      <c r="A227" s="12">
        <v>44795</v>
      </c>
      <c r="B227" s="7">
        <v>75342</v>
      </c>
    </row>
    <row r="228" spans="1:2" x14ac:dyDescent="0.3">
      <c r="A228" s="12">
        <v>44796</v>
      </c>
      <c r="B228" s="7">
        <v>79892</v>
      </c>
    </row>
    <row r="229" spans="1:2" x14ac:dyDescent="0.3">
      <c r="A229" s="12">
        <v>44797</v>
      </c>
      <c r="B229" s="7">
        <v>66216</v>
      </c>
    </row>
    <row r="230" spans="1:2" x14ac:dyDescent="0.3">
      <c r="A230" s="12">
        <v>44798</v>
      </c>
      <c r="B230" s="7">
        <v>55837</v>
      </c>
    </row>
    <row r="231" spans="1:2" x14ac:dyDescent="0.3">
      <c r="A231" s="12">
        <v>44799</v>
      </c>
      <c r="B231" s="7">
        <v>51082</v>
      </c>
    </row>
    <row r="232" spans="1:2" x14ac:dyDescent="0.3">
      <c r="A232" s="12">
        <v>44800</v>
      </c>
      <c r="B232" s="7">
        <v>32840</v>
      </c>
    </row>
    <row r="233" spans="1:2" x14ac:dyDescent="0.3">
      <c r="A233" s="12">
        <v>44801</v>
      </c>
      <c r="B233" s="7">
        <v>41645</v>
      </c>
    </row>
    <row r="234" spans="1:2" x14ac:dyDescent="0.3">
      <c r="A234" s="12">
        <v>44802</v>
      </c>
      <c r="B234" s="7">
        <v>53854</v>
      </c>
    </row>
    <row r="235" spans="1:2" x14ac:dyDescent="0.3">
      <c r="A235" s="12">
        <v>44803</v>
      </c>
      <c r="B235" s="7">
        <v>57294</v>
      </c>
    </row>
    <row r="236" spans="1:2" x14ac:dyDescent="0.3">
      <c r="A236" s="12">
        <v>44804</v>
      </c>
      <c r="B236" s="7">
        <v>52790</v>
      </c>
    </row>
    <row r="237" spans="1:2" x14ac:dyDescent="0.3">
      <c r="A237" s="12">
        <v>44805</v>
      </c>
      <c r="B237" s="7">
        <v>31149</v>
      </c>
    </row>
    <row r="238" spans="1:2" x14ac:dyDescent="0.3">
      <c r="A238" s="12">
        <v>44806</v>
      </c>
      <c r="B238" s="7">
        <v>37829</v>
      </c>
    </row>
    <row r="239" spans="1:2" x14ac:dyDescent="0.3">
      <c r="A239" s="12">
        <v>44807</v>
      </c>
      <c r="B239" s="7">
        <v>22786</v>
      </c>
    </row>
    <row r="240" spans="1:2" x14ac:dyDescent="0.3">
      <c r="A240" s="12">
        <v>44808</v>
      </c>
      <c r="B240" s="7">
        <v>18282</v>
      </c>
    </row>
    <row r="241" spans="1:2" x14ac:dyDescent="0.3">
      <c r="A241" s="12">
        <v>44809</v>
      </c>
      <c r="B241" s="7">
        <v>17868</v>
      </c>
    </row>
    <row r="242" spans="1:2" x14ac:dyDescent="0.3">
      <c r="A242" s="12">
        <v>44810</v>
      </c>
      <c r="B242" s="7">
        <v>14740</v>
      </c>
    </row>
    <row r="243" spans="1:2" x14ac:dyDescent="0.3">
      <c r="A243" s="12">
        <v>44811</v>
      </c>
      <c r="B243" s="7">
        <v>9524</v>
      </c>
    </row>
    <row r="244" spans="1:2" x14ac:dyDescent="0.3">
      <c r="A244" s="12">
        <v>44812</v>
      </c>
      <c r="B244" s="7">
        <v>6040</v>
      </c>
    </row>
    <row r="245" spans="1:2" x14ac:dyDescent="0.3">
      <c r="A245" s="12">
        <v>44813</v>
      </c>
      <c r="B245" s="7">
        <v>3515</v>
      </c>
    </row>
    <row r="246" spans="1:2" x14ac:dyDescent="0.3">
      <c r="A246" s="12">
        <v>44814</v>
      </c>
      <c r="B246" s="7">
        <v>16348</v>
      </c>
    </row>
    <row r="247" spans="1:2" x14ac:dyDescent="0.3">
      <c r="A247" s="12">
        <v>44815</v>
      </c>
      <c r="B247" s="7">
        <v>11740</v>
      </c>
    </row>
    <row r="248" spans="1:2" x14ac:dyDescent="0.3">
      <c r="A248" s="12">
        <v>44816</v>
      </c>
      <c r="B248" s="7">
        <v>13732</v>
      </c>
    </row>
    <row r="249" spans="1:2" x14ac:dyDescent="0.3">
      <c r="A249" s="12">
        <v>44817</v>
      </c>
      <c r="B249" s="7">
        <v>8884</v>
      </c>
    </row>
    <row r="250" spans="1:2" x14ac:dyDescent="0.3">
      <c r="A250" s="12">
        <v>44818</v>
      </c>
      <c r="B250" s="7">
        <v>4684</v>
      </c>
    </row>
    <row r="251" spans="1:2" x14ac:dyDescent="0.3">
      <c r="A251" s="12">
        <v>44819</v>
      </c>
      <c r="B251" s="7">
        <v>36445</v>
      </c>
    </row>
    <row r="252" spans="1:2" x14ac:dyDescent="0.3">
      <c r="A252" s="12">
        <v>44820</v>
      </c>
      <c r="B252" s="7">
        <v>22592</v>
      </c>
    </row>
    <row r="253" spans="1:2" x14ac:dyDescent="0.3">
      <c r="A253" s="12">
        <v>44821</v>
      </c>
      <c r="B253" s="7">
        <v>24188</v>
      </c>
    </row>
    <row r="254" spans="1:2" x14ac:dyDescent="0.3">
      <c r="A254" s="12">
        <v>44822</v>
      </c>
      <c r="B254" s="7">
        <v>19162</v>
      </c>
    </row>
    <row r="255" spans="1:2" x14ac:dyDescent="0.3">
      <c r="A255" s="12">
        <v>44823</v>
      </c>
      <c r="B255" s="7">
        <v>24017</v>
      </c>
    </row>
    <row r="256" spans="1:2" x14ac:dyDescent="0.3">
      <c r="A256" s="12">
        <v>44824</v>
      </c>
      <c r="B256" s="7">
        <v>47147</v>
      </c>
    </row>
    <row r="257" spans="1:2" x14ac:dyDescent="0.3">
      <c r="A257" s="12">
        <v>44825</v>
      </c>
      <c r="B257" s="7">
        <v>55624</v>
      </c>
    </row>
    <row r="258" spans="1:2" x14ac:dyDescent="0.3">
      <c r="A258" s="12">
        <v>44826</v>
      </c>
      <c r="B258" s="7">
        <v>24424</v>
      </c>
    </row>
    <row r="259" spans="1:2" x14ac:dyDescent="0.3">
      <c r="A259" s="12">
        <v>44827</v>
      </c>
      <c r="B259" s="7">
        <v>12786</v>
      </c>
    </row>
    <row r="260" spans="1:2" x14ac:dyDescent="0.3">
      <c r="A260" s="12">
        <v>44828</v>
      </c>
      <c r="B260" s="7">
        <v>13574</v>
      </c>
    </row>
    <row r="261" spans="1:2" x14ac:dyDescent="0.3">
      <c r="A261" s="12">
        <v>44829</v>
      </c>
      <c r="B261" s="7">
        <v>13818</v>
      </c>
    </row>
    <row r="262" spans="1:2" x14ac:dyDescent="0.3">
      <c r="A262" s="12">
        <v>44830</v>
      </c>
      <c r="B262" s="7">
        <v>10877</v>
      </c>
    </row>
    <row r="263" spans="1:2" x14ac:dyDescent="0.3">
      <c r="A263" s="12">
        <v>44831</v>
      </c>
      <c r="B263" s="7">
        <v>21301</v>
      </c>
    </row>
    <row r="264" spans="1:2" x14ac:dyDescent="0.3">
      <c r="A264" s="12">
        <v>44832</v>
      </c>
      <c r="B264" s="7">
        <v>15398</v>
      </c>
    </row>
    <row r="265" spans="1:2" x14ac:dyDescent="0.3">
      <c r="A265" s="12">
        <v>44833</v>
      </c>
      <c r="B265" s="7">
        <v>13871</v>
      </c>
    </row>
    <row r="266" spans="1:2" x14ac:dyDescent="0.3">
      <c r="A266" s="12">
        <v>44834</v>
      </c>
      <c r="B266" s="7">
        <v>19857</v>
      </c>
    </row>
    <row r="267" spans="1:2" x14ac:dyDescent="0.3">
      <c r="A267" s="12">
        <v>44835</v>
      </c>
      <c r="B267" s="7">
        <v>20804</v>
      </c>
    </row>
    <row r="268" spans="1:2" x14ac:dyDescent="0.3">
      <c r="A268" s="12">
        <v>44836</v>
      </c>
      <c r="B268" s="7">
        <v>29154</v>
      </c>
    </row>
    <row r="269" spans="1:2" x14ac:dyDescent="0.3">
      <c r="A269" s="12">
        <v>44837</v>
      </c>
      <c r="B269" s="7">
        <v>47324</v>
      </c>
    </row>
    <row r="270" spans="1:2" x14ac:dyDescent="0.3">
      <c r="A270" s="12">
        <v>44838</v>
      </c>
      <c r="B270" s="7">
        <v>40118</v>
      </c>
    </row>
    <row r="271" spans="1:2" x14ac:dyDescent="0.3">
      <c r="A271" s="12">
        <v>44839</v>
      </c>
      <c r="B271" s="7">
        <v>46622</v>
      </c>
    </row>
    <row r="272" spans="1:2" x14ac:dyDescent="0.3">
      <c r="A272" s="12">
        <v>44840</v>
      </c>
      <c r="B272" s="7">
        <v>32316</v>
      </c>
    </row>
    <row r="273" spans="1:2" x14ac:dyDescent="0.3">
      <c r="A273" s="12">
        <v>44841</v>
      </c>
      <c r="B273" s="7">
        <v>38824</v>
      </c>
    </row>
    <row r="274" spans="1:2" x14ac:dyDescent="0.3">
      <c r="A274" s="12">
        <v>44842</v>
      </c>
      <c r="B274" s="7">
        <v>35390</v>
      </c>
    </row>
    <row r="275" spans="1:2" x14ac:dyDescent="0.3">
      <c r="A275" s="12">
        <v>44843</v>
      </c>
      <c r="B275" s="7">
        <v>25740</v>
      </c>
    </row>
    <row r="276" spans="1:2" x14ac:dyDescent="0.3">
      <c r="A276" s="12">
        <v>44844</v>
      </c>
      <c r="B276" s="7">
        <v>15019</v>
      </c>
    </row>
    <row r="277" spans="1:2" x14ac:dyDescent="0.3">
      <c r="A277" s="12">
        <v>44845</v>
      </c>
      <c r="B277" s="7">
        <v>14003</v>
      </c>
    </row>
    <row r="278" spans="1:2" x14ac:dyDescent="0.3">
      <c r="A278" s="12">
        <v>44846</v>
      </c>
      <c r="B278" s="7">
        <v>14153</v>
      </c>
    </row>
    <row r="279" spans="1:2" x14ac:dyDescent="0.3">
      <c r="A279" s="12">
        <v>44847</v>
      </c>
      <c r="B279" s="7">
        <v>13349</v>
      </c>
    </row>
    <row r="280" spans="1:2" x14ac:dyDescent="0.3">
      <c r="A280" s="12">
        <v>44848</v>
      </c>
      <c r="B280" s="7">
        <v>12637</v>
      </c>
    </row>
    <row r="281" spans="1:2" x14ac:dyDescent="0.3">
      <c r="A281" s="12">
        <v>44849</v>
      </c>
      <c r="B281" s="7">
        <v>11026</v>
      </c>
    </row>
    <row r="282" spans="1:2" x14ac:dyDescent="0.3">
      <c r="A282" s="12">
        <v>44850</v>
      </c>
      <c r="B282" s="7">
        <v>8556</v>
      </c>
    </row>
    <row r="283" spans="1:2" x14ac:dyDescent="0.3">
      <c r="A283" s="12">
        <v>44851</v>
      </c>
      <c r="B283" s="7">
        <v>10226</v>
      </c>
    </row>
    <row r="284" spans="1:2" x14ac:dyDescent="0.3">
      <c r="A284" s="12">
        <v>44852</v>
      </c>
      <c r="B284" s="7">
        <v>6960</v>
      </c>
    </row>
    <row r="285" spans="1:2" x14ac:dyDescent="0.3">
      <c r="A285" s="12">
        <v>44853</v>
      </c>
      <c r="B285" s="7">
        <v>11653</v>
      </c>
    </row>
    <row r="286" spans="1:2" x14ac:dyDescent="0.3">
      <c r="A286" s="12">
        <v>44854</v>
      </c>
      <c r="B286" s="7">
        <v>7658</v>
      </c>
    </row>
    <row r="287" spans="1:2" x14ac:dyDescent="0.3">
      <c r="A287" s="12">
        <v>44855</v>
      </c>
      <c r="B287" s="7">
        <v>8206</v>
      </c>
    </row>
    <row r="288" spans="1:2" x14ac:dyDescent="0.3">
      <c r="A288" s="12">
        <v>44856</v>
      </c>
      <c r="B288" s="7">
        <v>4785</v>
      </c>
    </row>
    <row r="289" spans="1:2" x14ac:dyDescent="0.3">
      <c r="A289" s="12">
        <v>44857</v>
      </c>
      <c r="B289" s="7">
        <v>11779</v>
      </c>
    </row>
    <row r="290" spans="1:2" x14ac:dyDescent="0.3">
      <c r="A290" s="12">
        <v>44858</v>
      </c>
      <c r="B290" s="7">
        <v>24779</v>
      </c>
    </row>
    <row r="291" spans="1:2" x14ac:dyDescent="0.3">
      <c r="A291" s="12">
        <v>44859</v>
      </c>
      <c r="B291" s="7">
        <v>18095</v>
      </c>
    </row>
    <row r="292" spans="1:2" x14ac:dyDescent="0.3">
      <c r="A292" s="12">
        <v>44860</v>
      </c>
      <c r="B292" s="7">
        <v>16019</v>
      </c>
    </row>
    <row r="293" spans="1:2" x14ac:dyDescent="0.3">
      <c r="A293" s="12">
        <v>44861</v>
      </c>
      <c r="B293" s="7">
        <v>9439</v>
      </c>
    </row>
    <row r="294" spans="1:2" x14ac:dyDescent="0.3">
      <c r="A294" s="12">
        <v>44862</v>
      </c>
      <c r="B294" s="7">
        <v>9853</v>
      </c>
    </row>
    <row r="295" spans="1:2" x14ac:dyDescent="0.3">
      <c r="A295" s="12">
        <v>44863</v>
      </c>
      <c r="B295" s="7">
        <v>10350</v>
      </c>
    </row>
    <row r="296" spans="1:2" x14ac:dyDescent="0.3">
      <c r="A296" s="12">
        <v>44864</v>
      </c>
      <c r="B296" s="7">
        <v>9387</v>
      </c>
    </row>
    <row r="297" spans="1:2" x14ac:dyDescent="0.3">
      <c r="A297" s="12">
        <v>44865</v>
      </c>
      <c r="B297" s="7">
        <v>9187</v>
      </c>
    </row>
    <row r="298" spans="1:2" x14ac:dyDescent="0.3">
      <c r="A298" s="12">
        <v>44866</v>
      </c>
      <c r="B298" s="7">
        <v>13581</v>
      </c>
    </row>
    <row r="299" spans="1:2" x14ac:dyDescent="0.3">
      <c r="A299" s="12">
        <v>44867</v>
      </c>
      <c r="B299" s="7">
        <v>9211</v>
      </c>
    </row>
    <row r="300" spans="1:2" x14ac:dyDescent="0.3">
      <c r="A300" s="12">
        <v>44868</v>
      </c>
      <c r="B300" s="7">
        <v>11680</v>
      </c>
    </row>
    <row r="301" spans="1:2" x14ac:dyDescent="0.3">
      <c r="A301" s="12">
        <v>44869</v>
      </c>
      <c r="B301" s="7">
        <v>10912</v>
      </c>
    </row>
    <row r="302" spans="1:2" x14ac:dyDescent="0.3">
      <c r="A302" s="12">
        <v>44870</v>
      </c>
      <c r="B302" s="7">
        <v>10489</v>
      </c>
    </row>
    <row r="303" spans="1:2" x14ac:dyDescent="0.3">
      <c r="A303" s="12">
        <v>44871</v>
      </c>
      <c r="B303" s="7">
        <v>11082</v>
      </c>
    </row>
    <row r="304" spans="1:2" x14ac:dyDescent="0.3">
      <c r="A304" s="12">
        <v>44872</v>
      </c>
      <c r="B304" s="7">
        <v>10833</v>
      </c>
    </row>
    <row r="305" spans="1:2" x14ac:dyDescent="0.3">
      <c r="A305" s="12">
        <v>44873</v>
      </c>
      <c r="B305" s="7">
        <v>9822</v>
      </c>
    </row>
    <row r="306" spans="1:2" x14ac:dyDescent="0.3">
      <c r="A306" s="12">
        <v>44874</v>
      </c>
      <c r="B306" s="7">
        <v>8435</v>
      </c>
    </row>
    <row r="307" spans="1:2" x14ac:dyDescent="0.3">
      <c r="A307" s="12">
        <v>44875</v>
      </c>
      <c r="B307" s="7">
        <v>8328</v>
      </c>
    </row>
    <row r="308" spans="1:2" x14ac:dyDescent="0.3">
      <c r="A308" s="12">
        <v>44876</v>
      </c>
      <c r="B308" s="7">
        <v>9911</v>
      </c>
    </row>
    <row r="309" spans="1:2" x14ac:dyDescent="0.3">
      <c r="A309" s="12">
        <v>44877</v>
      </c>
      <c r="B309" s="7">
        <v>10026</v>
      </c>
    </row>
    <row r="310" spans="1:2" x14ac:dyDescent="0.3">
      <c r="A310" s="12">
        <v>44878</v>
      </c>
      <c r="B310" s="7">
        <v>8455</v>
      </c>
    </row>
    <row r="311" spans="1:2" x14ac:dyDescent="0.3">
      <c r="A311" s="12">
        <v>44879</v>
      </c>
      <c r="B311" s="7">
        <v>19825</v>
      </c>
    </row>
    <row r="312" spans="1:2" x14ac:dyDescent="0.3">
      <c r="A312" s="12">
        <v>44880</v>
      </c>
      <c r="B312" s="7">
        <v>12745</v>
      </c>
    </row>
    <row r="313" spans="1:2" x14ac:dyDescent="0.3">
      <c r="A313" s="12">
        <v>44881</v>
      </c>
      <c r="B313" s="7">
        <v>20277</v>
      </c>
    </row>
    <row r="314" spans="1:2" x14ac:dyDescent="0.3">
      <c r="A314" s="12">
        <v>44882</v>
      </c>
      <c r="B314" s="7">
        <v>12830</v>
      </c>
    </row>
    <row r="315" spans="1:2" x14ac:dyDescent="0.3">
      <c r="A315" s="12">
        <v>44883</v>
      </c>
      <c r="B315" s="7">
        <v>19931</v>
      </c>
    </row>
    <row r="316" spans="1:2" x14ac:dyDescent="0.3">
      <c r="A316" s="12">
        <v>44884</v>
      </c>
      <c r="B316" s="7">
        <v>9698</v>
      </c>
    </row>
    <row r="317" spans="1:2" x14ac:dyDescent="0.3">
      <c r="A317" s="12">
        <v>44885</v>
      </c>
      <c r="B317" s="7">
        <v>7689</v>
      </c>
    </row>
    <row r="318" spans="1:2" x14ac:dyDescent="0.3">
      <c r="A318" s="12">
        <v>44886</v>
      </c>
      <c r="B318" s="7">
        <v>9661</v>
      </c>
    </row>
    <row r="319" spans="1:2" x14ac:dyDescent="0.3">
      <c r="A319" s="12">
        <v>44887</v>
      </c>
      <c r="B319" s="7">
        <v>8073</v>
      </c>
    </row>
    <row r="320" spans="1:2" x14ac:dyDescent="0.3">
      <c r="A320" s="12">
        <v>44888</v>
      </c>
      <c r="B320" s="7">
        <v>9117</v>
      </c>
    </row>
    <row r="321" spans="1:2" x14ac:dyDescent="0.3">
      <c r="A321" s="12">
        <v>44889</v>
      </c>
      <c r="B321" s="7">
        <v>6012</v>
      </c>
    </row>
    <row r="322" spans="1:2" x14ac:dyDescent="0.3">
      <c r="A322" s="12">
        <v>44890</v>
      </c>
      <c r="B322" s="7">
        <v>8298</v>
      </c>
    </row>
    <row r="323" spans="1:2" x14ac:dyDescent="0.3">
      <c r="A323" s="12">
        <v>44891</v>
      </c>
      <c r="B323" s="7">
        <v>19326</v>
      </c>
    </row>
    <row r="324" spans="1:2" x14ac:dyDescent="0.3">
      <c r="A324" s="12">
        <v>44892</v>
      </c>
      <c r="B324" s="7">
        <v>6687</v>
      </c>
    </row>
    <row r="325" spans="1:2" x14ac:dyDescent="0.3">
      <c r="A325" s="12">
        <v>44893</v>
      </c>
      <c r="B325" s="7">
        <v>23559</v>
      </c>
    </row>
    <row r="326" spans="1:2" x14ac:dyDescent="0.3">
      <c r="A326" s="12">
        <v>44894</v>
      </c>
      <c r="B326" s="7">
        <v>15266</v>
      </c>
    </row>
    <row r="327" spans="1:2" x14ac:dyDescent="0.3">
      <c r="A327" s="12">
        <v>44895</v>
      </c>
      <c r="B327" s="7">
        <v>24547</v>
      </c>
    </row>
    <row r="328" spans="1:2" x14ac:dyDescent="0.3">
      <c r="A328" s="12">
        <v>44896</v>
      </c>
      <c r="B328" s="7">
        <v>35414</v>
      </c>
    </row>
    <row r="329" spans="1:2" x14ac:dyDescent="0.3">
      <c r="A329" s="12">
        <v>44897</v>
      </c>
      <c r="B329" s="7">
        <v>30583</v>
      </c>
    </row>
    <row r="330" spans="1:2" x14ac:dyDescent="0.3">
      <c r="A330" s="12">
        <v>44898</v>
      </c>
      <c r="B330" s="7">
        <v>32112</v>
      </c>
    </row>
    <row r="331" spans="1:2" x14ac:dyDescent="0.3">
      <c r="A331" s="12">
        <v>44899</v>
      </c>
      <c r="B331" s="7">
        <v>30851</v>
      </c>
    </row>
    <row r="332" spans="1:2" x14ac:dyDescent="0.3">
      <c r="A332" s="12">
        <v>44900</v>
      </c>
      <c r="B332" s="7">
        <v>39611</v>
      </c>
    </row>
    <row r="333" spans="1:2" x14ac:dyDescent="0.3">
      <c r="A333" s="12">
        <v>44901</v>
      </c>
      <c r="B333" s="7">
        <v>62370</v>
      </c>
    </row>
    <row r="334" spans="1:2" x14ac:dyDescent="0.3">
      <c r="A334" s="12">
        <v>44902</v>
      </c>
      <c r="B334" s="7">
        <v>66801</v>
      </c>
    </row>
    <row r="335" spans="1:2" x14ac:dyDescent="0.3">
      <c r="A335" s="12">
        <v>44903</v>
      </c>
      <c r="B335" s="7">
        <v>51602</v>
      </c>
    </row>
    <row r="336" spans="1:2" x14ac:dyDescent="0.3">
      <c r="A336" s="12">
        <v>44904</v>
      </c>
      <c r="B336" s="7">
        <v>39309</v>
      </c>
    </row>
    <row r="337" spans="1:2" x14ac:dyDescent="0.3">
      <c r="A337" s="12">
        <v>44905</v>
      </c>
      <c r="B337" s="7">
        <v>39655</v>
      </c>
    </row>
    <row r="338" spans="1:2" x14ac:dyDescent="0.3">
      <c r="A338" s="12">
        <v>44906</v>
      </c>
      <c r="B338" s="7">
        <v>38036</v>
      </c>
    </row>
    <row r="339" spans="1:2" x14ac:dyDescent="0.3">
      <c r="A339" s="12">
        <v>44907</v>
      </c>
      <c r="B339" s="7">
        <v>32650</v>
      </c>
    </row>
    <row r="340" spans="1:2" x14ac:dyDescent="0.3">
      <c r="A340" s="12">
        <v>44908</v>
      </c>
      <c r="B340" s="7">
        <v>29979</v>
      </c>
    </row>
    <row r="341" spans="1:2" x14ac:dyDescent="0.3">
      <c r="A341" s="12">
        <v>44909</v>
      </c>
      <c r="B341" s="7">
        <v>29539</v>
      </c>
    </row>
    <row r="342" spans="1:2" x14ac:dyDescent="0.3">
      <c r="A342" s="12">
        <v>44910</v>
      </c>
      <c r="B342" s="7">
        <v>49355</v>
      </c>
    </row>
    <row r="343" spans="1:2" x14ac:dyDescent="0.3">
      <c r="A343" s="12">
        <v>44911</v>
      </c>
      <c r="B343" s="7">
        <v>48435</v>
      </c>
    </row>
    <row r="344" spans="1:2" x14ac:dyDescent="0.3">
      <c r="A344" s="12">
        <v>44912</v>
      </c>
      <c r="B344" s="7">
        <v>40130</v>
      </c>
    </row>
    <row r="345" spans="1:2" x14ac:dyDescent="0.3">
      <c r="A345" s="12">
        <v>44913</v>
      </c>
      <c r="B345" s="7">
        <v>49953</v>
      </c>
    </row>
    <row r="346" spans="1:2" x14ac:dyDescent="0.3">
      <c r="A346" s="12">
        <v>44914</v>
      </c>
      <c r="B346" s="7">
        <v>75025</v>
      </c>
    </row>
    <row r="347" spans="1:2" x14ac:dyDescent="0.3">
      <c r="A347" s="12">
        <v>44915</v>
      </c>
      <c r="B347" s="7">
        <v>88250</v>
      </c>
    </row>
    <row r="348" spans="1:2" x14ac:dyDescent="0.3">
      <c r="A348" s="12">
        <v>44916</v>
      </c>
      <c r="B348" s="7">
        <v>83710</v>
      </c>
    </row>
    <row r="349" spans="1:2" x14ac:dyDescent="0.3">
      <c r="A349" s="12">
        <v>44917</v>
      </c>
      <c r="B349" s="7">
        <v>73061</v>
      </c>
    </row>
    <row r="350" spans="1:2" x14ac:dyDescent="0.3">
      <c r="A350" s="12">
        <v>44918</v>
      </c>
      <c r="B350" s="7">
        <v>79516</v>
      </c>
    </row>
    <row r="351" spans="1:2" x14ac:dyDescent="0.3">
      <c r="A351" s="12">
        <v>44919</v>
      </c>
      <c r="B351" s="7">
        <v>68559</v>
      </c>
    </row>
    <row r="352" spans="1:2" x14ac:dyDescent="0.3">
      <c r="A352" s="12">
        <v>44920</v>
      </c>
      <c r="B352" s="7">
        <v>81265</v>
      </c>
    </row>
    <row r="353" spans="1:2" x14ac:dyDescent="0.3">
      <c r="A353" s="12">
        <v>44921</v>
      </c>
      <c r="B353" s="7">
        <v>87274</v>
      </c>
    </row>
    <row r="354" spans="1:2" x14ac:dyDescent="0.3">
      <c r="A354" s="12">
        <v>44922</v>
      </c>
      <c r="B354" s="7">
        <v>90302</v>
      </c>
    </row>
    <row r="355" spans="1:2" x14ac:dyDescent="0.3">
      <c r="A355" s="12">
        <v>44923</v>
      </c>
      <c r="B355" s="7">
        <v>89972</v>
      </c>
    </row>
    <row r="356" spans="1:2" x14ac:dyDescent="0.3">
      <c r="A356" s="12">
        <v>44924</v>
      </c>
      <c r="B356" s="7">
        <v>73967</v>
      </c>
    </row>
    <row r="357" spans="1:2" x14ac:dyDescent="0.3">
      <c r="A357" s="12">
        <v>44925</v>
      </c>
      <c r="B357" s="7">
        <v>80209</v>
      </c>
    </row>
    <row r="358" spans="1:2" x14ac:dyDescent="0.3">
      <c r="A358" s="12">
        <v>44926</v>
      </c>
      <c r="B358" s="7">
        <v>53681</v>
      </c>
    </row>
    <row r="359" spans="1:2" x14ac:dyDescent="0.3">
      <c r="A359" s="12">
        <v>44927</v>
      </c>
      <c r="B359" s="7">
        <v>46612</v>
      </c>
    </row>
    <row r="360" spans="1:2" x14ac:dyDescent="0.3">
      <c r="A360" s="12">
        <v>44928</v>
      </c>
      <c r="B360" s="7">
        <v>45428</v>
      </c>
    </row>
    <row r="361" spans="1:2" x14ac:dyDescent="0.3">
      <c r="A361" s="12">
        <v>44929</v>
      </c>
      <c r="B361" s="7">
        <v>48226</v>
      </c>
    </row>
    <row r="362" spans="1:2" x14ac:dyDescent="0.3">
      <c r="A362" s="12">
        <v>44930</v>
      </c>
      <c r="B362" s="7">
        <v>42266</v>
      </c>
    </row>
    <row r="363" spans="1:2" x14ac:dyDescent="0.3">
      <c r="A363" s="12">
        <v>44931</v>
      </c>
      <c r="B363" s="7">
        <v>34559</v>
      </c>
    </row>
    <row r="364" spans="1:2" x14ac:dyDescent="0.3">
      <c r="A364" s="12">
        <v>44932</v>
      </c>
      <c r="B364" s="7">
        <v>31635</v>
      </c>
    </row>
    <row r="365" spans="1:2" x14ac:dyDescent="0.3">
      <c r="A365" s="12">
        <v>44933</v>
      </c>
      <c r="B365" s="7">
        <v>31593</v>
      </c>
    </row>
    <row r="366" spans="1:2" x14ac:dyDescent="0.3">
      <c r="A366" s="12">
        <v>44934</v>
      </c>
      <c r="B366" s="7">
        <v>25577</v>
      </c>
    </row>
    <row r="367" spans="1:2" x14ac:dyDescent="0.3">
      <c r="A367" s="12">
        <v>44935</v>
      </c>
      <c r="B367" s="7">
        <v>22213</v>
      </c>
    </row>
    <row r="368" spans="1:2" x14ac:dyDescent="0.3">
      <c r="A368" s="12">
        <v>44936</v>
      </c>
      <c r="B368" s="7">
        <v>22909</v>
      </c>
    </row>
    <row r="369" spans="1:2" x14ac:dyDescent="0.3">
      <c r="A369" s="12">
        <v>44937</v>
      </c>
      <c r="B369" s="7">
        <v>19496</v>
      </c>
    </row>
    <row r="370" spans="1:2" x14ac:dyDescent="0.3">
      <c r="A370" s="12">
        <v>44938</v>
      </c>
      <c r="B370" s="7">
        <v>20459</v>
      </c>
    </row>
    <row r="371" spans="1:2" x14ac:dyDescent="0.3">
      <c r="A371" s="12">
        <v>44939</v>
      </c>
      <c r="B371" s="7">
        <v>18941</v>
      </c>
    </row>
    <row r="372" spans="1:2" x14ac:dyDescent="0.3">
      <c r="A372" s="12">
        <v>44940</v>
      </c>
      <c r="B372" s="7">
        <v>17122</v>
      </c>
    </row>
    <row r="373" spans="1:2" x14ac:dyDescent="0.3">
      <c r="A373" s="12">
        <v>44941</v>
      </c>
      <c r="B373" s="7">
        <v>15259</v>
      </c>
    </row>
    <row r="374" spans="1:2" x14ac:dyDescent="0.3">
      <c r="A374" s="12">
        <v>44942</v>
      </c>
      <c r="B374" s="7">
        <v>30096</v>
      </c>
    </row>
    <row r="375" spans="1:2" x14ac:dyDescent="0.3">
      <c r="A375" s="12">
        <v>44943</v>
      </c>
      <c r="B375" s="7">
        <v>16417</v>
      </c>
    </row>
    <row r="376" spans="1:2" x14ac:dyDescent="0.3">
      <c r="A376" s="12">
        <v>44944</v>
      </c>
      <c r="B376" s="7">
        <v>35283</v>
      </c>
    </row>
    <row r="377" spans="1:2" x14ac:dyDescent="0.3">
      <c r="A377" s="12">
        <v>44945</v>
      </c>
      <c r="B377" s="7">
        <v>14660</v>
      </c>
    </row>
    <row r="378" spans="1:2" x14ac:dyDescent="0.3">
      <c r="A378" s="12">
        <v>44946</v>
      </c>
      <c r="B378" s="7">
        <v>23009</v>
      </c>
    </row>
    <row r="379" spans="1:2" x14ac:dyDescent="0.3">
      <c r="A379" s="12">
        <v>44947</v>
      </c>
      <c r="B379" s="7">
        <v>26388</v>
      </c>
    </row>
    <row r="380" spans="1:2" x14ac:dyDescent="0.3">
      <c r="A380" s="12">
        <v>44948</v>
      </c>
      <c r="B380" s="7">
        <v>41960</v>
      </c>
    </row>
    <row r="381" spans="1:2" x14ac:dyDescent="0.3">
      <c r="A381" s="12">
        <v>44949</v>
      </c>
      <c r="B381" s="7">
        <v>18761</v>
      </c>
    </row>
    <row r="382" spans="1:2" x14ac:dyDescent="0.3">
      <c r="A382" s="12">
        <v>44950</v>
      </c>
      <c r="B382" s="7">
        <v>47536</v>
      </c>
    </row>
    <row r="383" spans="1:2" x14ac:dyDescent="0.3">
      <c r="A383" s="12">
        <v>44951</v>
      </c>
      <c r="B383" s="7">
        <v>22538</v>
      </c>
    </row>
    <row r="384" spans="1:2" x14ac:dyDescent="0.3">
      <c r="A384" s="12">
        <v>44952</v>
      </c>
      <c r="B384" s="7">
        <v>32494</v>
      </c>
    </row>
    <row r="385" spans="1:2" x14ac:dyDescent="0.3">
      <c r="A385" s="12">
        <v>44953</v>
      </c>
      <c r="B385" s="7">
        <v>16880</v>
      </c>
    </row>
    <row r="386" spans="1:2" x14ac:dyDescent="0.3">
      <c r="A386" s="12">
        <v>44954</v>
      </c>
      <c r="B386" s="7">
        <v>27016</v>
      </c>
    </row>
    <row r="387" spans="1:2" x14ac:dyDescent="0.3">
      <c r="A387" s="12">
        <v>44955</v>
      </c>
      <c r="B387" s="7">
        <v>17937</v>
      </c>
    </row>
    <row r="388" spans="1:2" x14ac:dyDescent="0.3">
      <c r="A388" s="12">
        <v>44956</v>
      </c>
      <c r="B388" s="7">
        <v>36689</v>
      </c>
    </row>
    <row r="389" spans="1:2" x14ac:dyDescent="0.3">
      <c r="A389" s="12">
        <v>44957</v>
      </c>
      <c r="B389" s="7">
        <v>14542</v>
      </c>
    </row>
    <row r="390" spans="1:2" x14ac:dyDescent="0.3">
      <c r="A390" s="12">
        <v>44958</v>
      </c>
      <c r="B390" s="7">
        <v>18567</v>
      </c>
    </row>
    <row r="391" spans="1:2" x14ac:dyDescent="0.3">
      <c r="A391" s="12">
        <v>44959</v>
      </c>
      <c r="B391" s="7">
        <v>14265</v>
      </c>
    </row>
    <row r="392" spans="1:2" x14ac:dyDescent="0.3">
      <c r="A392" s="12">
        <v>44960</v>
      </c>
      <c r="B392" s="7">
        <v>16450</v>
      </c>
    </row>
    <row r="393" spans="1:2" x14ac:dyDescent="0.3">
      <c r="A393" s="12">
        <v>44961</v>
      </c>
      <c r="B393" s="7">
        <v>16016</v>
      </c>
    </row>
    <row r="394" spans="1:2" x14ac:dyDescent="0.3">
      <c r="A394" s="12">
        <v>44962</v>
      </c>
      <c r="B394" s="7">
        <v>15320</v>
      </c>
    </row>
    <row r="395" spans="1:2" x14ac:dyDescent="0.3">
      <c r="A395" s="12">
        <v>44963</v>
      </c>
      <c r="B395" s="7">
        <v>13084</v>
      </c>
    </row>
    <row r="396" spans="1:2" x14ac:dyDescent="0.3">
      <c r="A396" s="12">
        <v>44964</v>
      </c>
      <c r="B396" s="7">
        <v>12947</v>
      </c>
    </row>
    <row r="397" spans="1:2" x14ac:dyDescent="0.3">
      <c r="A397" s="12">
        <v>44965</v>
      </c>
      <c r="B397" s="7">
        <v>24953</v>
      </c>
    </row>
    <row r="398" spans="1:2" x14ac:dyDescent="0.3">
      <c r="A398" s="12">
        <v>44966</v>
      </c>
      <c r="B398" s="7">
        <v>14073</v>
      </c>
    </row>
    <row r="399" spans="1:2" x14ac:dyDescent="0.3">
      <c r="A399" s="12">
        <v>44967</v>
      </c>
      <c r="B399" s="7">
        <v>5135</v>
      </c>
    </row>
    <row r="400" spans="1:2" x14ac:dyDescent="0.3">
      <c r="A400" s="12">
        <v>44968</v>
      </c>
      <c r="B400" s="7">
        <v>10927</v>
      </c>
    </row>
    <row r="401" spans="1:2" x14ac:dyDescent="0.3">
      <c r="A401" s="12">
        <v>44969</v>
      </c>
      <c r="B401" s="7">
        <v>13279</v>
      </c>
    </row>
    <row r="402" spans="1:2" x14ac:dyDescent="0.3">
      <c r="A402" s="12">
        <v>44970</v>
      </c>
      <c r="B402" s="7">
        <v>7768</v>
      </c>
    </row>
    <row r="403" spans="1:2" x14ac:dyDescent="0.3">
      <c r="A403" s="12">
        <v>44971</v>
      </c>
      <c r="B403" s="7">
        <v>9803</v>
      </c>
    </row>
    <row r="404" spans="1:2" x14ac:dyDescent="0.3">
      <c r="A404" s="12">
        <v>44972</v>
      </c>
      <c r="B404" s="7">
        <v>14248</v>
      </c>
    </row>
    <row r="405" spans="1:2" x14ac:dyDescent="0.3">
      <c r="A405" s="12">
        <v>44973</v>
      </c>
      <c r="B405" s="7">
        <v>11959</v>
      </c>
    </row>
    <row r="406" spans="1:2" x14ac:dyDescent="0.3">
      <c r="A406" s="12">
        <v>44974</v>
      </c>
      <c r="B406" s="7">
        <v>7123</v>
      </c>
    </row>
    <row r="407" spans="1:2" x14ac:dyDescent="0.3">
      <c r="A407" s="12">
        <v>44975</v>
      </c>
      <c r="B407" s="7">
        <v>8088</v>
      </c>
    </row>
    <row r="408" spans="1:2" x14ac:dyDescent="0.3">
      <c r="A408" s="12">
        <v>44976</v>
      </c>
      <c r="B408" s="7">
        <v>6175</v>
      </c>
    </row>
    <row r="409" spans="1:2" x14ac:dyDescent="0.3">
      <c r="A409" s="12">
        <v>44977</v>
      </c>
      <c r="B409" s="7">
        <v>8274</v>
      </c>
    </row>
    <row r="410" spans="1:2" x14ac:dyDescent="0.3">
      <c r="A410" s="12">
        <v>44978</v>
      </c>
      <c r="B410" s="7">
        <v>8569</v>
      </c>
    </row>
    <row r="411" spans="1:2" x14ac:dyDescent="0.3">
      <c r="A411" s="12">
        <v>44979</v>
      </c>
      <c r="B411" s="7">
        <v>14626</v>
      </c>
    </row>
    <row r="412" spans="1:2" x14ac:dyDescent="0.3">
      <c r="A412" s="12">
        <v>44980</v>
      </c>
      <c r="B412" s="7">
        <v>12427</v>
      </c>
    </row>
    <row r="413" spans="1:2" x14ac:dyDescent="0.3">
      <c r="A413" s="12">
        <v>44981</v>
      </c>
      <c r="B413" s="7">
        <v>5799</v>
      </c>
    </row>
    <row r="414" spans="1:2" x14ac:dyDescent="0.3">
      <c r="A414" s="12">
        <v>44982</v>
      </c>
      <c r="B414" s="7">
        <v>14537</v>
      </c>
    </row>
    <row r="415" spans="1:2" x14ac:dyDescent="0.3">
      <c r="A415" s="12">
        <v>44983</v>
      </c>
      <c r="B415" s="7">
        <v>13187</v>
      </c>
    </row>
    <row r="416" spans="1:2" x14ac:dyDescent="0.3">
      <c r="A416" s="12">
        <v>44984</v>
      </c>
      <c r="B416" s="7">
        <v>12025</v>
      </c>
    </row>
    <row r="417" spans="1:2" x14ac:dyDescent="0.3">
      <c r="A417" s="12">
        <v>44985</v>
      </c>
      <c r="B417" s="7">
        <v>9454</v>
      </c>
    </row>
    <row r="418" spans="1:2" x14ac:dyDescent="0.3">
      <c r="A418" s="12">
        <v>44986</v>
      </c>
      <c r="B418" s="7">
        <v>45333</v>
      </c>
    </row>
    <row r="419" spans="1:2" x14ac:dyDescent="0.3">
      <c r="A419" s="12">
        <v>44987</v>
      </c>
      <c r="B419" s="7">
        <v>25792</v>
      </c>
    </row>
    <row r="420" spans="1:2" x14ac:dyDescent="0.3">
      <c r="A420" s="12">
        <v>44988</v>
      </c>
      <c r="B420" s="7">
        <v>30247</v>
      </c>
    </row>
    <row r="421" spans="1:2" x14ac:dyDescent="0.3">
      <c r="A421" s="12">
        <v>44989</v>
      </c>
      <c r="B421" s="7">
        <v>21611</v>
      </c>
    </row>
    <row r="422" spans="1:2" x14ac:dyDescent="0.3">
      <c r="A422" s="12">
        <v>44990</v>
      </c>
      <c r="B422" s="7">
        <v>21416</v>
      </c>
    </row>
    <row r="423" spans="1:2" x14ac:dyDescent="0.3">
      <c r="A423" s="12">
        <v>44991</v>
      </c>
      <c r="B423" s="7">
        <v>18954</v>
      </c>
    </row>
    <row r="424" spans="1:2" x14ac:dyDescent="0.3">
      <c r="A424" s="12">
        <v>44992</v>
      </c>
      <c r="B424" s="7">
        <v>19478</v>
      </c>
    </row>
    <row r="425" spans="1:2" x14ac:dyDescent="0.3">
      <c r="A425" s="12">
        <v>44993</v>
      </c>
      <c r="B425" s="7">
        <v>14656</v>
      </c>
    </row>
    <row r="426" spans="1:2" x14ac:dyDescent="0.3">
      <c r="A426" s="12">
        <v>44994</v>
      </c>
      <c r="B426" s="7">
        <v>17568</v>
      </c>
    </row>
    <row r="427" spans="1:2" x14ac:dyDescent="0.3">
      <c r="A427" s="12">
        <v>44995</v>
      </c>
      <c r="B427" s="7">
        <v>31855</v>
      </c>
    </row>
    <row r="428" spans="1:2" x14ac:dyDescent="0.3">
      <c r="A428" s="12">
        <v>44996</v>
      </c>
      <c r="B428" s="7">
        <v>22575</v>
      </c>
    </row>
    <row r="429" spans="1:2" x14ac:dyDescent="0.3">
      <c r="A429" s="12">
        <v>44997</v>
      </c>
      <c r="B429" s="7">
        <v>9970</v>
      </c>
    </row>
    <row r="430" spans="1:2" x14ac:dyDescent="0.3">
      <c r="A430" s="12">
        <v>44998</v>
      </c>
      <c r="B430" s="7">
        <v>19647</v>
      </c>
    </row>
    <row r="431" spans="1:2" x14ac:dyDescent="0.3">
      <c r="A431" s="12">
        <v>44999</v>
      </c>
      <c r="B431" s="7">
        <v>11301</v>
      </c>
    </row>
    <row r="432" spans="1:2" x14ac:dyDescent="0.3">
      <c r="A432" s="12">
        <v>45000</v>
      </c>
      <c r="B432" s="7">
        <v>39830</v>
      </c>
    </row>
    <row r="433" spans="1:2" x14ac:dyDescent="0.3">
      <c r="A433" s="12">
        <v>45001</v>
      </c>
      <c r="B433" s="7">
        <v>30813</v>
      </c>
    </row>
    <row r="434" spans="1:2" x14ac:dyDescent="0.3">
      <c r="A434" s="12">
        <v>45002</v>
      </c>
      <c r="B434" s="7">
        <v>24163</v>
      </c>
    </row>
    <row r="435" spans="1:2" x14ac:dyDescent="0.3">
      <c r="A435" s="12">
        <v>45003</v>
      </c>
      <c r="B435" s="7">
        <v>21989</v>
      </c>
    </row>
    <row r="436" spans="1:2" x14ac:dyDescent="0.3">
      <c r="A436" s="12">
        <v>45004</v>
      </c>
      <c r="B436" s="7">
        <v>11606</v>
      </c>
    </row>
    <row r="437" spans="1:2" x14ac:dyDescent="0.3">
      <c r="A437" s="12">
        <v>45005</v>
      </c>
      <c r="B437" s="7">
        <v>24835</v>
      </c>
    </row>
    <row r="438" spans="1:2" x14ac:dyDescent="0.3">
      <c r="A438" s="12">
        <v>45006</v>
      </c>
      <c r="B438" s="7">
        <v>29430</v>
      </c>
    </row>
    <row r="439" spans="1:2" x14ac:dyDescent="0.3">
      <c r="A439" s="12">
        <v>45007</v>
      </c>
      <c r="B439" s="7">
        <v>12958</v>
      </c>
    </row>
    <row r="440" spans="1:2" x14ac:dyDescent="0.3">
      <c r="A440" s="12">
        <v>45008</v>
      </c>
      <c r="B440" s="7">
        <v>15583</v>
      </c>
    </row>
    <row r="441" spans="1:2" x14ac:dyDescent="0.3">
      <c r="A441" s="12">
        <v>45009</v>
      </c>
      <c r="B441" s="7">
        <v>13152</v>
      </c>
    </row>
    <row r="442" spans="1:2" x14ac:dyDescent="0.3">
      <c r="A442" s="12">
        <v>45010</v>
      </c>
      <c r="B442" s="7">
        <v>13969</v>
      </c>
    </row>
    <row r="443" spans="1:2" x14ac:dyDescent="0.3">
      <c r="A443" s="12">
        <v>45011</v>
      </c>
      <c r="B443" s="7">
        <v>8820</v>
      </c>
    </row>
    <row r="444" spans="1:2" x14ac:dyDescent="0.3">
      <c r="A444" s="12">
        <v>45012</v>
      </c>
      <c r="B444" s="7">
        <v>19409</v>
      </c>
    </row>
    <row r="445" spans="1:2" x14ac:dyDescent="0.3">
      <c r="A445" s="12">
        <v>45013</v>
      </c>
      <c r="B445" s="7">
        <v>13453</v>
      </c>
    </row>
    <row r="446" spans="1:2" x14ac:dyDescent="0.3">
      <c r="A446" s="12">
        <v>45014</v>
      </c>
      <c r="B446" s="7">
        <v>15033</v>
      </c>
    </row>
    <row r="447" spans="1:2" x14ac:dyDescent="0.3">
      <c r="A447" s="12">
        <v>45015</v>
      </c>
      <c r="B447" s="7">
        <v>11399</v>
      </c>
    </row>
    <row r="448" spans="1:2" x14ac:dyDescent="0.3">
      <c r="A448" s="12">
        <v>45016</v>
      </c>
      <c r="B448" s="7">
        <v>10892</v>
      </c>
    </row>
    <row r="449" spans="1:2" x14ac:dyDescent="0.3">
      <c r="A449" s="12">
        <v>45017</v>
      </c>
      <c r="B449" s="7">
        <v>53287</v>
      </c>
    </row>
    <row r="450" spans="1:2" x14ac:dyDescent="0.3">
      <c r="A450" s="12">
        <v>45018</v>
      </c>
      <c r="B450" s="7">
        <v>19234</v>
      </c>
    </row>
    <row r="451" spans="1:2" x14ac:dyDescent="0.3">
      <c r="A451" s="12">
        <v>45019</v>
      </c>
      <c r="B451" s="7">
        <v>13231</v>
      </c>
    </row>
    <row r="452" spans="1:2" x14ac:dyDescent="0.3">
      <c r="A452" s="12">
        <v>45020</v>
      </c>
      <c r="B452" s="7">
        <v>10090</v>
      </c>
    </row>
    <row r="453" spans="1:2" x14ac:dyDescent="0.3">
      <c r="A453" s="12">
        <v>45021</v>
      </c>
      <c r="B453" s="7">
        <v>17425</v>
      </c>
    </row>
    <row r="454" spans="1:2" x14ac:dyDescent="0.3">
      <c r="A454" s="12">
        <v>45022</v>
      </c>
      <c r="B454" s="7">
        <v>19269</v>
      </c>
    </row>
    <row r="455" spans="1:2" x14ac:dyDescent="0.3">
      <c r="A455" s="12">
        <v>45023</v>
      </c>
      <c r="B455" s="7">
        <v>14805</v>
      </c>
    </row>
    <row r="456" spans="1:2" x14ac:dyDescent="0.3">
      <c r="A456" s="12">
        <v>45024</v>
      </c>
      <c r="B456" s="7">
        <v>19689</v>
      </c>
    </row>
    <row r="457" spans="1:2" x14ac:dyDescent="0.3">
      <c r="A457" s="12">
        <v>45025</v>
      </c>
      <c r="B457" s="7">
        <v>20627</v>
      </c>
    </row>
    <row r="458" spans="1:2" x14ac:dyDescent="0.3">
      <c r="A458" s="12">
        <v>45026</v>
      </c>
      <c r="B458" s="7">
        <v>10261</v>
      </c>
    </row>
    <row r="459" spans="1:2" x14ac:dyDescent="0.3">
      <c r="A459" s="12">
        <v>45027</v>
      </c>
      <c r="B459" s="7">
        <v>9437</v>
      </c>
    </row>
    <row r="460" spans="1:2" x14ac:dyDescent="0.3">
      <c r="A460" s="12">
        <v>45028</v>
      </c>
      <c r="B460" s="7">
        <v>16290</v>
      </c>
    </row>
    <row r="461" spans="1:2" x14ac:dyDescent="0.3">
      <c r="A461" s="12">
        <v>45029</v>
      </c>
      <c r="B461" s="7">
        <v>13132</v>
      </c>
    </row>
    <row r="462" spans="1:2" x14ac:dyDescent="0.3">
      <c r="A462" s="12">
        <v>45030</v>
      </c>
      <c r="B462" s="7">
        <v>7681</v>
      </c>
    </row>
    <row r="463" spans="1:2" x14ac:dyDescent="0.3">
      <c r="A463" s="12">
        <v>45031</v>
      </c>
      <c r="B463" s="7">
        <v>7970</v>
      </c>
    </row>
    <row r="464" spans="1:2" x14ac:dyDescent="0.3">
      <c r="A464" s="12">
        <v>45032</v>
      </c>
      <c r="B464" s="7">
        <v>11249</v>
      </c>
    </row>
    <row r="465" spans="1:2" x14ac:dyDescent="0.3">
      <c r="A465" s="12">
        <v>45033</v>
      </c>
      <c r="B465" s="7">
        <v>8920</v>
      </c>
    </row>
    <row r="466" spans="1:2" x14ac:dyDescent="0.3">
      <c r="A466" s="12">
        <v>45034</v>
      </c>
      <c r="B466" s="7">
        <v>15262</v>
      </c>
    </row>
    <row r="467" spans="1:2" x14ac:dyDescent="0.3">
      <c r="A467" s="12">
        <v>45035</v>
      </c>
      <c r="B467" s="7">
        <v>16960</v>
      </c>
    </row>
    <row r="468" spans="1:2" x14ac:dyDescent="0.3">
      <c r="A468" s="12">
        <v>45036</v>
      </c>
      <c r="B468" s="7">
        <v>15615</v>
      </c>
    </row>
    <row r="469" spans="1:2" x14ac:dyDescent="0.3">
      <c r="A469" s="12">
        <v>45037</v>
      </c>
      <c r="B469" s="7">
        <v>6747</v>
      </c>
    </row>
    <row r="470" spans="1:2" x14ac:dyDescent="0.3">
      <c r="A470" s="12">
        <v>45038</v>
      </c>
      <c r="B470" s="7">
        <v>8060</v>
      </c>
    </row>
    <row r="471" spans="1:2" x14ac:dyDescent="0.3">
      <c r="A471" s="12">
        <v>45039</v>
      </c>
      <c r="B471" s="7">
        <v>8212</v>
      </c>
    </row>
    <row r="472" spans="1:2" x14ac:dyDescent="0.3">
      <c r="A472" s="12">
        <v>45040</v>
      </c>
      <c r="B472" s="7">
        <v>15545</v>
      </c>
    </row>
    <row r="473" spans="1:2" x14ac:dyDescent="0.3">
      <c r="A473" s="12">
        <v>45041</v>
      </c>
      <c r="B473" s="7">
        <v>31035</v>
      </c>
    </row>
    <row r="474" spans="1:2" x14ac:dyDescent="0.3">
      <c r="A474" s="12">
        <v>45042</v>
      </c>
      <c r="B474" s="7">
        <v>32378</v>
      </c>
    </row>
    <row r="475" spans="1:2" x14ac:dyDescent="0.3">
      <c r="A475" s="12">
        <v>45043</v>
      </c>
      <c r="B475" s="7">
        <v>31429</v>
      </c>
    </row>
    <row r="476" spans="1:2" x14ac:dyDescent="0.3">
      <c r="A476" s="12">
        <v>45044</v>
      </c>
      <c r="B476" s="7">
        <v>20506</v>
      </c>
    </row>
    <row r="477" spans="1:2" x14ac:dyDescent="0.3">
      <c r="A477" s="12">
        <v>45045</v>
      </c>
      <c r="B477" s="7">
        <v>13472</v>
      </c>
    </row>
    <row r="478" spans="1:2" x14ac:dyDescent="0.3">
      <c r="A478" s="12">
        <v>45046</v>
      </c>
      <c r="B478" s="7">
        <v>27194</v>
      </c>
    </row>
    <row r="479" spans="1:2" x14ac:dyDescent="0.3">
      <c r="A479" s="12">
        <v>45047</v>
      </c>
      <c r="B479" s="7">
        <v>34448</v>
      </c>
    </row>
    <row r="480" spans="1:2" x14ac:dyDescent="0.3">
      <c r="A480" s="12">
        <v>45048</v>
      </c>
      <c r="B480" s="7">
        <v>36602</v>
      </c>
    </row>
    <row r="481" spans="1:2" x14ac:dyDescent="0.3">
      <c r="A481" s="12">
        <v>45049</v>
      </c>
      <c r="B481" s="7">
        <v>38631</v>
      </c>
    </row>
    <row r="482" spans="1:2" x14ac:dyDescent="0.3">
      <c r="A482" s="12">
        <v>45050</v>
      </c>
      <c r="B482" s="7">
        <v>33286</v>
      </c>
    </row>
    <row r="483" spans="1:2" x14ac:dyDescent="0.3">
      <c r="A483" s="12">
        <v>45051</v>
      </c>
      <c r="B483" s="7">
        <v>30533</v>
      </c>
    </row>
    <row r="484" spans="1:2" x14ac:dyDescent="0.3">
      <c r="A484" s="12">
        <v>45052</v>
      </c>
      <c r="B484" s="7">
        <v>30105</v>
      </c>
    </row>
    <row r="485" spans="1:2" x14ac:dyDescent="0.3">
      <c r="A485" s="12">
        <v>45053</v>
      </c>
      <c r="B485" s="7">
        <v>52220</v>
      </c>
    </row>
    <row r="486" spans="1:2" x14ac:dyDescent="0.3">
      <c r="A486" s="12">
        <v>45054</v>
      </c>
      <c r="B486" s="7">
        <v>44324</v>
      </c>
    </row>
    <row r="487" spans="1:2" x14ac:dyDescent="0.3">
      <c r="A487" s="12">
        <v>45055</v>
      </c>
      <c r="B487" s="7">
        <v>33778</v>
      </c>
    </row>
    <row r="488" spans="1:2" x14ac:dyDescent="0.3">
      <c r="A488" s="12">
        <v>45056</v>
      </c>
      <c r="B488" s="7">
        <v>56328</v>
      </c>
    </row>
    <row r="489" spans="1:2" x14ac:dyDescent="0.3">
      <c r="A489" s="12">
        <v>45057</v>
      </c>
      <c r="B489" s="7">
        <v>71004</v>
      </c>
    </row>
    <row r="490" spans="1:2" x14ac:dyDescent="0.3">
      <c r="A490" s="12">
        <v>45058</v>
      </c>
      <c r="B490" s="7">
        <v>122326</v>
      </c>
    </row>
    <row r="491" spans="1:2" x14ac:dyDescent="0.3">
      <c r="A491" s="12">
        <v>45059</v>
      </c>
      <c r="B491" s="7">
        <v>136843</v>
      </c>
    </row>
    <row r="492" spans="1:2" x14ac:dyDescent="0.3">
      <c r="A492" s="12">
        <v>45060</v>
      </c>
      <c r="B492" s="7">
        <v>111135</v>
      </c>
    </row>
    <row r="493" spans="1:2" x14ac:dyDescent="0.3">
      <c r="A493" s="12">
        <v>45061</v>
      </c>
      <c r="B493" s="7">
        <v>113277</v>
      </c>
    </row>
    <row r="494" spans="1:2" x14ac:dyDescent="0.3">
      <c r="A494" s="12">
        <v>45062</v>
      </c>
      <c r="B494" s="7">
        <v>145184</v>
      </c>
    </row>
    <row r="495" spans="1:2" x14ac:dyDescent="0.3">
      <c r="A495" s="12">
        <v>45063</v>
      </c>
      <c r="B495" s="7">
        <v>149297</v>
      </c>
    </row>
    <row r="496" spans="1:2" x14ac:dyDescent="0.3">
      <c r="A496" s="12">
        <v>45064</v>
      </c>
      <c r="B496" s="7">
        <v>111666</v>
      </c>
    </row>
    <row r="497" spans="1:2" x14ac:dyDescent="0.3">
      <c r="A497" s="12">
        <v>45065</v>
      </c>
      <c r="B497" s="7">
        <v>89277</v>
      </c>
    </row>
    <row r="498" spans="1:2" x14ac:dyDescent="0.3">
      <c r="A498" s="12">
        <v>45066</v>
      </c>
      <c r="B498" s="7">
        <v>88908</v>
      </c>
    </row>
    <row r="499" spans="1:2" x14ac:dyDescent="0.3">
      <c r="A499" s="12">
        <v>45067</v>
      </c>
      <c r="B499" s="7">
        <v>77750</v>
      </c>
    </row>
    <row r="500" spans="1:2" x14ac:dyDescent="0.3">
      <c r="A500" s="12">
        <v>45068</v>
      </c>
      <c r="B500" s="7">
        <v>61852</v>
      </c>
    </row>
    <row r="501" spans="1:2" x14ac:dyDescent="0.3">
      <c r="A501" s="12">
        <v>45069</v>
      </c>
      <c r="B501" s="7">
        <v>86286</v>
      </c>
    </row>
    <row r="502" spans="1:2" x14ac:dyDescent="0.3">
      <c r="A502" s="12">
        <v>45070</v>
      </c>
      <c r="B502" s="7">
        <v>72052</v>
      </c>
    </row>
    <row r="503" spans="1:2" x14ac:dyDescent="0.3">
      <c r="A503" s="12">
        <v>45071</v>
      </c>
      <c r="B503" s="7">
        <v>65697</v>
      </c>
    </row>
    <row r="504" spans="1:2" x14ac:dyDescent="0.3">
      <c r="A504" s="12">
        <v>45072</v>
      </c>
      <c r="B504" s="7">
        <v>55178</v>
      </c>
    </row>
    <row r="505" spans="1:2" x14ac:dyDescent="0.3">
      <c r="A505" s="12">
        <v>45073</v>
      </c>
      <c r="B505" s="7">
        <v>57814</v>
      </c>
    </row>
    <row r="506" spans="1:2" x14ac:dyDescent="0.3">
      <c r="A506" s="12">
        <v>45074</v>
      </c>
      <c r="B506" s="7">
        <v>57986</v>
      </c>
    </row>
    <row r="507" spans="1:2" x14ac:dyDescent="0.3">
      <c r="A507" s="12">
        <v>45075</v>
      </c>
      <c r="B507" s="7">
        <v>61982</v>
      </c>
    </row>
    <row r="508" spans="1:2" x14ac:dyDescent="0.3">
      <c r="A508" s="12">
        <v>45076</v>
      </c>
      <c r="B508" s="7">
        <v>65789</v>
      </c>
    </row>
    <row r="509" spans="1:2" x14ac:dyDescent="0.3">
      <c r="A509" s="12">
        <v>45077</v>
      </c>
      <c r="B509" s="7">
        <v>62652</v>
      </c>
    </row>
    <row r="510" spans="1:2" x14ac:dyDescent="0.3">
      <c r="A510" s="12">
        <v>45078</v>
      </c>
      <c r="B510" s="7">
        <v>55588</v>
      </c>
    </row>
    <row r="511" spans="1:2" x14ac:dyDescent="0.3">
      <c r="A511" s="12">
        <v>45079</v>
      </c>
      <c r="B511" s="7">
        <v>76732</v>
      </c>
    </row>
    <row r="512" spans="1:2" x14ac:dyDescent="0.3">
      <c r="A512" s="12">
        <v>45080</v>
      </c>
      <c r="B512" s="7">
        <v>68820</v>
      </c>
    </row>
    <row r="513" spans="1:2" x14ac:dyDescent="0.3">
      <c r="A513" s="12">
        <v>45081</v>
      </c>
      <c r="B513" s="7">
        <v>47200</v>
      </c>
    </row>
    <row r="514" spans="1:2" x14ac:dyDescent="0.3">
      <c r="A514" s="12">
        <v>45082</v>
      </c>
      <c r="B514" s="7">
        <v>67243</v>
      </c>
    </row>
    <row r="515" spans="1:2" x14ac:dyDescent="0.3">
      <c r="A515" s="12">
        <v>45083</v>
      </c>
      <c r="B515" s="7">
        <v>85915</v>
      </c>
    </row>
    <row r="516" spans="1:2" x14ac:dyDescent="0.3">
      <c r="A516" s="12">
        <v>45084</v>
      </c>
      <c r="B516" s="7">
        <v>64532</v>
      </c>
    </row>
    <row r="517" spans="1:2" x14ac:dyDescent="0.3">
      <c r="A517" s="12">
        <v>45085</v>
      </c>
      <c r="B517" s="7">
        <v>50737</v>
      </c>
    </row>
    <row r="518" spans="1:2" x14ac:dyDescent="0.3">
      <c r="A518" s="12">
        <v>45086</v>
      </c>
      <c r="B518" s="7">
        <v>39000</v>
      </c>
    </row>
    <row r="519" spans="1:2" x14ac:dyDescent="0.3">
      <c r="A519" s="12">
        <v>45087</v>
      </c>
      <c r="B519" s="7">
        <v>34812</v>
      </c>
    </row>
    <row r="520" spans="1:2" x14ac:dyDescent="0.3">
      <c r="A520" s="12">
        <v>45088</v>
      </c>
      <c r="B520" s="7">
        <v>30806</v>
      </c>
    </row>
    <row r="521" spans="1:2" x14ac:dyDescent="0.3">
      <c r="A521" s="12">
        <v>45089</v>
      </c>
      <c r="B521" s="7">
        <v>45574</v>
      </c>
    </row>
    <row r="522" spans="1:2" x14ac:dyDescent="0.3">
      <c r="A522" s="12">
        <v>45090</v>
      </c>
      <c r="B522" s="7">
        <v>43369</v>
      </c>
    </row>
    <row r="523" spans="1:2" x14ac:dyDescent="0.3">
      <c r="A523" s="12">
        <v>45091</v>
      </c>
      <c r="B523" s="7">
        <v>33570</v>
      </c>
    </row>
    <row r="524" spans="1:2" x14ac:dyDescent="0.3">
      <c r="A524" s="12">
        <v>45092</v>
      </c>
      <c r="B524" s="7">
        <v>25482</v>
      </c>
    </row>
    <row r="525" spans="1:2" x14ac:dyDescent="0.3">
      <c r="A525" s="12">
        <v>45093</v>
      </c>
      <c r="B525" s="7">
        <v>21212</v>
      </c>
    </row>
    <row r="526" spans="1:2" x14ac:dyDescent="0.3">
      <c r="A526" s="12">
        <v>45094</v>
      </c>
      <c r="B526" s="7">
        <v>20688</v>
      </c>
    </row>
    <row r="527" spans="1:2" x14ac:dyDescent="0.3">
      <c r="A527" s="12">
        <v>45095</v>
      </c>
      <c r="B527" s="7">
        <v>17429</v>
      </c>
    </row>
    <row r="528" spans="1:2" x14ac:dyDescent="0.3">
      <c r="A528" s="12">
        <v>45096</v>
      </c>
      <c r="B528" s="7">
        <v>29480</v>
      </c>
    </row>
    <row r="529" spans="1:2" x14ac:dyDescent="0.3">
      <c r="A529" s="12">
        <v>45097</v>
      </c>
      <c r="B529" s="7">
        <v>25027</v>
      </c>
    </row>
    <row r="530" spans="1:2" x14ac:dyDescent="0.3">
      <c r="A530" s="12">
        <v>45098</v>
      </c>
      <c r="B530" s="7">
        <v>24432</v>
      </c>
    </row>
    <row r="531" spans="1:2" x14ac:dyDescent="0.3">
      <c r="A531" s="12">
        <v>45099</v>
      </c>
      <c r="B531" s="7">
        <v>29089</v>
      </c>
    </row>
    <row r="532" spans="1:2" x14ac:dyDescent="0.3">
      <c r="A532" s="12">
        <v>45100</v>
      </c>
      <c r="B532" s="7">
        <v>54387</v>
      </c>
    </row>
    <row r="533" spans="1:2" x14ac:dyDescent="0.3">
      <c r="A533" s="12">
        <v>45101</v>
      </c>
      <c r="B533" s="7">
        <v>36281</v>
      </c>
    </row>
    <row r="534" spans="1:2" x14ac:dyDescent="0.3">
      <c r="A534" s="12">
        <v>45102</v>
      </c>
      <c r="B534" s="7">
        <v>40275</v>
      </c>
    </row>
    <row r="535" spans="1:2" x14ac:dyDescent="0.3">
      <c r="A535" s="12">
        <v>45103</v>
      </c>
      <c r="B535" s="7">
        <v>28641</v>
      </c>
    </row>
    <row r="536" spans="1:2" x14ac:dyDescent="0.3">
      <c r="A536" s="12">
        <v>45104</v>
      </c>
      <c r="B536" s="7">
        <v>51944</v>
      </c>
    </row>
    <row r="537" spans="1:2" x14ac:dyDescent="0.3">
      <c r="A537" s="12">
        <v>45105</v>
      </c>
      <c r="B537" s="7">
        <v>38020</v>
      </c>
    </row>
    <row r="538" spans="1:2" x14ac:dyDescent="0.3">
      <c r="A538" s="12">
        <v>45106</v>
      </c>
      <c r="B538" s="7">
        <v>32260</v>
      </c>
    </row>
    <row r="539" spans="1:2" x14ac:dyDescent="0.3">
      <c r="A539" s="12">
        <v>45107</v>
      </c>
      <c r="B539" s="7">
        <v>51256</v>
      </c>
    </row>
    <row r="540" spans="1:2" x14ac:dyDescent="0.3">
      <c r="A540" s="12">
        <v>45108</v>
      </c>
      <c r="B540" s="7">
        <v>42683</v>
      </c>
    </row>
    <row r="541" spans="1:2" x14ac:dyDescent="0.3">
      <c r="A541" s="12">
        <v>45109</v>
      </c>
      <c r="B541" s="7">
        <v>33826</v>
      </c>
    </row>
    <row r="542" spans="1:2" x14ac:dyDescent="0.3">
      <c r="A542" s="12">
        <v>45110</v>
      </c>
      <c r="B542" s="7">
        <v>29306</v>
      </c>
    </row>
    <row r="543" spans="1:2" x14ac:dyDescent="0.3">
      <c r="A543" s="12">
        <v>45111</v>
      </c>
      <c r="B543" s="7">
        <v>30808</v>
      </c>
    </row>
    <row r="544" spans="1:2" x14ac:dyDescent="0.3">
      <c r="A544" s="12">
        <v>45112</v>
      </c>
      <c r="B544" s="7">
        <v>31820</v>
      </c>
    </row>
    <row r="545" spans="1:2" x14ac:dyDescent="0.3">
      <c r="A545" s="12">
        <v>45113</v>
      </c>
      <c r="B545" s="7">
        <v>40212</v>
      </c>
    </row>
    <row r="546" spans="1:2" x14ac:dyDescent="0.3">
      <c r="A546" s="12">
        <v>45114</v>
      </c>
      <c r="B546" s="7">
        <v>30461</v>
      </c>
    </row>
    <row r="547" spans="1:2" x14ac:dyDescent="0.3">
      <c r="A547" s="12">
        <v>45115</v>
      </c>
      <c r="B547" s="7">
        <v>26904</v>
      </c>
    </row>
    <row r="548" spans="1:2" x14ac:dyDescent="0.3">
      <c r="A548" s="12">
        <v>45116</v>
      </c>
      <c r="B548" s="7">
        <v>20941</v>
      </c>
    </row>
    <row r="549" spans="1:2" x14ac:dyDescent="0.3">
      <c r="A549" s="12">
        <v>45117</v>
      </c>
      <c r="B549" s="7">
        <v>19903</v>
      </c>
    </row>
    <row r="550" spans="1:2" x14ac:dyDescent="0.3">
      <c r="A550" s="12">
        <v>45118</v>
      </c>
      <c r="B550" s="7">
        <v>17637</v>
      </c>
    </row>
    <row r="551" spans="1:2" x14ac:dyDescent="0.3">
      <c r="A551" s="12">
        <v>45119</v>
      </c>
      <c r="B551" s="7">
        <v>22851</v>
      </c>
    </row>
    <row r="552" spans="1:2" x14ac:dyDescent="0.3">
      <c r="A552" s="12">
        <v>45120</v>
      </c>
      <c r="B552" s="7">
        <v>32651</v>
      </c>
    </row>
    <row r="553" spans="1:2" x14ac:dyDescent="0.3">
      <c r="A553" s="12">
        <v>45121</v>
      </c>
      <c r="B553" s="7">
        <v>42303</v>
      </c>
    </row>
    <row r="554" spans="1:2" x14ac:dyDescent="0.3">
      <c r="A554" s="12">
        <v>45122</v>
      </c>
      <c r="B554" s="7">
        <v>56211</v>
      </c>
    </row>
    <row r="555" spans="1:2" x14ac:dyDescent="0.3">
      <c r="A555" s="12">
        <v>45123</v>
      </c>
      <c r="B555" s="7">
        <v>63221</v>
      </c>
    </row>
    <row r="556" spans="1:2" x14ac:dyDescent="0.3">
      <c r="A556" s="12">
        <v>45124</v>
      </c>
      <c r="B556" s="7">
        <v>56787</v>
      </c>
    </row>
    <row r="557" spans="1:2" x14ac:dyDescent="0.3">
      <c r="A557" s="12">
        <v>45125</v>
      </c>
      <c r="B557" s="7">
        <v>55747</v>
      </c>
    </row>
    <row r="558" spans="1:2" x14ac:dyDescent="0.3">
      <c r="A558" s="12">
        <v>45126</v>
      </c>
      <c r="B558" s="7">
        <v>63188</v>
      </c>
    </row>
    <row r="559" spans="1:2" x14ac:dyDescent="0.3">
      <c r="A559" s="12">
        <v>45127</v>
      </c>
      <c r="B559" s="7">
        <v>63648</v>
      </c>
    </row>
    <row r="560" spans="1:2" x14ac:dyDescent="0.3">
      <c r="A560" s="12">
        <v>45128</v>
      </c>
      <c r="B560" s="7">
        <v>46059</v>
      </c>
    </row>
    <row r="561" spans="1:2" x14ac:dyDescent="0.3">
      <c r="A561" s="12">
        <v>45129</v>
      </c>
      <c r="B561" s="7">
        <v>43595</v>
      </c>
    </row>
    <row r="562" spans="1:2" x14ac:dyDescent="0.3">
      <c r="A562" s="12">
        <v>45130</v>
      </c>
      <c r="B562" s="7">
        <v>42336</v>
      </c>
    </row>
    <row r="563" spans="1:2" x14ac:dyDescent="0.3">
      <c r="A563" s="12">
        <v>45131</v>
      </c>
      <c r="B563" s="7">
        <v>35546</v>
      </c>
    </row>
    <row r="564" spans="1:2" x14ac:dyDescent="0.3">
      <c r="A564" s="12">
        <v>45132</v>
      </c>
      <c r="B564" s="7">
        <v>40656</v>
      </c>
    </row>
    <row r="565" spans="1:2" x14ac:dyDescent="0.3">
      <c r="A565" s="12">
        <v>45133</v>
      </c>
      <c r="B565" s="7">
        <v>32341</v>
      </c>
    </row>
    <row r="566" spans="1:2" x14ac:dyDescent="0.3">
      <c r="A566" s="12">
        <v>45134</v>
      </c>
      <c r="B566" s="7">
        <v>36382</v>
      </c>
    </row>
    <row r="567" spans="1:2" x14ac:dyDescent="0.3">
      <c r="A567" s="12">
        <v>45135</v>
      </c>
      <c r="B567" s="7">
        <v>18998</v>
      </c>
    </row>
    <row r="568" spans="1:2" x14ac:dyDescent="0.3">
      <c r="A568" s="12">
        <v>45136</v>
      </c>
      <c r="B568" s="7">
        <v>17594</v>
      </c>
    </row>
    <row r="569" spans="1:2" x14ac:dyDescent="0.3">
      <c r="A569" s="12">
        <v>45137</v>
      </c>
      <c r="B569" s="7">
        <v>25899</v>
      </c>
    </row>
    <row r="570" spans="1:2" x14ac:dyDescent="0.3">
      <c r="A570" s="12">
        <v>45138</v>
      </c>
      <c r="B570" s="7">
        <v>17090</v>
      </c>
    </row>
    <row r="571" spans="1:2" x14ac:dyDescent="0.3">
      <c r="A571" s="12">
        <v>45139</v>
      </c>
      <c r="B571" s="7">
        <v>32754</v>
      </c>
    </row>
    <row r="572" spans="1:2" x14ac:dyDescent="0.3">
      <c r="A572" s="12">
        <v>45140</v>
      </c>
      <c r="B572" s="7">
        <v>22673</v>
      </c>
    </row>
    <row r="573" spans="1:2" x14ac:dyDescent="0.3">
      <c r="A573" s="12">
        <v>45141</v>
      </c>
      <c r="B573" s="7">
        <v>26812</v>
      </c>
    </row>
    <row r="574" spans="1:2" x14ac:dyDescent="0.3">
      <c r="A574" s="12">
        <v>45142</v>
      </c>
      <c r="B574" s="7">
        <v>24858</v>
      </c>
    </row>
    <row r="575" spans="1:2" x14ac:dyDescent="0.3">
      <c r="A575" s="12">
        <v>45143</v>
      </c>
      <c r="B575" s="7">
        <v>22806</v>
      </c>
    </row>
    <row r="576" spans="1:2" x14ac:dyDescent="0.3">
      <c r="A576" s="12">
        <v>45144</v>
      </c>
      <c r="B576" s="7">
        <v>15137</v>
      </c>
    </row>
    <row r="577" spans="1:2" x14ac:dyDescent="0.3">
      <c r="A577" s="12">
        <v>45145</v>
      </c>
      <c r="B577" s="7">
        <v>30244</v>
      </c>
    </row>
    <row r="578" spans="1:2" x14ac:dyDescent="0.3">
      <c r="A578" s="12">
        <v>45146</v>
      </c>
      <c r="B578" s="7">
        <v>21086</v>
      </c>
    </row>
    <row r="579" spans="1:2" x14ac:dyDescent="0.3">
      <c r="A579" s="12">
        <v>45147</v>
      </c>
      <c r="B579" s="7">
        <v>16546</v>
      </c>
    </row>
    <row r="580" spans="1:2" x14ac:dyDescent="0.3">
      <c r="A580" s="12">
        <v>45148</v>
      </c>
      <c r="B580" s="7">
        <v>13998</v>
      </c>
    </row>
    <row r="581" spans="1:2" x14ac:dyDescent="0.3">
      <c r="A581" s="12">
        <v>45149</v>
      </c>
      <c r="B581" s="7">
        <v>10048</v>
      </c>
    </row>
    <row r="582" spans="1:2" x14ac:dyDescent="0.3">
      <c r="A582" s="12">
        <v>45150</v>
      </c>
      <c r="B582" s="7">
        <v>9056</v>
      </c>
    </row>
    <row r="583" spans="1:2" x14ac:dyDescent="0.3">
      <c r="A583" s="12">
        <v>45151</v>
      </c>
      <c r="B583" s="7">
        <v>24522</v>
      </c>
    </row>
    <row r="584" spans="1:2" x14ac:dyDescent="0.3">
      <c r="A584" s="12">
        <v>45152</v>
      </c>
      <c r="B584" s="7">
        <v>12135</v>
      </c>
    </row>
    <row r="585" spans="1:2" x14ac:dyDescent="0.3">
      <c r="A585" s="12">
        <v>45153</v>
      </c>
      <c r="B585" s="7">
        <v>12081</v>
      </c>
    </row>
    <row r="586" spans="1:2" x14ac:dyDescent="0.3">
      <c r="A586" s="12">
        <v>45154</v>
      </c>
      <c r="B586" s="7">
        <v>29039</v>
      </c>
    </row>
    <row r="587" spans="1:2" x14ac:dyDescent="0.3">
      <c r="A587" s="12">
        <v>45155</v>
      </c>
      <c r="B587" s="7">
        <v>33961</v>
      </c>
    </row>
    <row r="588" spans="1:2" x14ac:dyDescent="0.3">
      <c r="A588" s="12">
        <v>45156</v>
      </c>
      <c r="B588" s="7">
        <v>67344</v>
      </c>
    </row>
    <row r="589" spans="1:2" x14ac:dyDescent="0.3">
      <c r="A589" s="12">
        <v>45157</v>
      </c>
      <c r="B589" s="7">
        <v>29297</v>
      </c>
    </row>
    <row r="590" spans="1:2" x14ac:dyDescent="0.3">
      <c r="A590" s="12">
        <v>45158</v>
      </c>
      <c r="B590" s="7">
        <v>37633</v>
      </c>
    </row>
    <row r="591" spans="1:2" x14ac:dyDescent="0.3">
      <c r="A591" s="12">
        <v>45159</v>
      </c>
      <c r="B591" s="7">
        <v>29320</v>
      </c>
    </row>
    <row r="592" spans="1:2" x14ac:dyDescent="0.3">
      <c r="A592" s="12">
        <v>45160</v>
      </c>
      <c r="B592" s="7">
        <v>40166</v>
      </c>
    </row>
    <row r="593" spans="1:2" x14ac:dyDescent="0.3">
      <c r="A593" s="12">
        <v>45161</v>
      </c>
      <c r="B593" s="7">
        <v>23411</v>
      </c>
    </row>
    <row r="594" spans="1:2" x14ac:dyDescent="0.3">
      <c r="A594" s="12">
        <v>45162</v>
      </c>
      <c r="B594" s="7">
        <v>26870</v>
      </c>
    </row>
    <row r="595" spans="1:2" x14ac:dyDescent="0.3">
      <c r="A595" s="12">
        <v>45163</v>
      </c>
      <c r="B595" s="7">
        <v>21009</v>
      </c>
    </row>
    <row r="596" spans="1:2" x14ac:dyDescent="0.3">
      <c r="A596" s="12">
        <v>45164</v>
      </c>
      <c r="B596" s="7">
        <v>20279</v>
      </c>
    </row>
    <row r="597" spans="1:2" x14ac:dyDescent="0.3">
      <c r="A597" s="12">
        <v>45165</v>
      </c>
      <c r="B597" s="7">
        <v>30034</v>
      </c>
    </row>
    <row r="598" spans="1:2" x14ac:dyDescent="0.3">
      <c r="A598" s="12">
        <v>45166</v>
      </c>
      <c r="B598" s="7">
        <v>24183</v>
      </c>
    </row>
    <row r="599" spans="1:2" x14ac:dyDescent="0.3">
      <c r="A599" s="12">
        <v>45167</v>
      </c>
      <c r="B599" s="7">
        <v>23679</v>
      </c>
    </row>
    <row r="600" spans="1:2" x14ac:dyDescent="0.3">
      <c r="A600" s="12">
        <v>45168</v>
      </c>
      <c r="B600" s="7">
        <v>10308</v>
      </c>
    </row>
    <row r="601" spans="1:2" x14ac:dyDescent="0.3">
      <c r="A601" s="12">
        <v>45169</v>
      </c>
      <c r="B601" s="7">
        <v>39899</v>
      </c>
    </row>
    <row r="602" spans="1:2" x14ac:dyDescent="0.3">
      <c r="A602" s="12">
        <v>45170</v>
      </c>
      <c r="B602" s="7">
        <v>18694</v>
      </c>
    </row>
    <row r="603" spans="1:2" x14ac:dyDescent="0.3">
      <c r="A603" s="12">
        <v>45171</v>
      </c>
      <c r="B603" s="7">
        <v>10932</v>
      </c>
    </row>
    <row r="604" spans="1:2" x14ac:dyDescent="0.3">
      <c r="A604" s="12">
        <v>45172</v>
      </c>
      <c r="B604" s="7">
        <v>13218</v>
      </c>
    </row>
    <row r="605" spans="1:2" x14ac:dyDescent="0.3">
      <c r="A605" s="12">
        <v>45173</v>
      </c>
      <c r="B605" s="7">
        <v>11405</v>
      </c>
    </row>
    <row r="606" spans="1:2" x14ac:dyDescent="0.3">
      <c r="A606" s="12">
        <v>45174</v>
      </c>
      <c r="B606" s="7">
        <v>13906</v>
      </c>
    </row>
    <row r="607" spans="1:2" x14ac:dyDescent="0.3">
      <c r="A607" s="12">
        <v>45175</v>
      </c>
      <c r="B607" s="7">
        <v>11514</v>
      </c>
    </row>
    <row r="608" spans="1:2" x14ac:dyDescent="0.3">
      <c r="A608" s="12">
        <v>45176</v>
      </c>
      <c r="B608" s="7">
        <v>9858</v>
      </c>
    </row>
    <row r="609" spans="1:2" x14ac:dyDescent="0.3">
      <c r="A609" s="12">
        <v>45177</v>
      </c>
      <c r="B609" s="7">
        <v>12009</v>
      </c>
    </row>
    <row r="610" spans="1:2" x14ac:dyDescent="0.3">
      <c r="A610" s="12">
        <v>45178</v>
      </c>
      <c r="B610" s="7">
        <v>8473</v>
      </c>
    </row>
    <row r="611" spans="1:2" x14ac:dyDescent="0.3">
      <c r="A611" s="12">
        <v>45179</v>
      </c>
      <c r="B611" s="7">
        <v>12521</v>
      </c>
    </row>
    <row r="612" spans="1:2" x14ac:dyDescent="0.3">
      <c r="A612" s="12">
        <v>45180</v>
      </c>
      <c r="B612" s="7">
        <v>10587</v>
      </c>
    </row>
    <row r="613" spans="1:2" x14ac:dyDescent="0.3">
      <c r="A613" s="12">
        <v>45181</v>
      </c>
      <c r="B613" s="7">
        <v>13253</v>
      </c>
    </row>
    <row r="614" spans="1:2" x14ac:dyDescent="0.3">
      <c r="A614" s="12">
        <v>45182</v>
      </c>
      <c r="B614" s="7">
        <v>5623</v>
      </c>
    </row>
    <row r="615" spans="1:2" x14ac:dyDescent="0.3">
      <c r="A615" s="12">
        <v>45183</v>
      </c>
      <c r="B615" s="7">
        <v>10955</v>
      </c>
    </row>
    <row r="616" spans="1:2" x14ac:dyDescent="0.3">
      <c r="A616" s="12">
        <v>45184</v>
      </c>
      <c r="B616" s="7">
        <v>8647</v>
      </c>
    </row>
    <row r="617" spans="1:2" x14ac:dyDescent="0.3">
      <c r="A617" s="12">
        <v>45185</v>
      </c>
      <c r="B617" s="7">
        <v>24127</v>
      </c>
    </row>
    <row r="618" spans="1:2" x14ac:dyDescent="0.3">
      <c r="A618" s="12">
        <v>45186</v>
      </c>
      <c r="B618" s="7">
        <v>14249</v>
      </c>
    </row>
    <row r="619" spans="1:2" x14ac:dyDescent="0.3">
      <c r="A619" s="12">
        <v>45187</v>
      </c>
      <c r="B619" s="7">
        <v>18856</v>
      </c>
    </row>
    <row r="620" spans="1:2" x14ac:dyDescent="0.3">
      <c r="A620" s="12">
        <v>45188</v>
      </c>
      <c r="B620" s="7">
        <v>12454</v>
      </c>
    </row>
    <row r="621" spans="1:2" x14ac:dyDescent="0.3">
      <c r="A621" s="12">
        <v>45189</v>
      </c>
      <c r="B621" s="7">
        <v>12272</v>
      </c>
    </row>
    <row r="622" spans="1:2" x14ac:dyDescent="0.3">
      <c r="A622" s="12">
        <v>45190</v>
      </c>
      <c r="B622" s="7">
        <v>7631</v>
      </c>
    </row>
    <row r="623" spans="1:2" x14ac:dyDescent="0.3">
      <c r="A623" s="12">
        <v>45191</v>
      </c>
      <c r="B623" s="7">
        <v>13894</v>
      </c>
    </row>
    <row r="624" spans="1:2" x14ac:dyDescent="0.3">
      <c r="A624" s="12">
        <v>45192</v>
      </c>
      <c r="B624" s="7">
        <v>16117</v>
      </c>
    </row>
    <row r="625" spans="1:2" x14ac:dyDescent="0.3">
      <c r="A625" s="12">
        <v>45193</v>
      </c>
      <c r="B625" s="7">
        <v>9389</v>
      </c>
    </row>
    <row r="626" spans="1:2" x14ac:dyDescent="0.3">
      <c r="A626" s="12">
        <v>45194</v>
      </c>
      <c r="B626" s="7">
        <v>8876</v>
      </c>
    </row>
    <row r="627" spans="1:2" x14ac:dyDescent="0.3">
      <c r="A627" s="12">
        <v>45195</v>
      </c>
      <c r="B627" s="7">
        <v>15398</v>
      </c>
    </row>
    <row r="628" spans="1:2" x14ac:dyDescent="0.3">
      <c r="A628" s="12">
        <v>45196</v>
      </c>
      <c r="B628" s="7">
        <v>11442</v>
      </c>
    </row>
    <row r="629" spans="1:2" x14ac:dyDescent="0.3">
      <c r="A629" s="12">
        <v>45197</v>
      </c>
      <c r="B629" s="7">
        <v>8577</v>
      </c>
    </row>
    <row r="630" spans="1:2" x14ac:dyDescent="0.3">
      <c r="A630" s="12">
        <v>45198</v>
      </c>
      <c r="B630" s="7">
        <v>11137</v>
      </c>
    </row>
    <row r="631" spans="1:2" x14ac:dyDescent="0.3">
      <c r="A631" s="12">
        <v>45199</v>
      </c>
      <c r="B631" s="7">
        <v>36920</v>
      </c>
    </row>
    <row r="632" spans="1:2" x14ac:dyDescent="0.3">
      <c r="A632" s="12">
        <v>45200</v>
      </c>
      <c r="B632" s="7">
        <v>22259</v>
      </c>
    </row>
    <row r="633" spans="1:2" x14ac:dyDescent="0.3">
      <c r="A633" s="12">
        <v>45201</v>
      </c>
      <c r="B633" s="7">
        <v>20191</v>
      </c>
    </row>
    <row r="634" spans="1:2" x14ac:dyDescent="0.3">
      <c r="A634" s="12">
        <v>45202</v>
      </c>
      <c r="B634" s="7">
        <v>14103</v>
      </c>
    </row>
    <row r="635" spans="1:2" x14ac:dyDescent="0.3">
      <c r="A635" s="12">
        <v>45203</v>
      </c>
      <c r="B635" s="7">
        <v>28613</v>
      </c>
    </row>
    <row r="636" spans="1:2" x14ac:dyDescent="0.3">
      <c r="A636" s="12">
        <v>45204</v>
      </c>
      <c r="B636" s="7">
        <v>24945</v>
      </c>
    </row>
    <row r="637" spans="1:2" x14ac:dyDescent="0.3">
      <c r="A637" s="12">
        <v>45205</v>
      </c>
      <c r="B637" s="7">
        <v>22726</v>
      </c>
    </row>
    <row r="638" spans="1:2" x14ac:dyDescent="0.3">
      <c r="A638" s="12">
        <v>45206</v>
      </c>
      <c r="B638" s="7">
        <v>13564</v>
      </c>
    </row>
    <row r="639" spans="1:2" x14ac:dyDescent="0.3">
      <c r="A639" s="12">
        <v>45207</v>
      </c>
      <c r="B639" s="7">
        <v>15087</v>
      </c>
    </row>
    <row r="640" spans="1:2" x14ac:dyDescent="0.3">
      <c r="A640" s="12">
        <v>45208</v>
      </c>
      <c r="B640" s="7">
        <v>30832</v>
      </c>
    </row>
    <row r="641" spans="1:2" x14ac:dyDescent="0.3">
      <c r="A641" s="12">
        <v>45209</v>
      </c>
      <c r="B641" s="7">
        <v>28063</v>
      </c>
    </row>
    <row r="642" spans="1:2" x14ac:dyDescent="0.3">
      <c r="A642" s="12">
        <v>45210</v>
      </c>
      <c r="B642" s="7">
        <v>25559</v>
      </c>
    </row>
    <row r="643" spans="1:2" x14ac:dyDescent="0.3">
      <c r="A643" s="12">
        <v>45211</v>
      </c>
      <c r="B643" s="7">
        <v>23405</v>
      </c>
    </row>
    <row r="644" spans="1:2" x14ac:dyDescent="0.3">
      <c r="A644" s="12">
        <v>45212</v>
      </c>
      <c r="B644" s="7">
        <v>21080</v>
      </c>
    </row>
    <row r="645" spans="1:2" x14ac:dyDescent="0.3">
      <c r="A645" s="12">
        <v>45213</v>
      </c>
      <c r="B645" s="7">
        <v>15354</v>
      </c>
    </row>
    <row r="646" spans="1:2" x14ac:dyDescent="0.3">
      <c r="A646" s="12">
        <v>45214</v>
      </c>
      <c r="B646" s="7">
        <v>14221</v>
      </c>
    </row>
    <row r="647" spans="1:2" x14ac:dyDescent="0.3">
      <c r="A647" s="12">
        <v>45215</v>
      </c>
      <c r="B647" s="7">
        <v>12806</v>
      </c>
    </row>
    <row r="648" spans="1:2" x14ac:dyDescent="0.3">
      <c r="A648" s="12">
        <v>45216</v>
      </c>
      <c r="B648" s="7">
        <v>16433</v>
      </c>
    </row>
    <row r="649" spans="1:2" x14ac:dyDescent="0.3">
      <c r="A649" s="12">
        <v>45217</v>
      </c>
      <c r="B649" s="7">
        <v>13642</v>
      </c>
    </row>
    <row r="650" spans="1:2" x14ac:dyDescent="0.3">
      <c r="A650" s="12">
        <v>45218</v>
      </c>
      <c r="B650" s="7">
        <v>23721</v>
      </c>
    </row>
    <row r="651" spans="1:2" x14ac:dyDescent="0.3">
      <c r="A651" s="12">
        <v>45219</v>
      </c>
      <c r="B651" s="7">
        <v>16616</v>
      </c>
    </row>
    <row r="652" spans="1:2" x14ac:dyDescent="0.3">
      <c r="A652" s="12">
        <v>45220</v>
      </c>
      <c r="B652" s="7">
        <v>17400</v>
      </c>
    </row>
    <row r="653" spans="1:2" x14ac:dyDescent="0.3">
      <c r="A653" s="12">
        <v>45221</v>
      </c>
      <c r="B653" s="7">
        <v>13543</v>
      </c>
    </row>
    <row r="654" spans="1:2" x14ac:dyDescent="0.3">
      <c r="A654" s="12">
        <v>45222</v>
      </c>
      <c r="B654" s="7">
        <v>19379</v>
      </c>
    </row>
    <row r="655" spans="1:2" x14ac:dyDescent="0.3">
      <c r="A655" s="12">
        <v>45223</v>
      </c>
      <c r="B655" s="7">
        <v>24288</v>
      </c>
    </row>
    <row r="656" spans="1:2" x14ac:dyDescent="0.3">
      <c r="A656" s="12">
        <v>45224</v>
      </c>
      <c r="B656" s="7">
        <v>18571</v>
      </c>
    </row>
    <row r="657" spans="1:2" x14ac:dyDescent="0.3">
      <c r="A657" s="12">
        <v>45225</v>
      </c>
      <c r="B657" s="7">
        <v>35736</v>
      </c>
    </row>
    <row r="658" spans="1:2" x14ac:dyDescent="0.3">
      <c r="A658" s="12">
        <v>45226</v>
      </c>
      <c r="B658" s="7">
        <v>18118</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5CD52-4C64-47DE-99A3-0DB16E212E1D}">
  <dimension ref="A1:H658"/>
  <sheetViews>
    <sheetView workbookViewId="0">
      <selection activeCell="M3" sqref="M3"/>
    </sheetView>
  </sheetViews>
  <sheetFormatPr defaultRowHeight="14.4" x14ac:dyDescent="0.3"/>
  <cols>
    <col min="1" max="1" width="22.44140625" bestFit="1" customWidth="1"/>
    <col min="2" max="2" width="24.44140625" bestFit="1" customWidth="1"/>
    <col min="5" max="5" width="30" bestFit="1" customWidth="1"/>
    <col min="6" max="6" width="16.33203125" bestFit="1" customWidth="1"/>
    <col min="7" max="7" width="7" bestFit="1" customWidth="1"/>
    <col min="8" max="8" width="11.33203125" bestFit="1" customWidth="1"/>
  </cols>
  <sheetData>
    <row r="1" spans="1:8" x14ac:dyDescent="0.3">
      <c r="A1" s="8" t="s">
        <v>0</v>
      </c>
      <c r="B1" s="8" t="s">
        <v>323</v>
      </c>
      <c r="C1" t="s">
        <v>13</v>
      </c>
    </row>
    <row r="2" spans="1:8" x14ac:dyDescent="0.3">
      <c r="A2" s="13">
        <v>44570</v>
      </c>
      <c r="B2" s="8">
        <v>309</v>
      </c>
      <c r="C2">
        <f>VLOOKUP(A2,reach!$A$1:$B$658,2,FALSE)</f>
        <v>4112</v>
      </c>
      <c r="E2" s="16" t="s">
        <v>408</v>
      </c>
      <c r="F2" s="16" t="s">
        <v>407</v>
      </c>
    </row>
    <row r="3" spans="1:8" x14ac:dyDescent="0.3">
      <c r="A3" s="13">
        <v>44571</v>
      </c>
      <c r="B3" s="8">
        <v>325</v>
      </c>
      <c r="C3">
        <f>VLOOKUP(A3,reach!$A$1:$B$658,2,FALSE)</f>
        <v>20987</v>
      </c>
      <c r="E3" s="16" t="s">
        <v>390</v>
      </c>
      <c r="F3" t="s">
        <v>392</v>
      </c>
      <c r="G3" t="s">
        <v>405</v>
      </c>
      <c r="H3" t="s">
        <v>391</v>
      </c>
    </row>
    <row r="4" spans="1:8" x14ac:dyDescent="0.3">
      <c r="A4" s="13">
        <v>44572</v>
      </c>
      <c r="B4" s="8">
        <v>396</v>
      </c>
      <c r="C4">
        <f>VLOOKUP(A4,reach!$A$1:$B$658,2,FALSE)</f>
        <v>28003</v>
      </c>
      <c r="E4" s="17" t="s">
        <v>393</v>
      </c>
      <c r="F4">
        <v>11338</v>
      </c>
      <c r="G4">
        <v>21652</v>
      </c>
      <c r="H4">
        <v>32990</v>
      </c>
    </row>
    <row r="5" spans="1:8" x14ac:dyDescent="0.3">
      <c r="A5" s="13">
        <v>44573</v>
      </c>
      <c r="B5" s="8">
        <v>326</v>
      </c>
      <c r="C5">
        <f>VLOOKUP(A5,reach!$A$1:$B$658,2,FALSE)</f>
        <v>16547</v>
      </c>
      <c r="E5" s="17" t="s">
        <v>394</v>
      </c>
      <c r="F5">
        <v>7697</v>
      </c>
      <c r="G5">
        <v>11182</v>
      </c>
      <c r="H5">
        <v>18879</v>
      </c>
    </row>
    <row r="6" spans="1:8" x14ac:dyDescent="0.3">
      <c r="A6" s="13">
        <v>44574</v>
      </c>
      <c r="B6" s="8">
        <v>431</v>
      </c>
      <c r="C6">
        <f>VLOOKUP(A6,reach!$A$1:$B$658,2,FALSE)</f>
        <v>19299</v>
      </c>
      <c r="E6" s="17" t="s">
        <v>395</v>
      </c>
      <c r="F6">
        <v>25574</v>
      </c>
      <c r="G6">
        <v>18148</v>
      </c>
      <c r="H6">
        <v>43722</v>
      </c>
    </row>
    <row r="7" spans="1:8" x14ac:dyDescent="0.3">
      <c r="A7" s="13">
        <v>44575</v>
      </c>
      <c r="B7" s="8">
        <v>415</v>
      </c>
      <c r="C7">
        <f>VLOOKUP(A7,reach!$A$1:$B$658,2,FALSE)</f>
        <v>24416</v>
      </c>
      <c r="E7" s="17" t="s">
        <v>396</v>
      </c>
      <c r="F7">
        <v>9358</v>
      </c>
      <c r="G7">
        <v>16825</v>
      </c>
      <c r="H7">
        <v>26183</v>
      </c>
    </row>
    <row r="8" spans="1:8" x14ac:dyDescent="0.3">
      <c r="A8" s="13">
        <v>44576</v>
      </c>
      <c r="B8" s="8">
        <v>579</v>
      </c>
      <c r="C8">
        <f>VLOOKUP(A8,reach!$A$1:$B$658,2,FALSE)</f>
        <v>33086</v>
      </c>
      <c r="E8" s="17" t="s">
        <v>397</v>
      </c>
      <c r="F8">
        <v>7677</v>
      </c>
      <c r="G8">
        <v>50245</v>
      </c>
      <c r="H8">
        <v>57922</v>
      </c>
    </row>
    <row r="9" spans="1:8" x14ac:dyDescent="0.3">
      <c r="A9" s="13">
        <v>44577</v>
      </c>
      <c r="B9" s="8">
        <v>505</v>
      </c>
      <c r="C9">
        <f>VLOOKUP(A9,reach!$A$1:$B$658,2,FALSE)</f>
        <v>17874</v>
      </c>
      <c r="E9" s="17" t="s">
        <v>398</v>
      </c>
      <c r="F9">
        <v>6973</v>
      </c>
      <c r="G9">
        <v>36229</v>
      </c>
      <c r="H9">
        <v>43202</v>
      </c>
    </row>
    <row r="10" spans="1:8" x14ac:dyDescent="0.3">
      <c r="A10" s="13">
        <v>44578</v>
      </c>
      <c r="B10" s="8">
        <v>536</v>
      </c>
      <c r="C10">
        <f>VLOOKUP(A10,reach!$A$1:$B$658,2,FALSE)</f>
        <v>18673</v>
      </c>
      <c r="E10" s="17" t="s">
        <v>399</v>
      </c>
      <c r="F10">
        <v>15459</v>
      </c>
      <c r="G10">
        <v>30540</v>
      </c>
      <c r="H10">
        <v>45999</v>
      </c>
    </row>
    <row r="11" spans="1:8" x14ac:dyDescent="0.3">
      <c r="A11" s="13">
        <v>44579</v>
      </c>
      <c r="B11" s="8">
        <v>529</v>
      </c>
      <c r="C11">
        <f>VLOOKUP(A11,reach!$A$1:$B$658,2,FALSE)</f>
        <v>16161</v>
      </c>
      <c r="E11" s="17" t="s">
        <v>400</v>
      </c>
      <c r="F11">
        <v>26182</v>
      </c>
      <c r="G11">
        <v>20553</v>
      </c>
      <c r="H11">
        <v>46735</v>
      </c>
    </row>
    <row r="12" spans="1:8" x14ac:dyDescent="0.3">
      <c r="A12" s="13">
        <v>44580</v>
      </c>
      <c r="B12" s="8">
        <v>497</v>
      </c>
      <c r="C12">
        <f>VLOOKUP(A12,reach!$A$1:$B$658,2,FALSE)</f>
        <v>14928</v>
      </c>
      <c r="E12" s="17" t="s">
        <v>401</v>
      </c>
      <c r="F12">
        <v>13833</v>
      </c>
      <c r="G12">
        <v>11421</v>
      </c>
      <c r="H12">
        <v>25254</v>
      </c>
    </row>
    <row r="13" spans="1:8" x14ac:dyDescent="0.3">
      <c r="A13" s="13">
        <v>44581</v>
      </c>
      <c r="B13" s="8">
        <v>575</v>
      </c>
      <c r="C13">
        <f>VLOOKUP(A13,reach!$A$1:$B$658,2,FALSE)</f>
        <v>20146</v>
      </c>
      <c r="E13" s="17" t="s">
        <v>402</v>
      </c>
      <c r="F13">
        <v>19009</v>
      </c>
      <c r="G13">
        <v>13064</v>
      </c>
      <c r="H13">
        <v>32073</v>
      </c>
    </row>
    <row r="14" spans="1:8" x14ac:dyDescent="0.3">
      <c r="A14" s="13">
        <v>44582</v>
      </c>
      <c r="B14" s="8">
        <v>586</v>
      </c>
      <c r="C14">
        <f>VLOOKUP(A14,reach!$A$1:$B$658,2,FALSE)</f>
        <v>27486</v>
      </c>
      <c r="E14" s="17" t="s">
        <v>403</v>
      </c>
      <c r="F14">
        <v>15085</v>
      </c>
      <c r="H14">
        <v>15085</v>
      </c>
    </row>
    <row r="15" spans="1:8" x14ac:dyDescent="0.3">
      <c r="A15" s="13">
        <v>44583</v>
      </c>
      <c r="B15" s="8">
        <v>606</v>
      </c>
      <c r="C15">
        <f>VLOOKUP(A15,reach!$A$1:$B$658,2,FALSE)</f>
        <v>27397</v>
      </c>
      <c r="E15" s="17" t="s">
        <v>404</v>
      </c>
      <c r="F15">
        <v>39271</v>
      </c>
      <c r="H15">
        <v>39271</v>
      </c>
    </row>
    <row r="16" spans="1:8" x14ac:dyDescent="0.3">
      <c r="A16" s="13">
        <v>44584</v>
      </c>
      <c r="B16" s="8">
        <v>746</v>
      </c>
      <c r="C16">
        <f>VLOOKUP(A16,reach!$A$1:$B$658,2,FALSE)</f>
        <v>41642</v>
      </c>
      <c r="E16" s="17" t="s">
        <v>391</v>
      </c>
      <c r="F16">
        <v>197456</v>
      </c>
      <c r="G16">
        <v>229859</v>
      </c>
      <c r="H16">
        <v>427315</v>
      </c>
    </row>
    <row r="17" spans="1:3" x14ac:dyDescent="0.3">
      <c r="A17" s="13">
        <v>44585</v>
      </c>
      <c r="B17" s="8">
        <v>643</v>
      </c>
      <c r="C17">
        <f>VLOOKUP(A17,reach!$A$1:$B$658,2,FALSE)</f>
        <v>44862</v>
      </c>
    </row>
    <row r="18" spans="1:3" x14ac:dyDescent="0.3">
      <c r="A18" s="13">
        <v>44586</v>
      </c>
      <c r="B18" s="8">
        <v>464</v>
      </c>
      <c r="C18">
        <f>VLOOKUP(A18,reach!$A$1:$B$658,2,FALSE)</f>
        <v>21078</v>
      </c>
    </row>
    <row r="19" spans="1:3" x14ac:dyDescent="0.3">
      <c r="A19" s="13">
        <v>44587</v>
      </c>
      <c r="B19" s="8">
        <v>577</v>
      </c>
      <c r="C19">
        <f>VLOOKUP(A19,reach!$A$1:$B$658,2,FALSE)</f>
        <v>12643</v>
      </c>
    </row>
    <row r="20" spans="1:3" x14ac:dyDescent="0.3">
      <c r="A20" s="13">
        <v>44588</v>
      </c>
      <c r="B20" s="8">
        <v>524</v>
      </c>
      <c r="C20">
        <f>VLOOKUP(A20,reach!$A$1:$B$658,2,FALSE)</f>
        <v>16411</v>
      </c>
    </row>
    <row r="21" spans="1:3" x14ac:dyDescent="0.3">
      <c r="A21" s="13">
        <v>44589</v>
      </c>
      <c r="B21" s="8">
        <v>548</v>
      </c>
      <c r="C21">
        <f>VLOOKUP(A21,reach!$A$1:$B$658,2,FALSE)</f>
        <v>16744</v>
      </c>
    </row>
    <row r="22" spans="1:3" x14ac:dyDescent="0.3">
      <c r="A22" s="13">
        <v>44590</v>
      </c>
      <c r="B22" s="8">
        <v>455</v>
      </c>
      <c r="C22">
        <f>VLOOKUP(A22,reach!$A$1:$B$658,2,FALSE)</f>
        <v>12542</v>
      </c>
    </row>
    <row r="23" spans="1:3" x14ac:dyDescent="0.3">
      <c r="A23" s="13">
        <v>44591</v>
      </c>
      <c r="B23" s="8">
        <v>352</v>
      </c>
      <c r="C23">
        <f>VLOOKUP(A23,reach!$A$1:$B$658,2,FALSE)</f>
        <v>11845</v>
      </c>
    </row>
    <row r="24" spans="1:3" x14ac:dyDescent="0.3">
      <c r="A24" s="13">
        <v>44592</v>
      </c>
      <c r="B24" s="8">
        <v>414</v>
      </c>
      <c r="C24">
        <f>VLOOKUP(A24,reach!$A$1:$B$658,2,FALSE)</f>
        <v>9028</v>
      </c>
    </row>
    <row r="25" spans="1:3" x14ac:dyDescent="0.3">
      <c r="A25" s="13">
        <v>44593</v>
      </c>
      <c r="B25" s="8">
        <v>528</v>
      </c>
      <c r="C25">
        <f>VLOOKUP(A25,reach!$A$1:$B$658,2,FALSE)</f>
        <v>12247</v>
      </c>
    </row>
    <row r="26" spans="1:3" x14ac:dyDescent="0.3">
      <c r="A26" s="13">
        <v>44594</v>
      </c>
      <c r="B26" s="8">
        <v>444</v>
      </c>
      <c r="C26">
        <f>VLOOKUP(A26,reach!$A$1:$B$658,2,FALSE)</f>
        <v>8187</v>
      </c>
    </row>
    <row r="27" spans="1:3" x14ac:dyDescent="0.3">
      <c r="A27" s="13">
        <v>44595</v>
      </c>
      <c r="B27" s="8">
        <v>426</v>
      </c>
      <c r="C27">
        <f>VLOOKUP(A27,reach!$A$1:$B$658,2,FALSE)</f>
        <v>6372</v>
      </c>
    </row>
    <row r="28" spans="1:3" x14ac:dyDescent="0.3">
      <c r="A28" s="13">
        <v>44596</v>
      </c>
      <c r="B28" s="8">
        <v>241</v>
      </c>
      <c r="C28">
        <f>VLOOKUP(A28,reach!$A$1:$B$658,2,FALSE)</f>
        <v>2768</v>
      </c>
    </row>
    <row r="29" spans="1:3" x14ac:dyDescent="0.3">
      <c r="A29" s="13">
        <v>44597</v>
      </c>
      <c r="B29" s="8">
        <v>277</v>
      </c>
      <c r="C29">
        <f>VLOOKUP(A29,reach!$A$1:$B$658,2,FALSE)</f>
        <v>2144</v>
      </c>
    </row>
    <row r="30" spans="1:3" x14ac:dyDescent="0.3">
      <c r="A30" s="13">
        <v>44598</v>
      </c>
      <c r="B30" s="8">
        <v>238</v>
      </c>
      <c r="C30">
        <f>VLOOKUP(A30,reach!$A$1:$B$658,2,FALSE)</f>
        <v>5880</v>
      </c>
    </row>
    <row r="31" spans="1:3" x14ac:dyDescent="0.3">
      <c r="A31" s="13">
        <v>44599</v>
      </c>
      <c r="B31" s="8">
        <v>261</v>
      </c>
      <c r="C31">
        <f>VLOOKUP(A31,reach!$A$1:$B$658,2,FALSE)</f>
        <v>3054</v>
      </c>
    </row>
    <row r="32" spans="1:3" x14ac:dyDescent="0.3">
      <c r="A32" s="13">
        <v>44600</v>
      </c>
      <c r="B32" s="8">
        <v>243</v>
      </c>
      <c r="C32">
        <f>VLOOKUP(A32,reach!$A$1:$B$658,2,FALSE)</f>
        <v>2019</v>
      </c>
    </row>
    <row r="33" spans="1:3" x14ac:dyDescent="0.3">
      <c r="A33" s="13">
        <v>44601</v>
      </c>
      <c r="B33" s="8">
        <v>201</v>
      </c>
      <c r="C33">
        <f>VLOOKUP(A33,reach!$A$1:$B$658,2,FALSE)</f>
        <v>2792</v>
      </c>
    </row>
    <row r="34" spans="1:3" x14ac:dyDescent="0.3">
      <c r="A34" s="13">
        <v>44602</v>
      </c>
      <c r="B34" s="8">
        <v>240</v>
      </c>
      <c r="C34">
        <f>VLOOKUP(A34,reach!$A$1:$B$658,2,FALSE)</f>
        <v>3032</v>
      </c>
    </row>
    <row r="35" spans="1:3" x14ac:dyDescent="0.3">
      <c r="A35" s="13">
        <v>44603</v>
      </c>
      <c r="B35" s="8">
        <v>259</v>
      </c>
      <c r="C35">
        <f>VLOOKUP(A35,reach!$A$1:$B$658,2,FALSE)</f>
        <v>4425</v>
      </c>
    </row>
    <row r="36" spans="1:3" x14ac:dyDescent="0.3">
      <c r="A36" s="13">
        <v>44604</v>
      </c>
      <c r="B36" s="8">
        <v>421</v>
      </c>
      <c r="C36">
        <f>VLOOKUP(A36,reach!$A$1:$B$658,2,FALSE)</f>
        <v>2880</v>
      </c>
    </row>
    <row r="37" spans="1:3" x14ac:dyDescent="0.3">
      <c r="A37" s="13">
        <v>44605</v>
      </c>
      <c r="B37" s="8">
        <v>320</v>
      </c>
      <c r="C37">
        <f>VLOOKUP(A37,reach!$A$1:$B$658,2,FALSE)</f>
        <v>4957</v>
      </c>
    </row>
    <row r="38" spans="1:3" x14ac:dyDescent="0.3">
      <c r="A38" s="13">
        <v>44606</v>
      </c>
      <c r="B38" s="8">
        <v>323</v>
      </c>
      <c r="C38">
        <f>VLOOKUP(A38,reach!$A$1:$B$658,2,FALSE)</f>
        <v>4551</v>
      </c>
    </row>
    <row r="39" spans="1:3" x14ac:dyDescent="0.3">
      <c r="A39" s="13">
        <v>44607</v>
      </c>
      <c r="B39" s="8">
        <v>266</v>
      </c>
      <c r="C39">
        <f>VLOOKUP(A39,reach!$A$1:$B$658,2,FALSE)</f>
        <v>3376</v>
      </c>
    </row>
    <row r="40" spans="1:3" x14ac:dyDescent="0.3">
      <c r="A40" s="13">
        <v>44608</v>
      </c>
      <c r="B40" s="8">
        <v>336</v>
      </c>
      <c r="C40">
        <f>VLOOKUP(A40,reach!$A$1:$B$658,2,FALSE)</f>
        <v>7256</v>
      </c>
    </row>
    <row r="41" spans="1:3" x14ac:dyDescent="0.3">
      <c r="A41" s="13">
        <v>44609</v>
      </c>
      <c r="B41" s="8">
        <v>296</v>
      </c>
      <c r="C41">
        <f>VLOOKUP(A41,reach!$A$1:$B$658,2,FALSE)</f>
        <v>3684</v>
      </c>
    </row>
    <row r="42" spans="1:3" x14ac:dyDescent="0.3">
      <c r="A42" s="13">
        <v>44610</v>
      </c>
      <c r="B42" s="8">
        <v>271</v>
      </c>
      <c r="C42">
        <f>VLOOKUP(A42,reach!$A$1:$B$658,2,FALSE)</f>
        <v>6077</v>
      </c>
    </row>
    <row r="43" spans="1:3" x14ac:dyDescent="0.3">
      <c r="A43" s="13">
        <v>44611</v>
      </c>
      <c r="B43" s="8">
        <v>242</v>
      </c>
      <c r="C43">
        <f>VLOOKUP(A43,reach!$A$1:$B$658,2,FALSE)</f>
        <v>2800</v>
      </c>
    </row>
    <row r="44" spans="1:3" x14ac:dyDescent="0.3">
      <c r="A44" s="13">
        <v>44612</v>
      </c>
      <c r="B44" s="8">
        <v>281</v>
      </c>
      <c r="C44">
        <f>VLOOKUP(A44,reach!$A$1:$B$658,2,FALSE)</f>
        <v>9370</v>
      </c>
    </row>
    <row r="45" spans="1:3" x14ac:dyDescent="0.3">
      <c r="A45" s="13">
        <v>44613</v>
      </c>
      <c r="B45" s="8">
        <v>285</v>
      </c>
      <c r="C45">
        <f>VLOOKUP(A45,reach!$A$1:$B$658,2,FALSE)</f>
        <v>9729</v>
      </c>
    </row>
    <row r="46" spans="1:3" x14ac:dyDescent="0.3">
      <c r="A46" s="13">
        <v>44614</v>
      </c>
      <c r="B46" s="8">
        <v>221</v>
      </c>
      <c r="C46">
        <f>VLOOKUP(A46,reach!$A$1:$B$658,2,FALSE)</f>
        <v>3076</v>
      </c>
    </row>
    <row r="47" spans="1:3" x14ac:dyDescent="0.3">
      <c r="A47" s="13">
        <v>44615</v>
      </c>
      <c r="B47" s="8">
        <v>257</v>
      </c>
      <c r="C47">
        <f>VLOOKUP(A47,reach!$A$1:$B$658,2,FALSE)</f>
        <v>6001</v>
      </c>
    </row>
    <row r="48" spans="1:3" x14ac:dyDescent="0.3">
      <c r="A48" s="13">
        <v>44616</v>
      </c>
      <c r="B48" s="8">
        <v>141</v>
      </c>
      <c r="C48">
        <f>VLOOKUP(A48,reach!$A$1:$B$658,2,FALSE)</f>
        <v>1915</v>
      </c>
    </row>
    <row r="49" spans="1:3" x14ac:dyDescent="0.3">
      <c r="A49" s="13">
        <v>44617</v>
      </c>
      <c r="B49" s="8">
        <v>166</v>
      </c>
      <c r="C49">
        <f>VLOOKUP(A49,reach!$A$1:$B$658,2,FALSE)</f>
        <v>3126</v>
      </c>
    </row>
    <row r="50" spans="1:3" x14ac:dyDescent="0.3">
      <c r="A50" s="13">
        <v>44618</v>
      </c>
      <c r="B50" s="8">
        <v>157</v>
      </c>
      <c r="C50">
        <f>VLOOKUP(A50,reach!$A$1:$B$658,2,FALSE)</f>
        <v>4165</v>
      </c>
    </row>
    <row r="51" spans="1:3" x14ac:dyDescent="0.3">
      <c r="A51" s="13">
        <v>44619</v>
      </c>
      <c r="B51" s="8">
        <v>132</v>
      </c>
      <c r="C51">
        <f>VLOOKUP(A51,reach!$A$1:$B$658,2,FALSE)</f>
        <v>3907</v>
      </c>
    </row>
    <row r="52" spans="1:3" x14ac:dyDescent="0.3">
      <c r="A52" s="13">
        <v>44620</v>
      </c>
      <c r="B52" s="8">
        <v>224</v>
      </c>
      <c r="C52">
        <f>VLOOKUP(A52,reach!$A$1:$B$658,2,FALSE)</f>
        <v>3365</v>
      </c>
    </row>
    <row r="53" spans="1:3" x14ac:dyDescent="0.3">
      <c r="A53" s="13">
        <v>44621</v>
      </c>
      <c r="B53" s="8">
        <v>347</v>
      </c>
      <c r="C53">
        <f>VLOOKUP(A53,reach!$A$1:$B$658,2,FALSE)</f>
        <v>5805</v>
      </c>
    </row>
    <row r="54" spans="1:3" x14ac:dyDescent="0.3">
      <c r="A54" s="13">
        <v>44622</v>
      </c>
      <c r="B54" s="8">
        <v>249</v>
      </c>
      <c r="C54">
        <f>VLOOKUP(A54,reach!$A$1:$B$658,2,FALSE)</f>
        <v>6001</v>
      </c>
    </row>
    <row r="55" spans="1:3" x14ac:dyDescent="0.3">
      <c r="A55" s="13">
        <v>44623</v>
      </c>
      <c r="B55" s="8">
        <v>339</v>
      </c>
      <c r="C55">
        <f>VLOOKUP(A55,reach!$A$1:$B$658,2,FALSE)</f>
        <v>11204</v>
      </c>
    </row>
    <row r="56" spans="1:3" x14ac:dyDescent="0.3">
      <c r="A56" s="13">
        <v>44624</v>
      </c>
      <c r="B56" s="8">
        <v>430</v>
      </c>
      <c r="C56">
        <f>VLOOKUP(A56,reach!$A$1:$B$658,2,FALSE)</f>
        <v>9440</v>
      </c>
    </row>
    <row r="57" spans="1:3" x14ac:dyDescent="0.3">
      <c r="A57" s="13">
        <v>44625</v>
      </c>
      <c r="B57" s="8">
        <v>572</v>
      </c>
      <c r="C57">
        <f>VLOOKUP(A57,reach!$A$1:$B$658,2,FALSE)</f>
        <v>17704</v>
      </c>
    </row>
    <row r="58" spans="1:3" x14ac:dyDescent="0.3">
      <c r="A58" s="13">
        <v>44626</v>
      </c>
      <c r="B58" s="8">
        <v>505</v>
      </c>
      <c r="C58">
        <f>VLOOKUP(A58,reach!$A$1:$B$658,2,FALSE)</f>
        <v>15886</v>
      </c>
    </row>
    <row r="59" spans="1:3" x14ac:dyDescent="0.3">
      <c r="A59" s="13">
        <v>44627</v>
      </c>
      <c r="B59" s="8">
        <v>643</v>
      </c>
      <c r="C59">
        <f>VLOOKUP(A59,reach!$A$1:$B$658,2,FALSE)</f>
        <v>21173</v>
      </c>
    </row>
    <row r="60" spans="1:3" x14ac:dyDescent="0.3">
      <c r="A60" s="13">
        <v>44628</v>
      </c>
      <c r="B60" s="8">
        <v>739</v>
      </c>
      <c r="C60">
        <f>VLOOKUP(A60,reach!$A$1:$B$658,2,FALSE)</f>
        <v>23647</v>
      </c>
    </row>
    <row r="61" spans="1:3" x14ac:dyDescent="0.3">
      <c r="A61" s="13">
        <v>44629</v>
      </c>
      <c r="B61" s="8">
        <v>799</v>
      </c>
      <c r="C61">
        <f>VLOOKUP(A61,reach!$A$1:$B$658,2,FALSE)</f>
        <v>32961</v>
      </c>
    </row>
    <row r="62" spans="1:3" x14ac:dyDescent="0.3">
      <c r="A62" s="13">
        <v>44630</v>
      </c>
      <c r="B62" s="8">
        <v>986</v>
      </c>
      <c r="C62">
        <f>VLOOKUP(A62,reach!$A$1:$B$658,2,FALSE)</f>
        <v>45301</v>
      </c>
    </row>
    <row r="63" spans="1:3" x14ac:dyDescent="0.3">
      <c r="A63" s="13">
        <v>44631</v>
      </c>
      <c r="B63" s="8">
        <v>882</v>
      </c>
      <c r="C63">
        <f>VLOOKUP(A63,reach!$A$1:$B$658,2,FALSE)</f>
        <v>42328</v>
      </c>
    </row>
    <row r="64" spans="1:3" x14ac:dyDescent="0.3">
      <c r="A64" s="13">
        <v>44632</v>
      </c>
      <c r="B64" s="8">
        <v>671</v>
      </c>
      <c r="C64">
        <f>VLOOKUP(A64,reach!$A$1:$B$658,2,FALSE)</f>
        <v>28108</v>
      </c>
    </row>
    <row r="65" spans="1:3" x14ac:dyDescent="0.3">
      <c r="A65" s="13">
        <v>44633</v>
      </c>
      <c r="B65" s="8">
        <v>686</v>
      </c>
      <c r="C65">
        <f>VLOOKUP(A65,reach!$A$1:$B$658,2,FALSE)</f>
        <v>25980</v>
      </c>
    </row>
    <row r="66" spans="1:3" x14ac:dyDescent="0.3">
      <c r="A66" s="13">
        <v>44634</v>
      </c>
      <c r="B66" s="8">
        <v>903</v>
      </c>
      <c r="C66">
        <f>VLOOKUP(A66,reach!$A$1:$B$658,2,FALSE)</f>
        <v>42097</v>
      </c>
    </row>
    <row r="67" spans="1:3" x14ac:dyDescent="0.3">
      <c r="A67" s="13">
        <v>44635</v>
      </c>
      <c r="B67" s="8">
        <v>1210</v>
      </c>
      <c r="C67">
        <f>VLOOKUP(A67,reach!$A$1:$B$658,2,FALSE)</f>
        <v>53940</v>
      </c>
    </row>
    <row r="68" spans="1:3" x14ac:dyDescent="0.3">
      <c r="A68" s="13">
        <v>44636</v>
      </c>
      <c r="B68" s="8">
        <v>1919</v>
      </c>
      <c r="C68">
        <f>VLOOKUP(A68,reach!$A$1:$B$658,2,FALSE)</f>
        <v>102144</v>
      </c>
    </row>
    <row r="69" spans="1:3" x14ac:dyDescent="0.3">
      <c r="A69" s="13">
        <v>44637</v>
      </c>
      <c r="B69" s="8">
        <v>1242</v>
      </c>
      <c r="C69">
        <f>VLOOKUP(A69,reach!$A$1:$B$658,2,FALSE)</f>
        <v>65322</v>
      </c>
    </row>
    <row r="70" spans="1:3" x14ac:dyDescent="0.3">
      <c r="A70" s="13">
        <v>44638</v>
      </c>
      <c r="B70" s="8">
        <v>616</v>
      </c>
      <c r="C70">
        <f>VLOOKUP(A70,reach!$A$1:$B$658,2,FALSE)</f>
        <v>32658</v>
      </c>
    </row>
    <row r="71" spans="1:3" x14ac:dyDescent="0.3">
      <c r="A71" s="13">
        <v>44639</v>
      </c>
      <c r="B71" s="8">
        <v>727</v>
      </c>
      <c r="C71">
        <f>VLOOKUP(A71,reach!$A$1:$B$658,2,FALSE)</f>
        <v>30770</v>
      </c>
    </row>
    <row r="72" spans="1:3" x14ac:dyDescent="0.3">
      <c r="A72" s="13">
        <v>44640</v>
      </c>
      <c r="B72" s="8">
        <v>1049</v>
      </c>
      <c r="C72">
        <f>VLOOKUP(A72,reach!$A$1:$B$658,2,FALSE)</f>
        <v>56445</v>
      </c>
    </row>
    <row r="73" spans="1:3" x14ac:dyDescent="0.3">
      <c r="A73" s="13">
        <v>44641</v>
      </c>
      <c r="B73" s="8">
        <v>974</v>
      </c>
      <c r="C73">
        <f>VLOOKUP(A73,reach!$A$1:$B$658,2,FALSE)</f>
        <v>43978</v>
      </c>
    </row>
    <row r="74" spans="1:3" x14ac:dyDescent="0.3">
      <c r="A74" s="13">
        <v>44642</v>
      </c>
      <c r="B74" s="8">
        <v>746</v>
      </c>
      <c r="C74">
        <f>VLOOKUP(A74,reach!$A$1:$B$658,2,FALSE)</f>
        <v>35291</v>
      </c>
    </row>
    <row r="75" spans="1:3" x14ac:dyDescent="0.3">
      <c r="A75" s="13">
        <v>44643</v>
      </c>
      <c r="B75" s="8">
        <v>1076</v>
      </c>
      <c r="C75">
        <f>VLOOKUP(A75,reach!$A$1:$B$658,2,FALSE)</f>
        <v>58837</v>
      </c>
    </row>
    <row r="76" spans="1:3" x14ac:dyDescent="0.3">
      <c r="A76" s="13">
        <v>44644</v>
      </c>
      <c r="B76" s="8">
        <v>1628</v>
      </c>
      <c r="C76">
        <f>VLOOKUP(A76,reach!$A$1:$B$658,2,FALSE)</f>
        <v>116328</v>
      </c>
    </row>
    <row r="77" spans="1:3" x14ac:dyDescent="0.3">
      <c r="A77" s="13">
        <v>44645</v>
      </c>
      <c r="B77" s="8">
        <v>1321</v>
      </c>
      <c r="C77">
        <f>VLOOKUP(A77,reach!$A$1:$B$658,2,FALSE)</f>
        <v>69454</v>
      </c>
    </row>
    <row r="78" spans="1:3" x14ac:dyDescent="0.3">
      <c r="A78" s="13">
        <v>44646</v>
      </c>
      <c r="B78" s="8">
        <v>775</v>
      </c>
      <c r="C78">
        <f>VLOOKUP(A78,reach!$A$1:$B$658,2,FALSE)</f>
        <v>34523</v>
      </c>
    </row>
    <row r="79" spans="1:3" x14ac:dyDescent="0.3">
      <c r="A79" s="13">
        <v>44647</v>
      </c>
      <c r="B79" s="8">
        <v>718</v>
      </c>
      <c r="C79">
        <f>VLOOKUP(A79,reach!$A$1:$B$658,2,FALSE)</f>
        <v>25086</v>
      </c>
    </row>
    <row r="80" spans="1:3" x14ac:dyDescent="0.3">
      <c r="A80" s="13">
        <v>44648</v>
      </c>
      <c r="B80" s="8">
        <v>743</v>
      </c>
      <c r="C80">
        <f>VLOOKUP(A80,reach!$A$1:$B$658,2,FALSE)</f>
        <v>28013</v>
      </c>
    </row>
    <row r="81" spans="1:3" x14ac:dyDescent="0.3">
      <c r="A81" s="13">
        <v>44649</v>
      </c>
      <c r="B81" s="8">
        <v>653</v>
      </c>
      <c r="C81">
        <f>VLOOKUP(A81,reach!$A$1:$B$658,2,FALSE)</f>
        <v>27042</v>
      </c>
    </row>
    <row r="82" spans="1:3" x14ac:dyDescent="0.3">
      <c r="A82" s="13">
        <v>44650</v>
      </c>
      <c r="B82" s="8">
        <v>632</v>
      </c>
      <c r="C82">
        <f>VLOOKUP(A82,reach!$A$1:$B$658,2,FALSE)</f>
        <v>33389</v>
      </c>
    </row>
    <row r="83" spans="1:3" x14ac:dyDescent="0.3">
      <c r="A83" s="13">
        <v>44651</v>
      </c>
      <c r="B83" s="8">
        <v>794</v>
      </c>
      <c r="C83">
        <f>VLOOKUP(A83,reach!$A$1:$B$658,2,FALSE)</f>
        <v>40996</v>
      </c>
    </row>
    <row r="84" spans="1:3" x14ac:dyDescent="0.3">
      <c r="A84" s="13">
        <v>44652</v>
      </c>
      <c r="B84" s="8">
        <v>681</v>
      </c>
      <c r="C84">
        <f>VLOOKUP(A84,reach!$A$1:$B$658,2,FALSE)</f>
        <v>36880</v>
      </c>
    </row>
    <row r="85" spans="1:3" x14ac:dyDescent="0.3">
      <c r="A85" s="13">
        <v>44653</v>
      </c>
      <c r="B85" s="8">
        <v>453</v>
      </c>
      <c r="C85">
        <f>VLOOKUP(A85,reach!$A$1:$B$658,2,FALSE)</f>
        <v>16389</v>
      </c>
    </row>
    <row r="86" spans="1:3" x14ac:dyDescent="0.3">
      <c r="A86" s="13">
        <v>44654</v>
      </c>
      <c r="B86" s="8">
        <v>417</v>
      </c>
      <c r="C86">
        <f>VLOOKUP(A86,reach!$A$1:$B$658,2,FALSE)</f>
        <v>11999</v>
      </c>
    </row>
    <row r="87" spans="1:3" x14ac:dyDescent="0.3">
      <c r="A87" s="13">
        <v>44655</v>
      </c>
      <c r="B87" s="8">
        <v>382</v>
      </c>
      <c r="C87">
        <f>VLOOKUP(A87,reach!$A$1:$B$658,2,FALSE)</f>
        <v>11537</v>
      </c>
    </row>
    <row r="88" spans="1:3" x14ac:dyDescent="0.3">
      <c r="A88" s="13">
        <v>44656</v>
      </c>
      <c r="B88" s="8">
        <v>319</v>
      </c>
      <c r="C88">
        <f>VLOOKUP(A88,reach!$A$1:$B$658,2,FALSE)</f>
        <v>10056</v>
      </c>
    </row>
    <row r="89" spans="1:3" x14ac:dyDescent="0.3">
      <c r="A89" s="13">
        <v>44657</v>
      </c>
      <c r="B89" s="8">
        <v>353</v>
      </c>
      <c r="C89">
        <f>VLOOKUP(A89,reach!$A$1:$B$658,2,FALSE)</f>
        <v>7659</v>
      </c>
    </row>
    <row r="90" spans="1:3" x14ac:dyDescent="0.3">
      <c r="A90" s="13">
        <v>44658</v>
      </c>
      <c r="B90" s="8">
        <v>294</v>
      </c>
      <c r="C90">
        <f>VLOOKUP(A90,reach!$A$1:$B$658,2,FALSE)</f>
        <v>4775</v>
      </c>
    </row>
    <row r="91" spans="1:3" x14ac:dyDescent="0.3">
      <c r="A91" s="13">
        <v>44659</v>
      </c>
      <c r="B91" s="8">
        <v>320</v>
      </c>
      <c r="C91">
        <f>VLOOKUP(A91,reach!$A$1:$B$658,2,FALSE)</f>
        <v>7322</v>
      </c>
    </row>
    <row r="92" spans="1:3" x14ac:dyDescent="0.3">
      <c r="A92" s="13">
        <v>44660</v>
      </c>
      <c r="B92" s="8">
        <v>339</v>
      </c>
      <c r="C92">
        <f>VLOOKUP(A92,reach!$A$1:$B$658,2,FALSE)</f>
        <v>10723</v>
      </c>
    </row>
    <row r="93" spans="1:3" x14ac:dyDescent="0.3">
      <c r="A93" s="13">
        <v>44661</v>
      </c>
      <c r="B93" s="8">
        <v>479</v>
      </c>
      <c r="C93">
        <f>VLOOKUP(A93,reach!$A$1:$B$658,2,FALSE)</f>
        <v>12928</v>
      </c>
    </row>
    <row r="94" spans="1:3" x14ac:dyDescent="0.3">
      <c r="A94" s="13">
        <v>44662</v>
      </c>
      <c r="B94" s="8">
        <v>347</v>
      </c>
      <c r="C94">
        <f>VLOOKUP(A94,reach!$A$1:$B$658,2,FALSE)</f>
        <v>7812</v>
      </c>
    </row>
    <row r="95" spans="1:3" x14ac:dyDescent="0.3">
      <c r="A95" s="13">
        <v>44663</v>
      </c>
      <c r="B95" s="8">
        <v>402</v>
      </c>
      <c r="C95">
        <f>VLOOKUP(A95,reach!$A$1:$B$658,2,FALSE)</f>
        <v>21377</v>
      </c>
    </row>
    <row r="96" spans="1:3" x14ac:dyDescent="0.3">
      <c r="A96" s="13">
        <v>44664</v>
      </c>
      <c r="B96" s="8">
        <v>265</v>
      </c>
      <c r="C96">
        <f>VLOOKUP(A96,reach!$A$1:$B$658,2,FALSE)</f>
        <v>15766</v>
      </c>
    </row>
    <row r="97" spans="1:3" x14ac:dyDescent="0.3">
      <c r="A97" s="13">
        <v>44665</v>
      </c>
      <c r="B97" s="8">
        <v>355</v>
      </c>
      <c r="C97">
        <f>VLOOKUP(A97,reach!$A$1:$B$658,2,FALSE)</f>
        <v>17602</v>
      </c>
    </row>
    <row r="98" spans="1:3" x14ac:dyDescent="0.3">
      <c r="A98" s="13">
        <v>44666</v>
      </c>
      <c r="B98" s="8">
        <v>322</v>
      </c>
      <c r="C98">
        <f>VLOOKUP(A98,reach!$A$1:$B$658,2,FALSE)</f>
        <v>13723</v>
      </c>
    </row>
    <row r="99" spans="1:3" x14ac:dyDescent="0.3">
      <c r="A99" s="13">
        <v>44667</v>
      </c>
      <c r="B99" s="8">
        <v>265</v>
      </c>
      <c r="C99">
        <f>VLOOKUP(A99,reach!$A$1:$B$658,2,FALSE)</f>
        <v>11947</v>
      </c>
    </row>
    <row r="100" spans="1:3" x14ac:dyDescent="0.3">
      <c r="A100" s="13">
        <v>44668</v>
      </c>
      <c r="B100" s="8">
        <v>222</v>
      </c>
      <c r="C100">
        <f>VLOOKUP(A100,reach!$A$1:$B$658,2,FALSE)</f>
        <v>9056</v>
      </c>
    </row>
    <row r="101" spans="1:3" x14ac:dyDescent="0.3">
      <c r="A101" s="13">
        <v>44669</v>
      </c>
      <c r="B101" s="8">
        <v>272</v>
      </c>
      <c r="C101">
        <f>VLOOKUP(A101,reach!$A$1:$B$658,2,FALSE)</f>
        <v>4460</v>
      </c>
    </row>
    <row r="102" spans="1:3" x14ac:dyDescent="0.3">
      <c r="A102" s="13">
        <v>44670</v>
      </c>
      <c r="B102" s="8">
        <v>285</v>
      </c>
      <c r="C102">
        <f>VLOOKUP(A102,reach!$A$1:$B$658,2,FALSE)</f>
        <v>3860</v>
      </c>
    </row>
    <row r="103" spans="1:3" x14ac:dyDescent="0.3">
      <c r="A103" s="13">
        <v>44671</v>
      </c>
      <c r="B103" s="8">
        <v>338</v>
      </c>
      <c r="C103">
        <f>VLOOKUP(A103,reach!$A$1:$B$658,2,FALSE)</f>
        <v>6109</v>
      </c>
    </row>
    <row r="104" spans="1:3" x14ac:dyDescent="0.3">
      <c r="A104" s="13">
        <v>44672</v>
      </c>
      <c r="B104" s="8">
        <v>306</v>
      </c>
      <c r="C104">
        <f>VLOOKUP(A104,reach!$A$1:$B$658,2,FALSE)</f>
        <v>2685</v>
      </c>
    </row>
    <row r="105" spans="1:3" x14ac:dyDescent="0.3">
      <c r="A105" s="13">
        <v>44673</v>
      </c>
      <c r="B105" s="8">
        <v>232</v>
      </c>
      <c r="C105">
        <f>VLOOKUP(A105,reach!$A$1:$B$658,2,FALSE)</f>
        <v>1343</v>
      </c>
    </row>
    <row r="106" spans="1:3" x14ac:dyDescent="0.3">
      <c r="A106" s="13">
        <v>44674</v>
      </c>
      <c r="B106" s="8">
        <v>201</v>
      </c>
      <c r="C106">
        <f>VLOOKUP(A106,reach!$A$1:$B$658,2,FALSE)</f>
        <v>1013</v>
      </c>
    </row>
    <row r="107" spans="1:3" x14ac:dyDescent="0.3">
      <c r="A107" s="13">
        <v>44675</v>
      </c>
      <c r="B107" s="8">
        <v>285</v>
      </c>
      <c r="C107">
        <f>VLOOKUP(A107,reach!$A$1:$B$658,2,FALSE)</f>
        <v>2811</v>
      </c>
    </row>
    <row r="108" spans="1:3" x14ac:dyDescent="0.3">
      <c r="A108" s="13">
        <v>44676</v>
      </c>
      <c r="B108" s="8">
        <v>201</v>
      </c>
      <c r="C108">
        <f>VLOOKUP(A108,reach!$A$1:$B$658,2,FALSE)</f>
        <v>526</v>
      </c>
    </row>
    <row r="109" spans="1:3" x14ac:dyDescent="0.3">
      <c r="A109" s="13">
        <v>44677</v>
      </c>
      <c r="B109" s="8">
        <v>205</v>
      </c>
      <c r="C109">
        <f>VLOOKUP(A109,reach!$A$1:$B$658,2,FALSE)</f>
        <v>509</v>
      </c>
    </row>
    <row r="110" spans="1:3" x14ac:dyDescent="0.3">
      <c r="A110" s="13">
        <v>44678</v>
      </c>
      <c r="B110" s="8">
        <v>185</v>
      </c>
      <c r="C110">
        <f>VLOOKUP(A110,reach!$A$1:$B$658,2,FALSE)</f>
        <v>834</v>
      </c>
    </row>
    <row r="111" spans="1:3" x14ac:dyDescent="0.3">
      <c r="A111" s="13">
        <v>44679</v>
      </c>
      <c r="B111" s="8">
        <v>236</v>
      </c>
      <c r="C111">
        <f>VLOOKUP(A111,reach!$A$1:$B$658,2,FALSE)</f>
        <v>3365</v>
      </c>
    </row>
    <row r="112" spans="1:3" x14ac:dyDescent="0.3">
      <c r="A112" s="13">
        <v>44680</v>
      </c>
      <c r="B112" s="8">
        <v>158</v>
      </c>
      <c r="C112">
        <f>VLOOKUP(A112,reach!$A$1:$B$658,2,FALSE)</f>
        <v>1915</v>
      </c>
    </row>
    <row r="113" spans="1:3" x14ac:dyDescent="0.3">
      <c r="A113" s="13">
        <v>44681</v>
      </c>
      <c r="B113" s="8">
        <v>239</v>
      </c>
      <c r="C113">
        <f>VLOOKUP(A113,reach!$A$1:$B$658,2,FALSE)</f>
        <v>2033</v>
      </c>
    </row>
    <row r="114" spans="1:3" x14ac:dyDescent="0.3">
      <c r="A114" s="13">
        <v>44682</v>
      </c>
      <c r="B114" s="8">
        <v>155</v>
      </c>
      <c r="C114">
        <f>VLOOKUP(A114,reach!$A$1:$B$658,2,FALSE)</f>
        <v>892</v>
      </c>
    </row>
    <row r="115" spans="1:3" x14ac:dyDescent="0.3">
      <c r="A115" s="13">
        <v>44683</v>
      </c>
      <c r="B115" s="8">
        <v>198</v>
      </c>
      <c r="C115">
        <f>VLOOKUP(A115,reach!$A$1:$B$658,2,FALSE)</f>
        <v>1480</v>
      </c>
    </row>
    <row r="116" spans="1:3" x14ac:dyDescent="0.3">
      <c r="A116" s="13">
        <v>44684</v>
      </c>
      <c r="B116" s="8">
        <v>139</v>
      </c>
      <c r="C116">
        <f>VLOOKUP(A116,reach!$A$1:$B$658,2,FALSE)</f>
        <v>286</v>
      </c>
    </row>
    <row r="117" spans="1:3" x14ac:dyDescent="0.3">
      <c r="A117" s="13">
        <v>44685</v>
      </c>
      <c r="B117" s="8">
        <v>426</v>
      </c>
      <c r="C117">
        <f>VLOOKUP(A117,reach!$A$1:$B$658,2,FALSE)</f>
        <v>3493</v>
      </c>
    </row>
    <row r="118" spans="1:3" x14ac:dyDescent="0.3">
      <c r="A118" s="13">
        <v>44686</v>
      </c>
      <c r="B118" s="8">
        <v>555</v>
      </c>
      <c r="C118">
        <f>VLOOKUP(A118,reach!$A$1:$B$658,2,FALSE)</f>
        <v>6846</v>
      </c>
    </row>
    <row r="119" spans="1:3" x14ac:dyDescent="0.3">
      <c r="A119" s="13">
        <v>44687</v>
      </c>
      <c r="B119" s="8">
        <v>270</v>
      </c>
      <c r="C119">
        <f>VLOOKUP(A119,reach!$A$1:$B$658,2,FALSE)</f>
        <v>3279</v>
      </c>
    </row>
    <row r="120" spans="1:3" x14ac:dyDescent="0.3">
      <c r="A120" s="13">
        <v>44688</v>
      </c>
      <c r="B120" s="8">
        <v>267</v>
      </c>
      <c r="C120">
        <f>VLOOKUP(A120,reach!$A$1:$B$658,2,FALSE)</f>
        <v>2088</v>
      </c>
    </row>
    <row r="121" spans="1:3" x14ac:dyDescent="0.3">
      <c r="A121" s="13">
        <v>44689</v>
      </c>
      <c r="B121" s="8">
        <v>317</v>
      </c>
      <c r="C121">
        <f>VLOOKUP(A121,reach!$A$1:$B$658,2,FALSE)</f>
        <v>2656</v>
      </c>
    </row>
    <row r="122" spans="1:3" x14ac:dyDescent="0.3">
      <c r="A122" s="13">
        <v>44690</v>
      </c>
      <c r="B122" s="8">
        <v>247</v>
      </c>
      <c r="C122">
        <f>VLOOKUP(A122,reach!$A$1:$B$658,2,FALSE)</f>
        <v>7138</v>
      </c>
    </row>
    <row r="123" spans="1:3" x14ac:dyDescent="0.3">
      <c r="A123" s="13">
        <v>44691</v>
      </c>
      <c r="B123" s="8">
        <v>237</v>
      </c>
      <c r="C123">
        <f>VLOOKUP(A123,reach!$A$1:$B$658,2,FALSE)</f>
        <v>3192</v>
      </c>
    </row>
    <row r="124" spans="1:3" x14ac:dyDescent="0.3">
      <c r="A124" s="13">
        <v>44692</v>
      </c>
      <c r="B124" s="8">
        <v>298</v>
      </c>
      <c r="C124">
        <f>VLOOKUP(A124,reach!$A$1:$B$658,2,FALSE)</f>
        <v>3397</v>
      </c>
    </row>
    <row r="125" spans="1:3" x14ac:dyDescent="0.3">
      <c r="A125" s="13">
        <v>44693</v>
      </c>
      <c r="B125" s="8">
        <v>231</v>
      </c>
      <c r="C125">
        <f>VLOOKUP(A125,reach!$A$1:$B$658,2,FALSE)</f>
        <v>2130</v>
      </c>
    </row>
    <row r="126" spans="1:3" x14ac:dyDescent="0.3">
      <c r="A126" s="13">
        <v>44694</v>
      </c>
      <c r="B126" s="8">
        <v>326</v>
      </c>
      <c r="C126">
        <f>VLOOKUP(A126,reach!$A$1:$B$658,2,FALSE)</f>
        <v>15038</v>
      </c>
    </row>
    <row r="127" spans="1:3" x14ac:dyDescent="0.3">
      <c r="A127" s="13">
        <v>44695</v>
      </c>
      <c r="B127" s="8">
        <v>180</v>
      </c>
      <c r="C127">
        <f>VLOOKUP(A127,reach!$A$1:$B$658,2,FALSE)</f>
        <v>1673</v>
      </c>
    </row>
    <row r="128" spans="1:3" x14ac:dyDescent="0.3">
      <c r="A128" s="13">
        <v>44696</v>
      </c>
      <c r="B128" s="8">
        <v>207</v>
      </c>
      <c r="C128">
        <f>VLOOKUP(A128,reach!$A$1:$B$658,2,FALSE)</f>
        <v>1815</v>
      </c>
    </row>
    <row r="129" spans="1:3" x14ac:dyDescent="0.3">
      <c r="A129" s="13">
        <v>44697</v>
      </c>
      <c r="B129" s="8">
        <v>243</v>
      </c>
      <c r="C129">
        <f>VLOOKUP(A129,reach!$A$1:$B$658,2,FALSE)</f>
        <v>1191</v>
      </c>
    </row>
    <row r="130" spans="1:3" x14ac:dyDescent="0.3">
      <c r="A130" s="13">
        <v>44698</v>
      </c>
      <c r="B130" s="8">
        <v>378</v>
      </c>
      <c r="C130">
        <f>VLOOKUP(A130,reach!$A$1:$B$658,2,FALSE)</f>
        <v>2276</v>
      </c>
    </row>
    <row r="131" spans="1:3" x14ac:dyDescent="0.3">
      <c r="A131" s="13">
        <v>44699</v>
      </c>
      <c r="B131" s="8">
        <v>307</v>
      </c>
      <c r="C131">
        <f>VLOOKUP(A131,reach!$A$1:$B$658,2,FALSE)</f>
        <v>1862</v>
      </c>
    </row>
    <row r="132" spans="1:3" x14ac:dyDescent="0.3">
      <c r="A132" s="13">
        <v>44700</v>
      </c>
      <c r="B132" s="8">
        <v>261</v>
      </c>
      <c r="C132">
        <f>VLOOKUP(A132,reach!$A$1:$B$658,2,FALSE)</f>
        <v>2851</v>
      </c>
    </row>
    <row r="133" spans="1:3" x14ac:dyDescent="0.3">
      <c r="A133" s="13">
        <v>44701</v>
      </c>
      <c r="B133" s="8">
        <v>245</v>
      </c>
      <c r="C133">
        <f>VLOOKUP(A133,reach!$A$1:$B$658,2,FALSE)</f>
        <v>7857</v>
      </c>
    </row>
    <row r="134" spans="1:3" x14ac:dyDescent="0.3">
      <c r="A134" s="13">
        <v>44702</v>
      </c>
      <c r="B134" s="8">
        <v>169</v>
      </c>
      <c r="C134">
        <f>VLOOKUP(A134,reach!$A$1:$B$658,2,FALSE)</f>
        <v>2542</v>
      </c>
    </row>
    <row r="135" spans="1:3" x14ac:dyDescent="0.3">
      <c r="A135" s="13">
        <v>44703</v>
      </c>
      <c r="B135" s="8">
        <v>257</v>
      </c>
      <c r="C135">
        <f>VLOOKUP(A135,reach!$A$1:$B$658,2,FALSE)</f>
        <v>1815</v>
      </c>
    </row>
    <row r="136" spans="1:3" x14ac:dyDescent="0.3">
      <c r="A136" s="13">
        <v>44704</v>
      </c>
      <c r="B136" s="8">
        <v>318</v>
      </c>
      <c r="C136">
        <f>VLOOKUP(A136,reach!$A$1:$B$658,2,FALSE)</f>
        <v>2113</v>
      </c>
    </row>
    <row r="137" spans="1:3" x14ac:dyDescent="0.3">
      <c r="A137" s="13">
        <v>44705</v>
      </c>
      <c r="B137" s="8">
        <v>252</v>
      </c>
      <c r="C137">
        <f>VLOOKUP(A137,reach!$A$1:$B$658,2,FALSE)</f>
        <v>2038</v>
      </c>
    </row>
    <row r="138" spans="1:3" x14ac:dyDescent="0.3">
      <c r="A138" s="13">
        <v>44706</v>
      </c>
      <c r="B138" s="8">
        <v>212</v>
      </c>
      <c r="C138">
        <f>VLOOKUP(A138,reach!$A$1:$B$658,2,FALSE)</f>
        <v>2641</v>
      </c>
    </row>
    <row r="139" spans="1:3" x14ac:dyDescent="0.3">
      <c r="A139" s="13">
        <v>44707</v>
      </c>
      <c r="B139" s="8">
        <v>128</v>
      </c>
      <c r="C139">
        <f>VLOOKUP(A139,reach!$A$1:$B$658,2,FALSE)</f>
        <v>494</v>
      </c>
    </row>
    <row r="140" spans="1:3" x14ac:dyDescent="0.3">
      <c r="A140" s="13">
        <v>44708</v>
      </c>
      <c r="B140" s="8">
        <v>183</v>
      </c>
      <c r="C140">
        <f>VLOOKUP(A140,reach!$A$1:$B$658,2,FALSE)</f>
        <v>2017</v>
      </c>
    </row>
    <row r="141" spans="1:3" x14ac:dyDescent="0.3">
      <c r="A141" s="13">
        <v>44709</v>
      </c>
      <c r="B141" s="8">
        <v>161</v>
      </c>
      <c r="C141">
        <f>VLOOKUP(A141,reach!$A$1:$B$658,2,FALSE)</f>
        <v>2006</v>
      </c>
    </row>
    <row r="142" spans="1:3" x14ac:dyDescent="0.3">
      <c r="A142" s="13">
        <v>44710</v>
      </c>
      <c r="B142" s="8">
        <v>191</v>
      </c>
      <c r="C142">
        <f>VLOOKUP(A142,reach!$A$1:$B$658,2,FALSE)</f>
        <v>1166</v>
      </c>
    </row>
    <row r="143" spans="1:3" x14ac:dyDescent="0.3">
      <c r="A143" s="13">
        <v>44711</v>
      </c>
      <c r="B143" s="8">
        <v>163</v>
      </c>
      <c r="C143">
        <f>VLOOKUP(A143,reach!$A$1:$B$658,2,FALSE)</f>
        <v>440</v>
      </c>
    </row>
    <row r="144" spans="1:3" x14ac:dyDescent="0.3">
      <c r="A144" s="13">
        <v>44712</v>
      </c>
      <c r="B144" s="8">
        <v>156</v>
      </c>
      <c r="C144">
        <f>VLOOKUP(A144,reach!$A$1:$B$658,2,FALSE)</f>
        <v>355</v>
      </c>
    </row>
    <row r="145" spans="1:3" x14ac:dyDescent="0.3">
      <c r="A145" s="13">
        <v>44713</v>
      </c>
      <c r="B145" s="8">
        <v>149</v>
      </c>
      <c r="C145">
        <f>VLOOKUP(A145,reach!$A$1:$B$658,2,FALSE)</f>
        <v>843</v>
      </c>
    </row>
    <row r="146" spans="1:3" x14ac:dyDescent="0.3">
      <c r="A146" s="13">
        <v>44714</v>
      </c>
      <c r="B146" s="8">
        <v>209</v>
      </c>
      <c r="C146">
        <f>VLOOKUP(A146,reach!$A$1:$B$658,2,FALSE)</f>
        <v>1262</v>
      </c>
    </row>
    <row r="147" spans="1:3" x14ac:dyDescent="0.3">
      <c r="A147" s="13">
        <v>44715</v>
      </c>
      <c r="B147" s="8">
        <v>131</v>
      </c>
      <c r="C147">
        <f>VLOOKUP(A147,reach!$A$1:$B$658,2,FALSE)</f>
        <v>1134</v>
      </c>
    </row>
    <row r="148" spans="1:3" x14ac:dyDescent="0.3">
      <c r="A148" s="13">
        <v>44716</v>
      </c>
      <c r="B148" s="8">
        <v>123</v>
      </c>
      <c r="C148">
        <f>VLOOKUP(A148,reach!$A$1:$B$658,2,FALSE)</f>
        <v>767</v>
      </c>
    </row>
    <row r="149" spans="1:3" x14ac:dyDescent="0.3">
      <c r="A149" s="13">
        <v>44717</v>
      </c>
      <c r="B149" s="8">
        <v>139</v>
      </c>
      <c r="C149">
        <f>VLOOKUP(A149,reach!$A$1:$B$658,2,FALSE)</f>
        <v>393</v>
      </c>
    </row>
    <row r="150" spans="1:3" x14ac:dyDescent="0.3">
      <c r="A150" s="13">
        <v>44718</v>
      </c>
      <c r="B150" s="8">
        <v>287</v>
      </c>
      <c r="C150">
        <f>VLOOKUP(A150,reach!$A$1:$B$658,2,FALSE)</f>
        <v>6811</v>
      </c>
    </row>
    <row r="151" spans="1:3" x14ac:dyDescent="0.3">
      <c r="A151" s="13">
        <v>44719</v>
      </c>
      <c r="B151" s="8">
        <v>219</v>
      </c>
      <c r="C151">
        <f>VLOOKUP(A151,reach!$A$1:$B$658,2,FALSE)</f>
        <v>2693</v>
      </c>
    </row>
    <row r="152" spans="1:3" x14ac:dyDescent="0.3">
      <c r="A152" s="13">
        <v>44720</v>
      </c>
      <c r="B152" s="8">
        <v>195</v>
      </c>
      <c r="C152">
        <f>VLOOKUP(A152,reach!$A$1:$B$658,2,FALSE)</f>
        <v>2270</v>
      </c>
    </row>
    <row r="153" spans="1:3" x14ac:dyDescent="0.3">
      <c r="A153" s="13">
        <v>44721</v>
      </c>
      <c r="B153" s="8">
        <v>287</v>
      </c>
      <c r="C153">
        <f>VLOOKUP(A153,reach!$A$1:$B$658,2,FALSE)</f>
        <v>4275</v>
      </c>
    </row>
    <row r="154" spans="1:3" x14ac:dyDescent="0.3">
      <c r="A154" s="13">
        <v>44722</v>
      </c>
      <c r="B154" s="8">
        <v>553</v>
      </c>
      <c r="C154">
        <f>VLOOKUP(A154,reach!$A$1:$B$658,2,FALSE)</f>
        <v>10206</v>
      </c>
    </row>
    <row r="155" spans="1:3" x14ac:dyDescent="0.3">
      <c r="A155" s="13">
        <v>44723</v>
      </c>
      <c r="B155" s="8">
        <v>254</v>
      </c>
      <c r="C155">
        <f>VLOOKUP(A155,reach!$A$1:$B$658,2,FALSE)</f>
        <v>2796</v>
      </c>
    </row>
    <row r="156" spans="1:3" x14ac:dyDescent="0.3">
      <c r="A156" s="13">
        <v>44724</v>
      </c>
      <c r="B156" s="8">
        <v>191</v>
      </c>
      <c r="C156">
        <f>VLOOKUP(A156,reach!$A$1:$B$658,2,FALSE)</f>
        <v>2298</v>
      </c>
    </row>
    <row r="157" spans="1:3" x14ac:dyDescent="0.3">
      <c r="A157" s="13">
        <v>44725</v>
      </c>
      <c r="B157" s="8">
        <v>249</v>
      </c>
      <c r="C157">
        <f>VLOOKUP(A157,reach!$A$1:$B$658,2,FALSE)</f>
        <v>7818</v>
      </c>
    </row>
    <row r="158" spans="1:3" x14ac:dyDescent="0.3">
      <c r="A158" s="13">
        <v>44726</v>
      </c>
      <c r="B158" s="8">
        <v>212</v>
      </c>
      <c r="C158">
        <f>VLOOKUP(A158,reach!$A$1:$B$658,2,FALSE)</f>
        <v>2591</v>
      </c>
    </row>
    <row r="159" spans="1:3" x14ac:dyDescent="0.3">
      <c r="A159" s="13">
        <v>44727</v>
      </c>
      <c r="B159" s="8">
        <v>222</v>
      </c>
      <c r="C159">
        <f>VLOOKUP(A159,reach!$A$1:$B$658,2,FALSE)</f>
        <v>1820</v>
      </c>
    </row>
    <row r="160" spans="1:3" x14ac:dyDescent="0.3">
      <c r="A160" s="13">
        <v>44728</v>
      </c>
      <c r="B160" s="8">
        <v>193</v>
      </c>
      <c r="C160">
        <f>VLOOKUP(A160,reach!$A$1:$B$658,2,FALSE)</f>
        <v>785</v>
      </c>
    </row>
    <row r="161" spans="1:3" x14ac:dyDescent="0.3">
      <c r="A161" s="13">
        <v>44729</v>
      </c>
      <c r="B161" s="8">
        <v>164</v>
      </c>
      <c r="C161">
        <f>VLOOKUP(A161,reach!$A$1:$B$658,2,FALSE)</f>
        <v>435</v>
      </c>
    </row>
    <row r="162" spans="1:3" x14ac:dyDescent="0.3">
      <c r="A162" s="13">
        <v>44730</v>
      </c>
      <c r="B162" s="8">
        <v>173</v>
      </c>
      <c r="C162">
        <f>VLOOKUP(A162,reach!$A$1:$B$658,2,FALSE)</f>
        <v>686</v>
      </c>
    </row>
    <row r="163" spans="1:3" x14ac:dyDescent="0.3">
      <c r="A163" s="13">
        <v>44731</v>
      </c>
      <c r="B163" s="8">
        <v>202</v>
      </c>
      <c r="C163">
        <f>VLOOKUP(A163,reach!$A$1:$B$658,2,FALSE)</f>
        <v>2411</v>
      </c>
    </row>
    <row r="164" spans="1:3" x14ac:dyDescent="0.3">
      <c r="A164" s="13">
        <v>44732</v>
      </c>
      <c r="B164" s="8">
        <v>209</v>
      </c>
      <c r="C164">
        <f>VLOOKUP(A164,reach!$A$1:$B$658,2,FALSE)</f>
        <v>1573</v>
      </c>
    </row>
    <row r="165" spans="1:3" x14ac:dyDescent="0.3">
      <c r="A165" s="13">
        <v>44733</v>
      </c>
      <c r="B165" s="8">
        <v>222</v>
      </c>
      <c r="C165">
        <f>VLOOKUP(A165,reach!$A$1:$B$658,2,FALSE)</f>
        <v>1801</v>
      </c>
    </row>
    <row r="166" spans="1:3" x14ac:dyDescent="0.3">
      <c r="A166" s="13">
        <v>44734</v>
      </c>
      <c r="B166" s="8">
        <v>213</v>
      </c>
      <c r="C166">
        <f>VLOOKUP(A166,reach!$A$1:$B$658,2,FALSE)</f>
        <v>850</v>
      </c>
    </row>
    <row r="167" spans="1:3" x14ac:dyDescent="0.3">
      <c r="A167" s="13">
        <v>44735</v>
      </c>
      <c r="B167" s="8">
        <v>271</v>
      </c>
      <c r="C167">
        <f>VLOOKUP(A167,reach!$A$1:$B$658,2,FALSE)</f>
        <v>6259</v>
      </c>
    </row>
    <row r="168" spans="1:3" x14ac:dyDescent="0.3">
      <c r="A168" s="13">
        <v>44736</v>
      </c>
      <c r="B168" s="8">
        <v>270</v>
      </c>
      <c r="C168">
        <f>VLOOKUP(A168,reach!$A$1:$B$658,2,FALSE)</f>
        <v>3583</v>
      </c>
    </row>
    <row r="169" spans="1:3" x14ac:dyDescent="0.3">
      <c r="A169" s="13">
        <v>44737</v>
      </c>
      <c r="B169" s="8">
        <v>173</v>
      </c>
      <c r="C169">
        <f>VLOOKUP(A169,reach!$A$1:$B$658,2,FALSE)</f>
        <v>2291</v>
      </c>
    </row>
    <row r="170" spans="1:3" x14ac:dyDescent="0.3">
      <c r="A170" s="13">
        <v>44738</v>
      </c>
      <c r="B170" s="8">
        <v>230</v>
      </c>
      <c r="C170">
        <f>VLOOKUP(A170,reach!$A$1:$B$658,2,FALSE)</f>
        <v>6249</v>
      </c>
    </row>
    <row r="171" spans="1:3" x14ac:dyDescent="0.3">
      <c r="A171" s="13">
        <v>44739</v>
      </c>
      <c r="B171" s="8">
        <v>217</v>
      </c>
      <c r="C171">
        <f>VLOOKUP(A171,reach!$A$1:$B$658,2,FALSE)</f>
        <v>3847</v>
      </c>
    </row>
    <row r="172" spans="1:3" x14ac:dyDescent="0.3">
      <c r="A172" s="13">
        <v>44740</v>
      </c>
      <c r="B172" s="8">
        <v>531</v>
      </c>
      <c r="C172">
        <f>VLOOKUP(A172,reach!$A$1:$B$658,2,FALSE)</f>
        <v>5347</v>
      </c>
    </row>
    <row r="173" spans="1:3" x14ac:dyDescent="0.3">
      <c r="A173" s="13">
        <v>44741</v>
      </c>
      <c r="B173" s="8">
        <v>301</v>
      </c>
      <c r="C173">
        <f>VLOOKUP(A173,reach!$A$1:$B$658,2,FALSE)</f>
        <v>1938</v>
      </c>
    </row>
    <row r="174" spans="1:3" x14ac:dyDescent="0.3">
      <c r="A174" s="13">
        <v>44742</v>
      </c>
      <c r="B174" s="8">
        <v>184</v>
      </c>
      <c r="C174">
        <f>VLOOKUP(A174,reach!$A$1:$B$658,2,FALSE)</f>
        <v>1157</v>
      </c>
    </row>
    <row r="175" spans="1:3" x14ac:dyDescent="0.3">
      <c r="A175" s="13">
        <v>44743</v>
      </c>
      <c r="B175" s="8">
        <v>168</v>
      </c>
      <c r="C175">
        <f>VLOOKUP(A175,reach!$A$1:$B$658,2,FALSE)</f>
        <v>741</v>
      </c>
    </row>
    <row r="176" spans="1:3" x14ac:dyDescent="0.3">
      <c r="A176" s="13">
        <v>44744</v>
      </c>
      <c r="B176" s="8">
        <v>176</v>
      </c>
      <c r="C176">
        <f>VLOOKUP(A176,reach!$A$1:$B$658,2,FALSE)</f>
        <v>1134</v>
      </c>
    </row>
    <row r="177" spans="1:3" x14ac:dyDescent="0.3">
      <c r="A177" s="13">
        <v>44745</v>
      </c>
      <c r="B177" s="8">
        <v>323</v>
      </c>
      <c r="C177">
        <f>VLOOKUP(A177,reach!$A$1:$B$658,2,FALSE)</f>
        <v>3136</v>
      </c>
    </row>
    <row r="178" spans="1:3" x14ac:dyDescent="0.3">
      <c r="A178" s="13">
        <v>44746</v>
      </c>
      <c r="B178" s="8">
        <v>519</v>
      </c>
      <c r="C178">
        <f>VLOOKUP(A178,reach!$A$1:$B$658,2,FALSE)</f>
        <v>12043</v>
      </c>
    </row>
    <row r="179" spans="1:3" x14ac:dyDescent="0.3">
      <c r="A179" s="13">
        <v>44747</v>
      </c>
      <c r="B179" s="8">
        <v>442</v>
      </c>
      <c r="C179">
        <f>VLOOKUP(A179,reach!$A$1:$B$658,2,FALSE)</f>
        <v>7909</v>
      </c>
    </row>
    <row r="180" spans="1:3" x14ac:dyDescent="0.3">
      <c r="A180" s="13">
        <v>44748</v>
      </c>
      <c r="B180" s="8">
        <v>318</v>
      </c>
      <c r="C180">
        <f>VLOOKUP(A180,reach!$A$1:$B$658,2,FALSE)</f>
        <v>7350</v>
      </c>
    </row>
    <row r="181" spans="1:3" x14ac:dyDescent="0.3">
      <c r="A181" s="13">
        <v>44749</v>
      </c>
      <c r="B181" s="8">
        <v>330</v>
      </c>
      <c r="C181">
        <f>VLOOKUP(A181,reach!$A$1:$B$658,2,FALSE)</f>
        <v>12570</v>
      </c>
    </row>
    <row r="182" spans="1:3" x14ac:dyDescent="0.3">
      <c r="A182" s="13">
        <v>44750</v>
      </c>
      <c r="B182" s="8">
        <v>223</v>
      </c>
      <c r="C182">
        <f>VLOOKUP(A182,reach!$A$1:$B$658,2,FALSE)</f>
        <v>5222</v>
      </c>
    </row>
    <row r="183" spans="1:3" x14ac:dyDescent="0.3">
      <c r="A183" s="13">
        <v>44751</v>
      </c>
      <c r="B183" s="8">
        <v>206</v>
      </c>
      <c r="C183">
        <f>VLOOKUP(A183,reach!$A$1:$B$658,2,FALSE)</f>
        <v>3827</v>
      </c>
    </row>
    <row r="184" spans="1:3" x14ac:dyDescent="0.3">
      <c r="A184" s="13">
        <v>44752</v>
      </c>
      <c r="B184" s="8">
        <v>779</v>
      </c>
      <c r="C184">
        <f>VLOOKUP(A184,reach!$A$1:$B$658,2,FALSE)</f>
        <v>19758</v>
      </c>
    </row>
    <row r="185" spans="1:3" x14ac:dyDescent="0.3">
      <c r="A185" s="13">
        <v>44753</v>
      </c>
      <c r="B185" s="8">
        <v>968</v>
      </c>
      <c r="C185">
        <f>VLOOKUP(A185,reach!$A$1:$B$658,2,FALSE)</f>
        <v>28038</v>
      </c>
    </row>
    <row r="186" spans="1:3" x14ac:dyDescent="0.3">
      <c r="A186" s="13">
        <v>44754</v>
      </c>
      <c r="B186" s="8">
        <v>944</v>
      </c>
      <c r="C186">
        <f>VLOOKUP(A186,reach!$A$1:$B$658,2,FALSE)</f>
        <v>33174</v>
      </c>
    </row>
    <row r="187" spans="1:3" x14ac:dyDescent="0.3">
      <c r="A187" s="13">
        <v>44755</v>
      </c>
      <c r="B187" s="8">
        <v>616</v>
      </c>
      <c r="C187">
        <f>VLOOKUP(A187,reach!$A$1:$B$658,2,FALSE)</f>
        <v>23528</v>
      </c>
    </row>
    <row r="188" spans="1:3" x14ac:dyDescent="0.3">
      <c r="A188" s="13">
        <v>44756</v>
      </c>
      <c r="B188" s="8">
        <v>548</v>
      </c>
      <c r="C188">
        <f>VLOOKUP(A188,reach!$A$1:$B$658,2,FALSE)</f>
        <v>25992</v>
      </c>
    </row>
    <row r="189" spans="1:3" x14ac:dyDescent="0.3">
      <c r="A189" s="13">
        <v>44757</v>
      </c>
      <c r="B189" s="8">
        <v>1094</v>
      </c>
      <c r="C189">
        <f>VLOOKUP(A189,reach!$A$1:$B$658,2,FALSE)</f>
        <v>71353</v>
      </c>
    </row>
    <row r="190" spans="1:3" x14ac:dyDescent="0.3">
      <c r="A190" s="13">
        <v>44758</v>
      </c>
      <c r="B190" s="8">
        <v>990</v>
      </c>
      <c r="C190">
        <f>VLOOKUP(A190,reach!$A$1:$B$658,2,FALSE)</f>
        <v>81217</v>
      </c>
    </row>
    <row r="191" spans="1:3" x14ac:dyDescent="0.3">
      <c r="A191" s="13">
        <v>44759</v>
      </c>
      <c r="B191" s="8">
        <v>896</v>
      </c>
      <c r="C191">
        <f>VLOOKUP(A191,reach!$A$1:$B$658,2,FALSE)</f>
        <v>69851</v>
      </c>
    </row>
    <row r="192" spans="1:3" x14ac:dyDescent="0.3">
      <c r="A192" s="13">
        <v>44760</v>
      </c>
      <c r="B192" s="8">
        <v>522</v>
      </c>
      <c r="C192">
        <f>VLOOKUP(A192,reach!$A$1:$B$658,2,FALSE)</f>
        <v>46667</v>
      </c>
    </row>
    <row r="193" spans="1:3" x14ac:dyDescent="0.3">
      <c r="A193" s="13">
        <v>44761</v>
      </c>
      <c r="B193" s="8">
        <v>648</v>
      </c>
      <c r="C193">
        <f>VLOOKUP(A193,reach!$A$1:$B$658,2,FALSE)</f>
        <v>58174</v>
      </c>
    </row>
    <row r="194" spans="1:3" x14ac:dyDescent="0.3">
      <c r="A194" s="13">
        <v>44762</v>
      </c>
      <c r="B194" s="8">
        <v>454</v>
      </c>
      <c r="C194">
        <f>VLOOKUP(A194,reach!$A$1:$B$658,2,FALSE)</f>
        <v>23523</v>
      </c>
    </row>
    <row r="195" spans="1:3" x14ac:dyDescent="0.3">
      <c r="A195" s="13">
        <v>44763</v>
      </c>
      <c r="B195" s="8">
        <v>447</v>
      </c>
      <c r="C195">
        <f>VLOOKUP(A195,reach!$A$1:$B$658,2,FALSE)</f>
        <v>23275</v>
      </c>
    </row>
    <row r="196" spans="1:3" x14ac:dyDescent="0.3">
      <c r="A196" s="13">
        <v>44764</v>
      </c>
      <c r="B196" s="8">
        <v>322</v>
      </c>
      <c r="C196">
        <f>VLOOKUP(A196,reach!$A$1:$B$658,2,FALSE)</f>
        <v>17090</v>
      </c>
    </row>
    <row r="197" spans="1:3" x14ac:dyDescent="0.3">
      <c r="A197" s="13">
        <v>44765</v>
      </c>
      <c r="B197" s="8">
        <v>365</v>
      </c>
      <c r="C197">
        <f>VLOOKUP(A197,reach!$A$1:$B$658,2,FALSE)</f>
        <v>15486</v>
      </c>
    </row>
    <row r="198" spans="1:3" x14ac:dyDescent="0.3">
      <c r="A198" s="13">
        <v>44766</v>
      </c>
      <c r="B198" s="8">
        <v>301</v>
      </c>
      <c r="C198">
        <f>VLOOKUP(A198,reach!$A$1:$B$658,2,FALSE)</f>
        <v>12142</v>
      </c>
    </row>
    <row r="199" spans="1:3" x14ac:dyDescent="0.3">
      <c r="A199" s="13">
        <v>44767</v>
      </c>
      <c r="B199" s="8">
        <v>592</v>
      </c>
      <c r="C199">
        <f>VLOOKUP(A199,reach!$A$1:$B$658,2,FALSE)</f>
        <v>35180</v>
      </c>
    </row>
    <row r="200" spans="1:3" x14ac:dyDescent="0.3">
      <c r="A200" s="13">
        <v>44768</v>
      </c>
      <c r="B200" s="8">
        <v>463</v>
      </c>
      <c r="C200">
        <f>VLOOKUP(A200,reach!$A$1:$B$658,2,FALSE)</f>
        <v>28619</v>
      </c>
    </row>
    <row r="201" spans="1:3" x14ac:dyDescent="0.3">
      <c r="A201" s="13">
        <v>44769</v>
      </c>
      <c r="B201" s="8">
        <v>526</v>
      </c>
      <c r="C201">
        <f>VLOOKUP(A201,reach!$A$1:$B$658,2,FALSE)</f>
        <v>21059</v>
      </c>
    </row>
    <row r="202" spans="1:3" x14ac:dyDescent="0.3">
      <c r="A202" s="13">
        <v>44770</v>
      </c>
      <c r="B202" s="8">
        <v>356</v>
      </c>
      <c r="C202">
        <f>VLOOKUP(A202,reach!$A$1:$B$658,2,FALSE)</f>
        <v>22340</v>
      </c>
    </row>
    <row r="203" spans="1:3" x14ac:dyDescent="0.3">
      <c r="A203" s="13">
        <v>44771</v>
      </c>
      <c r="B203" s="8">
        <v>283</v>
      </c>
      <c r="C203">
        <f>VLOOKUP(A203,reach!$A$1:$B$658,2,FALSE)</f>
        <v>21649</v>
      </c>
    </row>
    <row r="204" spans="1:3" x14ac:dyDescent="0.3">
      <c r="A204" s="13">
        <v>44772</v>
      </c>
      <c r="B204" s="8">
        <v>376</v>
      </c>
      <c r="C204">
        <f>VLOOKUP(A204,reach!$A$1:$B$658,2,FALSE)</f>
        <v>26917</v>
      </c>
    </row>
    <row r="205" spans="1:3" x14ac:dyDescent="0.3">
      <c r="A205" s="13">
        <v>44773</v>
      </c>
      <c r="B205" s="8">
        <v>264</v>
      </c>
      <c r="C205">
        <f>VLOOKUP(A205,reach!$A$1:$B$658,2,FALSE)</f>
        <v>10563</v>
      </c>
    </row>
    <row r="206" spans="1:3" x14ac:dyDescent="0.3">
      <c r="A206" s="13">
        <v>44774</v>
      </c>
      <c r="B206" s="8">
        <v>263</v>
      </c>
      <c r="C206">
        <f>VLOOKUP(A206,reach!$A$1:$B$658,2,FALSE)</f>
        <v>8986</v>
      </c>
    </row>
    <row r="207" spans="1:3" x14ac:dyDescent="0.3">
      <c r="A207" s="13">
        <v>44775</v>
      </c>
      <c r="B207" s="8">
        <v>309</v>
      </c>
      <c r="C207">
        <f>VLOOKUP(A207,reach!$A$1:$B$658,2,FALSE)</f>
        <v>12433</v>
      </c>
    </row>
    <row r="208" spans="1:3" x14ac:dyDescent="0.3">
      <c r="A208" s="13">
        <v>44776</v>
      </c>
      <c r="B208" s="8">
        <v>319</v>
      </c>
      <c r="C208">
        <f>VLOOKUP(A208,reach!$A$1:$B$658,2,FALSE)</f>
        <v>9492</v>
      </c>
    </row>
    <row r="209" spans="1:3" x14ac:dyDescent="0.3">
      <c r="A209" s="13">
        <v>44777</v>
      </c>
      <c r="B209" s="8">
        <v>414</v>
      </c>
      <c r="C209">
        <f>VLOOKUP(A209,reach!$A$1:$B$658,2,FALSE)</f>
        <v>31641</v>
      </c>
    </row>
    <row r="210" spans="1:3" x14ac:dyDescent="0.3">
      <c r="A210" s="13">
        <v>44778</v>
      </c>
      <c r="B210" s="8">
        <v>358</v>
      </c>
      <c r="C210">
        <f>VLOOKUP(A210,reach!$A$1:$B$658,2,FALSE)</f>
        <v>21572</v>
      </c>
    </row>
    <row r="211" spans="1:3" x14ac:dyDescent="0.3">
      <c r="A211" s="13">
        <v>44779</v>
      </c>
      <c r="B211" s="8">
        <v>354</v>
      </c>
      <c r="C211">
        <f>VLOOKUP(A211,reach!$A$1:$B$658,2,FALSE)</f>
        <v>20504</v>
      </c>
    </row>
    <row r="212" spans="1:3" x14ac:dyDescent="0.3">
      <c r="A212" s="13">
        <v>44780</v>
      </c>
      <c r="B212" s="8">
        <v>472</v>
      </c>
      <c r="C212">
        <f>VLOOKUP(A212,reach!$A$1:$B$658,2,FALSE)</f>
        <v>35029</v>
      </c>
    </row>
    <row r="213" spans="1:3" x14ac:dyDescent="0.3">
      <c r="A213" s="13">
        <v>44781</v>
      </c>
      <c r="B213" s="8">
        <v>482</v>
      </c>
      <c r="C213">
        <f>VLOOKUP(A213,reach!$A$1:$B$658,2,FALSE)</f>
        <v>51681</v>
      </c>
    </row>
    <row r="214" spans="1:3" x14ac:dyDescent="0.3">
      <c r="A214" s="13">
        <v>44782</v>
      </c>
      <c r="B214" s="8">
        <v>421</v>
      </c>
      <c r="C214">
        <f>VLOOKUP(A214,reach!$A$1:$B$658,2,FALSE)</f>
        <v>36099</v>
      </c>
    </row>
    <row r="215" spans="1:3" x14ac:dyDescent="0.3">
      <c r="A215" s="13">
        <v>44783</v>
      </c>
      <c r="B215" s="8">
        <v>324</v>
      </c>
      <c r="C215">
        <f>VLOOKUP(A215,reach!$A$1:$B$658,2,FALSE)</f>
        <v>27813</v>
      </c>
    </row>
    <row r="216" spans="1:3" x14ac:dyDescent="0.3">
      <c r="A216" s="13">
        <v>44784</v>
      </c>
      <c r="B216" s="8">
        <v>278</v>
      </c>
      <c r="C216">
        <f>VLOOKUP(A216,reach!$A$1:$B$658,2,FALSE)</f>
        <v>26208</v>
      </c>
    </row>
    <row r="217" spans="1:3" x14ac:dyDescent="0.3">
      <c r="A217" s="13">
        <v>44785</v>
      </c>
      <c r="B217" s="8">
        <v>317</v>
      </c>
      <c r="C217">
        <f>VLOOKUP(A217,reach!$A$1:$B$658,2,FALSE)</f>
        <v>21255</v>
      </c>
    </row>
    <row r="218" spans="1:3" x14ac:dyDescent="0.3">
      <c r="A218" s="13">
        <v>44786</v>
      </c>
      <c r="B218" s="8">
        <v>752</v>
      </c>
      <c r="C218">
        <f>VLOOKUP(A218,reach!$A$1:$B$658,2,FALSE)</f>
        <v>27681</v>
      </c>
    </row>
    <row r="219" spans="1:3" x14ac:dyDescent="0.3">
      <c r="A219" s="13">
        <v>44787</v>
      </c>
      <c r="B219" s="8">
        <v>430</v>
      </c>
      <c r="C219">
        <f>VLOOKUP(A219,reach!$A$1:$B$658,2,FALSE)</f>
        <v>37450</v>
      </c>
    </row>
    <row r="220" spans="1:3" x14ac:dyDescent="0.3">
      <c r="A220" s="13">
        <v>44788</v>
      </c>
      <c r="B220" s="8">
        <v>335</v>
      </c>
      <c r="C220">
        <f>VLOOKUP(A220,reach!$A$1:$B$658,2,FALSE)</f>
        <v>15417</v>
      </c>
    </row>
    <row r="221" spans="1:3" x14ac:dyDescent="0.3">
      <c r="A221" s="13">
        <v>44789</v>
      </c>
      <c r="B221" s="8">
        <v>731</v>
      </c>
      <c r="C221">
        <f>VLOOKUP(A221,reach!$A$1:$B$658,2,FALSE)</f>
        <v>20268</v>
      </c>
    </row>
    <row r="222" spans="1:3" x14ac:dyDescent="0.3">
      <c r="A222" s="13">
        <v>44790</v>
      </c>
      <c r="B222" s="8">
        <v>535</v>
      </c>
      <c r="C222">
        <f>VLOOKUP(A222,reach!$A$1:$B$658,2,FALSE)</f>
        <v>22571</v>
      </c>
    </row>
    <row r="223" spans="1:3" x14ac:dyDescent="0.3">
      <c r="A223" s="13">
        <v>44791</v>
      </c>
      <c r="B223" s="8">
        <v>470</v>
      </c>
      <c r="C223">
        <f>VLOOKUP(A223,reach!$A$1:$B$658,2,FALSE)</f>
        <v>23244</v>
      </c>
    </row>
    <row r="224" spans="1:3" x14ac:dyDescent="0.3">
      <c r="A224" s="13">
        <v>44792</v>
      </c>
      <c r="B224" s="8">
        <v>1191</v>
      </c>
      <c r="C224">
        <f>VLOOKUP(A224,reach!$A$1:$B$658,2,FALSE)</f>
        <v>46712</v>
      </c>
    </row>
    <row r="225" spans="1:3" x14ac:dyDescent="0.3">
      <c r="A225" s="13">
        <v>44793</v>
      </c>
      <c r="B225" s="8">
        <v>1811</v>
      </c>
      <c r="C225">
        <f>VLOOKUP(A225,reach!$A$1:$B$658,2,FALSE)</f>
        <v>74776</v>
      </c>
    </row>
    <row r="226" spans="1:3" x14ac:dyDescent="0.3">
      <c r="A226" s="13">
        <v>44794</v>
      </c>
      <c r="B226" s="8">
        <v>1861</v>
      </c>
      <c r="C226">
        <f>VLOOKUP(A226,reach!$A$1:$B$658,2,FALSE)</f>
        <v>93008</v>
      </c>
    </row>
    <row r="227" spans="1:3" x14ac:dyDescent="0.3">
      <c r="A227" s="13">
        <v>44795</v>
      </c>
      <c r="B227" s="8">
        <v>1491</v>
      </c>
      <c r="C227">
        <f>VLOOKUP(A227,reach!$A$1:$B$658,2,FALSE)</f>
        <v>75342</v>
      </c>
    </row>
    <row r="228" spans="1:3" x14ac:dyDescent="0.3">
      <c r="A228" s="13">
        <v>44796</v>
      </c>
      <c r="B228" s="8">
        <v>1931</v>
      </c>
      <c r="C228">
        <f>VLOOKUP(A228,reach!$A$1:$B$658,2,FALSE)</f>
        <v>79892</v>
      </c>
    </row>
    <row r="229" spans="1:3" x14ac:dyDescent="0.3">
      <c r="A229" s="13">
        <v>44797</v>
      </c>
      <c r="B229" s="8">
        <v>1325</v>
      </c>
      <c r="C229">
        <f>VLOOKUP(A229,reach!$A$1:$B$658,2,FALSE)</f>
        <v>66216</v>
      </c>
    </row>
    <row r="230" spans="1:3" x14ac:dyDescent="0.3">
      <c r="A230" s="13">
        <v>44798</v>
      </c>
      <c r="B230" s="8">
        <v>1378</v>
      </c>
      <c r="C230">
        <f>VLOOKUP(A230,reach!$A$1:$B$658,2,FALSE)</f>
        <v>55837</v>
      </c>
    </row>
    <row r="231" spans="1:3" x14ac:dyDescent="0.3">
      <c r="A231" s="13">
        <v>44799</v>
      </c>
      <c r="B231" s="8">
        <v>2166</v>
      </c>
      <c r="C231">
        <f>VLOOKUP(A231,reach!$A$1:$B$658,2,FALSE)</f>
        <v>51082</v>
      </c>
    </row>
    <row r="232" spans="1:3" x14ac:dyDescent="0.3">
      <c r="A232" s="13">
        <v>44800</v>
      </c>
      <c r="B232" s="8">
        <v>1358</v>
      </c>
      <c r="C232">
        <f>VLOOKUP(A232,reach!$A$1:$B$658,2,FALSE)</f>
        <v>32840</v>
      </c>
    </row>
    <row r="233" spans="1:3" x14ac:dyDescent="0.3">
      <c r="A233" s="13">
        <v>44801</v>
      </c>
      <c r="B233" s="8">
        <v>1600</v>
      </c>
      <c r="C233">
        <f>VLOOKUP(A233,reach!$A$1:$B$658,2,FALSE)</f>
        <v>41645</v>
      </c>
    </row>
    <row r="234" spans="1:3" x14ac:dyDescent="0.3">
      <c r="A234" s="13">
        <v>44802</v>
      </c>
      <c r="B234" s="8">
        <v>1279</v>
      </c>
      <c r="C234">
        <f>VLOOKUP(A234,reach!$A$1:$B$658,2,FALSE)</f>
        <v>53854</v>
      </c>
    </row>
    <row r="235" spans="1:3" x14ac:dyDescent="0.3">
      <c r="A235" s="13">
        <v>44803</v>
      </c>
      <c r="B235" s="8">
        <v>597</v>
      </c>
      <c r="C235">
        <f>VLOOKUP(A235,reach!$A$1:$B$658,2,FALSE)</f>
        <v>57294</v>
      </c>
    </row>
    <row r="236" spans="1:3" x14ac:dyDescent="0.3">
      <c r="A236" s="13">
        <v>44804</v>
      </c>
      <c r="B236" s="8">
        <v>630</v>
      </c>
      <c r="C236">
        <f>VLOOKUP(A236,reach!$A$1:$B$658,2,FALSE)</f>
        <v>52790</v>
      </c>
    </row>
    <row r="237" spans="1:3" x14ac:dyDescent="0.3">
      <c r="A237" s="13">
        <v>44805</v>
      </c>
      <c r="B237" s="8">
        <v>487</v>
      </c>
      <c r="C237">
        <f>VLOOKUP(A237,reach!$A$1:$B$658,2,FALSE)</f>
        <v>31149</v>
      </c>
    </row>
    <row r="238" spans="1:3" x14ac:dyDescent="0.3">
      <c r="A238" s="13">
        <v>44806</v>
      </c>
      <c r="B238" s="8">
        <v>509</v>
      </c>
      <c r="C238">
        <f>VLOOKUP(A238,reach!$A$1:$B$658,2,FALSE)</f>
        <v>37829</v>
      </c>
    </row>
    <row r="239" spans="1:3" x14ac:dyDescent="0.3">
      <c r="A239" s="13">
        <v>44807</v>
      </c>
      <c r="B239" s="8">
        <v>449</v>
      </c>
      <c r="C239">
        <f>VLOOKUP(A239,reach!$A$1:$B$658,2,FALSE)</f>
        <v>22786</v>
      </c>
    </row>
    <row r="240" spans="1:3" x14ac:dyDescent="0.3">
      <c r="A240" s="13">
        <v>44808</v>
      </c>
      <c r="B240" s="8">
        <v>354</v>
      </c>
      <c r="C240">
        <f>VLOOKUP(A240,reach!$A$1:$B$658,2,FALSE)</f>
        <v>18282</v>
      </c>
    </row>
    <row r="241" spans="1:3" x14ac:dyDescent="0.3">
      <c r="A241" s="13">
        <v>44809</v>
      </c>
      <c r="B241" s="8">
        <v>601</v>
      </c>
      <c r="C241">
        <f>VLOOKUP(A241,reach!$A$1:$B$658,2,FALSE)</f>
        <v>17868</v>
      </c>
    </row>
    <row r="242" spans="1:3" x14ac:dyDescent="0.3">
      <c r="A242" s="13">
        <v>44810</v>
      </c>
      <c r="B242" s="8">
        <v>451</v>
      </c>
      <c r="C242">
        <f>VLOOKUP(A242,reach!$A$1:$B$658,2,FALSE)</f>
        <v>14740</v>
      </c>
    </row>
    <row r="243" spans="1:3" x14ac:dyDescent="0.3">
      <c r="A243" s="13">
        <v>44811</v>
      </c>
      <c r="B243" s="8">
        <v>314</v>
      </c>
      <c r="C243">
        <f>VLOOKUP(A243,reach!$A$1:$B$658,2,FALSE)</f>
        <v>9524</v>
      </c>
    </row>
    <row r="244" spans="1:3" x14ac:dyDescent="0.3">
      <c r="A244" s="13">
        <v>44812</v>
      </c>
      <c r="B244" s="8">
        <v>276</v>
      </c>
      <c r="C244">
        <f>VLOOKUP(A244,reach!$A$1:$B$658,2,FALSE)</f>
        <v>6040</v>
      </c>
    </row>
    <row r="245" spans="1:3" x14ac:dyDescent="0.3">
      <c r="A245" s="13">
        <v>44813</v>
      </c>
      <c r="B245" s="8">
        <v>197</v>
      </c>
      <c r="C245">
        <f>VLOOKUP(A245,reach!$A$1:$B$658,2,FALSE)</f>
        <v>3515</v>
      </c>
    </row>
    <row r="246" spans="1:3" x14ac:dyDescent="0.3">
      <c r="A246" s="13">
        <v>44814</v>
      </c>
      <c r="B246" s="8">
        <v>442</v>
      </c>
      <c r="C246">
        <f>VLOOKUP(A246,reach!$A$1:$B$658,2,FALSE)</f>
        <v>16348</v>
      </c>
    </row>
    <row r="247" spans="1:3" x14ac:dyDescent="0.3">
      <c r="A247" s="13">
        <v>44815</v>
      </c>
      <c r="B247" s="8">
        <v>409</v>
      </c>
      <c r="C247">
        <f>VLOOKUP(A247,reach!$A$1:$B$658,2,FALSE)</f>
        <v>11740</v>
      </c>
    </row>
    <row r="248" spans="1:3" x14ac:dyDescent="0.3">
      <c r="A248" s="13">
        <v>44816</v>
      </c>
      <c r="B248" s="8">
        <v>563</v>
      </c>
      <c r="C248">
        <f>VLOOKUP(A248,reach!$A$1:$B$658,2,FALSE)</f>
        <v>13732</v>
      </c>
    </row>
    <row r="249" spans="1:3" x14ac:dyDescent="0.3">
      <c r="A249" s="13">
        <v>44817</v>
      </c>
      <c r="B249" s="8">
        <v>470</v>
      </c>
      <c r="C249">
        <f>VLOOKUP(A249,reach!$A$1:$B$658,2,FALSE)</f>
        <v>8884</v>
      </c>
    </row>
    <row r="250" spans="1:3" x14ac:dyDescent="0.3">
      <c r="A250" s="13">
        <v>44818</v>
      </c>
      <c r="B250" s="8">
        <v>285</v>
      </c>
      <c r="C250">
        <f>VLOOKUP(A250,reach!$A$1:$B$658,2,FALSE)</f>
        <v>4684</v>
      </c>
    </row>
    <row r="251" spans="1:3" x14ac:dyDescent="0.3">
      <c r="A251" s="13">
        <v>44819</v>
      </c>
      <c r="B251" s="8">
        <v>832</v>
      </c>
      <c r="C251">
        <f>VLOOKUP(A251,reach!$A$1:$B$658,2,FALSE)</f>
        <v>36445</v>
      </c>
    </row>
    <row r="252" spans="1:3" x14ac:dyDescent="0.3">
      <c r="A252" s="13">
        <v>44820</v>
      </c>
      <c r="B252" s="8">
        <v>417</v>
      </c>
      <c r="C252">
        <f>VLOOKUP(A252,reach!$A$1:$B$658,2,FALSE)</f>
        <v>22592</v>
      </c>
    </row>
    <row r="253" spans="1:3" x14ac:dyDescent="0.3">
      <c r="A253" s="13">
        <v>44821</v>
      </c>
      <c r="B253" s="8">
        <v>373</v>
      </c>
      <c r="C253">
        <f>VLOOKUP(A253,reach!$A$1:$B$658,2,FALSE)</f>
        <v>24188</v>
      </c>
    </row>
    <row r="254" spans="1:3" x14ac:dyDescent="0.3">
      <c r="A254" s="13">
        <v>44822</v>
      </c>
      <c r="B254" s="8">
        <v>240</v>
      </c>
      <c r="C254">
        <f>VLOOKUP(A254,reach!$A$1:$B$658,2,FALSE)</f>
        <v>19162</v>
      </c>
    </row>
    <row r="255" spans="1:3" x14ac:dyDescent="0.3">
      <c r="A255" s="13">
        <v>44823</v>
      </c>
      <c r="B255" s="8">
        <v>392</v>
      </c>
      <c r="C255">
        <f>VLOOKUP(A255,reach!$A$1:$B$658,2,FALSE)</f>
        <v>24017</v>
      </c>
    </row>
    <row r="256" spans="1:3" x14ac:dyDescent="0.3">
      <c r="A256" s="13">
        <v>44824</v>
      </c>
      <c r="B256" s="8">
        <v>764</v>
      </c>
      <c r="C256">
        <f>VLOOKUP(A256,reach!$A$1:$B$658,2,FALSE)</f>
        <v>47147</v>
      </c>
    </row>
    <row r="257" spans="1:3" x14ac:dyDescent="0.3">
      <c r="A257" s="13">
        <v>44825</v>
      </c>
      <c r="B257" s="8">
        <v>664</v>
      </c>
      <c r="C257">
        <f>VLOOKUP(A257,reach!$A$1:$B$658,2,FALSE)</f>
        <v>55624</v>
      </c>
    </row>
    <row r="258" spans="1:3" x14ac:dyDescent="0.3">
      <c r="A258" s="13">
        <v>44826</v>
      </c>
      <c r="B258" s="8">
        <v>448</v>
      </c>
      <c r="C258">
        <f>VLOOKUP(A258,reach!$A$1:$B$658,2,FALSE)</f>
        <v>24424</v>
      </c>
    </row>
    <row r="259" spans="1:3" x14ac:dyDescent="0.3">
      <c r="A259" s="13">
        <v>44827</v>
      </c>
      <c r="B259" s="8">
        <v>369</v>
      </c>
      <c r="C259">
        <f>VLOOKUP(A259,reach!$A$1:$B$658,2,FALSE)</f>
        <v>12786</v>
      </c>
    </row>
    <row r="260" spans="1:3" x14ac:dyDescent="0.3">
      <c r="A260" s="13">
        <v>44828</v>
      </c>
      <c r="B260" s="8">
        <v>346</v>
      </c>
      <c r="C260">
        <f>VLOOKUP(A260,reach!$A$1:$B$658,2,FALSE)</f>
        <v>13574</v>
      </c>
    </row>
    <row r="261" spans="1:3" x14ac:dyDescent="0.3">
      <c r="A261" s="13">
        <v>44829</v>
      </c>
      <c r="B261" s="8">
        <v>449</v>
      </c>
      <c r="C261">
        <f>VLOOKUP(A261,reach!$A$1:$B$658,2,FALSE)</f>
        <v>13818</v>
      </c>
    </row>
    <row r="262" spans="1:3" x14ac:dyDescent="0.3">
      <c r="A262" s="13">
        <v>44830</v>
      </c>
      <c r="B262" s="8">
        <v>405</v>
      </c>
      <c r="C262">
        <f>VLOOKUP(A262,reach!$A$1:$B$658,2,FALSE)</f>
        <v>10877</v>
      </c>
    </row>
    <row r="263" spans="1:3" x14ac:dyDescent="0.3">
      <c r="A263" s="13">
        <v>44831</v>
      </c>
      <c r="B263" s="8">
        <v>711</v>
      </c>
      <c r="C263">
        <f>VLOOKUP(A263,reach!$A$1:$B$658,2,FALSE)</f>
        <v>21301</v>
      </c>
    </row>
    <row r="264" spans="1:3" x14ac:dyDescent="0.3">
      <c r="A264" s="13">
        <v>44832</v>
      </c>
      <c r="B264" s="8">
        <v>501</v>
      </c>
      <c r="C264">
        <f>VLOOKUP(A264,reach!$A$1:$B$658,2,FALSE)</f>
        <v>15398</v>
      </c>
    </row>
    <row r="265" spans="1:3" x14ac:dyDescent="0.3">
      <c r="A265" s="13">
        <v>44833</v>
      </c>
      <c r="B265" s="8">
        <v>472</v>
      </c>
      <c r="C265">
        <f>VLOOKUP(A265,reach!$A$1:$B$658,2,FALSE)</f>
        <v>13871</v>
      </c>
    </row>
    <row r="266" spans="1:3" x14ac:dyDescent="0.3">
      <c r="A266" s="13">
        <v>44834</v>
      </c>
      <c r="B266" s="8">
        <v>643</v>
      </c>
      <c r="C266">
        <f>VLOOKUP(A266,reach!$A$1:$B$658,2,FALSE)</f>
        <v>19857</v>
      </c>
    </row>
    <row r="267" spans="1:3" x14ac:dyDescent="0.3">
      <c r="A267" s="13">
        <v>44835</v>
      </c>
      <c r="B267" s="8">
        <v>654</v>
      </c>
      <c r="C267">
        <f>VLOOKUP(A267,reach!$A$1:$B$658,2,FALSE)</f>
        <v>20804</v>
      </c>
    </row>
    <row r="268" spans="1:3" x14ac:dyDescent="0.3">
      <c r="A268" s="13">
        <v>44836</v>
      </c>
      <c r="B268" s="8">
        <v>914</v>
      </c>
      <c r="C268">
        <f>VLOOKUP(A268,reach!$A$1:$B$658,2,FALSE)</f>
        <v>29154</v>
      </c>
    </row>
    <row r="269" spans="1:3" x14ac:dyDescent="0.3">
      <c r="A269" s="13">
        <v>44837</v>
      </c>
      <c r="B269" s="8">
        <v>1207</v>
      </c>
      <c r="C269">
        <f>VLOOKUP(A269,reach!$A$1:$B$658,2,FALSE)</f>
        <v>47324</v>
      </c>
    </row>
    <row r="270" spans="1:3" x14ac:dyDescent="0.3">
      <c r="A270" s="13">
        <v>44838</v>
      </c>
      <c r="B270" s="8">
        <v>1013</v>
      </c>
      <c r="C270">
        <f>VLOOKUP(A270,reach!$A$1:$B$658,2,FALSE)</f>
        <v>40118</v>
      </c>
    </row>
    <row r="271" spans="1:3" x14ac:dyDescent="0.3">
      <c r="A271" s="13">
        <v>44839</v>
      </c>
      <c r="B271" s="8">
        <v>1044</v>
      </c>
      <c r="C271">
        <f>VLOOKUP(A271,reach!$A$1:$B$658,2,FALSE)</f>
        <v>46622</v>
      </c>
    </row>
    <row r="272" spans="1:3" x14ac:dyDescent="0.3">
      <c r="A272" s="13">
        <v>44840</v>
      </c>
      <c r="B272" s="8">
        <v>968</v>
      </c>
      <c r="C272">
        <f>VLOOKUP(A272,reach!$A$1:$B$658,2,FALSE)</f>
        <v>32316</v>
      </c>
    </row>
    <row r="273" spans="1:3" x14ac:dyDescent="0.3">
      <c r="A273" s="13">
        <v>44841</v>
      </c>
      <c r="B273" s="8">
        <v>1201</v>
      </c>
      <c r="C273">
        <f>VLOOKUP(A273,reach!$A$1:$B$658,2,FALSE)</f>
        <v>38824</v>
      </c>
    </row>
    <row r="274" spans="1:3" x14ac:dyDescent="0.3">
      <c r="A274" s="13">
        <v>44842</v>
      </c>
      <c r="B274" s="8">
        <v>1011</v>
      </c>
      <c r="C274">
        <f>VLOOKUP(A274,reach!$A$1:$B$658,2,FALSE)</f>
        <v>35390</v>
      </c>
    </row>
    <row r="275" spans="1:3" x14ac:dyDescent="0.3">
      <c r="A275" s="13">
        <v>44843</v>
      </c>
      <c r="B275" s="8">
        <v>838</v>
      </c>
      <c r="C275">
        <f>VLOOKUP(A275,reach!$A$1:$B$658,2,FALSE)</f>
        <v>25740</v>
      </c>
    </row>
    <row r="276" spans="1:3" x14ac:dyDescent="0.3">
      <c r="A276" s="13">
        <v>44844</v>
      </c>
      <c r="B276" s="8">
        <v>630</v>
      </c>
      <c r="C276">
        <f>VLOOKUP(A276,reach!$A$1:$B$658,2,FALSE)</f>
        <v>15019</v>
      </c>
    </row>
    <row r="277" spans="1:3" x14ac:dyDescent="0.3">
      <c r="A277" s="13">
        <v>44845</v>
      </c>
      <c r="B277" s="8">
        <v>610</v>
      </c>
      <c r="C277">
        <f>VLOOKUP(A277,reach!$A$1:$B$658,2,FALSE)</f>
        <v>14003</v>
      </c>
    </row>
    <row r="278" spans="1:3" x14ac:dyDescent="0.3">
      <c r="A278" s="13">
        <v>44846</v>
      </c>
      <c r="B278" s="8">
        <v>595</v>
      </c>
      <c r="C278">
        <f>VLOOKUP(A278,reach!$A$1:$B$658,2,FALSE)</f>
        <v>14153</v>
      </c>
    </row>
    <row r="279" spans="1:3" x14ac:dyDescent="0.3">
      <c r="A279" s="13">
        <v>44847</v>
      </c>
      <c r="B279" s="8">
        <v>509</v>
      </c>
      <c r="C279">
        <f>VLOOKUP(A279,reach!$A$1:$B$658,2,FALSE)</f>
        <v>13349</v>
      </c>
    </row>
    <row r="280" spans="1:3" x14ac:dyDescent="0.3">
      <c r="A280" s="13">
        <v>44848</v>
      </c>
      <c r="B280" s="8">
        <v>544</v>
      </c>
      <c r="C280">
        <f>VLOOKUP(A280,reach!$A$1:$B$658,2,FALSE)</f>
        <v>12637</v>
      </c>
    </row>
    <row r="281" spans="1:3" x14ac:dyDescent="0.3">
      <c r="A281" s="13">
        <v>44849</v>
      </c>
      <c r="B281" s="8">
        <v>534</v>
      </c>
      <c r="C281">
        <f>VLOOKUP(A281,reach!$A$1:$B$658,2,FALSE)</f>
        <v>11026</v>
      </c>
    </row>
    <row r="282" spans="1:3" x14ac:dyDescent="0.3">
      <c r="A282" s="13">
        <v>44850</v>
      </c>
      <c r="B282" s="8">
        <v>442</v>
      </c>
      <c r="C282">
        <f>VLOOKUP(A282,reach!$A$1:$B$658,2,FALSE)</f>
        <v>8556</v>
      </c>
    </row>
    <row r="283" spans="1:3" x14ac:dyDescent="0.3">
      <c r="A283" s="13">
        <v>44851</v>
      </c>
      <c r="B283" s="8">
        <v>454</v>
      </c>
      <c r="C283">
        <f>VLOOKUP(A283,reach!$A$1:$B$658,2,FALSE)</f>
        <v>10226</v>
      </c>
    </row>
    <row r="284" spans="1:3" x14ac:dyDescent="0.3">
      <c r="A284" s="13">
        <v>44852</v>
      </c>
      <c r="B284" s="8">
        <v>432</v>
      </c>
      <c r="C284">
        <f>VLOOKUP(A284,reach!$A$1:$B$658,2,FALSE)</f>
        <v>6960</v>
      </c>
    </row>
    <row r="285" spans="1:3" x14ac:dyDescent="0.3">
      <c r="A285" s="13">
        <v>44853</v>
      </c>
      <c r="B285" s="8">
        <v>407</v>
      </c>
      <c r="C285">
        <f>VLOOKUP(A285,reach!$A$1:$B$658,2,FALSE)</f>
        <v>11653</v>
      </c>
    </row>
    <row r="286" spans="1:3" x14ac:dyDescent="0.3">
      <c r="A286" s="13">
        <v>44854</v>
      </c>
      <c r="B286" s="8">
        <v>437</v>
      </c>
      <c r="C286">
        <f>VLOOKUP(A286,reach!$A$1:$B$658,2,FALSE)</f>
        <v>7658</v>
      </c>
    </row>
    <row r="287" spans="1:3" x14ac:dyDescent="0.3">
      <c r="A287" s="13">
        <v>44855</v>
      </c>
      <c r="B287" s="8">
        <v>368</v>
      </c>
      <c r="C287">
        <f>VLOOKUP(A287,reach!$A$1:$B$658,2,FALSE)</f>
        <v>8206</v>
      </c>
    </row>
    <row r="288" spans="1:3" x14ac:dyDescent="0.3">
      <c r="A288" s="13">
        <v>44856</v>
      </c>
      <c r="B288" s="8">
        <v>366</v>
      </c>
      <c r="C288">
        <f>VLOOKUP(A288,reach!$A$1:$B$658,2,FALSE)</f>
        <v>4785</v>
      </c>
    </row>
    <row r="289" spans="1:3" x14ac:dyDescent="0.3">
      <c r="A289" s="13">
        <v>44857</v>
      </c>
      <c r="B289" s="8">
        <v>342</v>
      </c>
      <c r="C289">
        <f>VLOOKUP(A289,reach!$A$1:$B$658,2,FALSE)</f>
        <v>11779</v>
      </c>
    </row>
    <row r="290" spans="1:3" x14ac:dyDescent="0.3">
      <c r="A290" s="13">
        <v>44858</v>
      </c>
      <c r="B290" s="8">
        <v>540</v>
      </c>
      <c r="C290">
        <f>VLOOKUP(A290,reach!$A$1:$B$658,2,FALSE)</f>
        <v>24779</v>
      </c>
    </row>
    <row r="291" spans="1:3" x14ac:dyDescent="0.3">
      <c r="A291" s="13">
        <v>44859</v>
      </c>
      <c r="B291" s="8">
        <v>505</v>
      </c>
      <c r="C291">
        <f>VLOOKUP(A291,reach!$A$1:$B$658,2,FALSE)</f>
        <v>18095</v>
      </c>
    </row>
    <row r="292" spans="1:3" x14ac:dyDescent="0.3">
      <c r="A292" s="13">
        <v>44860</v>
      </c>
      <c r="B292" s="8">
        <v>447</v>
      </c>
      <c r="C292">
        <f>VLOOKUP(A292,reach!$A$1:$B$658,2,FALSE)</f>
        <v>16019</v>
      </c>
    </row>
    <row r="293" spans="1:3" x14ac:dyDescent="0.3">
      <c r="A293" s="13">
        <v>44861</v>
      </c>
      <c r="B293" s="8">
        <v>426</v>
      </c>
      <c r="C293">
        <f>VLOOKUP(A293,reach!$A$1:$B$658,2,FALSE)</f>
        <v>9439</v>
      </c>
    </row>
    <row r="294" spans="1:3" x14ac:dyDescent="0.3">
      <c r="A294" s="13">
        <v>44862</v>
      </c>
      <c r="B294" s="8">
        <v>442</v>
      </c>
      <c r="C294">
        <f>VLOOKUP(A294,reach!$A$1:$B$658,2,FALSE)</f>
        <v>9853</v>
      </c>
    </row>
    <row r="295" spans="1:3" x14ac:dyDescent="0.3">
      <c r="A295" s="13">
        <v>44863</v>
      </c>
      <c r="B295" s="8">
        <v>395</v>
      </c>
      <c r="C295">
        <f>VLOOKUP(A295,reach!$A$1:$B$658,2,FALSE)</f>
        <v>10350</v>
      </c>
    </row>
    <row r="296" spans="1:3" x14ac:dyDescent="0.3">
      <c r="A296" s="13">
        <v>44864</v>
      </c>
      <c r="B296" s="8">
        <v>352</v>
      </c>
      <c r="C296">
        <f>VLOOKUP(A296,reach!$A$1:$B$658,2,FALSE)</f>
        <v>9387</v>
      </c>
    </row>
    <row r="297" spans="1:3" x14ac:dyDescent="0.3">
      <c r="A297" s="13">
        <v>44865</v>
      </c>
      <c r="B297" s="8">
        <v>382</v>
      </c>
      <c r="C297">
        <f>VLOOKUP(A297,reach!$A$1:$B$658,2,FALSE)</f>
        <v>9187</v>
      </c>
    </row>
    <row r="298" spans="1:3" x14ac:dyDescent="0.3">
      <c r="A298" s="13">
        <v>44866</v>
      </c>
      <c r="B298" s="8">
        <v>595</v>
      </c>
      <c r="C298">
        <f>VLOOKUP(A298,reach!$A$1:$B$658,2,FALSE)</f>
        <v>13581</v>
      </c>
    </row>
    <row r="299" spans="1:3" x14ac:dyDescent="0.3">
      <c r="A299" s="13">
        <v>44867</v>
      </c>
      <c r="B299" s="8">
        <v>469</v>
      </c>
      <c r="C299">
        <f>VLOOKUP(A299,reach!$A$1:$B$658,2,FALSE)</f>
        <v>9211</v>
      </c>
    </row>
    <row r="300" spans="1:3" x14ac:dyDescent="0.3">
      <c r="A300" s="13">
        <v>44868</v>
      </c>
      <c r="B300" s="8">
        <v>624</v>
      </c>
      <c r="C300">
        <f>VLOOKUP(A300,reach!$A$1:$B$658,2,FALSE)</f>
        <v>11680</v>
      </c>
    </row>
    <row r="301" spans="1:3" x14ac:dyDescent="0.3">
      <c r="A301" s="13">
        <v>44869</v>
      </c>
      <c r="B301" s="8">
        <v>530</v>
      </c>
      <c r="C301">
        <f>VLOOKUP(A301,reach!$A$1:$B$658,2,FALSE)</f>
        <v>10912</v>
      </c>
    </row>
    <row r="302" spans="1:3" x14ac:dyDescent="0.3">
      <c r="A302" s="13">
        <v>44870</v>
      </c>
      <c r="B302" s="8">
        <v>534</v>
      </c>
      <c r="C302">
        <f>VLOOKUP(A302,reach!$A$1:$B$658,2,FALSE)</f>
        <v>10489</v>
      </c>
    </row>
    <row r="303" spans="1:3" x14ac:dyDescent="0.3">
      <c r="A303" s="13">
        <v>44871</v>
      </c>
      <c r="B303" s="8">
        <v>519</v>
      </c>
      <c r="C303">
        <f>VLOOKUP(A303,reach!$A$1:$B$658,2,FALSE)</f>
        <v>11082</v>
      </c>
    </row>
    <row r="304" spans="1:3" x14ac:dyDescent="0.3">
      <c r="A304" s="13">
        <v>44872</v>
      </c>
      <c r="B304" s="8">
        <v>509</v>
      </c>
      <c r="C304">
        <f>VLOOKUP(A304,reach!$A$1:$B$658,2,FALSE)</f>
        <v>10833</v>
      </c>
    </row>
    <row r="305" spans="1:3" x14ac:dyDescent="0.3">
      <c r="A305" s="13">
        <v>44873</v>
      </c>
      <c r="B305" s="8">
        <v>515</v>
      </c>
      <c r="C305">
        <f>VLOOKUP(A305,reach!$A$1:$B$658,2,FALSE)</f>
        <v>9822</v>
      </c>
    </row>
    <row r="306" spans="1:3" x14ac:dyDescent="0.3">
      <c r="A306" s="13">
        <v>44874</v>
      </c>
      <c r="B306" s="8">
        <v>443</v>
      </c>
      <c r="C306">
        <f>VLOOKUP(A306,reach!$A$1:$B$658,2,FALSE)</f>
        <v>8435</v>
      </c>
    </row>
    <row r="307" spans="1:3" x14ac:dyDescent="0.3">
      <c r="A307" s="13">
        <v>44875</v>
      </c>
      <c r="B307" s="8">
        <v>476</v>
      </c>
      <c r="C307">
        <f>VLOOKUP(A307,reach!$A$1:$B$658,2,FALSE)</f>
        <v>8328</v>
      </c>
    </row>
    <row r="308" spans="1:3" x14ac:dyDescent="0.3">
      <c r="A308" s="13">
        <v>44876</v>
      </c>
      <c r="B308" s="8">
        <v>458</v>
      </c>
      <c r="C308">
        <f>VLOOKUP(A308,reach!$A$1:$B$658,2,FALSE)</f>
        <v>9911</v>
      </c>
    </row>
    <row r="309" spans="1:3" x14ac:dyDescent="0.3">
      <c r="A309" s="13">
        <v>44877</v>
      </c>
      <c r="B309" s="8">
        <v>474</v>
      </c>
      <c r="C309">
        <f>VLOOKUP(A309,reach!$A$1:$B$658,2,FALSE)</f>
        <v>10026</v>
      </c>
    </row>
    <row r="310" spans="1:3" x14ac:dyDescent="0.3">
      <c r="A310" s="13">
        <v>44878</v>
      </c>
      <c r="B310" s="8">
        <v>458</v>
      </c>
      <c r="C310">
        <f>VLOOKUP(A310,reach!$A$1:$B$658,2,FALSE)</f>
        <v>8455</v>
      </c>
    </row>
    <row r="311" spans="1:3" x14ac:dyDescent="0.3">
      <c r="A311" s="13">
        <v>44879</v>
      </c>
      <c r="B311" s="8">
        <v>694</v>
      </c>
      <c r="C311">
        <f>VLOOKUP(A311,reach!$A$1:$B$658,2,FALSE)</f>
        <v>19825</v>
      </c>
    </row>
    <row r="312" spans="1:3" x14ac:dyDescent="0.3">
      <c r="A312" s="13">
        <v>44880</v>
      </c>
      <c r="B312" s="8">
        <v>496</v>
      </c>
      <c r="C312">
        <f>VLOOKUP(A312,reach!$A$1:$B$658,2,FALSE)</f>
        <v>12745</v>
      </c>
    </row>
    <row r="313" spans="1:3" x14ac:dyDescent="0.3">
      <c r="A313" s="13">
        <v>44881</v>
      </c>
      <c r="B313" s="8">
        <v>526</v>
      </c>
      <c r="C313">
        <f>VLOOKUP(A313,reach!$A$1:$B$658,2,FALSE)</f>
        <v>20277</v>
      </c>
    </row>
    <row r="314" spans="1:3" x14ac:dyDescent="0.3">
      <c r="A314" s="13">
        <v>44882</v>
      </c>
      <c r="B314" s="8">
        <v>475</v>
      </c>
      <c r="C314">
        <f>VLOOKUP(A314,reach!$A$1:$B$658,2,FALSE)</f>
        <v>12830</v>
      </c>
    </row>
    <row r="315" spans="1:3" x14ac:dyDescent="0.3">
      <c r="A315" s="13">
        <v>44883</v>
      </c>
      <c r="B315" s="8">
        <v>425</v>
      </c>
      <c r="C315">
        <f>VLOOKUP(A315,reach!$A$1:$B$658,2,FALSE)</f>
        <v>19931</v>
      </c>
    </row>
    <row r="316" spans="1:3" x14ac:dyDescent="0.3">
      <c r="A316" s="13">
        <v>44884</v>
      </c>
      <c r="B316" s="8">
        <v>355</v>
      </c>
      <c r="C316">
        <f>VLOOKUP(A316,reach!$A$1:$B$658,2,FALSE)</f>
        <v>9698</v>
      </c>
    </row>
    <row r="317" spans="1:3" x14ac:dyDescent="0.3">
      <c r="A317" s="13">
        <v>44885</v>
      </c>
      <c r="B317" s="8">
        <v>322</v>
      </c>
      <c r="C317">
        <f>VLOOKUP(A317,reach!$A$1:$B$658,2,FALSE)</f>
        <v>7689</v>
      </c>
    </row>
    <row r="318" spans="1:3" x14ac:dyDescent="0.3">
      <c r="A318" s="13">
        <v>44886</v>
      </c>
      <c r="B318" s="8">
        <v>310</v>
      </c>
      <c r="C318">
        <f>VLOOKUP(A318,reach!$A$1:$B$658,2,FALSE)</f>
        <v>9661</v>
      </c>
    </row>
    <row r="319" spans="1:3" x14ac:dyDescent="0.3">
      <c r="A319" s="13">
        <v>44887</v>
      </c>
      <c r="B319" s="8">
        <v>309</v>
      </c>
      <c r="C319">
        <f>VLOOKUP(A319,reach!$A$1:$B$658,2,FALSE)</f>
        <v>8073</v>
      </c>
    </row>
    <row r="320" spans="1:3" x14ac:dyDescent="0.3">
      <c r="A320" s="13">
        <v>44888</v>
      </c>
      <c r="B320" s="8">
        <v>366</v>
      </c>
      <c r="C320">
        <f>VLOOKUP(A320,reach!$A$1:$B$658,2,FALSE)</f>
        <v>9117</v>
      </c>
    </row>
    <row r="321" spans="1:3" x14ac:dyDescent="0.3">
      <c r="A321" s="13">
        <v>44889</v>
      </c>
      <c r="B321" s="8">
        <v>358</v>
      </c>
      <c r="C321">
        <f>VLOOKUP(A321,reach!$A$1:$B$658,2,FALSE)</f>
        <v>6012</v>
      </c>
    </row>
    <row r="322" spans="1:3" x14ac:dyDescent="0.3">
      <c r="A322" s="13">
        <v>44890</v>
      </c>
      <c r="B322" s="8">
        <v>663</v>
      </c>
      <c r="C322">
        <f>VLOOKUP(A322,reach!$A$1:$B$658,2,FALSE)</f>
        <v>8298</v>
      </c>
    </row>
    <row r="323" spans="1:3" x14ac:dyDescent="0.3">
      <c r="A323" s="13">
        <v>44891</v>
      </c>
      <c r="B323" s="8">
        <v>786</v>
      </c>
      <c r="C323">
        <f>VLOOKUP(A323,reach!$A$1:$B$658,2,FALSE)</f>
        <v>19326</v>
      </c>
    </row>
    <row r="324" spans="1:3" x14ac:dyDescent="0.3">
      <c r="A324" s="13">
        <v>44892</v>
      </c>
      <c r="B324" s="8">
        <v>333</v>
      </c>
      <c r="C324">
        <f>VLOOKUP(A324,reach!$A$1:$B$658,2,FALSE)</f>
        <v>6687</v>
      </c>
    </row>
    <row r="325" spans="1:3" x14ac:dyDescent="0.3">
      <c r="A325" s="13">
        <v>44893</v>
      </c>
      <c r="B325" s="8">
        <v>784</v>
      </c>
      <c r="C325">
        <f>VLOOKUP(A325,reach!$A$1:$B$658,2,FALSE)</f>
        <v>23559</v>
      </c>
    </row>
    <row r="326" spans="1:3" x14ac:dyDescent="0.3">
      <c r="A326" s="13">
        <v>44894</v>
      </c>
      <c r="B326" s="8">
        <v>557</v>
      </c>
      <c r="C326">
        <f>VLOOKUP(A326,reach!$A$1:$B$658,2,FALSE)</f>
        <v>15266</v>
      </c>
    </row>
    <row r="327" spans="1:3" x14ac:dyDescent="0.3">
      <c r="A327" s="13">
        <v>44895</v>
      </c>
      <c r="B327" s="8">
        <v>722</v>
      </c>
      <c r="C327">
        <f>VLOOKUP(A327,reach!$A$1:$B$658,2,FALSE)</f>
        <v>24547</v>
      </c>
    </row>
    <row r="328" spans="1:3" x14ac:dyDescent="0.3">
      <c r="A328" s="13">
        <v>44896</v>
      </c>
      <c r="B328" s="8">
        <v>1002</v>
      </c>
      <c r="C328">
        <f>VLOOKUP(A328,reach!$A$1:$B$658,2,FALSE)</f>
        <v>35414</v>
      </c>
    </row>
    <row r="329" spans="1:3" x14ac:dyDescent="0.3">
      <c r="A329" s="13">
        <v>44897</v>
      </c>
      <c r="B329" s="8">
        <v>1024</v>
      </c>
      <c r="C329">
        <f>VLOOKUP(A329,reach!$A$1:$B$658,2,FALSE)</f>
        <v>30583</v>
      </c>
    </row>
    <row r="330" spans="1:3" x14ac:dyDescent="0.3">
      <c r="A330" s="13">
        <v>44898</v>
      </c>
      <c r="B330" s="8">
        <v>875</v>
      </c>
      <c r="C330">
        <f>VLOOKUP(A330,reach!$A$1:$B$658,2,FALSE)</f>
        <v>32112</v>
      </c>
    </row>
    <row r="331" spans="1:3" x14ac:dyDescent="0.3">
      <c r="A331" s="13">
        <v>44899</v>
      </c>
      <c r="B331" s="8">
        <v>829</v>
      </c>
      <c r="C331">
        <f>VLOOKUP(A331,reach!$A$1:$B$658,2,FALSE)</f>
        <v>30851</v>
      </c>
    </row>
    <row r="332" spans="1:3" x14ac:dyDescent="0.3">
      <c r="A332" s="13">
        <v>44900</v>
      </c>
      <c r="B332" s="8">
        <v>1069</v>
      </c>
      <c r="C332">
        <f>VLOOKUP(A332,reach!$A$1:$B$658,2,FALSE)</f>
        <v>39611</v>
      </c>
    </row>
    <row r="333" spans="1:3" x14ac:dyDescent="0.3">
      <c r="A333" s="13">
        <v>44901</v>
      </c>
      <c r="B333" s="8">
        <v>1399</v>
      </c>
      <c r="C333">
        <f>VLOOKUP(A333,reach!$A$1:$B$658,2,FALSE)</f>
        <v>62370</v>
      </c>
    </row>
    <row r="334" spans="1:3" x14ac:dyDescent="0.3">
      <c r="A334" s="13">
        <v>44902</v>
      </c>
      <c r="B334" s="8">
        <v>1482</v>
      </c>
      <c r="C334">
        <f>VLOOKUP(A334,reach!$A$1:$B$658,2,FALSE)</f>
        <v>66801</v>
      </c>
    </row>
    <row r="335" spans="1:3" x14ac:dyDescent="0.3">
      <c r="A335" s="13">
        <v>44903</v>
      </c>
      <c r="B335" s="8">
        <v>1287</v>
      </c>
      <c r="C335">
        <f>VLOOKUP(A335,reach!$A$1:$B$658,2,FALSE)</f>
        <v>51602</v>
      </c>
    </row>
    <row r="336" spans="1:3" x14ac:dyDescent="0.3">
      <c r="A336" s="13">
        <v>44904</v>
      </c>
      <c r="B336" s="8">
        <v>985</v>
      </c>
      <c r="C336">
        <f>VLOOKUP(A336,reach!$A$1:$B$658,2,FALSE)</f>
        <v>39309</v>
      </c>
    </row>
    <row r="337" spans="1:3" x14ac:dyDescent="0.3">
      <c r="A337" s="13">
        <v>44905</v>
      </c>
      <c r="B337" s="8">
        <v>933</v>
      </c>
      <c r="C337">
        <f>VLOOKUP(A337,reach!$A$1:$B$658,2,FALSE)</f>
        <v>39655</v>
      </c>
    </row>
    <row r="338" spans="1:3" x14ac:dyDescent="0.3">
      <c r="A338" s="13">
        <v>44906</v>
      </c>
      <c r="B338" s="8">
        <v>954</v>
      </c>
      <c r="C338">
        <f>VLOOKUP(A338,reach!$A$1:$B$658,2,FALSE)</f>
        <v>38036</v>
      </c>
    </row>
    <row r="339" spans="1:3" x14ac:dyDescent="0.3">
      <c r="A339" s="13">
        <v>44907</v>
      </c>
      <c r="B339" s="8">
        <v>825</v>
      </c>
      <c r="C339">
        <f>VLOOKUP(A339,reach!$A$1:$B$658,2,FALSE)</f>
        <v>32650</v>
      </c>
    </row>
    <row r="340" spans="1:3" x14ac:dyDescent="0.3">
      <c r="A340" s="13">
        <v>44908</v>
      </c>
      <c r="B340" s="8">
        <v>726</v>
      </c>
      <c r="C340">
        <f>VLOOKUP(A340,reach!$A$1:$B$658,2,FALSE)</f>
        <v>29979</v>
      </c>
    </row>
    <row r="341" spans="1:3" x14ac:dyDescent="0.3">
      <c r="A341" s="13">
        <v>44909</v>
      </c>
      <c r="B341" s="8">
        <v>706</v>
      </c>
      <c r="C341">
        <f>VLOOKUP(A341,reach!$A$1:$B$658,2,FALSE)</f>
        <v>29539</v>
      </c>
    </row>
    <row r="342" spans="1:3" x14ac:dyDescent="0.3">
      <c r="A342" s="13">
        <v>44910</v>
      </c>
      <c r="B342" s="8">
        <v>1074</v>
      </c>
      <c r="C342">
        <f>VLOOKUP(A342,reach!$A$1:$B$658,2,FALSE)</f>
        <v>49355</v>
      </c>
    </row>
    <row r="343" spans="1:3" x14ac:dyDescent="0.3">
      <c r="A343" s="13">
        <v>44911</v>
      </c>
      <c r="B343" s="8">
        <v>1215</v>
      </c>
      <c r="C343">
        <f>VLOOKUP(A343,reach!$A$1:$B$658,2,FALSE)</f>
        <v>48435</v>
      </c>
    </row>
    <row r="344" spans="1:3" x14ac:dyDescent="0.3">
      <c r="A344" s="13">
        <v>44912</v>
      </c>
      <c r="B344" s="8">
        <v>966</v>
      </c>
      <c r="C344">
        <f>VLOOKUP(A344,reach!$A$1:$B$658,2,FALSE)</f>
        <v>40130</v>
      </c>
    </row>
    <row r="345" spans="1:3" x14ac:dyDescent="0.3">
      <c r="A345" s="13">
        <v>44913</v>
      </c>
      <c r="B345" s="8">
        <v>1290</v>
      </c>
      <c r="C345">
        <f>VLOOKUP(A345,reach!$A$1:$B$658,2,FALSE)</f>
        <v>49953</v>
      </c>
    </row>
    <row r="346" spans="1:3" x14ac:dyDescent="0.3">
      <c r="A346" s="13">
        <v>44914</v>
      </c>
      <c r="B346" s="8">
        <v>1679</v>
      </c>
      <c r="C346">
        <f>VLOOKUP(A346,reach!$A$1:$B$658,2,FALSE)</f>
        <v>75025</v>
      </c>
    </row>
    <row r="347" spans="1:3" x14ac:dyDescent="0.3">
      <c r="A347" s="13">
        <v>44915</v>
      </c>
      <c r="B347" s="8">
        <v>1852</v>
      </c>
      <c r="C347">
        <f>VLOOKUP(A347,reach!$A$1:$B$658,2,FALSE)</f>
        <v>88250</v>
      </c>
    </row>
    <row r="348" spans="1:3" x14ac:dyDescent="0.3">
      <c r="A348" s="13">
        <v>44916</v>
      </c>
      <c r="B348" s="8">
        <v>1738</v>
      </c>
      <c r="C348">
        <f>VLOOKUP(A348,reach!$A$1:$B$658,2,FALSE)</f>
        <v>83710</v>
      </c>
    </row>
    <row r="349" spans="1:3" x14ac:dyDescent="0.3">
      <c r="A349" s="13">
        <v>44917</v>
      </c>
      <c r="B349" s="8">
        <v>1624</v>
      </c>
      <c r="C349">
        <f>VLOOKUP(A349,reach!$A$1:$B$658,2,FALSE)</f>
        <v>73061</v>
      </c>
    </row>
    <row r="350" spans="1:3" x14ac:dyDescent="0.3">
      <c r="A350" s="13">
        <v>44918</v>
      </c>
      <c r="B350" s="8">
        <v>1342</v>
      </c>
      <c r="C350">
        <f>VLOOKUP(A350,reach!$A$1:$B$658,2,FALSE)</f>
        <v>79516</v>
      </c>
    </row>
    <row r="351" spans="1:3" x14ac:dyDescent="0.3">
      <c r="A351" s="13">
        <v>44919</v>
      </c>
      <c r="B351" s="8">
        <v>1233</v>
      </c>
      <c r="C351">
        <f>VLOOKUP(A351,reach!$A$1:$B$658,2,FALSE)</f>
        <v>68559</v>
      </c>
    </row>
    <row r="352" spans="1:3" x14ac:dyDescent="0.3">
      <c r="A352" s="13">
        <v>44920</v>
      </c>
      <c r="B352" s="8">
        <v>1271</v>
      </c>
      <c r="C352">
        <f>VLOOKUP(A352,reach!$A$1:$B$658,2,FALSE)</f>
        <v>81265</v>
      </c>
    </row>
    <row r="353" spans="1:3" x14ac:dyDescent="0.3">
      <c r="A353" s="13">
        <v>44921</v>
      </c>
      <c r="B353" s="8">
        <v>1874</v>
      </c>
      <c r="C353">
        <f>VLOOKUP(A353,reach!$A$1:$B$658,2,FALSE)</f>
        <v>87274</v>
      </c>
    </row>
    <row r="354" spans="1:3" x14ac:dyDescent="0.3">
      <c r="A354" s="13">
        <v>44922</v>
      </c>
      <c r="B354" s="8">
        <v>2007</v>
      </c>
      <c r="C354">
        <f>VLOOKUP(A354,reach!$A$1:$B$658,2,FALSE)</f>
        <v>90302</v>
      </c>
    </row>
    <row r="355" spans="1:3" x14ac:dyDescent="0.3">
      <c r="A355" s="13">
        <v>44923</v>
      </c>
      <c r="B355" s="8">
        <v>1842</v>
      </c>
      <c r="C355">
        <f>VLOOKUP(A355,reach!$A$1:$B$658,2,FALSE)</f>
        <v>89972</v>
      </c>
    </row>
    <row r="356" spans="1:3" x14ac:dyDescent="0.3">
      <c r="A356" s="13">
        <v>44924</v>
      </c>
      <c r="B356" s="8">
        <v>1564</v>
      </c>
      <c r="C356">
        <f>VLOOKUP(A356,reach!$A$1:$B$658,2,FALSE)</f>
        <v>73967</v>
      </c>
    </row>
    <row r="357" spans="1:3" x14ac:dyDescent="0.3">
      <c r="A357" s="13">
        <v>44925</v>
      </c>
      <c r="B357" s="8">
        <v>1467</v>
      </c>
      <c r="C357">
        <f>VLOOKUP(A357,reach!$A$1:$B$658,2,FALSE)</f>
        <v>80209</v>
      </c>
    </row>
    <row r="358" spans="1:3" x14ac:dyDescent="0.3">
      <c r="A358" s="13">
        <v>44926</v>
      </c>
      <c r="B358" s="8">
        <v>1137</v>
      </c>
      <c r="C358">
        <f>VLOOKUP(A358,reach!$A$1:$B$658,2,FALSE)</f>
        <v>53681</v>
      </c>
    </row>
    <row r="359" spans="1:3" x14ac:dyDescent="0.3">
      <c r="A359" s="13">
        <v>44927</v>
      </c>
      <c r="B359" s="8">
        <v>1115</v>
      </c>
      <c r="C359">
        <f>VLOOKUP(A359,reach!$A$1:$B$658,2,FALSE)</f>
        <v>46612</v>
      </c>
    </row>
    <row r="360" spans="1:3" x14ac:dyDescent="0.3">
      <c r="A360" s="13">
        <v>44928</v>
      </c>
      <c r="B360" s="8">
        <v>1127</v>
      </c>
      <c r="C360">
        <f>VLOOKUP(A360,reach!$A$1:$B$658,2,FALSE)</f>
        <v>45428</v>
      </c>
    </row>
    <row r="361" spans="1:3" x14ac:dyDescent="0.3">
      <c r="A361" s="13">
        <v>44929</v>
      </c>
      <c r="B361" s="8">
        <v>1261</v>
      </c>
      <c r="C361">
        <f>VLOOKUP(A361,reach!$A$1:$B$658,2,FALSE)</f>
        <v>48226</v>
      </c>
    </row>
    <row r="362" spans="1:3" x14ac:dyDescent="0.3">
      <c r="A362" s="13">
        <v>44930</v>
      </c>
      <c r="B362" s="8">
        <v>972</v>
      </c>
      <c r="C362">
        <f>VLOOKUP(A362,reach!$A$1:$B$658,2,FALSE)</f>
        <v>42266</v>
      </c>
    </row>
    <row r="363" spans="1:3" x14ac:dyDescent="0.3">
      <c r="A363" s="13">
        <v>44931</v>
      </c>
      <c r="B363" s="8">
        <v>885</v>
      </c>
      <c r="C363">
        <f>VLOOKUP(A363,reach!$A$1:$B$658,2,FALSE)</f>
        <v>34559</v>
      </c>
    </row>
    <row r="364" spans="1:3" x14ac:dyDescent="0.3">
      <c r="A364" s="13">
        <v>44932</v>
      </c>
      <c r="B364" s="8">
        <v>816</v>
      </c>
      <c r="C364">
        <f>VLOOKUP(A364,reach!$A$1:$B$658,2,FALSE)</f>
        <v>31635</v>
      </c>
    </row>
    <row r="365" spans="1:3" x14ac:dyDescent="0.3">
      <c r="A365" s="13">
        <v>44933</v>
      </c>
      <c r="B365" s="8">
        <v>875</v>
      </c>
      <c r="C365">
        <f>VLOOKUP(A365,reach!$A$1:$B$658,2,FALSE)</f>
        <v>31593</v>
      </c>
    </row>
    <row r="366" spans="1:3" x14ac:dyDescent="0.3">
      <c r="A366" s="13">
        <v>44934</v>
      </c>
      <c r="B366" s="8">
        <v>720</v>
      </c>
      <c r="C366">
        <f>VLOOKUP(A366,reach!$A$1:$B$658,2,FALSE)</f>
        <v>25577</v>
      </c>
    </row>
    <row r="367" spans="1:3" x14ac:dyDescent="0.3">
      <c r="A367" s="13">
        <v>44935</v>
      </c>
      <c r="B367" s="8">
        <v>658</v>
      </c>
      <c r="C367">
        <f>VLOOKUP(A367,reach!$A$1:$B$658,2,FALSE)</f>
        <v>22213</v>
      </c>
    </row>
    <row r="368" spans="1:3" x14ac:dyDescent="0.3">
      <c r="A368" s="13">
        <v>44936</v>
      </c>
      <c r="B368" s="8">
        <v>624</v>
      </c>
      <c r="C368">
        <f>VLOOKUP(A368,reach!$A$1:$B$658,2,FALSE)</f>
        <v>22909</v>
      </c>
    </row>
    <row r="369" spans="1:3" x14ac:dyDescent="0.3">
      <c r="A369" s="13">
        <v>44937</v>
      </c>
      <c r="B369" s="8">
        <v>634</v>
      </c>
      <c r="C369">
        <f>VLOOKUP(A369,reach!$A$1:$B$658,2,FALSE)</f>
        <v>19496</v>
      </c>
    </row>
    <row r="370" spans="1:3" x14ac:dyDescent="0.3">
      <c r="A370" s="13">
        <v>44938</v>
      </c>
      <c r="B370" s="8">
        <v>588</v>
      </c>
      <c r="C370">
        <f>VLOOKUP(A370,reach!$A$1:$B$658,2,FALSE)</f>
        <v>20459</v>
      </c>
    </row>
    <row r="371" spans="1:3" x14ac:dyDescent="0.3">
      <c r="A371" s="13">
        <v>44939</v>
      </c>
      <c r="B371" s="8">
        <v>538</v>
      </c>
      <c r="C371">
        <f>VLOOKUP(A371,reach!$A$1:$B$658,2,FALSE)</f>
        <v>18941</v>
      </c>
    </row>
    <row r="372" spans="1:3" x14ac:dyDescent="0.3">
      <c r="A372" s="13">
        <v>44940</v>
      </c>
      <c r="B372" s="8">
        <v>474</v>
      </c>
      <c r="C372">
        <f>VLOOKUP(A372,reach!$A$1:$B$658,2,FALSE)</f>
        <v>17122</v>
      </c>
    </row>
    <row r="373" spans="1:3" x14ac:dyDescent="0.3">
      <c r="A373" s="13">
        <v>44941</v>
      </c>
      <c r="B373" s="8">
        <v>564</v>
      </c>
      <c r="C373">
        <f>VLOOKUP(A373,reach!$A$1:$B$658,2,FALSE)</f>
        <v>15259</v>
      </c>
    </row>
    <row r="374" spans="1:3" x14ac:dyDescent="0.3">
      <c r="A374" s="13">
        <v>44942</v>
      </c>
      <c r="B374" s="8">
        <v>842</v>
      </c>
      <c r="C374">
        <f>VLOOKUP(A374,reach!$A$1:$B$658,2,FALSE)</f>
        <v>30096</v>
      </c>
    </row>
    <row r="375" spans="1:3" x14ac:dyDescent="0.3">
      <c r="A375" s="13">
        <v>44943</v>
      </c>
      <c r="B375" s="8">
        <v>519</v>
      </c>
      <c r="C375">
        <f>VLOOKUP(A375,reach!$A$1:$B$658,2,FALSE)</f>
        <v>16417</v>
      </c>
    </row>
    <row r="376" spans="1:3" x14ac:dyDescent="0.3">
      <c r="A376" s="13">
        <v>44944</v>
      </c>
      <c r="B376" s="8">
        <v>601</v>
      </c>
      <c r="C376">
        <f>VLOOKUP(A376,reach!$A$1:$B$658,2,FALSE)</f>
        <v>35283</v>
      </c>
    </row>
    <row r="377" spans="1:3" x14ac:dyDescent="0.3">
      <c r="A377" s="13">
        <v>44945</v>
      </c>
      <c r="B377" s="8">
        <v>436</v>
      </c>
      <c r="C377">
        <f>VLOOKUP(A377,reach!$A$1:$B$658,2,FALSE)</f>
        <v>14660</v>
      </c>
    </row>
    <row r="378" spans="1:3" x14ac:dyDescent="0.3">
      <c r="A378" s="13">
        <v>44946</v>
      </c>
      <c r="B378" s="8">
        <v>597</v>
      </c>
      <c r="C378">
        <f>VLOOKUP(A378,reach!$A$1:$B$658,2,FALSE)</f>
        <v>23009</v>
      </c>
    </row>
    <row r="379" spans="1:3" x14ac:dyDescent="0.3">
      <c r="A379" s="13">
        <v>44947</v>
      </c>
      <c r="B379" s="8">
        <v>609</v>
      </c>
      <c r="C379">
        <f>VLOOKUP(A379,reach!$A$1:$B$658,2,FALSE)</f>
        <v>26388</v>
      </c>
    </row>
    <row r="380" spans="1:3" x14ac:dyDescent="0.3">
      <c r="A380" s="13">
        <v>44948</v>
      </c>
      <c r="B380" s="8">
        <v>928</v>
      </c>
      <c r="C380">
        <f>VLOOKUP(A380,reach!$A$1:$B$658,2,FALSE)</f>
        <v>41960</v>
      </c>
    </row>
    <row r="381" spans="1:3" x14ac:dyDescent="0.3">
      <c r="A381" s="13">
        <v>44949</v>
      </c>
      <c r="B381" s="8">
        <v>577</v>
      </c>
      <c r="C381">
        <f>VLOOKUP(A381,reach!$A$1:$B$658,2,FALSE)</f>
        <v>18761</v>
      </c>
    </row>
    <row r="382" spans="1:3" x14ac:dyDescent="0.3">
      <c r="A382" s="13">
        <v>44950</v>
      </c>
      <c r="B382" s="8">
        <v>855</v>
      </c>
      <c r="C382">
        <f>VLOOKUP(A382,reach!$A$1:$B$658,2,FALSE)</f>
        <v>47536</v>
      </c>
    </row>
    <row r="383" spans="1:3" x14ac:dyDescent="0.3">
      <c r="A383" s="13">
        <v>44951</v>
      </c>
      <c r="B383" s="8">
        <v>558</v>
      </c>
      <c r="C383">
        <f>VLOOKUP(A383,reach!$A$1:$B$658,2,FALSE)</f>
        <v>22538</v>
      </c>
    </row>
    <row r="384" spans="1:3" x14ac:dyDescent="0.3">
      <c r="A384" s="13">
        <v>44952</v>
      </c>
      <c r="B384" s="8">
        <v>628</v>
      </c>
      <c r="C384">
        <f>VLOOKUP(A384,reach!$A$1:$B$658,2,FALSE)</f>
        <v>32494</v>
      </c>
    </row>
    <row r="385" spans="1:3" x14ac:dyDescent="0.3">
      <c r="A385" s="13">
        <v>44953</v>
      </c>
      <c r="B385" s="8">
        <v>436</v>
      </c>
      <c r="C385">
        <f>VLOOKUP(A385,reach!$A$1:$B$658,2,FALSE)</f>
        <v>16880</v>
      </c>
    </row>
    <row r="386" spans="1:3" x14ac:dyDescent="0.3">
      <c r="A386" s="13">
        <v>44954</v>
      </c>
      <c r="B386" s="8">
        <v>533</v>
      </c>
      <c r="C386">
        <f>VLOOKUP(A386,reach!$A$1:$B$658,2,FALSE)</f>
        <v>27016</v>
      </c>
    </row>
    <row r="387" spans="1:3" x14ac:dyDescent="0.3">
      <c r="A387" s="13">
        <v>44955</v>
      </c>
      <c r="B387" s="8">
        <v>503</v>
      </c>
      <c r="C387">
        <f>VLOOKUP(A387,reach!$A$1:$B$658,2,FALSE)</f>
        <v>17937</v>
      </c>
    </row>
    <row r="388" spans="1:3" x14ac:dyDescent="0.3">
      <c r="A388" s="13">
        <v>44956</v>
      </c>
      <c r="B388" s="8">
        <v>738</v>
      </c>
      <c r="C388">
        <f>VLOOKUP(A388,reach!$A$1:$B$658,2,FALSE)</f>
        <v>36689</v>
      </c>
    </row>
    <row r="389" spans="1:3" x14ac:dyDescent="0.3">
      <c r="A389" s="13">
        <v>44957</v>
      </c>
      <c r="B389" s="8">
        <v>441</v>
      </c>
      <c r="C389">
        <f>VLOOKUP(A389,reach!$A$1:$B$658,2,FALSE)</f>
        <v>14542</v>
      </c>
    </row>
    <row r="390" spans="1:3" x14ac:dyDescent="0.3">
      <c r="A390" s="13">
        <v>44958</v>
      </c>
      <c r="B390" s="8">
        <v>492</v>
      </c>
      <c r="C390">
        <f>VLOOKUP(A390,reach!$A$1:$B$658,2,FALSE)</f>
        <v>18567</v>
      </c>
    </row>
    <row r="391" spans="1:3" x14ac:dyDescent="0.3">
      <c r="A391" s="13">
        <v>44959</v>
      </c>
      <c r="B391" s="8">
        <v>469</v>
      </c>
      <c r="C391">
        <f>VLOOKUP(A391,reach!$A$1:$B$658,2,FALSE)</f>
        <v>14265</v>
      </c>
    </row>
    <row r="392" spans="1:3" x14ac:dyDescent="0.3">
      <c r="A392" s="13">
        <v>44960</v>
      </c>
      <c r="B392" s="8">
        <v>433</v>
      </c>
      <c r="C392">
        <f>VLOOKUP(A392,reach!$A$1:$B$658,2,FALSE)</f>
        <v>16450</v>
      </c>
    </row>
    <row r="393" spans="1:3" x14ac:dyDescent="0.3">
      <c r="A393" s="13">
        <v>44961</v>
      </c>
      <c r="B393" s="8">
        <v>426</v>
      </c>
      <c r="C393">
        <f>VLOOKUP(A393,reach!$A$1:$B$658,2,FALSE)</f>
        <v>16016</v>
      </c>
    </row>
    <row r="394" spans="1:3" x14ac:dyDescent="0.3">
      <c r="A394" s="13">
        <v>44962</v>
      </c>
      <c r="B394" s="8">
        <v>435</v>
      </c>
      <c r="C394">
        <f>VLOOKUP(A394,reach!$A$1:$B$658,2,FALSE)</f>
        <v>15320</v>
      </c>
    </row>
    <row r="395" spans="1:3" x14ac:dyDescent="0.3">
      <c r="A395" s="13">
        <v>44963</v>
      </c>
      <c r="B395" s="8">
        <v>399</v>
      </c>
      <c r="C395">
        <f>VLOOKUP(A395,reach!$A$1:$B$658,2,FALSE)</f>
        <v>13084</v>
      </c>
    </row>
    <row r="396" spans="1:3" x14ac:dyDescent="0.3">
      <c r="A396" s="13">
        <v>44964</v>
      </c>
      <c r="B396" s="8">
        <v>378</v>
      </c>
      <c r="C396">
        <f>VLOOKUP(A396,reach!$A$1:$B$658,2,FALSE)</f>
        <v>12947</v>
      </c>
    </row>
    <row r="397" spans="1:3" x14ac:dyDescent="0.3">
      <c r="A397" s="13">
        <v>44965</v>
      </c>
      <c r="B397" s="8">
        <v>497</v>
      </c>
      <c r="C397">
        <f>VLOOKUP(A397,reach!$A$1:$B$658,2,FALSE)</f>
        <v>24953</v>
      </c>
    </row>
    <row r="398" spans="1:3" x14ac:dyDescent="0.3">
      <c r="A398" s="13">
        <v>44966</v>
      </c>
      <c r="B398" s="8">
        <v>356</v>
      </c>
      <c r="C398">
        <f>VLOOKUP(A398,reach!$A$1:$B$658,2,FALSE)</f>
        <v>14073</v>
      </c>
    </row>
    <row r="399" spans="1:3" x14ac:dyDescent="0.3">
      <c r="A399" s="13">
        <v>44967</v>
      </c>
      <c r="B399" s="8">
        <v>272</v>
      </c>
      <c r="C399">
        <f>VLOOKUP(A399,reach!$A$1:$B$658,2,FALSE)</f>
        <v>5135</v>
      </c>
    </row>
    <row r="400" spans="1:3" x14ac:dyDescent="0.3">
      <c r="A400" s="13">
        <v>44968</v>
      </c>
      <c r="B400" s="8">
        <v>370</v>
      </c>
      <c r="C400">
        <f>VLOOKUP(A400,reach!$A$1:$B$658,2,FALSE)</f>
        <v>10927</v>
      </c>
    </row>
    <row r="401" spans="1:3" x14ac:dyDescent="0.3">
      <c r="A401" s="13">
        <v>44969</v>
      </c>
      <c r="B401" s="8">
        <v>464</v>
      </c>
      <c r="C401">
        <f>VLOOKUP(A401,reach!$A$1:$B$658,2,FALSE)</f>
        <v>13279</v>
      </c>
    </row>
    <row r="402" spans="1:3" x14ac:dyDescent="0.3">
      <c r="A402" s="13">
        <v>44970</v>
      </c>
      <c r="B402" s="8">
        <v>339</v>
      </c>
      <c r="C402">
        <f>VLOOKUP(A402,reach!$A$1:$B$658,2,FALSE)</f>
        <v>7768</v>
      </c>
    </row>
    <row r="403" spans="1:3" x14ac:dyDescent="0.3">
      <c r="A403" s="13">
        <v>44971</v>
      </c>
      <c r="B403" s="8">
        <v>338</v>
      </c>
      <c r="C403">
        <f>VLOOKUP(A403,reach!$A$1:$B$658,2,FALSE)</f>
        <v>9803</v>
      </c>
    </row>
    <row r="404" spans="1:3" x14ac:dyDescent="0.3">
      <c r="A404" s="13">
        <v>44972</v>
      </c>
      <c r="B404" s="8">
        <v>446</v>
      </c>
      <c r="C404">
        <f>VLOOKUP(A404,reach!$A$1:$B$658,2,FALSE)</f>
        <v>14248</v>
      </c>
    </row>
    <row r="405" spans="1:3" x14ac:dyDescent="0.3">
      <c r="A405" s="13">
        <v>44973</v>
      </c>
      <c r="B405" s="8">
        <v>446</v>
      </c>
      <c r="C405">
        <f>VLOOKUP(A405,reach!$A$1:$B$658,2,FALSE)</f>
        <v>11959</v>
      </c>
    </row>
    <row r="406" spans="1:3" x14ac:dyDescent="0.3">
      <c r="A406" s="13">
        <v>44974</v>
      </c>
      <c r="B406" s="8">
        <v>318</v>
      </c>
      <c r="C406">
        <f>VLOOKUP(A406,reach!$A$1:$B$658,2,FALSE)</f>
        <v>7123</v>
      </c>
    </row>
    <row r="407" spans="1:3" x14ac:dyDescent="0.3">
      <c r="A407" s="13">
        <v>44975</v>
      </c>
      <c r="B407" s="8">
        <v>313</v>
      </c>
      <c r="C407">
        <f>VLOOKUP(A407,reach!$A$1:$B$658,2,FALSE)</f>
        <v>8088</v>
      </c>
    </row>
    <row r="408" spans="1:3" x14ac:dyDescent="0.3">
      <c r="A408" s="13">
        <v>44976</v>
      </c>
      <c r="B408" s="8">
        <v>283</v>
      </c>
      <c r="C408">
        <f>VLOOKUP(A408,reach!$A$1:$B$658,2,FALSE)</f>
        <v>6175</v>
      </c>
    </row>
    <row r="409" spans="1:3" x14ac:dyDescent="0.3">
      <c r="A409" s="13">
        <v>44977</v>
      </c>
      <c r="B409" s="8">
        <v>317</v>
      </c>
      <c r="C409">
        <f>VLOOKUP(A409,reach!$A$1:$B$658,2,FALSE)</f>
        <v>8274</v>
      </c>
    </row>
    <row r="410" spans="1:3" x14ac:dyDescent="0.3">
      <c r="A410" s="13">
        <v>44978</v>
      </c>
      <c r="B410" s="8">
        <v>354</v>
      </c>
      <c r="C410">
        <f>VLOOKUP(A410,reach!$A$1:$B$658,2,FALSE)</f>
        <v>8569</v>
      </c>
    </row>
    <row r="411" spans="1:3" x14ac:dyDescent="0.3">
      <c r="A411" s="13">
        <v>44979</v>
      </c>
      <c r="B411" s="8">
        <v>462</v>
      </c>
      <c r="C411">
        <f>VLOOKUP(A411,reach!$A$1:$B$658,2,FALSE)</f>
        <v>14626</v>
      </c>
    </row>
    <row r="412" spans="1:3" x14ac:dyDescent="0.3">
      <c r="A412" s="13">
        <v>44980</v>
      </c>
      <c r="B412" s="8">
        <v>375</v>
      </c>
      <c r="C412">
        <f>VLOOKUP(A412,reach!$A$1:$B$658,2,FALSE)</f>
        <v>12427</v>
      </c>
    </row>
    <row r="413" spans="1:3" x14ac:dyDescent="0.3">
      <c r="A413" s="13">
        <v>44981</v>
      </c>
      <c r="B413" s="8">
        <v>258</v>
      </c>
      <c r="C413">
        <f>VLOOKUP(A413,reach!$A$1:$B$658,2,FALSE)</f>
        <v>5799</v>
      </c>
    </row>
    <row r="414" spans="1:3" x14ac:dyDescent="0.3">
      <c r="A414" s="13">
        <v>44982</v>
      </c>
      <c r="B414" s="8">
        <v>444</v>
      </c>
      <c r="C414">
        <f>VLOOKUP(A414,reach!$A$1:$B$658,2,FALSE)</f>
        <v>14537</v>
      </c>
    </row>
    <row r="415" spans="1:3" x14ac:dyDescent="0.3">
      <c r="A415" s="13">
        <v>44983</v>
      </c>
      <c r="B415" s="8">
        <v>627</v>
      </c>
      <c r="C415">
        <f>VLOOKUP(A415,reach!$A$1:$B$658,2,FALSE)</f>
        <v>13187</v>
      </c>
    </row>
    <row r="416" spans="1:3" x14ac:dyDescent="0.3">
      <c r="A416" s="13">
        <v>44984</v>
      </c>
      <c r="B416" s="8">
        <v>465</v>
      </c>
      <c r="C416">
        <f>VLOOKUP(A416,reach!$A$1:$B$658,2,FALSE)</f>
        <v>12025</v>
      </c>
    </row>
    <row r="417" spans="1:3" x14ac:dyDescent="0.3">
      <c r="A417" s="13">
        <v>44985</v>
      </c>
      <c r="B417" s="8">
        <v>406</v>
      </c>
      <c r="C417">
        <f>VLOOKUP(A417,reach!$A$1:$B$658,2,FALSE)</f>
        <v>9454</v>
      </c>
    </row>
    <row r="418" spans="1:3" x14ac:dyDescent="0.3">
      <c r="A418" s="13">
        <v>44986</v>
      </c>
      <c r="B418" s="8">
        <v>1015</v>
      </c>
      <c r="C418">
        <f>VLOOKUP(A418,reach!$A$1:$B$658,2,FALSE)</f>
        <v>45333</v>
      </c>
    </row>
    <row r="419" spans="1:3" x14ac:dyDescent="0.3">
      <c r="A419" s="13">
        <v>44987</v>
      </c>
      <c r="B419" s="8">
        <v>642</v>
      </c>
      <c r="C419">
        <f>VLOOKUP(A419,reach!$A$1:$B$658,2,FALSE)</f>
        <v>25792</v>
      </c>
    </row>
    <row r="420" spans="1:3" x14ac:dyDescent="0.3">
      <c r="A420" s="13">
        <v>44988</v>
      </c>
      <c r="B420" s="8">
        <v>630</v>
      </c>
      <c r="C420">
        <f>VLOOKUP(A420,reach!$A$1:$B$658,2,FALSE)</f>
        <v>30247</v>
      </c>
    </row>
    <row r="421" spans="1:3" x14ac:dyDescent="0.3">
      <c r="A421" s="13">
        <v>44989</v>
      </c>
      <c r="B421" s="8">
        <v>542</v>
      </c>
      <c r="C421">
        <f>VLOOKUP(A421,reach!$A$1:$B$658,2,FALSE)</f>
        <v>21611</v>
      </c>
    </row>
    <row r="422" spans="1:3" x14ac:dyDescent="0.3">
      <c r="A422" s="13">
        <v>44990</v>
      </c>
      <c r="B422" s="8">
        <v>545</v>
      </c>
      <c r="C422">
        <f>VLOOKUP(A422,reach!$A$1:$B$658,2,FALSE)</f>
        <v>21416</v>
      </c>
    </row>
    <row r="423" spans="1:3" x14ac:dyDescent="0.3">
      <c r="A423" s="13">
        <v>44991</v>
      </c>
      <c r="B423" s="8">
        <v>491</v>
      </c>
      <c r="C423">
        <f>VLOOKUP(A423,reach!$A$1:$B$658,2,FALSE)</f>
        <v>18954</v>
      </c>
    </row>
    <row r="424" spans="1:3" x14ac:dyDescent="0.3">
      <c r="A424" s="13">
        <v>44992</v>
      </c>
      <c r="B424" s="8">
        <v>546</v>
      </c>
      <c r="C424">
        <f>VLOOKUP(A424,reach!$A$1:$B$658,2,FALSE)</f>
        <v>19478</v>
      </c>
    </row>
    <row r="425" spans="1:3" x14ac:dyDescent="0.3">
      <c r="A425" s="13">
        <v>44993</v>
      </c>
      <c r="B425" s="8">
        <v>451</v>
      </c>
      <c r="C425">
        <f>VLOOKUP(A425,reach!$A$1:$B$658,2,FALSE)</f>
        <v>14656</v>
      </c>
    </row>
    <row r="426" spans="1:3" x14ac:dyDescent="0.3">
      <c r="A426" s="13">
        <v>44994</v>
      </c>
      <c r="B426" s="8">
        <v>650</v>
      </c>
      <c r="C426">
        <f>VLOOKUP(A426,reach!$A$1:$B$658,2,FALSE)</f>
        <v>17568</v>
      </c>
    </row>
    <row r="427" spans="1:3" x14ac:dyDescent="0.3">
      <c r="A427" s="13">
        <v>44995</v>
      </c>
      <c r="B427" s="8">
        <v>637</v>
      </c>
      <c r="C427">
        <f>VLOOKUP(A427,reach!$A$1:$B$658,2,FALSE)</f>
        <v>31855</v>
      </c>
    </row>
    <row r="428" spans="1:3" x14ac:dyDescent="0.3">
      <c r="A428" s="13">
        <v>44996</v>
      </c>
      <c r="B428" s="8">
        <v>488</v>
      </c>
      <c r="C428">
        <f>VLOOKUP(A428,reach!$A$1:$B$658,2,FALSE)</f>
        <v>22575</v>
      </c>
    </row>
    <row r="429" spans="1:3" x14ac:dyDescent="0.3">
      <c r="A429" s="13">
        <v>44997</v>
      </c>
      <c r="B429" s="8">
        <v>362</v>
      </c>
      <c r="C429">
        <f>VLOOKUP(A429,reach!$A$1:$B$658,2,FALSE)</f>
        <v>9970</v>
      </c>
    </row>
    <row r="430" spans="1:3" x14ac:dyDescent="0.3">
      <c r="A430" s="13">
        <v>44998</v>
      </c>
      <c r="B430" s="8">
        <v>559</v>
      </c>
      <c r="C430">
        <f>VLOOKUP(A430,reach!$A$1:$B$658,2,FALSE)</f>
        <v>19647</v>
      </c>
    </row>
    <row r="431" spans="1:3" x14ac:dyDescent="0.3">
      <c r="A431" s="13">
        <v>44999</v>
      </c>
      <c r="B431" s="8">
        <v>536</v>
      </c>
      <c r="C431">
        <f>VLOOKUP(A431,reach!$A$1:$B$658,2,FALSE)</f>
        <v>11301</v>
      </c>
    </row>
    <row r="432" spans="1:3" x14ac:dyDescent="0.3">
      <c r="A432" s="13">
        <v>45000</v>
      </c>
      <c r="B432" s="8">
        <v>921</v>
      </c>
      <c r="C432">
        <f>VLOOKUP(A432,reach!$A$1:$B$658,2,FALSE)</f>
        <v>39830</v>
      </c>
    </row>
    <row r="433" spans="1:3" x14ac:dyDescent="0.3">
      <c r="A433" s="13">
        <v>45001</v>
      </c>
      <c r="B433" s="8">
        <v>912</v>
      </c>
      <c r="C433">
        <f>VLOOKUP(A433,reach!$A$1:$B$658,2,FALSE)</f>
        <v>30813</v>
      </c>
    </row>
    <row r="434" spans="1:3" x14ac:dyDescent="0.3">
      <c r="A434" s="13">
        <v>45002</v>
      </c>
      <c r="B434" s="8">
        <v>544</v>
      </c>
      <c r="C434">
        <f>VLOOKUP(A434,reach!$A$1:$B$658,2,FALSE)</f>
        <v>24163</v>
      </c>
    </row>
    <row r="435" spans="1:3" x14ac:dyDescent="0.3">
      <c r="A435" s="13">
        <v>45003</v>
      </c>
      <c r="B435" s="8">
        <v>543</v>
      </c>
      <c r="C435">
        <f>VLOOKUP(A435,reach!$A$1:$B$658,2,FALSE)</f>
        <v>21989</v>
      </c>
    </row>
    <row r="436" spans="1:3" x14ac:dyDescent="0.3">
      <c r="A436" s="13">
        <v>45004</v>
      </c>
      <c r="B436" s="8">
        <v>460</v>
      </c>
      <c r="C436">
        <f>VLOOKUP(A436,reach!$A$1:$B$658,2,FALSE)</f>
        <v>11606</v>
      </c>
    </row>
    <row r="437" spans="1:3" x14ac:dyDescent="0.3">
      <c r="A437" s="13">
        <v>45005</v>
      </c>
      <c r="B437" s="8">
        <v>854</v>
      </c>
      <c r="C437">
        <f>VLOOKUP(A437,reach!$A$1:$B$658,2,FALSE)</f>
        <v>24835</v>
      </c>
    </row>
    <row r="438" spans="1:3" x14ac:dyDescent="0.3">
      <c r="A438" s="13">
        <v>45006</v>
      </c>
      <c r="B438" s="8">
        <v>912</v>
      </c>
      <c r="C438">
        <f>VLOOKUP(A438,reach!$A$1:$B$658,2,FALSE)</f>
        <v>29430</v>
      </c>
    </row>
    <row r="439" spans="1:3" x14ac:dyDescent="0.3">
      <c r="A439" s="13">
        <v>45007</v>
      </c>
      <c r="B439" s="8">
        <v>382</v>
      </c>
      <c r="C439">
        <f>VLOOKUP(A439,reach!$A$1:$B$658,2,FALSE)</f>
        <v>12958</v>
      </c>
    </row>
    <row r="440" spans="1:3" x14ac:dyDescent="0.3">
      <c r="A440" s="13">
        <v>45008</v>
      </c>
      <c r="B440" s="8">
        <v>480</v>
      </c>
      <c r="C440">
        <f>VLOOKUP(A440,reach!$A$1:$B$658,2,FALSE)</f>
        <v>15583</v>
      </c>
    </row>
    <row r="441" spans="1:3" x14ac:dyDescent="0.3">
      <c r="A441" s="13">
        <v>45009</v>
      </c>
      <c r="B441" s="8">
        <v>407</v>
      </c>
      <c r="C441">
        <f>VLOOKUP(A441,reach!$A$1:$B$658,2,FALSE)</f>
        <v>13152</v>
      </c>
    </row>
    <row r="442" spans="1:3" x14ac:dyDescent="0.3">
      <c r="A442" s="13">
        <v>45010</v>
      </c>
      <c r="B442" s="8">
        <v>458</v>
      </c>
      <c r="C442">
        <f>VLOOKUP(A442,reach!$A$1:$B$658,2,FALSE)</f>
        <v>13969</v>
      </c>
    </row>
    <row r="443" spans="1:3" x14ac:dyDescent="0.3">
      <c r="A443" s="13">
        <v>45011</v>
      </c>
      <c r="B443" s="8">
        <v>341</v>
      </c>
      <c r="C443">
        <f>VLOOKUP(A443,reach!$A$1:$B$658,2,FALSE)</f>
        <v>8820</v>
      </c>
    </row>
    <row r="444" spans="1:3" x14ac:dyDescent="0.3">
      <c r="A444" s="13">
        <v>45012</v>
      </c>
      <c r="B444" s="8">
        <v>637</v>
      </c>
      <c r="C444">
        <f>VLOOKUP(A444,reach!$A$1:$B$658,2,FALSE)</f>
        <v>19409</v>
      </c>
    </row>
    <row r="445" spans="1:3" x14ac:dyDescent="0.3">
      <c r="A445" s="13">
        <v>45013</v>
      </c>
      <c r="B445" s="8">
        <v>572</v>
      </c>
      <c r="C445">
        <f>VLOOKUP(A445,reach!$A$1:$B$658,2,FALSE)</f>
        <v>13453</v>
      </c>
    </row>
    <row r="446" spans="1:3" x14ac:dyDescent="0.3">
      <c r="A446" s="13">
        <v>45014</v>
      </c>
      <c r="B446" s="8">
        <v>643</v>
      </c>
      <c r="C446">
        <f>VLOOKUP(A446,reach!$A$1:$B$658,2,FALSE)</f>
        <v>15033</v>
      </c>
    </row>
    <row r="447" spans="1:3" x14ac:dyDescent="0.3">
      <c r="A447" s="13">
        <v>45015</v>
      </c>
      <c r="B447" s="8">
        <v>502</v>
      </c>
      <c r="C447">
        <f>VLOOKUP(A447,reach!$A$1:$B$658,2,FALSE)</f>
        <v>11399</v>
      </c>
    </row>
    <row r="448" spans="1:3" x14ac:dyDescent="0.3">
      <c r="A448" s="13">
        <v>45016</v>
      </c>
      <c r="B448" s="8">
        <v>486</v>
      </c>
      <c r="C448">
        <f>VLOOKUP(A448,reach!$A$1:$B$658,2,FALSE)</f>
        <v>10892</v>
      </c>
    </row>
    <row r="449" spans="1:3" x14ac:dyDescent="0.3">
      <c r="A449" s="13">
        <v>45017</v>
      </c>
      <c r="B449" s="8">
        <v>1587</v>
      </c>
      <c r="C449">
        <f>VLOOKUP(A449,reach!$A$1:$B$658,2,FALSE)</f>
        <v>53287</v>
      </c>
    </row>
    <row r="450" spans="1:3" x14ac:dyDescent="0.3">
      <c r="A450" s="13">
        <v>45018</v>
      </c>
      <c r="B450" s="8">
        <v>661</v>
      </c>
      <c r="C450">
        <f>VLOOKUP(A450,reach!$A$1:$B$658,2,FALSE)</f>
        <v>19234</v>
      </c>
    </row>
    <row r="451" spans="1:3" x14ac:dyDescent="0.3">
      <c r="A451" s="13">
        <v>45019</v>
      </c>
      <c r="B451" s="8">
        <v>570</v>
      </c>
      <c r="C451">
        <f>VLOOKUP(A451,reach!$A$1:$B$658,2,FALSE)</f>
        <v>13231</v>
      </c>
    </row>
    <row r="452" spans="1:3" x14ac:dyDescent="0.3">
      <c r="A452" s="13">
        <v>45020</v>
      </c>
      <c r="B452" s="8">
        <v>534</v>
      </c>
      <c r="C452">
        <f>VLOOKUP(A452,reach!$A$1:$B$658,2,FALSE)</f>
        <v>10090</v>
      </c>
    </row>
    <row r="453" spans="1:3" x14ac:dyDescent="0.3">
      <c r="A453" s="13">
        <v>45021</v>
      </c>
      <c r="B453" s="8">
        <v>532</v>
      </c>
      <c r="C453">
        <f>VLOOKUP(A453,reach!$A$1:$B$658,2,FALSE)</f>
        <v>17425</v>
      </c>
    </row>
    <row r="454" spans="1:3" x14ac:dyDescent="0.3">
      <c r="A454" s="13">
        <v>45022</v>
      </c>
      <c r="B454" s="8">
        <v>565</v>
      </c>
      <c r="C454">
        <f>VLOOKUP(A454,reach!$A$1:$B$658,2,FALSE)</f>
        <v>19269</v>
      </c>
    </row>
    <row r="455" spans="1:3" x14ac:dyDescent="0.3">
      <c r="A455" s="13">
        <v>45023</v>
      </c>
      <c r="B455" s="8">
        <v>1035</v>
      </c>
      <c r="C455">
        <f>VLOOKUP(A455,reach!$A$1:$B$658,2,FALSE)</f>
        <v>14805</v>
      </c>
    </row>
    <row r="456" spans="1:3" x14ac:dyDescent="0.3">
      <c r="A456" s="13">
        <v>45024</v>
      </c>
      <c r="B456" s="8">
        <v>984</v>
      </c>
      <c r="C456">
        <f>VLOOKUP(A456,reach!$A$1:$B$658,2,FALSE)</f>
        <v>19689</v>
      </c>
    </row>
    <row r="457" spans="1:3" x14ac:dyDescent="0.3">
      <c r="A457" s="13">
        <v>45025</v>
      </c>
      <c r="B457" s="8">
        <v>695</v>
      </c>
      <c r="C457">
        <f>VLOOKUP(A457,reach!$A$1:$B$658,2,FALSE)</f>
        <v>20627</v>
      </c>
    </row>
    <row r="458" spans="1:3" x14ac:dyDescent="0.3">
      <c r="A458" s="13">
        <v>45026</v>
      </c>
      <c r="B458" s="8">
        <v>587</v>
      </c>
      <c r="C458">
        <f>VLOOKUP(A458,reach!$A$1:$B$658,2,FALSE)</f>
        <v>10261</v>
      </c>
    </row>
    <row r="459" spans="1:3" x14ac:dyDescent="0.3">
      <c r="A459" s="13">
        <v>45027</v>
      </c>
      <c r="B459" s="8">
        <v>583</v>
      </c>
      <c r="C459">
        <f>VLOOKUP(A459,reach!$A$1:$B$658,2,FALSE)</f>
        <v>9437</v>
      </c>
    </row>
    <row r="460" spans="1:3" x14ac:dyDescent="0.3">
      <c r="A460" s="13">
        <v>45028</v>
      </c>
      <c r="B460" s="8">
        <v>529</v>
      </c>
      <c r="C460">
        <f>VLOOKUP(A460,reach!$A$1:$B$658,2,FALSE)</f>
        <v>16290</v>
      </c>
    </row>
    <row r="461" spans="1:3" x14ac:dyDescent="0.3">
      <c r="A461" s="13">
        <v>45029</v>
      </c>
      <c r="B461" s="8">
        <v>494</v>
      </c>
      <c r="C461">
        <f>VLOOKUP(A461,reach!$A$1:$B$658,2,FALSE)</f>
        <v>13132</v>
      </c>
    </row>
    <row r="462" spans="1:3" x14ac:dyDescent="0.3">
      <c r="A462" s="13">
        <v>45030</v>
      </c>
      <c r="B462" s="8">
        <v>459</v>
      </c>
      <c r="C462">
        <f>VLOOKUP(A462,reach!$A$1:$B$658,2,FALSE)</f>
        <v>7681</v>
      </c>
    </row>
    <row r="463" spans="1:3" x14ac:dyDescent="0.3">
      <c r="A463" s="13">
        <v>45031</v>
      </c>
      <c r="B463" s="8">
        <v>318</v>
      </c>
      <c r="C463">
        <f>VLOOKUP(A463,reach!$A$1:$B$658,2,FALSE)</f>
        <v>7970</v>
      </c>
    </row>
    <row r="464" spans="1:3" x14ac:dyDescent="0.3">
      <c r="A464" s="13">
        <v>45032</v>
      </c>
      <c r="B464" s="8">
        <v>604</v>
      </c>
      <c r="C464">
        <f>VLOOKUP(A464,reach!$A$1:$B$658,2,FALSE)</f>
        <v>11249</v>
      </c>
    </row>
    <row r="465" spans="1:3" x14ac:dyDescent="0.3">
      <c r="A465" s="13">
        <v>45033</v>
      </c>
      <c r="B465" s="8">
        <v>455</v>
      </c>
      <c r="C465">
        <f>VLOOKUP(A465,reach!$A$1:$B$658,2,FALSE)</f>
        <v>8920</v>
      </c>
    </row>
    <row r="466" spans="1:3" x14ac:dyDescent="0.3">
      <c r="A466" s="13">
        <v>45034</v>
      </c>
      <c r="B466" s="8">
        <v>396</v>
      </c>
      <c r="C466">
        <f>VLOOKUP(A466,reach!$A$1:$B$658,2,FALSE)</f>
        <v>15262</v>
      </c>
    </row>
    <row r="467" spans="1:3" x14ac:dyDescent="0.3">
      <c r="A467" s="13">
        <v>45035</v>
      </c>
      <c r="B467" s="8">
        <v>432</v>
      </c>
      <c r="C467">
        <f>VLOOKUP(A467,reach!$A$1:$B$658,2,FALSE)</f>
        <v>16960</v>
      </c>
    </row>
    <row r="468" spans="1:3" x14ac:dyDescent="0.3">
      <c r="A468" s="13">
        <v>45036</v>
      </c>
      <c r="B468" s="8">
        <v>370</v>
      </c>
      <c r="C468">
        <f>VLOOKUP(A468,reach!$A$1:$B$658,2,FALSE)</f>
        <v>15615</v>
      </c>
    </row>
    <row r="469" spans="1:3" x14ac:dyDescent="0.3">
      <c r="A469" s="13">
        <v>45037</v>
      </c>
      <c r="B469" s="8">
        <v>260</v>
      </c>
      <c r="C469">
        <f>VLOOKUP(A469,reach!$A$1:$B$658,2,FALSE)</f>
        <v>6747</v>
      </c>
    </row>
    <row r="470" spans="1:3" x14ac:dyDescent="0.3">
      <c r="A470" s="13">
        <v>45038</v>
      </c>
      <c r="B470" s="8">
        <v>216</v>
      </c>
      <c r="C470">
        <f>VLOOKUP(A470,reach!$A$1:$B$658,2,FALSE)</f>
        <v>8060</v>
      </c>
    </row>
    <row r="471" spans="1:3" x14ac:dyDescent="0.3">
      <c r="A471" s="13">
        <v>45039</v>
      </c>
      <c r="B471" s="8">
        <v>327</v>
      </c>
      <c r="C471">
        <f>VLOOKUP(A471,reach!$A$1:$B$658,2,FALSE)</f>
        <v>8212</v>
      </c>
    </row>
    <row r="472" spans="1:3" x14ac:dyDescent="0.3">
      <c r="A472" s="13">
        <v>45040</v>
      </c>
      <c r="B472" s="8">
        <v>465</v>
      </c>
      <c r="C472">
        <f>VLOOKUP(A472,reach!$A$1:$B$658,2,FALSE)</f>
        <v>15545</v>
      </c>
    </row>
    <row r="473" spans="1:3" x14ac:dyDescent="0.3">
      <c r="A473" s="13">
        <v>45041</v>
      </c>
      <c r="B473" s="8">
        <v>866</v>
      </c>
      <c r="C473">
        <f>VLOOKUP(A473,reach!$A$1:$B$658,2,FALSE)</f>
        <v>31035</v>
      </c>
    </row>
    <row r="474" spans="1:3" x14ac:dyDescent="0.3">
      <c r="A474" s="13">
        <v>45042</v>
      </c>
      <c r="B474" s="8">
        <v>447</v>
      </c>
      <c r="C474">
        <f>VLOOKUP(A474,reach!$A$1:$B$658,2,FALSE)</f>
        <v>32378</v>
      </c>
    </row>
    <row r="475" spans="1:3" x14ac:dyDescent="0.3">
      <c r="A475" s="13">
        <v>45043</v>
      </c>
      <c r="B475" s="8">
        <v>475</v>
      </c>
      <c r="C475">
        <f>VLOOKUP(A475,reach!$A$1:$B$658,2,FALSE)</f>
        <v>31429</v>
      </c>
    </row>
    <row r="476" spans="1:3" x14ac:dyDescent="0.3">
      <c r="A476" s="13">
        <v>45044</v>
      </c>
      <c r="B476" s="8">
        <v>363</v>
      </c>
      <c r="C476">
        <f>VLOOKUP(A476,reach!$A$1:$B$658,2,FALSE)</f>
        <v>20506</v>
      </c>
    </row>
    <row r="477" spans="1:3" x14ac:dyDescent="0.3">
      <c r="A477" s="13">
        <v>45045</v>
      </c>
      <c r="B477" s="8">
        <v>345</v>
      </c>
      <c r="C477">
        <f>VLOOKUP(A477,reach!$A$1:$B$658,2,FALSE)</f>
        <v>13472</v>
      </c>
    </row>
    <row r="478" spans="1:3" x14ac:dyDescent="0.3">
      <c r="A478" s="13">
        <v>45046</v>
      </c>
      <c r="B478" s="8">
        <v>671</v>
      </c>
      <c r="C478">
        <f>VLOOKUP(A478,reach!$A$1:$B$658,2,FALSE)</f>
        <v>27194</v>
      </c>
    </row>
    <row r="479" spans="1:3" x14ac:dyDescent="0.3">
      <c r="A479" s="13">
        <v>45047</v>
      </c>
      <c r="B479" s="8">
        <v>627</v>
      </c>
      <c r="C479">
        <f>VLOOKUP(A479,reach!$A$1:$B$658,2,FALSE)</f>
        <v>34448</v>
      </c>
    </row>
    <row r="480" spans="1:3" x14ac:dyDescent="0.3">
      <c r="A480" s="13">
        <v>45048</v>
      </c>
      <c r="B480" s="8">
        <v>578</v>
      </c>
      <c r="C480">
        <f>VLOOKUP(A480,reach!$A$1:$B$658,2,FALSE)</f>
        <v>36602</v>
      </c>
    </row>
    <row r="481" spans="1:3" x14ac:dyDescent="0.3">
      <c r="A481" s="13">
        <v>45049</v>
      </c>
      <c r="B481" s="8">
        <v>756</v>
      </c>
      <c r="C481">
        <f>VLOOKUP(A481,reach!$A$1:$B$658,2,FALSE)</f>
        <v>38631</v>
      </c>
    </row>
    <row r="482" spans="1:3" x14ac:dyDescent="0.3">
      <c r="A482" s="13">
        <v>45050</v>
      </c>
      <c r="B482" s="8">
        <v>662</v>
      </c>
      <c r="C482">
        <f>VLOOKUP(A482,reach!$A$1:$B$658,2,FALSE)</f>
        <v>33286</v>
      </c>
    </row>
    <row r="483" spans="1:3" x14ac:dyDescent="0.3">
      <c r="A483" s="13">
        <v>45051</v>
      </c>
      <c r="B483" s="8">
        <v>697</v>
      </c>
      <c r="C483">
        <f>VLOOKUP(A483,reach!$A$1:$B$658,2,FALSE)</f>
        <v>30533</v>
      </c>
    </row>
    <row r="484" spans="1:3" x14ac:dyDescent="0.3">
      <c r="A484" s="13">
        <v>45052</v>
      </c>
      <c r="B484" s="8">
        <v>686</v>
      </c>
      <c r="C484">
        <f>VLOOKUP(A484,reach!$A$1:$B$658,2,FALSE)</f>
        <v>30105</v>
      </c>
    </row>
    <row r="485" spans="1:3" x14ac:dyDescent="0.3">
      <c r="A485" s="13">
        <v>45053</v>
      </c>
      <c r="B485" s="8">
        <v>879</v>
      </c>
      <c r="C485">
        <f>VLOOKUP(A485,reach!$A$1:$B$658,2,FALSE)</f>
        <v>52220</v>
      </c>
    </row>
    <row r="486" spans="1:3" x14ac:dyDescent="0.3">
      <c r="A486" s="13">
        <v>45054</v>
      </c>
      <c r="B486" s="8">
        <v>780</v>
      </c>
      <c r="C486">
        <f>VLOOKUP(A486,reach!$A$1:$B$658,2,FALSE)</f>
        <v>44324</v>
      </c>
    </row>
    <row r="487" spans="1:3" x14ac:dyDescent="0.3">
      <c r="A487" s="13">
        <v>45055</v>
      </c>
      <c r="B487" s="8">
        <v>642</v>
      </c>
      <c r="C487">
        <f>VLOOKUP(A487,reach!$A$1:$B$658,2,FALSE)</f>
        <v>33778</v>
      </c>
    </row>
    <row r="488" spans="1:3" x14ac:dyDescent="0.3">
      <c r="A488" s="13">
        <v>45056</v>
      </c>
      <c r="B488" s="8">
        <v>1007</v>
      </c>
      <c r="C488">
        <f>VLOOKUP(A488,reach!$A$1:$B$658,2,FALSE)</f>
        <v>56328</v>
      </c>
    </row>
    <row r="489" spans="1:3" x14ac:dyDescent="0.3">
      <c r="A489" s="13">
        <v>45057</v>
      </c>
      <c r="B489" s="8">
        <v>1349</v>
      </c>
      <c r="C489">
        <f>VLOOKUP(A489,reach!$A$1:$B$658,2,FALSE)</f>
        <v>71004</v>
      </c>
    </row>
    <row r="490" spans="1:3" x14ac:dyDescent="0.3">
      <c r="A490" s="13">
        <v>45058</v>
      </c>
      <c r="B490" s="8">
        <v>1884</v>
      </c>
      <c r="C490">
        <f>VLOOKUP(A490,reach!$A$1:$B$658,2,FALSE)</f>
        <v>122326</v>
      </c>
    </row>
    <row r="491" spans="1:3" x14ac:dyDescent="0.3">
      <c r="A491" s="13">
        <v>45059</v>
      </c>
      <c r="B491" s="8">
        <v>1806</v>
      </c>
      <c r="C491">
        <f>VLOOKUP(A491,reach!$A$1:$B$658,2,FALSE)</f>
        <v>136843</v>
      </c>
    </row>
    <row r="492" spans="1:3" x14ac:dyDescent="0.3">
      <c r="A492" s="13">
        <v>45060</v>
      </c>
      <c r="B492" s="8">
        <v>1815</v>
      </c>
      <c r="C492">
        <f>VLOOKUP(A492,reach!$A$1:$B$658,2,FALSE)</f>
        <v>111135</v>
      </c>
    </row>
    <row r="493" spans="1:3" x14ac:dyDescent="0.3">
      <c r="A493" s="13">
        <v>45061</v>
      </c>
      <c r="B493" s="8">
        <v>2736</v>
      </c>
      <c r="C493">
        <f>VLOOKUP(A493,reach!$A$1:$B$658,2,FALSE)</f>
        <v>113277</v>
      </c>
    </row>
    <row r="494" spans="1:3" x14ac:dyDescent="0.3">
      <c r="A494" s="13">
        <v>45062</v>
      </c>
      <c r="B494" s="8">
        <v>3521</v>
      </c>
      <c r="C494">
        <f>VLOOKUP(A494,reach!$A$1:$B$658,2,FALSE)</f>
        <v>145184</v>
      </c>
    </row>
    <row r="495" spans="1:3" x14ac:dyDescent="0.3">
      <c r="A495" s="13">
        <v>45063</v>
      </c>
      <c r="B495" s="8">
        <v>6819</v>
      </c>
      <c r="C495">
        <f>VLOOKUP(A495,reach!$A$1:$B$658,2,FALSE)</f>
        <v>149297</v>
      </c>
    </row>
    <row r="496" spans="1:3" x14ac:dyDescent="0.3">
      <c r="A496" s="13">
        <v>45064</v>
      </c>
      <c r="B496" s="8">
        <v>2498</v>
      </c>
      <c r="C496">
        <f>VLOOKUP(A496,reach!$A$1:$B$658,2,FALSE)</f>
        <v>111666</v>
      </c>
    </row>
    <row r="497" spans="1:3" x14ac:dyDescent="0.3">
      <c r="A497" s="13">
        <v>45065</v>
      </c>
      <c r="B497" s="8">
        <v>1856</v>
      </c>
      <c r="C497">
        <f>VLOOKUP(A497,reach!$A$1:$B$658,2,FALSE)</f>
        <v>89277</v>
      </c>
    </row>
    <row r="498" spans="1:3" x14ac:dyDescent="0.3">
      <c r="A498" s="13">
        <v>45066</v>
      </c>
      <c r="B498" s="8">
        <v>1891</v>
      </c>
      <c r="C498">
        <f>VLOOKUP(A498,reach!$A$1:$B$658,2,FALSE)</f>
        <v>88908</v>
      </c>
    </row>
    <row r="499" spans="1:3" x14ac:dyDescent="0.3">
      <c r="A499" s="13">
        <v>45067</v>
      </c>
      <c r="B499" s="8">
        <v>1635</v>
      </c>
      <c r="C499">
        <f>VLOOKUP(A499,reach!$A$1:$B$658,2,FALSE)</f>
        <v>77750</v>
      </c>
    </row>
    <row r="500" spans="1:3" x14ac:dyDescent="0.3">
      <c r="A500" s="13">
        <v>45068</v>
      </c>
      <c r="B500" s="8">
        <v>1514</v>
      </c>
      <c r="C500">
        <f>VLOOKUP(A500,reach!$A$1:$B$658,2,FALSE)</f>
        <v>61852</v>
      </c>
    </row>
    <row r="501" spans="1:3" x14ac:dyDescent="0.3">
      <c r="A501" s="13">
        <v>45069</v>
      </c>
      <c r="B501" s="8">
        <v>1832</v>
      </c>
      <c r="C501">
        <f>VLOOKUP(A501,reach!$A$1:$B$658,2,FALSE)</f>
        <v>86286</v>
      </c>
    </row>
    <row r="502" spans="1:3" x14ac:dyDescent="0.3">
      <c r="A502" s="13">
        <v>45070</v>
      </c>
      <c r="B502" s="8">
        <v>1522</v>
      </c>
      <c r="C502">
        <f>VLOOKUP(A502,reach!$A$1:$B$658,2,FALSE)</f>
        <v>72052</v>
      </c>
    </row>
    <row r="503" spans="1:3" x14ac:dyDescent="0.3">
      <c r="A503" s="13">
        <v>45071</v>
      </c>
      <c r="B503" s="8">
        <v>1755</v>
      </c>
      <c r="C503">
        <f>VLOOKUP(A503,reach!$A$1:$B$658,2,FALSE)</f>
        <v>65697</v>
      </c>
    </row>
    <row r="504" spans="1:3" x14ac:dyDescent="0.3">
      <c r="A504" s="13">
        <v>45072</v>
      </c>
      <c r="B504" s="8">
        <v>1412</v>
      </c>
      <c r="C504">
        <f>VLOOKUP(A504,reach!$A$1:$B$658,2,FALSE)</f>
        <v>55178</v>
      </c>
    </row>
    <row r="505" spans="1:3" x14ac:dyDescent="0.3">
      <c r="A505" s="13">
        <v>45073</v>
      </c>
      <c r="B505" s="8">
        <v>1362</v>
      </c>
      <c r="C505">
        <f>VLOOKUP(A505,reach!$A$1:$B$658,2,FALSE)</f>
        <v>57814</v>
      </c>
    </row>
    <row r="506" spans="1:3" x14ac:dyDescent="0.3">
      <c r="A506" s="13">
        <v>45074</v>
      </c>
      <c r="B506" s="8">
        <v>1370</v>
      </c>
      <c r="C506">
        <f>VLOOKUP(A506,reach!$A$1:$B$658,2,FALSE)</f>
        <v>57986</v>
      </c>
    </row>
    <row r="507" spans="1:3" x14ac:dyDescent="0.3">
      <c r="A507" s="13">
        <v>45075</v>
      </c>
      <c r="B507" s="8">
        <v>1417</v>
      </c>
      <c r="C507">
        <f>VLOOKUP(A507,reach!$A$1:$B$658,2,FALSE)</f>
        <v>61982</v>
      </c>
    </row>
    <row r="508" spans="1:3" x14ac:dyDescent="0.3">
      <c r="A508" s="13">
        <v>45076</v>
      </c>
      <c r="B508" s="8">
        <v>1513</v>
      </c>
      <c r="C508">
        <f>VLOOKUP(A508,reach!$A$1:$B$658,2,FALSE)</f>
        <v>65789</v>
      </c>
    </row>
    <row r="509" spans="1:3" x14ac:dyDescent="0.3">
      <c r="A509" s="13">
        <v>45077</v>
      </c>
      <c r="B509" s="8">
        <v>1424</v>
      </c>
      <c r="C509">
        <f>VLOOKUP(A509,reach!$A$1:$B$658,2,FALSE)</f>
        <v>62652</v>
      </c>
    </row>
    <row r="510" spans="1:3" x14ac:dyDescent="0.3">
      <c r="A510" s="13">
        <v>45078</v>
      </c>
      <c r="B510" s="8">
        <v>1282</v>
      </c>
      <c r="C510">
        <f>VLOOKUP(A510,reach!$A$1:$B$658,2,FALSE)</f>
        <v>55588</v>
      </c>
    </row>
    <row r="511" spans="1:3" x14ac:dyDescent="0.3">
      <c r="A511" s="13">
        <v>45079</v>
      </c>
      <c r="B511" s="8">
        <v>2708</v>
      </c>
      <c r="C511">
        <f>VLOOKUP(A511,reach!$A$1:$B$658,2,FALSE)</f>
        <v>76732</v>
      </c>
    </row>
    <row r="512" spans="1:3" x14ac:dyDescent="0.3">
      <c r="A512" s="13">
        <v>45080</v>
      </c>
      <c r="B512" s="8">
        <v>1904</v>
      </c>
      <c r="C512">
        <f>VLOOKUP(A512,reach!$A$1:$B$658,2,FALSE)</f>
        <v>68820</v>
      </c>
    </row>
    <row r="513" spans="1:3" x14ac:dyDescent="0.3">
      <c r="A513" s="13">
        <v>45081</v>
      </c>
      <c r="B513" s="8">
        <v>1537</v>
      </c>
      <c r="C513">
        <f>VLOOKUP(A513,reach!$A$1:$B$658,2,FALSE)</f>
        <v>47200</v>
      </c>
    </row>
    <row r="514" spans="1:3" x14ac:dyDescent="0.3">
      <c r="A514" s="13">
        <v>45082</v>
      </c>
      <c r="B514" s="8">
        <v>2002</v>
      </c>
      <c r="C514">
        <f>VLOOKUP(A514,reach!$A$1:$B$658,2,FALSE)</f>
        <v>67243</v>
      </c>
    </row>
    <row r="515" spans="1:3" x14ac:dyDescent="0.3">
      <c r="A515" s="13">
        <v>45083</v>
      </c>
      <c r="B515" s="8">
        <v>2197</v>
      </c>
      <c r="C515">
        <f>VLOOKUP(A515,reach!$A$1:$B$658,2,FALSE)</f>
        <v>85915</v>
      </c>
    </row>
    <row r="516" spans="1:3" x14ac:dyDescent="0.3">
      <c r="A516" s="13">
        <v>45084</v>
      </c>
      <c r="B516" s="8">
        <v>1487</v>
      </c>
      <c r="C516">
        <f>VLOOKUP(A516,reach!$A$1:$B$658,2,FALSE)</f>
        <v>64532</v>
      </c>
    </row>
    <row r="517" spans="1:3" x14ac:dyDescent="0.3">
      <c r="A517" s="13">
        <v>45085</v>
      </c>
      <c r="B517" s="8">
        <v>1351</v>
      </c>
      <c r="C517">
        <f>VLOOKUP(A517,reach!$A$1:$B$658,2,FALSE)</f>
        <v>50737</v>
      </c>
    </row>
    <row r="518" spans="1:3" x14ac:dyDescent="0.3">
      <c r="A518" s="13">
        <v>45086</v>
      </c>
      <c r="B518" s="8">
        <v>965</v>
      </c>
      <c r="C518">
        <f>VLOOKUP(A518,reach!$A$1:$B$658,2,FALSE)</f>
        <v>39000</v>
      </c>
    </row>
    <row r="519" spans="1:3" x14ac:dyDescent="0.3">
      <c r="A519" s="13">
        <v>45087</v>
      </c>
      <c r="B519" s="8">
        <v>1063</v>
      </c>
      <c r="C519">
        <f>VLOOKUP(A519,reach!$A$1:$B$658,2,FALSE)</f>
        <v>34812</v>
      </c>
    </row>
    <row r="520" spans="1:3" x14ac:dyDescent="0.3">
      <c r="A520" s="13">
        <v>45088</v>
      </c>
      <c r="B520" s="8">
        <v>875</v>
      </c>
      <c r="C520">
        <f>VLOOKUP(A520,reach!$A$1:$B$658,2,FALSE)</f>
        <v>30806</v>
      </c>
    </row>
    <row r="521" spans="1:3" x14ac:dyDescent="0.3">
      <c r="A521" s="13">
        <v>45089</v>
      </c>
      <c r="B521" s="8">
        <v>1061</v>
      </c>
      <c r="C521">
        <f>VLOOKUP(A521,reach!$A$1:$B$658,2,FALSE)</f>
        <v>45574</v>
      </c>
    </row>
    <row r="522" spans="1:3" x14ac:dyDescent="0.3">
      <c r="A522" s="13">
        <v>45090</v>
      </c>
      <c r="B522" s="8">
        <v>1077</v>
      </c>
      <c r="C522">
        <f>VLOOKUP(A522,reach!$A$1:$B$658,2,FALSE)</f>
        <v>43369</v>
      </c>
    </row>
    <row r="523" spans="1:3" x14ac:dyDescent="0.3">
      <c r="A523" s="13">
        <v>45091</v>
      </c>
      <c r="B523" s="8">
        <v>895</v>
      </c>
      <c r="C523">
        <f>VLOOKUP(A523,reach!$A$1:$B$658,2,FALSE)</f>
        <v>33570</v>
      </c>
    </row>
    <row r="524" spans="1:3" x14ac:dyDescent="0.3">
      <c r="A524" s="13">
        <v>45092</v>
      </c>
      <c r="B524" s="8">
        <v>797</v>
      </c>
      <c r="C524">
        <f>VLOOKUP(A524,reach!$A$1:$B$658,2,FALSE)</f>
        <v>25482</v>
      </c>
    </row>
    <row r="525" spans="1:3" x14ac:dyDescent="0.3">
      <c r="A525" s="13">
        <v>45093</v>
      </c>
      <c r="B525" s="8">
        <v>718</v>
      </c>
      <c r="C525">
        <f>VLOOKUP(A525,reach!$A$1:$B$658,2,FALSE)</f>
        <v>21212</v>
      </c>
    </row>
    <row r="526" spans="1:3" x14ac:dyDescent="0.3">
      <c r="A526" s="13">
        <v>45094</v>
      </c>
      <c r="B526" s="8">
        <v>794</v>
      </c>
      <c r="C526">
        <f>VLOOKUP(A526,reach!$A$1:$B$658,2,FALSE)</f>
        <v>20688</v>
      </c>
    </row>
    <row r="527" spans="1:3" x14ac:dyDescent="0.3">
      <c r="A527" s="13">
        <v>45095</v>
      </c>
      <c r="B527" s="8">
        <v>619</v>
      </c>
      <c r="C527">
        <f>VLOOKUP(A527,reach!$A$1:$B$658,2,FALSE)</f>
        <v>17429</v>
      </c>
    </row>
    <row r="528" spans="1:3" x14ac:dyDescent="0.3">
      <c r="A528" s="13">
        <v>45096</v>
      </c>
      <c r="B528" s="8">
        <v>910</v>
      </c>
      <c r="C528">
        <f>VLOOKUP(A528,reach!$A$1:$B$658,2,FALSE)</f>
        <v>29480</v>
      </c>
    </row>
    <row r="529" spans="1:3" x14ac:dyDescent="0.3">
      <c r="A529" s="13">
        <v>45097</v>
      </c>
      <c r="B529" s="8">
        <v>835</v>
      </c>
      <c r="C529">
        <f>VLOOKUP(A529,reach!$A$1:$B$658,2,FALSE)</f>
        <v>25027</v>
      </c>
    </row>
    <row r="530" spans="1:3" x14ac:dyDescent="0.3">
      <c r="A530" s="13">
        <v>45098</v>
      </c>
      <c r="B530" s="8">
        <v>662</v>
      </c>
      <c r="C530">
        <f>VLOOKUP(A530,reach!$A$1:$B$658,2,FALSE)</f>
        <v>24432</v>
      </c>
    </row>
    <row r="531" spans="1:3" x14ac:dyDescent="0.3">
      <c r="A531" s="13">
        <v>45099</v>
      </c>
      <c r="B531" s="8">
        <v>749</v>
      </c>
      <c r="C531">
        <f>VLOOKUP(A531,reach!$A$1:$B$658,2,FALSE)</f>
        <v>29089</v>
      </c>
    </row>
    <row r="532" spans="1:3" x14ac:dyDescent="0.3">
      <c r="A532" s="13">
        <v>45100</v>
      </c>
      <c r="B532" s="8">
        <v>1197</v>
      </c>
      <c r="C532">
        <f>VLOOKUP(A532,reach!$A$1:$B$658,2,FALSE)</f>
        <v>54387</v>
      </c>
    </row>
    <row r="533" spans="1:3" x14ac:dyDescent="0.3">
      <c r="A533" s="13">
        <v>45101</v>
      </c>
      <c r="B533" s="8">
        <v>1156</v>
      </c>
      <c r="C533">
        <f>VLOOKUP(A533,reach!$A$1:$B$658,2,FALSE)</f>
        <v>36281</v>
      </c>
    </row>
    <row r="534" spans="1:3" x14ac:dyDescent="0.3">
      <c r="A534" s="13">
        <v>45102</v>
      </c>
      <c r="B534" s="8">
        <v>1152</v>
      </c>
      <c r="C534">
        <f>VLOOKUP(A534,reach!$A$1:$B$658,2,FALSE)</f>
        <v>40275</v>
      </c>
    </row>
    <row r="535" spans="1:3" x14ac:dyDescent="0.3">
      <c r="A535" s="13">
        <v>45103</v>
      </c>
      <c r="B535" s="8">
        <v>739</v>
      </c>
      <c r="C535">
        <f>VLOOKUP(A535,reach!$A$1:$B$658,2,FALSE)</f>
        <v>28641</v>
      </c>
    </row>
    <row r="536" spans="1:3" x14ac:dyDescent="0.3">
      <c r="A536" s="13">
        <v>45104</v>
      </c>
      <c r="B536" s="8">
        <v>2123</v>
      </c>
      <c r="C536">
        <f>VLOOKUP(A536,reach!$A$1:$B$658,2,FALSE)</f>
        <v>51944</v>
      </c>
    </row>
    <row r="537" spans="1:3" x14ac:dyDescent="0.3">
      <c r="A537" s="13">
        <v>45105</v>
      </c>
      <c r="B537" s="8">
        <v>979</v>
      </c>
      <c r="C537">
        <f>VLOOKUP(A537,reach!$A$1:$B$658,2,FALSE)</f>
        <v>38020</v>
      </c>
    </row>
    <row r="538" spans="1:3" x14ac:dyDescent="0.3">
      <c r="A538" s="13">
        <v>45106</v>
      </c>
      <c r="B538" s="8">
        <v>1026</v>
      </c>
      <c r="C538">
        <f>VLOOKUP(A538,reach!$A$1:$B$658,2,FALSE)</f>
        <v>32260</v>
      </c>
    </row>
    <row r="539" spans="1:3" x14ac:dyDescent="0.3">
      <c r="A539" s="13">
        <v>45107</v>
      </c>
      <c r="B539" s="8">
        <v>1369</v>
      </c>
      <c r="C539">
        <f>VLOOKUP(A539,reach!$A$1:$B$658,2,FALSE)</f>
        <v>51256</v>
      </c>
    </row>
    <row r="540" spans="1:3" x14ac:dyDescent="0.3">
      <c r="A540" s="13">
        <v>45108</v>
      </c>
      <c r="B540" s="8">
        <v>1158</v>
      </c>
      <c r="C540">
        <f>VLOOKUP(A540,reach!$A$1:$B$658,2,FALSE)</f>
        <v>42683</v>
      </c>
    </row>
    <row r="541" spans="1:3" x14ac:dyDescent="0.3">
      <c r="A541" s="13">
        <v>45109</v>
      </c>
      <c r="B541" s="8">
        <v>982</v>
      </c>
      <c r="C541">
        <f>VLOOKUP(A541,reach!$A$1:$B$658,2,FALSE)</f>
        <v>33826</v>
      </c>
    </row>
    <row r="542" spans="1:3" x14ac:dyDescent="0.3">
      <c r="A542" s="13">
        <v>45110</v>
      </c>
      <c r="B542" s="8">
        <v>851</v>
      </c>
      <c r="C542">
        <f>VLOOKUP(A542,reach!$A$1:$B$658,2,FALSE)</f>
        <v>29306</v>
      </c>
    </row>
    <row r="543" spans="1:3" x14ac:dyDescent="0.3">
      <c r="A543" s="13">
        <v>45111</v>
      </c>
      <c r="B543" s="8">
        <v>969</v>
      </c>
      <c r="C543">
        <f>VLOOKUP(A543,reach!$A$1:$B$658,2,FALSE)</f>
        <v>30808</v>
      </c>
    </row>
    <row r="544" spans="1:3" x14ac:dyDescent="0.3">
      <c r="A544" s="13">
        <v>45112</v>
      </c>
      <c r="B544" s="8">
        <v>921</v>
      </c>
      <c r="C544">
        <f>VLOOKUP(A544,reach!$A$1:$B$658,2,FALSE)</f>
        <v>31820</v>
      </c>
    </row>
    <row r="545" spans="1:3" x14ac:dyDescent="0.3">
      <c r="A545" s="13">
        <v>45113</v>
      </c>
      <c r="B545" s="8">
        <v>1131</v>
      </c>
      <c r="C545">
        <f>VLOOKUP(A545,reach!$A$1:$B$658,2,FALSE)</f>
        <v>40212</v>
      </c>
    </row>
    <row r="546" spans="1:3" x14ac:dyDescent="0.3">
      <c r="A546" s="13">
        <v>45114</v>
      </c>
      <c r="B546" s="8">
        <v>900</v>
      </c>
      <c r="C546">
        <f>VLOOKUP(A546,reach!$A$1:$B$658,2,FALSE)</f>
        <v>30461</v>
      </c>
    </row>
    <row r="547" spans="1:3" x14ac:dyDescent="0.3">
      <c r="A547" s="13">
        <v>45115</v>
      </c>
      <c r="B547" s="8">
        <v>757</v>
      </c>
      <c r="C547">
        <f>VLOOKUP(A547,reach!$A$1:$B$658,2,FALSE)</f>
        <v>26904</v>
      </c>
    </row>
    <row r="548" spans="1:3" x14ac:dyDescent="0.3">
      <c r="A548" s="13">
        <v>45116</v>
      </c>
      <c r="B548" s="8">
        <v>785</v>
      </c>
      <c r="C548">
        <f>VLOOKUP(A548,reach!$A$1:$B$658,2,FALSE)</f>
        <v>20941</v>
      </c>
    </row>
    <row r="549" spans="1:3" x14ac:dyDescent="0.3">
      <c r="A549" s="13">
        <v>45117</v>
      </c>
      <c r="B549" s="8">
        <v>715</v>
      </c>
      <c r="C549">
        <f>VLOOKUP(A549,reach!$A$1:$B$658,2,FALSE)</f>
        <v>19903</v>
      </c>
    </row>
    <row r="550" spans="1:3" x14ac:dyDescent="0.3">
      <c r="A550" s="13">
        <v>45118</v>
      </c>
      <c r="B550" s="8">
        <v>688</v>
      </c>
      <c r="C550">
        <f>VLOOKUP(A550,reach!$A$1:$B$658,2,FALSE)</f>
        <v>17637</v>
      </c>
    </row>
    <row r="551" spans="1:3" x14ac:dyDescent="0.3">
      <c r="A551" s="13">
        <v>45119</v>
      </c>
      <c r="B551" s="8">
        <v>781</v>
      </c>
      <c r="C551">
        <f>VLOOKUP(A551,reach!$A$1:$B$658,2,FALSE)</f>
        <v>22851</v>
      </c>
    </row>
    <row r="552" spans="1:3" x14ac:dyDescent="0.3">
      <c r="A552" s="13">
        <v>45120</v>
      </c>
      <c r="B552" s="8">
        <v>863</v>
      </c>
      <c r="C552">
        <f>VLOOKUP(A552,reach!$A$1:$B$658,2,FALSE)</f>
        <v>32651</v>
      </c>
    </row>
    <row r="553" spans="1:3" x14ac:dyDescent="0.3">
      <c r="A553" s="13">
        <v>45121</v>
      </c>
      <c r="B553" s="8">
        <v>999</v>
      </c>
      <c r="C553">
        <f>VLOOKUP(A553,reach!$A$1:$B$658,2,FALSE)</f>
        <v>42303</v>
      </c>
    </row>
    <row r="554" spans="1:3" x14ac:dyDescent="0.3">
      <c r="A554" s="13">
        <v>45122</v>
      </c>
      <c r="B554" s="8">
        <v>1204</v>
      </c>
      <c r="C554">
        <f>VLOOKUP(A554,reach!$A$1:$B$658,2,FALSE)</f>
        <v>56211</v>
      </c>
    </row>
    <row r="555" spans="1:3" x14ac:dyDescent="0.3">
      <c r="A555" s="13">
        <v>45123</v>
      </c>
      <c r="B555" s="8">
        <v>1286</v>
      </c>
      <c r="C555">
        <f>VLOOKUP(A555,reach!$A$1:$B$658,2,FALSE)</f>
        <v>63221</v>
      </c>
    </row>
    <row r="556" spans="1:3" x14ac:dyDescent="0.3">
      <c r="A556" s="13">
        <v>45124</v>
      </c>
      <c r="B556" s="8">
        <v>1114</v>
      </c>
      <c r="C556">
        <f>VLOOKUP(A556,reach!$A$1:$B$658,2,FALSE)</f>
        <v>56787</v>
      </c>
    </row>
    <row r="557" spans="1:3" x14ac:dyDescent="0.3">
      <c r="A557" s="13">
        <v>45125</v>
      </c>
      <c r="B557" s="8">
        <v>1248</v>
      </c>
      <c r="C557">
        <f>VLOOKUP(A557,reach!$A$1:$B$658,2,FALSE)</f>
        <v>55747</v>
      </c>
    </row>
    <row r="558" spans="1:3" x14ac:dyDescent="0.3">
      <c r="A558" s="13">
        <v>45126</v>
      </c>
      <c r="B558" s="8">
        <v>1305</v>
      </c>
      <c r="C558">
        <f>VLOOKUP(A558,reach!$A$1:$B$658,2,FALSE)</f>
        <v>63188</v>
      </c>
    </row>
    <row r="559" spans="1:3" x14ac:dyDescent="0.3">
      <c r="A559" s="13">
        <v>45127</v>
      </c>
      <c r="B559" s="8">
        <v>1335</v>
      </c>
      <c r="C559">
        <f>VLOOKUP(A559,reach!$A$1:$B$658,2,FALSE)</f>
        <v>63648</v>
      </c>
    </row>
    <row r="560" spans="1:3" x14ac:dyDescent="0.3">
      <c r="A560" s="13">
        <v>45128</v>
      </c>
      <c r="B560" s="8">
        <v>1187</v>
      </c>
      <c r="C560">
        <f>VLOOKUP(A560,reach!$A$1:$B$658,2,FALSE)</f>
        <v>46059</v>
      </c>
    </row>
    <row r="561" spans="1:3" x14ac:dyDescent="0.3">
      <c r="A561" s="13">
        <v>45129</v>
      </c>
      <c r="B561" s="8">
        <v>1474</v>
      </c>
      <c r="C561">
        <f>VLOOKUP(A561,reach!$A$1:$B$658,2,FALSE)</f>
        <v>43595</v>
      </c>
    </row>
    <row r="562" spans="1:3" x14ac:dyDescent="0.3">
      <c r="A562" s="13">
        <v>45130</v>
      </c>
      <c r="B562" s="8">
        <v>1914</v>
      </c>
      <c r="C562">
        <f>VLOOKUP(A562,reach!$A$1:$B$658,2,FALSE)</f>
        <v>42336</v>
      </c>
    </row>
    <row r="563" spans="1:3" x14ac:dyDescent="0.3">
      <c r="A563" s="13">
        <v>45131</v>
      </c>
      <c r="B563" s="8">
        <v>891</v>
      </c>
      <c r="C563">
        <f>VLOOKUP(A563,reach!$A$1:$B$658,2,FALSE)</f>
        <v>35546</v>
      </c>
    </row>
    <row r="564" spans="1:3" x14ac:dyDescent="0.3">
      <c r="A564" s="13">
        <v>45132</v>
      </c>
      <c r="B564" s="8">
        <v>951</v>
      </c>
      <c r="C564">
        <f>VLOOKUP(A564,reach!$A$1:$B$658,2,FALSE)</f>
        <v>40656</v>
      </c>
    </row>
    <row r="565" spans="1:3" x14ac:dyDescent="0.3">
      <c r="A565" s="13">
        <v>45133</v>
      </c>
      <c r="B565" s="8">
        <v>848</v>
      </c>
      <c r="C565">
        <f>VLOOKUP(A565,reach!$A$1:$B$658,2,FALSE)</f>
        <v>32341</v>
      </c>
    </row>
    <row r="566" spans="1:3" x14ac:dyDescent="0.3">
      <c r="A566" s="13">
        <v>45134</v>
      </c>
      <c r="B566" s="8">
        <v>1023</v>
      </c>
      <c r="C566">
        <f>VLOOKUP(A566,reach!$A$1:$B$658,2,FALSE)</f>
        <v>36382</v>
      </c>
    </row>
    <row r="567" spans="1:3" x14ac:dyDescent="0.3">
      <c r="A567" s="13">
        <v>45135</v>
      </c>
      <c r="B567" s="8">
        <v>598</v>
      </c>
      <c r="C567">
        <f>VLOOKUP(A567,reach!$A$1:$B$658,2,FALSE)</f>
        <v>18998</v>
      </c>
    </row>
    <row r="568" spans="1:3" x14ac:dyDescent="0.3">
      <c r="A568" s="13">
        <v>45136</v>
      </c>
      <c r="B568" s="8">
        <v>546</v>
      </c>
      <c r="C568">
        <f>VLOOKUP(A568,reach!$A$1:$B$658,2,FALSE)</f>
        <v>17594</v>
      </c>
    </row>
    <row r="569" spans="1:3" x14ac:dyDescent="0.3">
      <c r="A569" s="13">
        <v>45137</v>
      </c>
      <c r="B569" s="8">
        <v>604</v>
      </c>
      <c r="C569">
        <f>VLOOKUP(A569,reach!$A$1:$B$658,2,FALSE)</f>
        <v>25899</v>
      </c>
    </row>
    <row r="570" spans="1:3" x14ac:dyDescent="0.3">
      <c r="A570" s="13">
        <v>45138</v>
      </c>
      <c r="B570" s="8">
        <v>512</v>
      </c>
      <c r="C570">
        <f>VLOOKUP(A570,reach!$A$1:$B$658,2,FALSE)</f>
        <v>17090</v>
      </c>
    </row>
    <row r="571" spans="1:3" x14ac:dyDescent="0.3">
      <c r="A571" s="13">
        <v>45139</v>
      </c>
      <c r="B571" s="8">
        <v>730</v>
      </c>
      <c r="C571">
        <f>VLOOKUP(A571,reach!$A$1:$B$658,2,FALSE)</f>
        <v>32754</v>
      </c>
    </row>
    <row r="572" spans="1:3" x14ac:dyDescent="0.3">
      <c r="A572" s="13">
        <v>45140</v>
      </c>
      <c r="B572" s="8">
        <v>606</v>
      </c>
      <c r="C572">
        <f>VLOOKUP(A572,reach!$A$1:$B$658,2,FALSE)</f>
        <v>22673</v>
      </c>
    </row>
    <row r="573" spans="1:3" x14ac:dyDescent="0.3">
      <c r="A573" s="13">
        <v>45141</v>
      </c>
      <c r="B573" s="8">
        <v>645</v>
      </c>
      <c r="C573">
        <f>VLOOKUP(A573,reach!$A$1:$B$658,2,FALSE)</f>
        <v>26812</v>
      </c>
    </row>
    <row r="574" spans="1:3" x14ac:dyDescent="0.3">
      <c r="A574" s="13">
        <v>45142</v>
      </c>
      <c r="B574" s="8">
        <v>600</v>
      </c>
      <c r="C574">
        <f>VLOOKUP(A574,reach!$A$1:$B$658,2,FALSE)</f>
        <v>24858</v>
      </c>
    </row>
    <row r="575" spans="1:3" x14ac:dyDescent="0.3">
      <c r="A575" s="13">
        <v>45143</v>
      </c>
      <c r="B575" s="8">
        <v>567</v>
      </c>
      <c r="C575">
        <f>VLOOKUP(A575,reach!$A$1:$B$658,2,FALSE)</f>
        <v>22806</v>
      </c>
    </row>
    <row r="576" spans="1:3" x14ac:dyDescent="0.3">
      <c r="A576" s="13">
        <v>45144</v>
      </c>
      <c r="B576" s="8">
        <v>509</v>
      </c>
      <c r="C576">
        <f>VLOOKUP(A576,reach!$A$1:$B$658,2,FALSE)</f>
        <v>15137</v>
      </c>
    </row>
    <row r="577" spans="1:3" x14ac:dyDescent="0.3">
      <c r="A577" s="13">
        <v>45145</v>
      </c>
      <c r="B577" s="8">
        <v>641</v>
      </c>
      <c r="C577">
        <f>VLOOKUP(A577,reach!$A$1:$B$658,2,FALSE)</f>
        <v>30244</v>
      </c>
    </row>
    <row r="578" spans="1:3" x14ac:dyDescent="0.3">
      <c r="A578" s="13">
        <v>45146</v>
      </c>
      <c r="B578" s="8">
        <v>525</v>
      </c>
      <c r="C578">
        <f>VLOOKUP(A578,reach!$A$1:$B$658,2,FALSE)</f>
        <v>21086</v>
      </c>
    </row>
    <row r="579" spans="1:3" x14ac:dyDescent="0.3">
      <c r="A579" s="13">
        <v>45147</v>
      </c>
      <c r="B579" s="8">
        <v>534</v>
      </c>
      <c r="C579">
        <f>VLOOKUP(A579,reach!$A$1:$B$658,2,FALSE)</f>
        <v>16546</v>
      </c>
    </row>
    <row r="580" spans="1:3" x14ac:dyDescent="0.3">
      <c r="A580" s="13">
        <v>45148</v>
      </c>
      <c r="B580" s="8">
        <v>442</v>
      </c>
      <c r="C580">
        <f>VLOOKUP(A580,reach!$A$1:$B$658,2,FALSE)</f>
        <v>13998</v>
      </c>
    </row>
    <row r="581" spans="1:3" x14ac:dyDescent="0.3">
      <c r="A581" s="13">
        <v>45149</v>
      </c>
      <c r="B581" s="8">
        <v>366</v>
      </c>
      <c r="C581">
        <f>VLOOKUP(A581,reach!$A$1:$B$658,2,FALSE)</f>
        <v>10048</v>
      </c>
    </row>
    <row r="582" spans="1:3" x14ac:dyDescent="0.3">
      <c r="A582" s="13">
        <v>45150</v>
      </c>
      <c r="B582" s="8">
        <v>330</v>
      </c>
      <c r="C582">
        <f>VLOOKUP(A582,reach!$A$1:$B$658,2,FALSE)</f>
        <v>9056</v>
      </c>
    </row>
    <row r="583" spans="1:3" x14ac:dyDescent="0.3">
      <c r="A583" s="13">
        <v>45151</v>
      </c>
      <c r="B583" s="8">
        <v>469</v>
      </c>
      <c r="C583">
        <f>VLOOKUP(A583,reach!$A$1:$B$658,2,FALSE)</f>
        <v>24522</v>
      </c>
    </row>
    <row r="584" spans="1:3" x14ac:dyDescent="0.3">
      <c r="A584" s="13">
        <v>45152</v>
      </c>
      <c r="B584" s="8">
        <v>327</v>
      </c>
      <c r="C584">
        <f>VLOOKUP(A584,reach!$A$1:$B$658,2,FALSE)</f>
        <v>12135</v>
      </c>
    </row>
    <row r="585" spans="1:3" x14ac:dyDescent="0.3">
      <c r="A585" s="13">
        <v>45153</v>
      </c>
      <c r="B585" s="8">
        <v>460</v>
      </c>
      <c r="C585">
        <f>VLOOKUP(A585,reach!$A$1:$B$658,2,FALSE)</f>
        <v>12081</v>
      </c>
    </row>
    <row r="586" spans="1:3" x14ac:dyDescent="0.3">
      <c r="A586" s="13">
        <v>45154</v>
      </c>
      <c r="B586" s="8">
        <v>799</v>
      </c>
      <c r="C586">
        <f>VLOOKUP(A586,reach!$A$1:$B$658,2,FALSE)</f>
        <v>29039</v>
      </c>
    </row>
    <row r="587" spans="1:3" x14ac:dyDescent="0.3">
      <c r="A587" s="13">
        <v>45155</v>
      </c>
      <c r="B587" s="8">
        <v>1370</v>
      </c>
      <c r="C587">
        <f>VLOOKUP(A587,reach!$A$1:$B$658,2,FALSE)</f>
        <v>33961</v>
      </c>
    </row>
    <row r="588" spans="1:3" x14ac:dyDescent="0.3">
      <c r="A588" s="13">
        <v>45156</v>
      </c>
      <c r="B588" s="8">
        <v>2084</v>
      </c>
      <c r="C588">
        <f>VLOOKUP(A588,reach!$A$1:$B$658,2,FALSE)</f>
        <v>67344</v>
      </c>
    </row>
    <row r="589" spans="1:3" x14ac:dyDescent="0.3">
      <c r="A589" s="13">
        <v>45157</v>
      </c>
      <c r="B589" s="8">
        <v>857</v>
      </c>
      <c r="C589">
        <f>VLOOKUP(A589,reach!$A$1:$B$658,2,FALSE)</f>
        <v>29297</v>
      </c>
    </row>
    <row r="590" spans="1:3" x14ac:dyDescent="0.3">
      <c r="A590" s="13">
        <v>45158</v>
      </c>
      <c r="B590" s="8">
        <v>797</v>
      </c>
      <c r="C590">
        <f>VLOOKUP(A590,reach!$A$1:$B$658,2,FALSE)</f>
        <v>37633</v>
      </c>
    </row>
    <row r="591" spans="1:3" x14ac:dyDescent="0.3">
      <c r="A591" s="13">
        <v>45159</v>
      </c>
      <c r="B591" s="8">
        <v>664</v>
      </c>
      <c r="C591">
        <f>VLOOKUP(A591,reach!$A$1:$B$658,2,FALSE)</f>
        <v>29320</v>
      </c>
    </row>
    <row r="592" spans="1:3" x14ac:dyDescent="0.3">
      <c r="A592" s="13">
        <v>45160</v>
      </c>
      <c r="B592" s="8">
        <v>993</v>
      </c>
      <c r="C592">
        <f>VLOOKUP(A592,reach!$A$1:$B$658,2,FALSE)</f>
        <v>40166</v>
      </c>
    </row>
    <row r="593" spans="1:3" x14ac:dyDescent="0.3">
      <c r="A593" s="13">
        <v>45161</v>
      </c>
      <c r="B593" s="8">
        <v>660</v>
      </c>
      <c r="C593">
        <f>VLOOKUP(A593,reach!$A$1:$B$658,2,FALSE)</f>
        <v>23411</v>
      </c>
    </row>
    <row r="594" spans="1:3" x14ac:dyDescent="0.3">
      <c r="A594" s="13">
        <v>45162</v>
      </c>
      <c r="B594" s="8">
        <v>648</v>
      </c>
      <c r="C594">
        <f>VLOOKUP(A594,reach!$A$1:$B$658,2,FALSE)</f>
        <v>26870</v>
      </c>
    </row>
    <row r="595" spans="1:3" x14ac:dyDescent="0.3">
      <c r="A595" s="13">
        <v>45163</v>
      </c>
      <c r="B595" s="8">
        <v>546</v>
      </c>
      <c r="C595">
        <f>VLOOKUP(A595,reach!$A$1:$B$658,2,FALSE)</f>
        <v>21009</v>
      </c>
    </row>
    <row r="596" spans="1:3" x14ac:dyDescent="0.3">
      <c r="A596" s="13">
        <v>45164</v>
      </c>
      <c r="B596" s="8">
        <v>497</v>
      </c>
      <c r="C596">
        <f>VLOOKUP(A596,reach!$A$1:$B$658,2,FALSE)</f>
        <v>20279</v>
      </c>
    </row>
    <row r="597" spans="1:3" x14ac:dyDescent="0.3">
      <c r="A597" s="13">
        <v>45165</v>
      </c>
      <c r="B597" s="8">
        <v>703</v>
      </c>
      <c r="C597">
        <f>VLOOKUP(A597,reach!$A$1:$B$658,2,FALSE)</f>
        <v>30034</v>
      </c>
    </row>
    <row r="598" spans="1:3" x14ac:dyDescent="0.3">
      <c r="A598" s="13">
        <v>45166</v>
      </c>
      <c r="B598" s="8">
        <v>583</v>
      </c>
      <c r="C598">
        <f>VLOOKUP(A598,reach!$A$1:$B$658,2,FALSE)</f>
        <v>24183</v>
      </c>
    </row>
    <row r="599" spans="1:3" x14ac:dyDescent="0.3">
      <c r="A599" s="13">
        <v>45167</v>
      </c>
      <c r="B599" s="8">
        <v>617</v>
      </c>
      <c r="C599">
        <f>VLOOKUP(A599,reach!$A$1:$B$658,2,FALSE)</f>
        <v>23679</v>
      </c>
    </row>
    <row r="600" spans="1:3" x14ac:dyDescent="0.3">
      <c r="A600" s="13">
        <v>45168</v>
      </c>
      <c r="B600" s="8">
        <v>340</v>
      </c>
      <c r="C600">
        <f>VLOOKUP(A600,reach!$A$1:$B$658,2,FALSE)</f>
        <v>10308</v>
      </c>
    </row>
    <row r="601" spans="1:3" x14ac:dyDescent="0.3">
      <c r="A601" s="13">
        <v>45169</v>
      </c>
      <c r="B601" s="8">
        <v>644</v>
      </c>
      <c r="C601">
        <f>VLOOKUP(A601,reach!$A$1:$B$658,2,FALSE)</f>
        <v>39899</v>
      </c>
    </row>
    <row r="602" spans="1:3" x14ac:dyDescent="0.3">
      <c r="A602" s="13">
        <v>45170</v>
      </c>
      <c r="B602" s="8">
        <v>382</v>
      </c>
      <c r="C602">
        <f>VLOOKUP(A602,reach!$A$1:$B$658,2,FALSE)</f>
        <v>18694</v>
      </c>
    </row>
    <row r="603" spans="1:3" x14ac:dyDescent="0.3">
      <c r="A603" s="13">
        <v>45171</v>
      </c>
      <c r="B603" s="8">
        <v>312</v>
      </c>
      <c r="C603">
        <f>VLOOKUP(A603,reach!$A$1:$B$658,2,FALSE)</f>
        <v>10932</v>
      </c>
    </row>
    <row r="604" spans="1:3" x14ac:dyDescent="0.3">
      <c r="A604" s="13">
        <v>45172</v>
      </c>
      <c r="B604" s="8">
        <v>498</v>
      </c>
      <c r="C604">
        <f>VLOOKUP(A604,reach!$A$1:$B$658,2,FALSE)</f>
        <v>13218</v>
      </c>
    </row>
    <row r="605" spans="1:3" x14ac:dyDescent="0.3">
      <c r="A605" s="13">
        <v>45173</v>
      </c>
      <c r="B605" s="8">
        <v>412</v>
      </c>
      <c r="C605">
        <f>VLOOKUP(A605,reach!$A$1:$B$658,2,FALSE)</f>
        <v>11405</v>
      </c>
    </row>
    <row r="606" spans="1:3" x14ac:dyDescent="0.3">
      <c r="A606" s="13">
        <v>45174</v>
      </c>
      <c r="B606" s="8">
        <v>422</v>
      </c>
      <c r="C606">
        <f>VLOOKUP(A606,reach!$A$1:$B$658,2,FALSE)</f>
        <v>13906</v>
      </c>
    </row>
    <row r="607" spans="1:3" x14ac:dyDescent="0.3">
      <c r="A607" s="13">
        <v>45175</v>
      </c>
      <c r="B607" s="8">
        <v>402</v>
      </c>
      <c r="C607">
        <f>VLOOKUP(A607,reach!$A$1:$B$658,2,FALSE)</f>
        <v>11514</v>
      </c>
    </row>
    <row r="608" spans="1:3" x14ac:dyDescent="0.3">
      <c r="A608" s="13">
        <v>45176</v>
      </c>
      <c r="B608" s="8">
        <v>329</v>
      </c>
      <c r="C608">
        <f>VLOOKUP(A608,reach!$A$1:$B$658,2,FALSE)</f>
        <v>9858</v>
      </c>
    </row>
    <row r="609" spans="1:3" x14ac:dyDescent="0.3">
      <c r="A609" s="13">
        <v>45177</v>
      </c>
      <c r="B609" s="8">
        <v>302</v>
      </c>
      <c r="C609">
        <f>VLOOKUP(A609,reach!$A$1:$B$658,2,FALSE)</f>
        <v>12009</v>
      </c>
    </row>
    <row r="610" spans="1:3" x14ac:dyDescent="0.3">
      <c r="A610" s="13">
        <v>45178</v>
      </c>
      <c r="B610" s="8">
        <v>397</v>
      </c>
      <c r="C610">
        <f>VLOOKUP(A610,reach!$A$1:$B$658,2,FALSE)</f>
        <v>8473</v>
      </c>
    </row>
    <row r="611" spans="1:3" x14ac:dyDescent="0.3">
      <c r="A611" s="13">
        <v>45179</v>
      </c>
      <c r="B611" s="8">
        <v>365</v>
      </c>
      <c r="C611">
        <f>VLOOKUP(A611,reach!$A$1:$B$658,2,FALSE)</f>
        <v>12521</v>
      </c>
    </row>
    <row r="612" spans="1:3" x14ac:dyDescent="0.3">
      <c r="A612" s="13">
        <v>45180</v>
      </c>
      <c r="B612" s="8">
        <v>318</v>
      </c>
      <c r="C612">
        <f>VLOOKUP(A612,reach!$A$1:$B$658,2,FALSE)</f>
        <v>10587</v>
      </c>
    </row>
    <row r="613" spans="1:3" x14ac:dyDescent="0.3">
      <c r="A613" s="13">
        <v>45181</v>
      </c>
      <c r="B613" s="8">
        <v>320</v>
      </c>
      <c r="C613">
        <f>VLOOKUP(A613,reach!$A$1:$B$658,2,FALSE)</f>
        <v>13253</v>
      </c>
    </row>
    <row r="614" spans="1:3" x14ac:dyDescent="0.3">
      <c r="A614" s="13">
        <v>45182</v>
      </c>
      <c r="B614" s="8">
        <v>324</v>
      </c>
      <c r="C614">
        <f>VLOOKUP(A614,reach!$A$1:$B$658,2,FALSE)</f>
        <v>5623</v>
      </c>
    </row>
    <row r="615" spans="1:3" x14ac:dyDescent="0.3">
      <c r="A615" s="13">
        <v>45183</v>
      </c>
      <c r="B615" s="8">
        <v>346</v>
      </c>
      <c r="C615">
        <f>VLOOKUP(A615,reach!$A$1:$B$658,2,FALSE)</f>
        <v>10955</v>
      </c>
    </row>
    <row r="616" spans="1:3" x14ac:dyDescent="0.3">
      <c r="A616" s="13">
        <v>45184</v>
      </c>
      <c r="B616" s="8">
        <v>327</v>
      </c>
      <c r="C616">
        <f>VLOOKUP(A616,reach!$A$1:$B$658,2,FALSE)</f>
        <v>8647</v>
      </c>
    </row>
    <row r="617" spans="1:3" x14ac:dyDescent="0.3">
      <c r="A617" s="13">
        <v>45185</v>
      </c>
      <c r="B617" s="8">
        <v>482</v>
      </c>
      <c r="C617">
        <f>VLOOKUP(A617,reach!$A$1:$B$658,2,FALSE)</f>
        <v>24127</v>
      </c>
    </row>
    <row r="618" spans="1:3" x14ac:dyDescent="0.3">
      <c r="A618" s="13">
        <v>45186</v>
      </c>
      <c r="B618" s="8">
        <v>327</v>
      </c>
      <c r="C618">
        <f>VLOOKUP(A618,reach!$A$1:$B$658,2,FALSE)</f>
        <v>14249</v>
      </c>
    </row>
    <row r="619" spans="1:3" x14ac:dyDescent="0.3">
      <c r="A619" s="13">
        <v>45187</v>
      </c>
      <c r="B619" s="8">
        <v>536</v>
      </c>
      <c r="C619">
        <f>VLOOKUP(A619,reach!$A$1:$B$658,2,FALSE)</f>
        <v>18856</v>
      </c>
    </row>
    <row r="620" spans="1:3" x14ac:dyDescent="0.3">
      <c r="A620" s="13">
        <v>45188</v>
      </c>
      <c r="B620" s="8">
        <v>354</v>
      </c>
      <c r="C620">
        <f>VLOOKUP(A620,reach!$A$1:$B$658,2,FALSE)</f>
        <v>12454</v>
      </c>
    </row>
    <row r="621" spans="1:3" x14ac:dyDescent="0.3">
      <c r="A621" s="13">
        <v>45189</v>
      </c>
      <c r="B621" s="8">
        <v>317</v>
      </c>
      <c r="C621">
        <f>VLOOKUP(A621,reach!$A$1:$B$658,2,FALSE)</f>
        <v>12272</v>
      </c>
    </row>
    <row r="622" spans="1:3" x14ac:dyDescent="0.3">
      <c r="A622" s="13">
        <v>45190</v>
      </c>
      <c r="B622" s="8">
        <v>264</v>
      </c>
      <c r="C622">
        <f>VLOOKUP(A622,reach!$A$1:$B$658,2,FALSE)</f>
        <v>7631</v>
      </c>
    </row>
    <row r="623" spans="1:3" x14ac:dyDescent="0.3">
      <c r="A623" s="13">
        <v>45191</v>
      </c>
      <c r="B623" s="8">
        <v>455</v>
      </c>
      <c r="C623">
        <f>VLOOKUP(A623,reach!$A$1:$B$658,2,FALSE)</f>
        <v>13894</v>
      </c>
    </row>
    <row r="624" spans="1:3" x14ac:dyDescent="0.3">
      <c r="A624" s="13">
        <v>45192</v>
      </c>
      <c r="B624" s="8">
        <v>608</v>
      </c>
      <c r="C624">
        <f>VLOOKUP(A624,reach!$A$1:$B$658,2,FALSE)</f>
        <v>16117</v>
      </c>
    </row>
    <row r="625" spans="1:3" x14ac:dyDescent="0.3">
      <c r="A625" s="13">
        <v>45193</v>
      </c>
      <c r="B625" s="8">
        <v>424</v>
      </c>
      <c r="C625">
        <f>VLOOKUP(A625,reach!$A$1:$B$658,2,FALSE)</f>
        <v>9389</v>
      </c>
    </row>
    <row r="626" spans="1:3" x14ac:dyDescent="0.3">
      <c r="A626" s="13">
        <v>45194</v>
      </c>
      <c r="B626" s="8">
        <v>398</v>
      </c>
      <c r="C626">
        <f>VLOOKUP(A626,reach!$A$1:$B$658,2,FALSE)</f>
        <v>8876</v>
      </c>
    </row>
    <row r="627" spans="1:3" x14ac:dyDescent="0.3">
      <c r="A627" s="13">
        <v>45195</v>
      </c>
      <c r="B627" s="8">
        <v>370</v>
      </c>
      <c r="C627">
        <f>VLOOKUP(A627,reach!$A$1:$B$658,2,FALSE)</f>
        <v>15398</v>
      </c>
    </row>
    <row r="628" spans="1:3" x14ac:dyDescent="0.3">
      <c r="A628" s="13">
        <v>45196</v>
      </c>
      <c r="B628" s="8">
        <v>328</v>
      </c>
      <c r="C628">
        <f>VLOOKUP(A628,reach!$A$1:$B$658,2,FALSE)</f>
        <v>11442</v>
      </c>
    </row>
    <row r="629" spans="1:3" x14ac:dyDescent="0.3">
      <c r="A629" s="13">
        <v>45197</v>
      </c>
      <c r="B629" s="8">
        <v>302</v>
      </c>
      <c r="C629">
        <f>VLOOKUP(A629,reach!$A$1:$B$658,2,FALSE)</f>
        <v>8577</v>
      </c>
    </row>
    <row r="630" spans="1:3" x14ac:dyDescent="0.3">
      <c r="A630" s="13">
        <v>45198</v>
      </c>
      <c r="B630" s="8">
        <v>326</v>
      </c>
      <c r="C630">
        <f>VLOOKUP(A630,reach!$A$1:$B$658,2,FALSE)</f>
        <v>11137</v>
      </c>
    </row>
    <row r="631" spans="1:3" x14ac:dyDescent="0.3">
      <c r="A631" s="13">
        <v>45199</v>
      </c>
      <c r="B631" s="8">
        <v>474</v>
      </c>
      <c r="C631">
        <f>VLOOKUP(A631,reach!$A$1:$B$658,2,FALSE)</f>
        <v>36920</v>
      </c>
    </row>
    <row r="632" spans="1:3" x14ac:dyDescent="0.3">
      <c r="A632" s="13">
        <v>45200</v>
      </c>
      <c r="B632" s="8">
        <v>494</v>
      </c>
      <c r="C632">
        <f>VLOOKUP(A632,reach!$A$1:$B$658,2,FALSE)</f>
        <v>22259</v>
      </c>
    </row>
    <row r="633" spans="1:3" x14ac:dyDescent="0.3">
      <c r="A633" s="13">
        <v>45201</v>
      </c>
      <c r="B633" s="8">
        <v>521</v>
      </c>
      <c r="C633">
        <f>VLOOKUP(A633,reach!$A$1:$B$658,2,FALSE)</f>
        <v>20191</v>
      </c>
    </row>
    <row r="634" spans="1:3" x14ac:dyDescent="0.3">
      <c r="A634" s="13">
        <v>45202</v>
      </c>
      <c r="B634" s="8">
        <v>337</v>
      </c>
      <c r="C634">
        <f>VLOOKUP(A634,reach!$A$1:$B$658,2,FALSE)</f>
        <v>14103</v>
      </c>
    </row>
    <row r="635" spans="1:3" x14ac:dyDescent="0.3">
      <c r="A635" s="13">
        <v>45203</v>
      </c>
      <c r="B635" s="8">
        <v>653</v>
      </c>
      <c r="C635">
        <f>VLOOKUP(A635,reach!$A$1:$B$658,2,FALSE)</f>
        <v>28613</v>
      </c>
    </row>
    <row r="636" spans="1:3" x14ac:dyDescent="0.3">
      <c r="A636" s="13">
        <v>45204</v>
      </c>
      <c r="B636" s="8">
        <v>547</v>
      </c>
      <c r="C636">
        <f>VLOOKUP(A636,reach!$A$1:$B$658,2,FALSE)</f>
        <v>24945</v>
      </c>
    </row>
    <row r="637" spans="1:3" x14ac:dyDescent="0.3">
      <c r="A637" s="13">
        <v>45205</v>
      </c>
      <c r="B637" s="8">
        <v>463</v>
      </c>
      <c r="C637">
        <f>VLOOKUP(A637,reach!$A$1:$B$658,2,FALSE)</f>
        <v>22726</v>
      </c>
    </row>
    <row r="638" spans="1:3" x14ac:dyDescent="0.3">
      <c r="A638" s="13">
        <v>45206</v>
      </c>
      <c r="B638" s="8">
        <v>437</v>
      </c>
      <c r="C638">
        <f>VLOOKUP(A638,reach!$A$1:$B$658,2,FALSE)</f>
        <v>13564</v>
      </c>
    </row>
    <row r="639" spans="1:3" x14ac:dyDescent="0.3">
      <c r="A639" s="13">
        <v>45207</v>
      </c>
      <c r="B639" s="8">
        <v>448</v>
      </c>
      <c r="C639">
        <f>VLOOKUP(A639,reach!$A$1:$B$658,2,FALSE)</f>
        <v>15087</v>
      </c>
    </row>
    <row r="640" spans="1:3" x14ac:dyDescent="0.3">
      <c r="A640" s="13">
        <v>45208</v>
      </c>
      <c r="B640" s="8">
        <v>641</v>
      </c>
      <c r="C640">
        <f>VLOOKUP(A640,reach!$A$1:$B$658,2,FALSE)</f>
        <v>30832</v>
      </c>
    </row>
    <row r="641" spans="1:3" x14ac:dyDescent="0.3">
      <c r="A641" s="13">
        <v>45209</v>
      </c>
      <c r="B641" s="8">
        <v>693</v>
      </c>
      <c r="C641">
        <f>VLOOKUP(A641,reach!$A$1:$B$658,2,FALSE)</f>
        <v>28063</v>
      </c>
    </row>
    <row r="642" spans="1:3" x14ac:dyDescent="0.3">
      <c r="A642" s="13">
        <v>45210</v>
      </c>
      <c r="B642" s="8">
        <v>657</v>
      </c>
      <c r="C642">
        <f>VLOOKUP(A642,reach!$A$1:$B$658,2,FALSE)</f>
        <v>25559</v>
      </c>
    </row>
    <row r="643" spans="1:3" x14ac:dyDescent="0.3">
      <c r="A643" s="13">
        <v>45211</v>
      </c>
      <c r="B643" s="8">
        <v>675</v>
      </c>
      <c r="C643">
        <f>VLOOKUP(A643,reach!$A$1:$B$658,2,FALSE)</f>
        <v>23405</v>
      </c>
    </row>
    <row r="644" spans="1:3" x14ac:dyDescent="0.3">
      <c r="A644" s="13">
        <v>45212</v>
      </c>
      <c r="B644" s="8">
        <v>508</v>
      </c>
      <c r="C644">
        <f>VLOOKUP(A644,reach!$A$1:$B$658,2,FALSE)</f>
        <v>21080</v>
      </c>
    </row>
    <row r="645" spans="1:3" x14ac:dyDescent="0.3">
      <c r="A645" s="13">
        <v>45213</v>
      </c>
      <c r="B645" s="8">
        <v>429</v>
      </c>
      <c r="C645">
        <f>VLOOKUP(A645,reach!$A$1:$B$658,2,FALSE)</f>
        <v>15354</v>
      </c>
    </row>
    <row r="646" spans="1:3" x14ac:dyDescent="0.3">
      <c r="A646" s="13">
        <v>45214</v>
      </c>
      <c r="B646" s="8">
        <v>417</v>
      </c>
      <c r="C646">
        <f>VLOOKUP(A646,reach!$A$1:$B$658,2,FALSE)</f>
        <v>14221</v>
      </c>
    </row>
    <row r="647" spans="1:3" x14ac:dyDescent="0.3">
      <c r="A647" s="13">
        <v>45215</v>
      </c>
      <c r="B647" s="8">
        <v>368</v>
      </c>
      <c r="C647">
        <f>VLOOKUP(A647,reach!$A$1:$B$658,2,FALSE)</f>
        <v>12806</v>
      </c>
    </row>
    <row r="648" spans="1:3" x14ac:dyDescent="0.3">
      <c r="A648" s="13">
        <v>45216</v>
      </c>
      <c r="B648" s="8">
        <v>445</v>
      </c>
      <c r="C648">
        <f>VLOOKUP(A648,reach!$A$1:$B$658,2,FALSE)</f>
        <v>16433</v>
      </c>
    </row>
    <row r="649" spans="1:3" x14ac:dyDescent="0.3">
      <c r="A649" s="13">
        <v>45217</v>
      </c>
      <c r="B649" s="8">
        <v>388</v>
      </c>
      <c r="C649">
        <f>VLOOKUP(A649,reach!$A$1:$B$658,2,FALSE)</f>
        <v>13642</v>
      </c>
    </row>
    <row r="650" spans="1:3" x14ac:dyDescent="0.3">
      <c r="A650" s="13">
        <v>45218</v>
      </c>
      <c r="B650" s="8">
        <v>588</v>
      </c>
      <c r="C650">
        <f>VLOOKUP(A650,reach!$A$1:$B$658,2,FALSE)</f>
        <v>23721</v>
      </c>
    </row>
    <row r="651" spans="1:3" x14ac:dyDescent="0.3">
      <c r="A651" s="13">
        <v>45219</v>
      </c>
      <c r="B651" s="8">
        <v>306</v>
      </c>
      <c r="C651">
        <f>VLOOKUP(A651,reach!$A$1:$B$658,2,FALSE)</f>
        <v>16616</v>
      </c>
    </row>
    <row r="652" spans="1:3" x14ac:dyDescent="0.3">
      <c r="A652" s="13">
        <v>45220</v>
      </c>
      <c r="B652" s="8">
        <v>337</v>
      </c>
      <c r="C652">
        <f>VLOOKUP(A652,reach!$A$1:$B$658,2,FALSE)</f>
        <v>17400</v>
      </c>
    </row>
    <row r="653" spans="1:3" x14ac:dyDescent="0.3">
      <c r="A653" s="13">
        <v>45221</v>
      </c>
      <c r="B653" s="8">
        <v>285</v>
      </c>
      <c r="C653">
        <f>VLOOKUP(A653,reach!$A$1:$B$658,2,FALSE)</f>
        <v>13543</v>
      </c>
    </row>
    <row r="654" spans="1:3" x14ac:dyDescent="0.3">
      <c r="A654" s="13">
        <v>45222</v>
      </c>
      <c r="B654" s="8">
        <v>315</v>
      </c>
      <c r="C654">
        <f>VLOOKUP(A654,reach!$A$1:$B$658,2,FALSE)</f>
        <v>19379</v>
      </c>
    </row>
    <row r="655" spans="1:3" x14ac:dyDescent="0.3">
      <c r="A655" s="13">
        <v>45223</v>
      </c>
      <c r="B655" s="8">
        <v>435</v>
      </c>
      <c r="C655">
        <f>VLOOKUP(A655,reach!$A$1:$B$658,2,FALSE)</f>
        <v>24288</v>
      </c>
    </row>
    <row r="656" spans="1:3" x14ac:dyDescent="0.3">
      <c r="A656" s="13">
        <v>45224</v>
      </c>
      <c r="B656" s="8">
        <v>488</v>
      </c>
      <c r="C656">
        <f>VLOOKUP(A656,reach!$A$1:$B$658,2,FALSE)</f>
        <v>18571</v>
      </c>
    </row>
    <row r="657" spans="1:3" x14ac:dyDescent="0.3">
      <c r="A657" s="13">
        <v>45225</v>
      </c>
      <c r="B657" s="8">
        <v>789</v>
      </c>
      <c r="C657">
        <f>VLOOKUP(A657,reach!$A$1:$B$658,2,FALSE)</f>
        <v>35736</v>
      </c>
    </row>
    <row r="658" spans="1:3" x14ac:dyDescent="0.3">
      <c r="A658" s="13">
        <v>45226</v>
      </c>
      <c r="B658" s="8">
        <v>400</v>
      </c>
      <c r="C658">
        <f>VLOOKUP(A658,reach!$A$1:$B$658,2,FALSE)</f>
        <v>18118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A3658-E2E1-4B36-89AA-26B7258D1323}">
  <dimension ref="A1:C341"/>
  <sheetViews>
    <sheetView workbookViewId="0">
      <selection activeCell="C1" sqref="C1"/>
    </sheetView>
  </sheetViews>
  <sheetFormatPr defaultRowHeight="14.4" x14ac:dyDescent="0.3"/>
  <cols>
    <col min="1" max="1" width="11.5546875" bestFit="1" customWidth="1"/>
    <col min="2" max="2" width="24.44140625" bestFit="1" customWidth="1"/>
  </cols>
  <sheetData>
    <row r="1" spans="1:3" x14ac:dyDescent="0.3">
      <c r="A1" s="3" t="s">
        <v>0</v>
      </c>
      <c r="B1" s="3" t="s">
        <v>2</v>
      </c>
      <c r="C1" t="s">
        <v>453</v>
      </c>
    </row>
    <row r="2" spans="1:3" x14ac:dyDescent="0.3">
      <c r="A2" s="14">
        <v>44886</v>
      </c>
      <c r="B2" s="3">
        <v>95</v>
      </c>
    </row>
    <row r="3" spans="1:3" x14ac:dyDescent="0.3">
      <c r="A3" s="14">
        <v>44887</v>
      </c>
      <c r="B3" s="3">
        <v>94</v>
      </c>
    </row>
    <row r="4" spans="1:3" x14ac:dyDescent="0.3">
      <c r="A4" s="14">
        <v>44888</v>
      </c>
      <c r="B4" s="3">
        <v>103</v>
      </c>
    </row>
    <row r="5" spans="1:3" x14ac:dyDescent="0.3">
      <c r="A5" s="14">
        <v>44889</v>
      </c>
      <c r="B5" s="3">
        <v>101</v>
      </c>
    </row>
    <row r="6" spans="1:3" x14ac:dyDescent="0.3">
      <c r="A6" s="14">
        <v>44890</v>
      </c>
      <c r="B6" s="3">
        <v>160</v>
      </c>
    </row>
    <row r="7" spans="1:3" x14ac:dyDescent="0.3">
      <c r="A7" s="14">
        <v>44891</v>
      </c>
      <c r="B7" s="3">
        <v>84</v>
      </c>
    </row>
    <row r="8" spans="1:3" x14ac:dyDescent="0.3">
      <c r="A8" s="14">
        <v>44892</v>
      </c>
      <c r="B8" s="3">
        <v>104</v>
      </c>
    </row>
    <row r="9" spans="1:3" x14ac:dyDescent="0.3">
      <c r="A9" s="14">
        <v>44893</v>
      </c>
      <c r="B9" s="3">
        <v>196</v>
      </c>
    </row>
    <row r="10" spans="1:3" x14ac:dyDescent="0.3">
      <c r="A10" s="14">
        <v>44894</v>
      </c>
      <c r="B10" s="3">
        <v>242</v>
      </c>
    </row>
    <row r="11" spans="1:3" x14ac:dyDescent="0.3">
      <c r="A11" s="14">
        <v>44895</v>
      </c>
      <c r="B11" s="3">
        <v>416</v>
      </c>
    </row>
    <row r="12" spans="1:3" x14ac:dyDescent="0.3">
      <c r="A12" s="14">
        <v>44896</v>
      </c>
      <c r="B12" s="3">
        <v>568</v>
      </c>
    </row>
    <row r="13" spans="1:3" x14ac:dyDescent="0.3">
      <c r="A13" s="14">
        <v>44897</v>
      </c>
      <c r="B13" s="3">
        <v>504</v>
      </c>
    </row>
    <row r="14" spans="1:3" x14ac:dyDescent="0.3">
      <c r="A14" s="14">
        <v>44898</v>
      </c>
      <c r="B14" s="3">
        <v>421</v>
      </c>
    </row>
    <row r="15" spans="1:3" x14ac:dyDescent="0.3">
      <c r="A15" s="14">
        <v>44899</v>
      </c>
      <c r="B15" s="3">
        <v>475</v>
      </c>
    </row>
    <row r="16" spans="1:3" x14ac:dyDescent="0.3">
      <c r="A16" s="14">
        <v>44900</v>
      </c>
      <c r="B16" s="3">
        <v>823</v>
      </c>
    </row>
    <row r="17" spans="1:2" x14ac:dyDescent="0.3">
      <c r="A17" s="14">
        <v>44901</v>
      </c>
      <c r="B17" s="3">
        <v>1418</v>
      </c>
    </row>
    <row r="18" spans="1:2" x14ac:dyDescent="0.3">
      <c r="A18" s="14">
        <v>44902</v>
      </c>
      <c r="B18" s="3">
        <v>1427</v>
      </c>
    </row>
    <row r="19" spans="1:2" x14ac:dyDescent="0.3">
      <c r="A19" s="14">
        <v>44903</v>
      </c>
      <c r="B19" s="3">
        <v>1148</v>
      </c>
    </row>
    <row r="20" spans="1:2" x14ac:dyDescent="0.3">
      <c r="A20" s="14">
        <v>44904</v>
      </c>
      <c r="B20" s="3">
        <v>738</v>
      </c>
    </row>
    <row r="21" spans="1:2" x14ac:dyDescent="0.3">
      <c r="A21" s="14">
        <v>44905</v>
      </c>
      <c r="B21" s="3">
        <v>526</v>
      </c>
    </row>
    <row r="22" spans="1:2" x14ac:dyDescent="0.3">
      <c r="A22" s="14">
        <v>44906</v>
      </c>
      <c r="B22" s="3">
        <v>394</v>
      </c>
    </row>
    <row r="23" spans="1:2" x14ac:dyDescent="0.3">
      <c r="A23" s="14">
        <v>44907</v>
      </c>
      <c r="B23" s="3">
        <v>379</v>
      </c>
    </row>
    <row r="24" spans="1:2" x14ac:dyDescent="0.3">
      <c r="A24" s="14">
        <v>44908</v>
      </c>
      <c r="B24" s="3">
        <v>394</v>
      </c>
    </row>
    <row r="25" spans="1:2" x14ac:dyDescent="0.3">
      <c r="A25" s="14">
        <v>44909</v>
      </c>
      <c r="B25" s="3">
        <v>425</v>
      </c>
    </row>
    <row r="26" spans="1:2" x14ac:dyDescent="0.3">
      <c r="A26" s="14">
        <v>44910</v>
      </c>
      <c r="B26" s="3">
        <v>474</v>
      </c>
    </row>
    <row r="27" spans="1:2" x14ac:dyDescent="0.3">
      <c r="A27" s="14">
        <v>44911</v>
      </c>
      <c r="B27" s="3">
        <v>544</v>
      </c>
    </row>
    <row r="28" spans="1:2" x14ac:dyDescent="0.3">
      <c r="A28" s="14">
        <v>44912</v>
      </c>
      <c r="B28" s="3">
        <v>640</v>
      </c>
    </row>
    <row r="29" spans="1:2" x14ac:dyDescent="0.3">
      <c r="A29" s="14">
        <v>44913</v>
      </c>
      <c r="B29" s="3">
        <v>699</v>
      </c>
    </row>
    <row r="30" spans="1:2" x14ac:dyDescent="0.3">
      <c r="A30" s="14">
        <v>44914</v>
      </c>
      <c r="B30" s="3">
        <v>835</v>
      </c>
    </row>
    <row r="31" spans="1:2" x14ac:dyDescent="0.3">
      <c r="A31" s="14">
        <v>44915</v>
      </c>
      <c r="B31" s="3">
        <v>1069</v>
      </c>
    </row>
    <row r="32" spans="1:2" x14ac:dyDescent="0.3">
      <c r="A32" s="14">
        <v>44916</v>
      </c>
      <c r="B32" s="3">
        <v>1216</v>
      </c>
    </row>
    <row r="33" spans="1:2" x14ac:dyDescent="0.3">
      <c r="A33" s="14">
        <v>44917</v>
      </c>
      <c r="B33" s="3">
        <v>976</v>
      </c>
    </row>
    <row r="34" spans="1:2" x14ac:dyDescent="0.3">
      <c r="A34" s="14">
        <v>44918</v>
      </c>
      <c r="B34" s="3">
        <v>998</v>
      </c>
    </row>
    <row r="35" spans="1:2" x14ac:dyDescent="0.3">
      <c r="A35" s="14">
        <v>44919</v>
      </c>
      <c r="B35" s="3">
        <v>893</v>
      </c>
    </row>
    <row r="36" spans="1:2" x14ac:dyDescent="0.3">
      <c r="A36" s="14">
        <v>44920</v>
      </c>
      <c r="B36" s="3">
        <v>964</v>
      </c>
    </row>
    <row r="37" spans="1:2" x14ac:dyDescent="0.3">
      <c r="A37" s="14">
        <v>44921</v>
      </c>
      <c r="B37" s="3">
        <v>1037</v>
      </c>
    </row>
    <row r="38" spans="1:2" x14ac:dyDescent="0.3">
      <c r="A38" s="14">
        <v>44922</v>
      </c>
      <c r="B38" s="3">
        <v>1181</v>
      </c>
    </row>
    <row r="39" spans="1:2" x14ac:dyDescent="0.3">
      <c r="A39" s="14">
        <v>44923</v>
      </c>
      <c r="B39" s="3">
        <v>1149</v>
      </c>
    </row>
    <row r="40" spans="1:2" x14ac:dyDescent="0.3">
      <c r="A40" s="14">
        <v>44924</v>
      </c>
      <c r="B40" s="3">
        <v>1018</v>
      </c>
    </row>
    <row r="41" spans="1:2" x14ac:dyDescent="0.3">
      <c r="A41" s="14">
        <v>44925</v>
      </c>
      <c r="B41" s="3">
        <v>790</v>
      </c>
    </row>
    <row r="42" spans="1:2" x14ac:dyDescent="0.3">
      <c r="A42" s="14">
        <v>44926</v>
      </c>
      <c r="B42" s="3">
        <v>676</v>
      </c>
    </row>
    <row r="43" spans="1:2" x14ac:dyDescent="0.3">
      <c r="A43" s="14">
        <v>44927</v>
      </c>
      <c r="B43" s="3">
        <v>619</v>
      </c>
    </row>
    <row r="44" spans="1:2" x14ac:dyDescent="0.3">
      <c r="A44" s="14">
        <v>44928</v>
      </c>
      <c r="B44" s="3">
        <v>707</v>
      </c>
    </row>
    <row r="45" spans="1:2" x14ac:dyDescent="0.3">
      <c r="A45" s="14">
        <v>44929</v>
      </c>
      <c r="B45" s="3">
        <v>721</v>
      </c>
    </row>
    <row r="46" spans="1:2" x14ac:dyDescent="0.3">
      <c r="A46" s="14">
        <v>44930</v>
      </c>
      <c r="B46" s="3">
        <v>637</v>
      </c>
    </row>
    <row r="47" spans="1:2" x14ac:dyDescent="0.3">
      <c r="A47" s="14">
        <v>44931</v>
      </c>
      <c r="B47" s="3">
        <v>527</v>
      </c>
    </row>
    <row r="48" spans="1:2" x14ac:dyDescent="0.3">
      <c r="A48" s="14">
        <v>44932</v>
      </c>
      <c r="B48" s="3">
        <v>465</v>
      </c>
    </row>
    <row r="49" spans="1:2" x14ac:dyDescent="0.3">
      <c r="A49" s="14">
        <v>44933</v>
      </c>
      <c r="B49" s="3">
        <v>484</v>
      </c>
    </row>
    <row r="50" spans="1:2" x14ac:dyDescent="0.3">
      <c r="A50" s="14">
        <v>44934</v>
      </c>
      <c r="B50" s="3">
        <v>428</v>
      </c>
    </row>
    <row r="51" spans="1:2" x14ac:dyDescent="0.3">
      <c r="A51" s="14">
        <v>44935</v>
      </c>
      <c r="B51" s="3">
        <v>340</v>
      </c>
    </row>
    <row r="52" spans="1:2" x14ac:dyDescent="0.3">
      <c r="A52" s="14">
        <v>44936</v>
      </c>
      <c r="B52" s="3">
        <v>355</v>
      </c>
    </row>
    <row r="53" spans="1:2" x14ac:dyDescent="0.3">
      <c r="A53" s="14">
        <v>44937</v>
      </c>
      <c r="B53" s="3">
        <v>361</v>
      </c>
    </row>
    <row r="54" spans="1:2" x14ac:dyDescent="0.3">
      <c r="A54" s="14">
        <v>44938</v>
      </c>
      <c r="B54" s="3">
        <v>348</v>
      </c>
    </row>
    <row r="55" spans="1:2" x14ac:dyDescent="0.3">
      <c r="A55" s="14">
        <v>44939</v>
      </c>
      <c r="B55" s="3">
        <v>303</v>
      </c>
    </row>
    <row r="56" spans="1:2" x14ac:dyDescent="0.3">
      <c r="A56" s="14">
        <v>44940</v>
      </c>
      <c r="B56" s="3">
        <v>327</v>
      </c>
    </row>
    <row r="57" spans="1:2" x14ac:dyDescent="0.3">
      <c r="A57" s="14">
        <v>44941</v>
      </c>
      <c r="B57" s="3">
        <v>264</v>
      </c>
    </row>
    <row r="58" spans="1:2" x14ac:dyDescent="0.3">
      <c r="A58" s="14">
        <v>44942</v>
      </c>
      <c r="B58" s="3">
        <v>276</v>
      </c>
    </row>
    <row r="59" spans="1:2" x14ac:dyDescent="0.3">
      <c r="A59" s="14">
        <v>44943</v>
      </c>
      <c r="B59" s="3">
        <v>153</v>
      </c>
    </row>
    <row r="60" spans="1:2" x14ac:dyDescent="0.3">
      <c r="A60" s="14">
        <v>44944</v>
      </c>
      <c r="B60" s="3">
        <v>171</v>
      </c>
    </row>
    <row r="61" spans="1:2" x14ac:dyDescent="0.3">
      <c r="A61" s="14">
        <v>44945</v>
      </c>
      <c r="B61" s="3">
        <v>146</v>
      </c>
    </row>
    <row r="62" spans="1:2" x14ac:dyDescent="0.3">
      <c r="A62" s="14">
        <v>44946</v>
      </c>
      <c r="B62" s="3">
        <v>178</v>
      </c>
    </row>
    <row r="63" spans="1:2" x14ac:dyDescent="0.3">
      <c r="A63" s="14">
        <v>44947</v>
      </c>
      <c r="B63" s="3">
        <v>173</v>
      </c>
    </row>
    <row r="64" spans="1:2" x14ac:dyDescent="0.3">
      <c r="A64" s="14">
        <v>44948</v>
      </c>
      <c r="B64" s="3">
        <v>211</v>
      </c>
    </row>
    <row r="65" spans="1:2" x14ac:dyDescent="0.3">
      <c r="A65" s="14">
        <v>44949</v>
      </c>
      <c r="B65" s="3">
        <v>210</v>
      </c>
    </row>
    <row r="66" spans="1:2" x14ac:dyDescent="0.3">
      <c r="A66" s="14">
        <v>44950</v>
      </c>
      <c r="B66" s="3">
        <v>265</v>
      </c>
    </row>
    <row r="67" spans="1:2" x14ac:dyDescent="0.3">
      <c r="A67" s="14">
        <v>44951</v>
      </c>
      <c r="B67" s="3">
        <v>178</v>
      </c>
    </row>
    <row r="68" spans="1:2" x14ac:dyDescent="0.3">
      <c r="A68" s="14">
        <v>44952</v>
      </c>
      <c r="B68" s="3">
        <v>177</v>
      </c>
    </row>
    <row r="69" spans="1:2" x14ac:dyDescent="0.3">
      <c r="A69" s="14">
        <v>44953</v>
      </c>
      <c r="B69" s="3">
        <v>144</v>
      </c>
    </row>
    <row r="70" spans="1:2" x14ac:dyDescent="0.3">
      <c r="A70" s="14">
        <v>44954</v>
      </c>
      <c r="B70" s="3">
        <v>176</v>
      </c>
    </row>
    <row r="71" spans="1:2" x14ac:dyDescent="0.3">
      <c r="A71" s="14">
        <v>44955</v>
      </c>
      <c r="B71" s="3">
        <v>187</v>
      </c>
    </row>
    <row r="72" spans="1:2" x14ac:dyDescent="0.3">
      <c r="A72" s="14">
        <v>44956</v>
      </c>
      <c r="B72" s="3">
        <v>218</v>
      </c>
    </row>
    <row r="73" spans="1:2" x14ac:dyDescent="0.3">
      <c r="A73" s="14">
        <v>44957</v>
      </c>
      <c r="B73" s="3">
        <v>174</v>
      </c>
    </row>
    <row r="74" spans="1:2" x14ac:dyDescent="0.3">
      <c r="A74" s="14">
        <v>44958</v>
      </c>
      <c r="B74" s="3">
        <v>165</v>
      </c>
    </row>
    <row r="75" spans="1:2" x14ac:dyDescent="0.3">
      <c r="A75" s="14">
        <v>44959</v>
      </c>
      <c r="B75" s="3">
        <v>184</v>
      </c>
    </row>
    <row r="76" spans="1:2" x14ac:dyDescent="0.3">
      <c r="A76" s="14">
        <v>44960</v>
      </c>
      <c r="B76" s="3">
        <v>155</v>
      </c>
    </row>
    <row r="77" spans="1:2" x14ac:dyDescent="0.3">
      <c r="A77" s="14">
        <v>44961</v>
      </c>
      <c r="B77" s="3">
        <v>170</v>
      </c>
    </row>
    <row r="78" spans="1:2" x14ac:dyDescent="0.3">
      <c r="A78" s="14">
        <v>44962</v>
      </c>
      <c r="B78" s="3">
        <v>162</v>
      </c>
    </row>
    <row r="79" spans="1:2" x14ac:dyDescent="0.3">
      <c r="A79" s="14">
        <v>44963</v>
      </c>
      <c r="B79" s="3">
        <v>153</v>
      </c>
    </row>
    <row r="80" spans="1:2" x14ac:dyDescent="0.3">
      <c r="A80" s="14">
        <v>44964</v>
      </c>
      <c r="B80" s="3">
        <v>152</v>
      </c>
    </row>
    <row r="81" spans="1:2" x14ac:dyDescent="0.3">
      <c r="A81" s="14">
        <v>44965</v>
      </c>
      <c r="B81" s="3">
        <v>185</v>
      </c>
    </row>
    <row r="82" spans="1:2" x14ac:dyDescent="0.3">
      <c r="A82" s="14">
        <v>44966</v>
      </c>
      <c r="B82" s="3">
        <v>148</v>
      </c>
    </row>
    <row r="83" spans="1:2" x14ac:dyDescent="0.3">
      <c r="A83" s="14">
        <v>44967</v>
      </c>
      <c r="B83" s="3">
        <v>113</v>
      </c>
    </row>
    <row r="84" spans="1:2" x14ac:dyDescent="0.3">
      <c r="A84" s="14">
        <v>44968</v>
      </c>
      <c r="B84" s="3">
        <v>122</v>
      </c>
    </row>
    <row r="85" spans="1:2" x14ac:dyDescent="0.3">
      <c r="A85" s="14">
        <v>44969</v>
      </c>
      <c r="B85" s="3">
        <v>123</v>
      </c>
    </row>
    <row r="86" spans="1:2" x14ac:dyDescent="0.3">
      <c r="A86" s="14">
        <v>44970</v>
      </c>
      <c r="B86" s="3">
        <v>124</v>
      </c>
    </row>
    <row r="87" spans="1:2" x14ac:dyDescent="0.3">
      <c r="A87" s="14">
        <v>44971</v>
      </c>
      <c r="B87" s="3">
        <v>114</v>
      </c>
    </row>
    <row r="88" spans="1:2" x14ac:dyDescent="0.3">
      <c r="A88" s="14">
        <v>44972</v>
      </c>
      <c r="B88" s="3">
        <v>119</v>
      </c>
    </row>
    <row r="89" spans="1:2" x14ac:dyDescent="0.3">
      <c r="A89" s="14">
        <v>44973</v>
      </c>
      <c r="B89" s="3">
        <v>147</v>
      </c>
    </row>
    <row r="90" spans="1:2" x14ac:dyDescent="0.3">
      <c r="A90" s="14">
        <v>44974</v>
      </c>
      <c r="B90" s="3">
        <v>130</v>
      </c>
    </row>
    <row r="91" spans="1:2" x14ac:dyDescent="0.3">
      <c r="A91" s="14">
        <v>44975</v>
      </c>
      <c r="B91" s="3">
        <v>103</v>
      </c>
    </row>
    <row r="92" spans="1:2" x14ac:dyDescent="0.3">
      <c r="A92" s="14">
        <v>44976</v>
      </c>
      <c r="B92" s="3">
        <v>113</v>
      </c>
    </row>
    <row r="93" spans="1:2" x14ac:dyDescent="0.3">
      <c r="A93" s="14">
        <v>44977</v>
      </c>
      <c r="B93" s="3">
        <v>123</v>
      </c>
    </row>
    <row r="94" spans="1:2" x14ac:dyDescent="0.3">
      <c r="A94" s="14">
        <v>44978</v>
      </c>
      <c r="B94" s="3">
        <v>136</v>
      </c>
    </row>
    <row r="95" spans="1:2" x14ac:dyDescent="0.3">
      <c r="A95" s="14">
        <v>44979</v>
      </c>
      <c r="B95" s="3">
        <v>197</v>
      </c>
    </row>
    <row r="96" spans="1:2" x14ac:dyDescent="0.3">
      <c r="A96" s="14">
        <v>44980</v>
      </c>
      <c r="B96" s="3">
        <v>167</v>
      </c>
    </row>
    <row r="97" spans="1:2" x14ac:dyDescent="0.3">
      <c r="A97" s="14">
        <v>44981</v>
      </c>
      <c r="B97" s="3">
        <v>118</v>
      </c>
    </row>
    <row r="98" spans="1:2" x14ac:dyDescent="0.3">
      <c r="A98" s="14">
        <v>44982</v>
      </c>
      <c r="B98" s="3">
        <v>143</v>
      </c>
    </row>
    <row r="99" spans="1:2" x14ac:dyDescent="0.3">
      <c r="A99" s="14">
        <v>44983</v>
      </c>
      <c r="B99" s="3">
        <v>157</v>
      </c>
    </row>
    <row r="100" spans="1:2" x14ac:dyDescent="0.3">
      <c r="A100" s="14">
        <v>44984</v>
      </c>
      <c r="B100" s="3">
        <v>125</v>
      </c>
    </row>
    <row r="101" spans="1:2" x14ac:dyDescent="0.3">
      <c r="A101" s="14">
        <v>44985</v>
      </c>
      <c r="B101" s="3">
        <v>134</v>
      </c>
    </row>
    <row r="102" spans="1:2" x14ac:dyDescent="0.3">
      <c r="A102" s="14">
        <v>44986</v>
      </c>
      <c r="B102" s="3">
        <v>148</v>
      </c>
    </row>
    <row r="103" spans="1:2" x14ac:dyDescent="0.3">
      <c r="A103" s="14">
        <v>44987</v>
      </c>
      <c r="B103" s="3">
        <v>148</v>
      </c>
    </row>
    <row r="104" spans="1:2" x14ac:dyDescent="0.3">
      <c r="A104" s="14">
        <v>44988</v>
      </c>
      <c r="B104" s="3">
        <v>125</v>
      </c>
    </row>
    <row r="105" spans="1:2" x14ac:dyDescent="0.3">
      <c r="A105" s="14">
        <v>44989</v>
      </c>
      <c r="B105" s="3">
        <v>115</v>
      </c>
    </row>
    <row r="106" spans="1:2" x14ac:dyDescent="0.3">
      <c r="A106" s="14">
        <v>44990</v>
      </c>
      <c r="B106" s="3">
        <v>113</v>
      </c>
    </row>
    <row r="107" spans="1:2" x14ac:dyDescent="0.3">
      <c r="A107" s="14">
        <v>44991</v>
      </c>
      <c r="B107" s="3">
        <v>118</v>
      </c>
    </row>
    <row r="108" spans="1:2" x14ac:dyDescent="0.3">
      <c r="A108" s="14">
        <v>44992</v>
      </c>
      <c r="B108" s="3">
        <v>145</v>
      </c>
    </row>
    <row r="109" spans="1:2" x14ac:dyDescent="0.3">
      <c r="A109" s="14">
        <v>44993</v>
      </c>
      <c r="B109" s="3">
        <v>136</v>
      </c>
    </row>
    <row r="110" spans="1:2" x14ac:dyDescent="0.3">
      <c r="A110" s="14">
        <v>44994</v>
      </c>
      <c r="B110" s="3">
        <v>144</v>
      </c>
    </row>
    <row r="111" spans="1:2" x14ac:dyDescent="0.3">
      <c r="A111" s="14">
        <v>44995</v>
      </c>
      <c r="B111" s="3">
        <v>185</v>
      </c>
    </row>
    <row r="112" spans="1:2" x14ac:dyDescent="0.3">
      <c r="A112" s="14">
        <v>44996</v>
      </c>
      <c r="B112" s="3">
        <v>158</v>
      </c>
    </row>
    <row r="113" spans="1:2" x14ac:dyDescent="0.3">
      <c r="A113" s="14">
        <v>44997</v>
      </c>
      <c r="B113" s="3">
        <v>134</v>
      </c>
    </row>
    <row r="114" spans="1:2" x14ac:dyDescent="0.3">
      <c r="A114" s="14">
        <v>44998</v>
      </c>
      <c r="B114" s="3">
        <v>151</v>
      </c>
    </row>
    <row r="115" spans="1:2" x14ac:dyDescent="0.3">
      <c r="A115" s="14">
        <v>44999</v>
      </c>
      <c r="B115" s="3">
        <v>135</v>
      </c>
    </row>
    <row r="116" spans="1:2" x14ac:dyDescent="0.3">
      <c r="A116" s="14">
        <v>45000</v>
      </c>
      <c r="B116" s="3">
        <v>177</v>
      </c>
    </row>
    <row r="117" spans="1:2" x14ac:dyDescent="0.3">
      <c r="A117" s="14">
        <v>45001</v>
      </c>
      <c r="B117" s="3">
        <v>193</v>
      </c>
    </row>
    <row r="118" spans="1:2" x14ac:dyDescent="0.3">
      <c r="A118" s="14">
        <v>45002</v>
      </c>
      <c r="B118" s="3">
        <v>151</v>
      </c>
    </row>
    <row r="119" spans="1:2" x14ac:dyDescent="0.3">
      <c r="A119" s="14">
        <v>45003</v>
      </c>
      <c r="B119" s="3">
        <v>152</v>
      </c>
    </row>
    <row r="120" spans="1:2" x14ac:dyDescent="0.3">
      <c r="A120" s="14">
        <v>45004</v>
      </c>
      <c r="B120" s="3">
        <v>158</v>
      </c>
    </row>
    <row r="121" spans="1:2" x14ac:dyDescent="0.3">
      <c r="A121" s="14">
        <v>45005</v>
      </c>
      <c r="B121" s="3">
        <v>141</v>
      </c>
    </row>
    <row r="122" spans="1:2" x14ac:dyDescent="0.3">
      <c r="A122" s="14">
        <v>45006</v>
      </c>
      <c r="B122" s="3">
        <v>156</v>
      </c>
    </row>
    <row r="123" spans="1:2" x14ac:dyDescent="0.3">
      <c r="A123" s="14">
        <v>45007</v>
      </c>
      <c r="B123" s="3">
        <v>104</v>
      </c>
    </row>
    <row r="124" spans="1:2" x14ac:dyDescent="0.3">
      <c r="A124" s="14">
        <v>45008</v>
      </c>
      <c r="B124" s="3">
        <v>99</v>
      </c>
    </row>
    <row r="125" spans="1:2" x14ac:dyDescent="0.3">
      <c r="A125" s="14">
        <v>45009</v>
      </c>
      <c r="B125" s="3">
        <v>115</v>
      </c>
    </row>
    <row r="126" spans="1:2" x14ac:dyDescent="0.3">
      <c r="A126" s="14">
        <v>45010</v>
      </c>
      <c r="B126" s="3">
        <v>100</v>
      </c>
    </row>
    <row r="127" spans="1:2" x14ac:dyDescent="0.3">
      <c r="A127" s="14">
        <v>45011</v>
      </c>
      <c r="B127" s="3">
        <v>103</v>
      </c>
    </row>
    <row r="128" spans="1:2" x14ac:dyDescent="0.3">
      <c r="A128" s="14">
        <v>45012</v>
      </c>
      <c r="B128" s="3">
        <v>117</v>
      </c>
    </row>
    <row r="129" spans="1:2" x14ac:dyDescent="0.3">
      <c r="A129" s="14">
        <v>45013</v>
      </c>
      <c r="B129" s="3">
        <v>139</v>
      </c>
    </row>
    <row r="130" spans="1:2" x14ac:dyDescent="0.3">
      <c r="A130" s="14">
        <v>45014</v>
      </c>
      <c r="B130" s="3">
        <v>111</v>
      </c>
    </row>
    <row r="131" spans="1:2" x14ac:dyDescent="0.3">
      <c r="A131" s="14">
        <v>45015</v>
      </c>
      <c r="B131" s="3">
        <v>164</v>
      </c>
    </row>
    <row r="132" spans="1:2" x14ac:dyDescent="0.3">
      <c r="A132" s="14">
        <v>45016</v>
      </c>
      <c r="B132" s="3">
        <v>173</v>
      </c>
    </row>
    <row r="133" spans="1:2" x14ac:dyDescent="0.3">
      <c r="A133" s="14">
        <v>45017</v>
      </c>
      <c r="B133" s="3">
        <v>192</v>
      </c>
    </row>
    <row r="134" spans="1:2" x14ac:dyDescent="0.3">
      <c r="A134" s="14">
        <v>45018</v>
      </c>
      <c r="B134" s="3">
        <v>136</v>
      </c>
    </row>
    <row r="135" spans="1:2" x14ac:dyDescent="0.3">
      <c r="A135" s="14">
        <v>45019</v>
      </c>
      <c r="B135" s="3">
        <v>139</v>
      </c>
    </row>
    <row r="136" spans="1:2" x14ac:dyDescent="0.3">
      <c r="A136" s="14">
        <v>45020</v>
      </c>
      <c r="B136" s="3">
        <v>128</v>
      </c>
    </row>
    <row r="137" spans="1:2" x14ac:dyDescent="0.3">
      <c r="A137" s="14">
        <v>45021</v>
      </c>
      <c r="B137" s="3">
        <v>146</v>
      </c>
    </row>
    <row r="138" spans="1:2" x14ac:dyDescent="0.3">
      <c r="A138" s="14">
        <v>45022</v>
      </c>
      <c r="B138" s="3">
        <v>128</v>
      </c>
    </row>
    <row r="139" spans="1:2" x14ac:dyDescent="0.3">
      <c r="A139" s="14">
        <v>45023</v>
      </c>
      <c r="B139" s="3">
        <v>134</v>
      </c>
    </row>
    <row r="140" spans="1:2" x14ac:dyDescent="0.3">
      <c r="A140" s="14">
        <v>45024</v>
      </c>
      <c r="B140" s="3">
        <v>126</v>
      </c>
    </row>
    <row r="141" spans="1:2" x14ac:dyDescent="0.3">
      <c r="A141" s="14">
        <v>45025</v>
      </c>
      <c r="B141" s="3">
        <v>160</v>
      </c>
    </row>
    <row r="142" spans="1:2" x14ac:dyDescent="0.3">
      <c r="A142" s="14">
        <v>45026</v>
      </c>
      <c r="B142" s="3">
        <v>175</v>
      </c>
    </row>
    <row r="143" spans="1:2" x14ac:dyDescent="0.3">
      <c r="A143" s="14">
        <v>45027</v>
      </c>
      <c r="B143" s="3">
        <v>156</v>
      </c>
    </row>
    <row r="144" spans="1:2" x14ac:dyDescent="0.3">
      <c r="A144" s="14">
        <v>45028</v>
      </c>
      <c r="B144" s="3">
        <v>119</v>
      </c>
    </row>
    <row r="145" spans="1:2" x14ac:dyDescent="0.3">
      <c r="A145" s="14">
        <v>45029</v>
      </c>
      <c r="B145" s="3">
        <v>116</v>
      </c>
    </row>
    <row r="146" spans="1:2" x14ac:dyDescent="0.3">
      <c r="A146" s="14">
        <v>45030</v>
      </c>
      <c r="B146" s="3">
        <v>87</v>
      </c>
    </row>
    <row r="147" spans="1:2" x14ac:dyDescent="0.3">
      <c r="A147" s="14">
        <v>45031</v>
      </c>
      <c r="B147" s="3">
        <v>97</v>
      </c>
    </row>
    <row r="148" spans="1:2" x14ac:dyDescent="0.3">
      <c r="A148" s="14">
        <v>45032</v>
      </c>
      <c r="B148" s="3">
        <v>112</v>
      </c>
    </row>
    <row r="149" spans="1:2" x14ac:dyDescent="0.3">
      <c r="A149" s="14">
        <v>45033</v>
      </c>
      <c r="B149" s="3">
        <v>93</v>
      </c>
    </row>
    <row r="150" spans="1:2" x14ac:dyDescent="0.3">
      <c r="A150" s="14">
        <v>45034</v>
      </c>
      <c r="B150" s="3">
        <v>88</v>
      </c>
    </row>
    <row r="151" spans="1:2" x14ac:dyDescent="0.3">
      <c r="A151" s="14">
        <v>45035</v>
      </c>
      <c r="B151" s="3">
        <v>81</v>
      </c>
    </row>
    <row r="152" spans="1:2" x14ac:dyDescent="0.3">
      <c r="A152" s="14">
        <v>45036</v>
      </c>
      <c r="B152" s="3">
        <v>61</v>
      </c>
    </row>
    <row r="153" spans="1:2" x14ac:dyDescent="0.3">
      <c r="A153" s="14">
        <v>45037</v>
      </c>
      <c r="B153" s="3">
        <v>81</v>
      </c>
    </row>
    <row r="154" spans="1:2" x14ac:dyDescent="0.3">
      <c r="A154" s="14">
        <v>45038</v>
      </c>
      <c r="B154" s="3">
        <v>67</v>
      </c>
    </row>
    <row r="155" spans="1:2" x14ac:dyDescent="0.3">
      <c r="A155" s="14">
        <v>45039</v>
      </c>
      <c r="B155" s="3">
        <v>78</v>
      </c>
    </row>
    <row r="156" spans="1:2" x14ac:dyDescent="0.3">
      <c r="A156" s="14">
        <v>45040</v>
      </c>
      <c r="B156" s="3">
        <v>87</v>
      </c>
    </row>
    <row r="157" spans="1:2" x14ac:dyDescent="0.3">
      <c r="A157" s="14">
        <v>45041</v>
      </c>
      <c r="B157" s="3">
        <v>91</v>
      </c>
    </row>
    <row r="158" spans="1:2" x14ac:dyDescent="0.3">
      <c r="A158" s="14">
        <v>45042</v>
      </c>
      <c r="B158" s="3">
        <v>89</v>
      </c>
    </row>
    <row r="159" spans="1:2" x14ac:dyDescent="0.3">
      <c r="A159" s="14">
        <v>45043</v>
      </c>
      <c r="B159" s="3">
        <v>128</v>
      </c>
    </row>
    <row r="160" spans="1:2" x14ac:dyDescent="0.3">
      <c r="A160" s="14">
        <v>45044</v>
      </c>
      <c r="B160" s="3">
        <v>89</v>
      </c>
    </row>
    <row r="161" spans="1:2" x14ac:dyDescent="0.3">
      <c r="A161" s="14">
        <v>45045</v>
      </c>
      <c r="B161" s="3">
        <v>78</v>
      </c>
    </row>
    <row r="162" spans="1:2" x14ac:dyDescent="0.3">
      <c r="A162" s="14">
        <v>45046</v>
      </c>
      <c r="B162" s="3">
        <v>59</v>
      </c>
    </row>
    <row r="163" spans="1:2" x14ac:dyDescent="0.3">
      <c r="A163" s="14">
        <v>45047</v>
      </c>
      <c r="B163" s="3">
        <v>119</v>
      </c>
    </row>
    <row r="164" spans="1:2" x14ac:dyDescent="0.3">
      <c r="A164" s="14">
        <v>45048</v>
      </c>
      <c r="B164" s="3">
        <v>88</v>
      </c>
    </row>
    <row r="165" spans="1:2" x14ac:dyDescent="0.3">
      <c r="A165" s="14">
        <v>45049</v>
      </c>
      <c r="B165" s="3">
        <v>96</v>
      </c>
    </row>
    <row r="166" spans="1:2" x14ac:dyDescent="0.3">
      <c r="A166" s="14">
        <v>45050</v>
      </c>
      <c r="B166" s="3">
        <v>115</v>
      </c>
    </row>
    <row r="167" spans="1:2" x14ac:dyDescent="0.3">
      <c r="A167" s="14">
        <v>45051</v>
      </c>
      <c r="B167" s="3">
        <v>177</v>
      </c>
    </row>
    <row r="168" spans="1:2" x14ac:dyDescent="0.3">
      <c r="A168" s="14">
        <v>45052</v>
      </c>
      <c r="B168" s="3">
        <v>191</v>
      </c>
    </row>
    <row r="169" spans="1:2" x14ac:dyDescent="0.3">
      <c r="A169" s="14">
        <v>45053</v>
      </c>
      <c r="B169" s="3">
        <v>216</v>
      </c>
    </row>
    <row r="170" spans="1:2" x14ac:dyDescent="0.3">
      <c r="A170" s="14">
        <v>45054</v>
      </c>
      <c r="B170" s="3">
        <v>183</v>
      </c>
    </row>
    <row r="171" spans="1:2" x14ac:dyDescent="0.3">
      <c r="A171" s="14">
        <v>45055</v>
      </c>
      <c r="B171" s="3">
        <v>198</v>
      </c>
    </row>
    <row r="172" spans="1:2" x14ac:dyDescent="0.3">
      <c r="A172" s="14">
        <v>45056</v>
      </c>
      <c r="B172" s="3">
        <v>236</v>
      </c>
    </row>
    <row r="173" spans="1:2" x14ac:dyDescent="0.3">
      <c r="A173" s="14">
        <v>45057</v>
      </c>
      <c r="B173" s="3">
        <v>329</v>
      </c>
    </row>
    <row r="174" spans="1:2" x14ac:dyDescent="0.3">
      <c r="A174" s="14">
        <v>45058</v>
      </c>
      <c r="B174" s="3">
        <v>470</v>
      </c>
    </row>
    <row r="175" spans="1:2" x14ac:dyDescent="0.3">
      <c r="A175" s="14">
        <v>45059</v>
      </c>
      <c r="B175" s="3">
        <v>637</v>
      </c>
    </row>
    <row r="176" spans="1:2" x14ac:dyDescent="0.3">
      <c r="A176" s="14">
        <v>45060</v>
      </c>
      <c r="B176" s="3">
        <v>554</v>
      </c>
    </row>
    <row r="177" spans="1:2" x14ac:dyDescent="0.3">
      <c r="A177" s="14">
        <v>45061</v>
      </c>
      <c r="B177" s="3">
        <v>741</v>
      </c>
    </row>
    <row r="178" spans="1:2" x14ac:dyDescent="0.3">
      <c r="A178" s="14">
        <v>45062</v>
      </c>
      <c r="B178" s="3">
        <v>1026</v>
      </c>
    </row>
    <row r="179" spans="1:2" x14ac:dyDescent="0.3">
      <c r="A179" s="14">
        <v>45063</v>
      </c>
      <c r="B179" s="3">
        <v>1006</v>
      </c>
    </row>
    <row r="180" spans="1:2" x14ac:dyDescent="0.3">
      <c r="A180" s="14">
        <v>45064</v>
      </c>
      <c r="B180" s="3">
        <v>714</v>
      </c>
    </row>
    <row r="181" spans="1:2" x14ac:dyDescent="0.3">
      <c r="A181" s="14">
        <v>45065</v>
      </c>
      <c r="B181" s="3">
        <v>583</v>
      </c>
    </row>
    <row r="182" spans="1:2" x14ac:dyDescent="0.3">
      <c r="A182" s="14">
        <v>45066</v>
      </c>
      <c r="B182" s="3">
        <v>574</v>
      </c>
    </row>
    <row r="183" spans="1:2" x14ac:dyDescent="0.3">
      <c r="A183" s="14">
        <v>45067</v>
      </c>
      <c r="B183" s="3">
        <v>425</v>
      </c>
    </row>
    <row r="184" spans="1:2" x14ac:dyDescent="0.3">
      <c r="A184" s="14">
        <v>45068</v>
      </c>
      <c r="B184" s="3">
        <v>417</v>
      </c>
    </row>
    <row r="185" spans="1:2" x14ac:dyDescent="0.3">
      <c r="A185" s="14">
        <v>45069</v>
      </c>
      <c r="B185" s="3">
        <v>431</v>
      </c>
    </row>
    <row r="186" spans="1:2" x14ac:dyDescent="0.3">
      <c r="A186" s="14">
        <v>45070</v>
      </c>
      <c r="B186" s="3">
        <v>381</v>
      </c>
    </row>
    <row r="187" spans="1:2" x14ac:dyDescent="0.3">
      <c r="A187" s="14">
        <v>45071</v>
      </c>
      <c r="B187" s="3">
        <v>330</v>
      </c>
    </row>
    <row r="188" spans="1:2" x14ac:dyDescent="0.3">
      <c r="A188" s="14">
        <v>45072</v>
      </c>
      <c r="B188" s="3">
        <v>258</v>
      </c>
    </row>
    <row r="189" spans="1:2" x14ac:dyDescent="0.3">
      <c r="A189" s="14">
        <v>45073</v>
      </c>
      <c r="B189" s="3">
        <v>258</v>
      </c>
    </row>
    <row r="190" spans="1:2" x14ac:dyDescent="0.3">
      <c r="A190" s="14">
        <v>45074</v>
      </c>
      <c r="B190" s="3">
        <v>309</v>
      </c>
    </row>
    <row r="191" spans="1:2" x14ac:dyDescent="0.3">
      <c r="A191" s="14">
        <v>45075</v>
      </c>
      <c r="B191" s="3">
        <v>417</v>
      </c>
    </row>
    <row r="192" spans="1:2" x14ac:dyDescent="0.3">
      <c r="A192" s="14">
        <v>45076</v>
      </c>
      <c r="B192" s="3">
        <v>489</v>
      </c>
    </row>
    <row r="193" spans="1:2" x14ac:dyDescent="0.3">
      <c r="A193" s="14">
        <v>45077</v>
      </c>
      <c r="B193" s="3">
        <v>427</v>
      </c>
    </row>
    <row r="194" spans="1:2" x14ac:dyDescent="0.3">
      <c r="A194" s="14">
        <v>45078</v>
      </c>
      <c r="B194" s="3">
        <v>353</v>
      </c>
    </row>
    <row r="195" spans="1:2" x14ac:dyDescent="0.3">
      <c r="A195" s="14">
        <v>45079</v>
      </c>
      <c r="B195" s="3">
        <v>410</v>
      </c>
    </row>
    <row r="196" spans="1:2" x14ac:dyDescent="0.3">
      <c r="A196" s="14">
        <v>45080</v>
      </c>
      <c r="B196" s="3">
        <v>481</v>
      </c>
    </row>
    <row r="197" spans="1:2" x14ac:dyDescent="0.3">
      <c r="A197" s="14">
        <v>45081</v>
      </c>
      <c r="B197" s="3">
        <v>389</v>
      </c>
    </row>
    <row r="198" spans="1:2" x14ac:dyDescent="0.3">
      <c r="A198" s="14">
        <v>45082</v>
      </c>
      <c r="B198" s="3">
        <v>452</v>
      </c>
    </row>
    <row r="199" spans="1:2" x14ac:dyDescent="0.3">
      <c r="A199" s="14">
        <v>45083</v>
      </c>
      <c r="B199" s="3">
        <v>602</v>
      </c>
    </row>
    <row r="200" spans="1:2" x14ac:dyDescent="0.3">
      <c r="A200" s="14">
        <v>45084</v>
      </c>
      <c r="B200" s="3">
        <v>390</v>
      </c>
    </row>
    <row r="201" spans="1:2" x14ac:dyDescent="0.3">
      <c r="A201" s="14">
        <v>45085</v>
      </c>
      <c r="B201" s="3">
        <v>423</v>
      </c>
    </row>
    <row r="202" spans="1:2" x14ac:dyDescent="0.3">
      <c r="A202" s="14">
        <v>45086</v>
      </c>
      <c r="B202" s="3">
        <v>335</v>
      </c>
    </row>
    <row r="203" spans="1:2" x14ac:dyDescent="0.3">
      <c r="A203" s="14">
        <v>45087</v>
      </c>
      <c r="B203" s="3">
        <v>233</v>
      </c>
    </row>
    <row r="204" spans="1:2" x14ac:dyDescent="0.3">
      <c r="A204" s="14">
        <v>45088</v>
      </c>
      <c r="B204" s="3">
        <v>265</v>
      </c>
    </row>
    <row r="205" spans="1:2" x14ac:dyDescent="0.3">
      <c r="A205" s="14">
        <v>45089</v>
      </c>
      <c r="B205" s="3">
        <v>310</v>
      </c>
    </row>
    <row r="206" spans="1:2" x14ac:dyDescent="0.3">
      <c r="A206" s="14">
        <v>45090</v>
      </c>
      <c r="B206" s="3">
        <v>244</v>
      </c>
    </row>
    <row r="207" spans="1:2" x14ac:dyDescent="0.3">
      <c r="A207" s="14">
        <v>45091</v>
      </c>
      <c r="B207" s="3">
        <v>258</v>
      </c>
    </row>
    <row r="208" spans="1:2" x14ac:dyDescent="0.3">
      <c r="A208" s="14">
        <v>45092</v>
      </c>
      <c r="B208" s="3">
        <v>273</v>
      </c>
    </row>
    <row r="209" spans="1:2" x14ac:dyDescent="0.3">
      <c r="A209" s="14">
        <v>45093</v>
      </c>
      <c r="B209" s="3">
        <v>274</v>
      </c>
    </row>
    <row r="210" spans="1:2" x14ac:dyDescent="0.3">
      <c r="A210" s="14">
        <v>45094</v>
      </c>
      <c r="B210" s="3">
        <v>255</v>
      </c>
    </row>
    <row r="211" spans="1:2" x14ac:dyDescent="0.3">
      <c r="A211" s="14">
        <v>45095</v>
      </c>
      <c r="B211" s="3">
        <v>217</v>
      </c>
    </row>
    <row r="212" spans="1:2" x14ac:dyDescent="0.3">
      <c r="A212" s="14">
        <v>45096</v>
      </c>
      <c r="B212" s="3">
        <v>264</v>
      </c>
    </row>
    <row r="213" spans="1:2" x14ac:dyDescent="0.3">
      <c r="A213" s="14">
        <v>45097</v>
      </c>
      <c r="B213" s="3">
        <v>258</v>
      </c>
    </row>
    <row r="214" spans="1:2" x14ac:dyDescent="0.3">
      <c r="A214" s="14">
        <v>45098</v>
      </c>
      <c r="B214" s="3">
        <v>186</v>
      </c>
    </row>
    <row r="215" spans="1:2" x14ac:dyDescent="0.3">
      <c r="A215" s="14">
        <v>45099</v>
      </c>
      <c r="B215" s="3">
        <v>244</v>
      </c>
    </row>
    <row r="216" spans="1:2" x14ac:dyDescent="0.3">
      <c r="A216" s="14">
        <v>45100</v>
      </c>
      <c r="B216" s="3">
        <v>257</v>
      </c>
    </row>
    <row r="217" spans="1:2" x14ac:dyDescent="0.3">
      <c r="A217" s="14">
        <v>45101</v>
      </c>
      <c r="B217" s="3">
        <v>240</v>
      </c>
    </row>
    <row r="218" spans="1:2" x14ac:dyDescent="0.3">
      <c r="A218" s="14">
        <v>45102</v>
      </c>
      <c r="B218" s="3">
        <v>291</v>
      </c>
    </row>
    <row r="219" spans="1:2" x14ac:dyDescent="0.3">
      <c r="A219" s="14">
        <v>45103</v>
      </c>
      <c r="B219" s="3">
        <v>190</v>
      </c>
    </row>
    <row r="220" spans="1:2" x14ac:dyDescent="0.3">
      <c r="A220" s="14">
        <v>45104</v>
      </c>
      <c r="B220" s="3">
        <v>310</v>
      </c>
    </row>
    <row r="221" spans="1:2" x14ac:dyDescent="0.3">
      <c r="A221" s="14">
        <v>45105</v>
      </c>
      <c r="B221" s="3">
        <v>332</v>
      </c>
    </row>
    <row r="222" spans="1:2" x14ac:dyDescent="0.3">
      <c r="A222" s="14">
        <v>45106</v>
      </c>
      <c r="B222" s="3">
        <v>289</v>
      </c>
    </row>
    <row r="223" spans="1:2" x14ac:dyDescent="0.3">
      <c r="A223" s="14">
        <v>45107</v>
      </c>
      <c r="B223" s="3">
        <v>418</v>
      </c>
    </row>
    <row r="224" spans="1:2" x14ac:dyDescent="0.3">
      <c r="A224" s="14">
        <v>45108</v>
      </c>
      <c r="B224" s="3">
        <v>418</v>
      </c>
    </row>
    <row r="225" spans="1:2" x14ac:dyDescent="0.3">
      <c r="A225" s="14">
        <v>45109</v>
      </c>
      <c r="B225" s="3">
        <v>393</v>
      </c>
    </row>
    <row r="226" spans="1:2" x14ac:dyDescent="0.3">
      <c r="A226" s="14">
        <v>45110</v>
      </c>
      <c r="B226" s="3">
        <v>292</v>
      </c>
    </row>
    <row r="227" spans="1:2" x14ac:dyDescent="0.3">
      <c r="A227" s="14">
        <v>45111</v>
      </c>
      <c r="B227" s="3">
        <v>373</v>
      </c>
    </row>
    <row r="228" spans="1:2" x14ac:dyDescent="0.3">
      <c r="A228" s="14">
        <v>45112</v>
      </c>
      <c r="B228" s="3">
        <v>383</v>
      </c>
    </row>
    <row r="229" spans="1:2" x14ac:dyDescent="0.3">
      <c r="A229" s="14">
        <v>45113</v>
      </c>
      <c r="B229" s="3">
        <v>282</v>
      </c>
    </row>
    <row r="230" spans="1:2" x14ac:dyDescent="0.3">
      <c r="A230" s="14">
        <v>45114</v>
      </c>
      <c r="B230" s="3">
        <v>287</v>
      </c>
    </row>
    <row r="231" spans="1:2" x14ac:dyDescent="0.3">
      <c r="A231" s="14">
        <v>45115</v>
      </c>
      <c r="B231" s="3">
        <v>257</v>
      </c>
    </row>
    <row r="232" spans="1:2" x14ac:dyDescent="0.3">
      <c r="A232" s="14">
        <v>45116</v>
      </c>
      <c r="B232" s="3">
        <v>268</v>
      </c>
    </row>
    <row r="233" spans="1:2" x14ac:dyDescent="0.3">
      <c r="A233" s="14">
        <v>45117</v>
      </c>
      <c r="B233" s="3">
        <v>263</v>
      </c>
    </row>
    <row r="234" spans="1:2" x14ac:dyDescent="0.3">
      <c r="A234" s="14">
        <v>45118</v>
      </c>
      <c r="B234" s="3">
        <v>272</v>
      </c>
    </row>
    <row r="235" spans="1:2" x14ac:dyDescent="0.3">
      <c r="A235" s="14">
        <v>45119</v>
      </c>
      <c r="B235" s="3">
        <v>258</v>
      </c>
    </row>
    <row r="236" spans="1:2" x14ac:dyDescent="0.3">
      <c r="A236" s="14">
        <v>45120</v>
      </c>
      <c r="B236" s="3">
        <v>236</v>
      </c>
    </row>
    <row r="237" spans="1:2" x14ac:dyDescent="0.3">
      <c r="A237" s="14">
        <v>45121</v>
      </c>
      <c r="B237" s="3">
        <v>248</v>
      </c>
    </row>
    <row r="238" spans="1:2" x14ac:dyDescent="0.3">
      <c r="A238" s="14">
        <v>45122</v>
      </c>
      <c r="B238" s="3">
        <v>406</v>
      </c>
    </row>
    <row r="239" spans="1:2" x14ac:dyDescent="0.3">
      <c r="A239" s="14">
        <v>45123</v>
      </c>
      <c r="B239" s="3">
        <v>500</v>
      </c>
    </row>
    <row r="240" spans="1:2" x14ac:dyDescent="0.3">
      <c r="A240" s="14">
        <v>45124</v>
      </c>
      <c r="B240" s="3">
        <v>451</v>
      </c>
    </row>
    <row r="241" spans="1:2" x14ac:dyDescent="0.3">
      <c r="A241" s="14">
        <v>45125</v>
      </c>
      <c r="B241" s="3">
        <v>480</v>
      </c>
    </row>
    <row r="242" spans="1:2" x14ac:dyDescent="0.3">
      <c r="A242" s="14">
        <v>45126</v>
      </c>
      <c r="B242" s="3">
        <v>484</v>
      </c>
    </row>
    <row r="243" spans="1:2" x14ac:dyDescent="0.3">
      <c r="A243" s="14">
        <v>45127</v>
      </c>
      <c r="B243" s="3">
        <v>507</v>
      </c>
    </row>
    <row r="244" spans="1:2" x14ac:dyDescent="0.3">
      <c r="A244" s="14">
        <v>45128</v>
      </c>
      <c r="B244" s="3">
        <v>446</v>
      </c>
    </row>
    <row r="245" spans="1:2" x14ac:dyDescent="0.3">
      <c r="A245" s="14">
        <v>45129</v>
      </c>
      <c r="B245" s="3">
        <v>380</v>
      </c>
    </row>
    <row r="246" spans="1:2" x14ac:dyDescent="0.3">
      <c r="A246" s="14">
        <v>45130</v>
      </c>
      <c r="B246" s="3">
        <v>407</v>
      </c>
    </row>
    <row r="247" spans="1:2" x14ac:dyDescent="0.3">
      <c r="A247" s="14">
        <v>45131</v>
      </c>
      <c r="B247" s="3">
        <v>353</v>
      </c>
    </row>
    <row r="248" spans="1:2" x14ac:dyDescent="0.3">
      <c r="A248" s="14">
        <v>45132</v>
      </c>
      <c r="B248" s="3">
        <v>370</v>
      </c>
    </row>
    <row r="249" spans="1:2" x14ac:dyDescent="0.3">
      <c r="A249" s="14">
        <v>45133</v>
      </c>
      <c r="B249" s="3">
        <v>321</v>
      </c>
    </row>
    <row r="250" spans="1:2" x14ac:dyDescent="0.3">
      <c r="A250" s="14">
        <v>45134</v>
      </c>
      <c r="B250" s="3">
        <v>316</v>
      </c>
    </row>
    <row r="251" spans="1:2" x14ac:dyDescent="0.3">
      <c r="A251" s="14">
        <v>45135</v>
      </c>
      <c r="B251" s="3">
        <v>240</v>
      </c>
    </row>
    <row r="252" spans="1:2" x14ac:dyDescent="0.3">
      <c r="A252" s="14">
        <v>45136</v>
      </c>
      <c r="B252" s="3">
        <v>236</v>
      </c>
    </row>
    <row r="253" spans="1:2" x14ac:dyDescent="0.3">
      <c r="A253" s="14">
        <v>45137</v>
      </c>
      <c r="B253" s="3">
        <v>207</v>
      </c>
    </row>
    <row r="254" spans="1:2" x14ac:dyDescent="0.3">
      <c r="A254" s="14">
        <v>45138</v>
      </c>
      <c r="B254" s="3">
        <v>173</v>
      </c>
    </row>
    <row r="255" spans="1:2" x14ac:dyDescent="0.3">
      <c r="A255" s="14">
        <v>45139</v>
      </c>
      <c r="B255" s="3">
        <v>195</v>
      </c>
    </row>
    <row r="256" spans="1:2" x14ac:dyDescent="0.3">
      <c r="A256" s="14">
        <v>45140</v>
      </c>
      <c r="B256" s="3">
        <v>183</v>
      </c>
    </row>
    <row r="257" spans="1:2" x14ac:dyDescent="0.3">
      <c r="A257" s="14">
        <v>45141</v>
      </c>
      <c r="B257" s="3">
        <v>207</v>
      </c>
    </row>
    <row r="258" spans="1:2" x14ac:dyDescent="0.3">
      <c r="A258" s="14">
        <v>45142</v>
      </c>
      <c r="B258" s="3">
        <v>185</v>
      </c>
    </row>
    <row r="259" spans="1:2" x14ac:dyDescent="0.3">
      <c r="A259" s="14">
        <v>45143</v>
      </c>
      <c r="B259" s="3">
        <v>149</v>
      </c>
    </row>
    <row r="260" spans="1:2" x14ac:dyDescent="0.3">
      <c r="A260" s="14">
        <v>45144</v>
      </c>
      <c r="B260" s="3">
        <v>144</v>
      </c>
    </row>
    <row r="261" spans="1:2" x14ac:dyDescent="0.3">
      <c r="A261" s="14">
        <v>45145</v>
      </c>
      <c r="B261" s="3">
        <v>197</v>
      </c>
    </row>
    <row r="262" spans="1:2" x14ac:dyDescent="0.3">
      <c r="A262" s="14">
        <v>45146</v>
      </c>
      <c r="B262" s="3">
        <v>154</v>
      </c>
    </row>
    <row r="263" spans="1:2" x14ac:dyDescent="0.3">
      <c r="A263" s="14">
        <v>45147</v>
      </c>
      <c r="B263" s="3">
        <v>161</v>
      </c>
    </row>
    <row r="264" spans="1:2" x14ac:dyDescent="0.3">
      <c r="A264" s="14">
        <v>45148</v>
      </c>
      <c r="B264" s="3">
        <v>179</v>
      </c>
    </row>
    <row r="265" spans="1:2" x14ac:dyDescent="0.3">
      <c r="A265" s="14">
        <v>45149</v>
      </c>
      <c r="B265" s="3">
        <v>146</v>
      </c>
    </row>
    <row r="266" spans="1:2" x14ac:dyDescent="0.3">
      <c r="A266" s="14">
        <v>45150</v>
      </c>
      <c r="B266" s="3">
        <v>115</v>
      </c>
    </row>
    <row r="267" spans="1:2" x14ac:dyDescent="0.3">
      <c r="A267" s="14">
        <v>45151</v>
      </c>
      <c r="B267" s="3">
        <v>133</v>
      </c>
    </row>
    <row r="268" spans="1:2" x14ac:dyDescent="0.3">
      <c r="A268" s="14">
        <v>45152</v>
      </c>
      <c r="B268" s="3">
        <v>109</v>
      </c>
    </row>
    <row r="269" spans="1:2" x14ac:dyDescent="0.3">
      <c r="A269" s="14">
        <v>45153</v>
      </c>
      <c r="B269" s="3">
        <v>129</v>
      </c>
    </row>
    <row r="270" spans="1:2" x14ac:dyDescent="0.3">
      <c r="A270" s="14">
        <v>45154</v>
      </c>
      <c r="B270" s="3">
        <v>141</v>
      </c>
    </row>
    <row r="271" spans="1:2" x14ac:dyDescent="0.3">
      <c r="A271" s="14">
        <v>45155</v>
      </c>
      <c r="B271" s="3">
        <v>505</v>
      </c>
    </row>
    <row r="272" spans="1:2" x14ac:dyDescent="0.3">
      <c r="A272" s="14">
        <v>45156</v>
      </c>
      <c r="B272" s="3">
        <v>906</v>
      </c>
    </row>
    <row r="273" spans="1:2" x14ac:dyDescent="0.3">
      <c r="A273" s="14">
        <v>45157</v>
      </c>
      <c r="B273" s="3">
        <v>248</v>
      </c>
    </row>
    <row r="274" spans="1:2" x14ac:dyDescent="0.3">
      <c r="A274" s="15">
        <v>45158</v>
      </c>
      <c r="B274" s="6">
        <v>260</v>
      </c>
    </row>
    <row r="275" spans="1:2" x14ac:dyDescent="0.3">
      <c r="A275" s="15">
        <v>45159</v>
      </c>
      <c r="B275" s="6">
        <v>234</v>
      </c>
    </row>
    <row r="276" spans="1:2" x14ac:dyDescent="0.3">
      <c r="A276" s="15">
        <v>45160</v>
      </c>
      <c r="B276" s="6">
        <v>335</v>
      </c>
    </row>
    <row r="277" spans="1:2" x14ac:dyDescent="0.3">
      <c r="A277" s="15">
        <v>45161</v>
      </c>
      <c r="B277" s="6">
        <v>242</v>
      </c>
    </row>
    <row r="278" spans="1:2" x14ac:dyDescent="0.3">
      <c r="A278" s="15">
        <v>45162</v>
      </c>
      <c r="B278" s="6">
        <v>164</v>
      </c>
    </row>
    <row r="279" spans="1:2" x14ac:dyDescent="0.3">
      <c r="A279" s="15">
        <v>45163</v>
      </c>
      <c r="B279" s="6">
        <v>201</v>
      </c>
    </row>
    <row r="280" spans="1:2" x14ac:dyDescent="0.3">
      <c r="A280" s="15">
        <v>45164</v>
      </c>
      <c r="B280" s="6">
        <v>181</v>
      </c>
    </row>
    <row r="281" spans="1:2" x14ac:dyDescent="0.3">
      <c r="A281" s="15">
        <v>45165</v>
      </c>
      <c r="B281" s="6">
        <v>148</v>
      </c>
    </row>
    <row r="282" spans="1:2" x14ac:dyDescent="0.3">
      <c r="A282" s="15">
        <v>45166</v>
      </c>
      <c r="B282" s="6">
        <v>135</v>
      </c>
    </row>
    <row r="283" spans="1:2" x14ac:dyDescent="0.3">
      <c r="A283" s="15">
        <v>45167</v>
      </c>
      <c r="B283" s="6">
        <v>114</v>
      </c>
    </row>
    <row r="284" spans="1:2" x14ac:dyDescent="0.3">
      <c r="A284" s="15">
        <v>45168</v>
      </c>
      <c r="B284" s="6">
        <v>98</v>
      </c>
    </row>
    <row r="285" spans="1:2" x14ac:dyDescent="0.3">
      <c r="A285" s="15">
        <v>45169</v>
      </c>
      <c r="B285" s="6">
        <v>110</v>
      </c>
    </row>
    <row r="286" spans="1:2" x14ac:dyDescent="0.3">
      <c r="A286" s="15">
        <v>45170</v>
      </c>
      <c r="B286" s="6">
        <v>103</v>
      </c>
    </row>
    <row r="287" spans="1:2" x14ac:dyDescent="0.3">
      <c r="A287" s="15">
        <v>45171</v>
      </c>
      <c r="B287" s="6">
        <v>107</v>
      </c>
    </row>
    <row r="288" spans="1:2" x14ac:dyDescent="0.3">
      <c r="A288" s="15">
        <v>45172</v>
      </c>
      <c r="B288" s="6">
        <v>159</v>
      </c>
    </row>
    <row r="289" spans="1:2" x14ac:dyDescent="0.3">
      <c r="A289" s="15">
        <v>45173</v>
      </c>
      <c r="B289" s="6">
        <v>123</v>
      </c>
    </row>
    <row r="290" spans="1:2" x14ac:dyDescent="0.3">
      <c r="A290" s="15">
        <v>45174</v>
      </c>
      <c r="B290" s="6">
        <v>143</v>
      </c>
    </row>
    <row r="291" spans="1:2" x14ac:dyDescent="0.3">
      <c r="A291" s="15">
        <v>45175</v>
      </c>
      <c r="B291" s="6">
        <v>124</v>
      </c>
    </row>
    <row r="292" spans="1:2" x14ac:dyDescent="0.3">
      <c r="A292" s="15">
        <v>45176</v>
      </c>
      <c r="B292" s="6">
        <v>123</v>
      </c>
    </row>
    <row r="293" spans="1:2" x14ac:dyDescent="0.3">
      <c r="A293" s="15">
        <v>45177</v>
      </c>
      <c r="B293" s="6">
        <v>131</v>
      </c>
    </row>
    <row r="294" spans="1:2" x14ac:dyDescent="0.3">
      <c r="A294" s="15">
        <v>45178</v>
      </c>
      <c r="B294" s="6">
        <v>117</v>
      </c>
    </row>
    <row r="295" spans="1:2" x14ac:dyDescent="0.3">
      <c r="A295" s="15">
        <v>45179</v>
      </c>
      <c r="B295" s="6">
        <v>115</v>
      </c>
    </row>
    <row r="296" spans="1:2" x14ac:dyDescent="0.3">
      <c r="A296" s="15">
        <v>45180</v>
      </c>
      <c r="B296" s="6">
        <v>107</v>
      </c>
    </row>
    <row r="297" spans="1:2" x14ac:dyDescent="0.3">
      <c r="A297" s="15">
        <v>45181</v>
      </c>
      <c r="B297" s="6">
        <v>121</v>
      </c>
    </row>
    <row r="298" spans="1:2" x14ac:dyDescent="0.3">
      <c r="A298" s="15">
        <v>45182</v>
      </c>
      <c r="B298" s="6">
        <v>139</v>
      </c>
    </row>
    <row r="299" spans="1:2" x14ac:dyDescent="0.3">
      <c r="A299" s="15">
        <v>45183</v>
      </c>
      <c r="B299" s="6">
        <v>99</v>
      </c>
    </row>
    <row r="300" spans="1:2" x14ac:dyDescent="0.3">
      <c r="A300" s="15">
        <v>45184</v>
      </c>
      <c r="B300" s="6">
        <v>124</v>
      </c>
    </row>
    <row r="301" spans="1:2" x14ac:dyDescent="0.3">
      <c r="A301" s="15">
        <v>45185</v>
      </c>
      <c r="B301" s="6">
        <v>128</v>
      </c>
    </row>
    <row r="302" spans="1:2" x14ac:dyDescent="0.3">
      <c r="A302" s="15">
        <v>45186</v>
      </c>
      <c r="B302" s="6">
        <v>119</v>
      </c>
    </row>
    <row r="303" spans="1:2" x14ac:dyDescent="0.3">
      <c r="A303" s="15">
        <v>45187</v>
      </c>
      <c r="B303" s="6">
        <v>110</v>
      </c>
    </row>
    <row r="304" spans="1:2" x14ac:dyDescent="0.3">
      <c r="A304" s="15">
        <v>45188</v>
      </c>
      <c r="B304" s="6">
        <v>132</v>
      </c>
    </row>
    <row r="305" spans="1:2" x14ac:dyDescent="0.3">
      <c r="A305" s="15">
        <v>45189</v>
      </c>
      <c r="B305" s="6">
        <v>118</v>
      </c>
    </row>
    <row r="306" spans="1:2" x14ac:dyDescent="0.3">
      <c r="A306" s="15">
        <v>45190</v>
      </c>
      <c r="B306" s="6">
        <v>95</v>
      </c>
    </row>
    <row r="307" spans="1:2" x14ac:dyDescent="0.3">
      <c r="A307" s="15">
        <v>45191</v>
      </c>
      <c r="B307" s="6">
        <v>85</v>
      </c>
    </row>
    <row r="308" spans="1:2" x14ac:dyDescent="0.3">
      <c r="A308" s="15">
        <v>45192</v>
      </c>
      <c r="B308" s="6">
        <v>104</v>
      </c>
    </row>
    <row r="309" spans="1:2" x14ac:dyDescent="0.3">
      <c r="A309" s="15">
        <v>45193</v>
      </c>
      <c r="B309" s="6">
        <v>102</v>
      </c>
    </row>
    <row r="310" spans="1:2" x14ac:dyDescent="0.3">
      <c r="A310" s="15">
        <v>45194</v>
      </c>
      <c r="B310" s="6">
        <v>115</v>
      </c>
    </row>
    <row r="311" spans="1:2" x14ac:dyDescent="0.3">
      <c r="A311" s="15">
        <v>45195</v>
      </c>
      <c r="B311" s="6">
        <v>101</v>
      </c>
    </row>
    <row r="312" spans="1:2" x14ac:dyDescent="0.3">
      <c r="A312" s="15">
        <v>45196</v>
      </c>
      <c r="B312" s="6">
        <v>105</v>
      </c>
    </row>
    <row r="313" spans="1:2" x14ac:dyDescent="0.3">
      <c r="A313" s="15">
        <v>45197</v>
      </c>
      <c r="B313" s="6">
        <v>124</v>
      </c>
    </row>
    <row r="314" spans="1:2" x14ac:dyDescent="0.3">
      <c r="A314" s="15">
        <v>45198</v>
      </c>
      <c r="B314" s="6">
        <v>99</v>
      </c>
    </row>
    <row r="315" spans="1:2" x14ac:dyDescent="0.3">
      <c r="A315" s="15">
        <v>45199</v>
      </c>
      <c r="B315" s="6">
        <v>96</v>
      </c>
    </row>
    <row r="316" spans="1:2" x14ac:dyDescent="0.3">
      <c r="A316" s="15">
        <v>45200</v>
      </c>
      <c r="B316" s="6">
        <v>102</v>
      </c>
    </row>
    <row r="317" spans="1:2" x14ac:dyDescent="0.3">
      <c r="A317" s="15">
        <v>45201</v>
      </c>
      <c r="B317" s="6">
        <v>120</v>
      </c>
    </row>
    <row r="318" spans="1:2" x14ac:dyDescent="0.3">
      <c r="A318" s="15">
        <v>45202</v>
      </c>
      <c r="B318" s="6">
        <v>114</v>
      </c>
    </row>
    <row r="319" spans="1:2" x14ac:dyDescent="0.3">
      <c r="A319" s="15">
        <v>45203</v>
      </c>
      <c r="B319" s="6">
        <v>103</v>
      </c>
    </row>
    <row r="320" spans="1:2" x14ac:dyDescent="0.3">
      <c r="A320" s="15">
        <v>45204</v>
      </c>
      <c r="B320" s="6">
        <v>155</v>
      </c>
    </row>
    <row r="321" spans="1:2" x14ac:dyDescent="0.3">
      <c r="A321" s="15">
        <v>45205</v>
      </c>
      <c r="B321" s="6">
        <v>160</v>
      </c>
    </row>
    <row r="322" spans="1:2" x14ac:dyDescent="0.3">
      <c r="A322" s="15">
        <v>45206</v>
      </c>
      <c r="B322" s="6">
        <v>170</v>
      </c>
    </row>
    <row r="323" spans="1:2" x14ac:dyDescent="0.3">
      <c r="A323" s="15">
        <v>45207</v>
      </c>
      <c r="B323" s="6">
        <v>149</v>
      </c>
    </row>
    <row r="324" spans="1:2" x14ac:dyDescent="0.3">
      <c r="A324" s="15">
        <v>45208</v>
      </c>
      <c r="B324" s="6">
        <v>195</v>
      </c>
    </row>
    <row r="325" spans="1:2" x14ac:dyDescent="0.3">
      <c r="A325" s="15">
        <v>45209</v>
      </c>
      <c r="B325" s="6">
        <v>244</v>
      </c>
    </row>
    <row r="326" spans="1:2" x14ac:dyDescent="0.3">
      <c r="A326" s="15">
        <v>45210</v>
      </c>
      <c r="B326" s="6">
        <v>233</v>
      </c>
    </row>
    <row r="327" spans="1:2" x14ac:dyDescent="0.3">
      <c r="A327" s="15">
        <v>45211</v>
      </c>
      <c r="B327" s="6">
        <v>264</v>
      </c>
    </row>
    <row r="328" spans="1:2" x14ac:dyDescent="0.3">
      <c r="A328" s="15">
        <v>45212</v>
      </c>
      <c r="B328" s="6">
        <v>148</v>
      </c>
    </row>
    <row r="329" spans="1:2" x14ac:dyDescent="0.3">
      <c r="A329" s="15">
        <v>45213</v>
      </c>
      <c r="B329" s="6">
        <v>141</v>
      </c>
    </row>
    <row r="330" spans="1:2" x14ac:dyDescent="0.3">
      <c r="A330" s="15">
        <v>45214</v>
      </c>
      <c r="B330" s="6">
        <v>101</v>
      </c>
    </row>
    <row r="331" spans="1:2" x14ac:dyDescent="0.3">
      <c r="A331" s="15">
        <v>45215</v>
      </c>
      <c r="B331" s="6">
        <v>112</v>
      </c>
    </row>
    <row r="332" spans="1:2" x14ac:dyDescent="0.3">
      <c r="A332" s="15">
        <v>45216</v>
      </c>
      <c r="B332" s="6">
        <v>134</v>
      </c>
    </row>
    <row r="333" spans="1:2" x14ac:dyDescent="0.3">
      <c r="A333" s="15">
        <v>45217</v>
      </c>
      <c r="B333" s="6">
        <v>127</v>
      </c>
    </row>
    <row r="334" spans="1:2" x14ac:dyDescent="0.3">
      <c r="A334" s="15">
        <v>45218</v>
      </c>
      <c r="B334" s="6">
        <v>125</v>
      </c>
    </row>
    <row r="335" spans="1:2" x14ac:dyDescent="0.3">
      <c r="A335" s="15">
        <v>45219</v>
      </c>
      <c r="B335" s="6">
        <v>125</v>
      </c>
    </row>
    <row r="336" spans="1:2" x14ac:dyDescent="0.3">
      <c r="A336" s="15">
        <v>45220</v>
      </c>
      <c r="B336" s="6">
        <v>129</v>
      </c>
    </row>
    <row r="337" spans="1:2" x14ac:dyDescent="0.3">
      <c r="A337" s="15">
        <v>45221</v>
      </c>
      <c r="B337" s="6">
        <v>94</v>
      </c>
    </row>
    <row r="338" spans="1:2" x14ac:dyDescent="0.3">
      <c r="A338" s="15">
        <v>45222</v>
      </c>
      <c r="B338" s="6">
        <v>98</v>
      </c>
    </row>
    <row r="339" spans="1:2" x14ac:dyDescent="0.3">
      <c r="A339" s="15">
        <v>45223</v>
      </c>
      <c r="B339" s="6">
        <v>145</v>
      </c>
    </row>
    <row r="340" spans="1:2" x14ac:dyDescent="0.3">
      <c r="A340" s="15">
        <v>45224</v>
      </c>
      <c r="B340" s="6">
        <v>144</v>
      </c>
    </row>
    <row r="341" spans="1:2" x14ac:dyDescent="0.3">
      <c r="A341" s="15">
        <v>45225</v>
      </c>
      <c r="B341" s="6">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61920-2B39-4EBB-9253-7EF5B915FE0E}">
  <dimension ref="A1:W174"/>
  <sheetViews>
    <sheetView topLeftCell="E1" zoomScaleNormal="100" workbookViewId="0">
      <selection activeCell="E1" sqref="E1"/>
    </sheetView>
  </sheetViews>
  <sheetFormatPr defaultRowHeight="14.4" x14ac:dyDescent="0.3"/>
  <cols>
    <col min="1" max="2" width="18.33203125" bestFit="1" customWidth="1"/>
    <col min="3" max="3" width="16.44140625" bestFit="1" customWidth="1"/>
    <col min="4" max="4" width="33.5546875" bestFit="1" customWidth="1"/>
    <col min="5" max="5" width="40.44140625" customWidth="1"/>
    <col min="6" max="6" width="13.5546875" bestFit="1" customWidth="1"/>
    <col min="7" max="7" width="15.109375" style="4" bestFit="1" customWidth="1"/>
    <col min="8" max="8" width="4" style="4" bestFit="1" customWidth="1"/>
    <col min="9" max="9" width="43.5546875" bestFit="1" customWidth="1"/>
    <col min="10" max="10" width="10.33203125" bestFit="1" customWidth="1"/>
    <col min="11" max="11" width="9.44140625" bestFit="1" customWidth="1"/>
    <col min="12" max="12" width="7.44140625" bestFit="1" customWidth="1"/>
    <col min="13" max="13" width="11" bestFit="1" customWidth="1"/>
    <col min="14" max="14" width="7.88671875" bestFit="1" customWidth="1"/>
    <col min="15" max="15" width="6.88671875" bestFit="1" customWidth="1"/>
    <col min="16" max="16" width="7.5546875" bestFit="1" customWidth="1"/>
    <col min="17" max="17" width="8.5546875" bestFit="1" customWidth="1"/>
    <col min="18" max="18" width="6.6640625" bestFit="1" customWidth="1"/>
    <col min="19" max="19" width="10.44140625" bestFit="1" customWidth="1"/>
    <col min="20" max="20" width="6.6640625" bestFit="1" customWidth="1"/>
  </cols>
  <sheetData>
    <row r="1" spans="1:23" ht="15" x14ac:dyDescent="0.3">
      <c r="A1" s="9" t="s">
        <v>3</v>
      </c>
      <c r="B1" s="9" t="s">
        <v>4</v>
      </c>
      <c r="C1" s="9" t="s">
        <v>5</v>
      </c>
      <c r="D1" s="9" t="s">
        <v>6</v>
      </c>
      <c r="E1" s="9" t="s">
        <v>7</v>
      </c>
      <c r="F1" s="9" t="s">
        <v>8</v>
      </c>
      <c r="G1" s="9" t="s">
        <v>325</v>
      </c>
      <c r="H1" s="9"/>
      <c r="I1" s="9" t="s">
        <v>9</v>
      </c>
      <c r="J1" s="9" t="s">
        <v>10</v>
      </c>
      <c r="K1" s="9" t="s">
        <v>11</v>
      </c>
      <c r="L1" s="9" t="s">
        <v>0</v>
      </c>
      <c r="M1" s="9" t="s">
        <v>12</v>
      </c>
      <c r="N1" s="9" t="s">
        <v>13</v>
      </c>
      <c r="O1" s="9" t="s">
        <v>14</v>
      </c>
      <c r="P1" s="9" t="s">
        <v>15</v>
      </c>
      <c r="Q1" s="9" t="s">
        <v>16</v>
      </c>
      <c r="R1" s="9" t="s">
        <v>17</v>
      </c>
      <c r="S1" s="9" t="s">
        <v>18</v>
      </c>
      <c r="T1" s="9" t="s">
        <v>19</v>
      </c>
      <c r="U1" s="9" t="s">
        <v>449</v>
      </c>
      <c r="V1" s="9" t="s">
        <v>450</v>
      </c>
      <c r="W1" s="9" t="s">
        <v>452</v>
      </c>
    </row>
    <row r="2" spans="1:23" ht="15" x14ac:dyDescent="0.3">
      <c r="A2" s="10">
        <v>1.7866428584786E+16</v>
      </c>
      <c r="B2" s="10">
        <v>1.78414445699532E+16</v>
      </c>
      <c r="C2" s="9" t="s">
        <v>20</v>
      </c>
      <c r="D2" s="9" t="s">
        <v>21</v>
      </c>
      <c r="E2" s="9" t="s">
        <v>102</v>
      </c>
      <c r="F2" s="9">
        <v>46</v>
      </c>
      <c r="G2" s="11">
        <v>44896</v>
      </c>
      <c r="H2" s="11" t="str">
        <f>TEXT(G2,"ddd")</f>
        <v>Thu</v>
      </c>
      <c r="I2" s="9" t="s">
        <v>103</v>
      </c>
      <c r="J2" s="9" t="s">
        <v>24</v>
      </c>
      <c r="K2" s="9"/>
      <c r="L2" s="9" t="s">
        <v>25</v>
      </c>
      <c r="M2" s="9">
        <v>18340</v>
      </c>
      <c r="N2" s="9">
        <v>14582</v>
      </c>
      <c r="O2" s="9">
        <v>52</v>
      </c>
      <c r="P2" s="9">
        <v>33</v>
      </c>
      <c r="Q2" s="9">
        <v>6634</v>
      </c>
      <c r="R2" s="9">
        <v>658</v>
      </c>
      <c r="S2" s="9">
        <v>0</v>
      </c>
      <c r="T2" s="9">
        <v>357</v>
      </c>
      <c r="U2" s="5"/>
      <c r="V2" t="s">
        <v>451</v>
      </c>
    </row>
    <row r="3" spans="1:23" ht="15" x14ac:dyDescent="0.3">
      <c r="A3" s="10">
        <v>1.78577694958502E+16</v>
      </c>
      <c r="B3" s="10">
        <v>1.78414445699532E+16</v>
      </c>
      <c r="C3" s="9" t="s">
        <v>20</v>
      </c>
      <c r="D3" s="9" t="s">
        <v>21</v>
      </c>
      <c r="E3" s="9" t="s">
        <v>104</v>
      </c>
      <c r="F3" s="9">
        <v>39</v>
      </c>
      <c r="G3" s="11">
        <v>44897</v>
      </c>
      <c r="H3" s="11"/>
      <c r="I3" s="9" t="s">
        <v>105</v>
      </c>
      <c r="J3" s="9" t="s">
        <v>24</v>
      </c>
      <c r="K3" s="9"/>
      <c r="L3" s="9" t="s">
        <v>25</v>
      </c>
      <c r="M3" s="9">
        <v>75594</v>
      </c>
      <c r="N3" s="9">
        <v>67063</v>
      </c>
      <c r="O3" s="9">
        <v>745</v>
      </c>
      <c r="P3" s="9">
        <v>514</v>
      </c>
      <c r="Q3" s="9">
        <v>29253</v>
      </c>
      <c r="R3" s="9">
        <v>2779</v>
      </c>
      <c r="S3" s="9">
        <v>38</v>
      </c>
      <c r="T3" s="9">
        <v>2074</v>
      </c>
      <c r="U3" s="5"/>
    </row>
    <row r="4" spans="1:23" ht="15" x14ac:dyDescent="0.3">
      <c r="A4" s="10">
        <v>1.81185027162927E+16</v>
      </c>
      <c r="B4" s="10">
        <v>1.78414445699532E+16</v>
      </c>
      <c r="C4" s="9" t="s">
        <v>20</v>
      </c>
      <c r="D4" s="9" t="s">
        <v>21</v>
      </c>
      <c r="E4" s="9" t="s">
        <v>22</v>
      </c>
      <c r="F4" s="9">
        <v>36</v>
      </c>
      <c r="G4" s="11">
        <v>44898</v>
      </c>
      <c r="H4" s="11"/>
      <c r="I4" s="9" t="s">
        <v>23</v>
      </c>
      <c r="J4" s="9" t="s">
        <v>24</v>
      </c>
      <c r="K4" s="9"/>
      <c r="L4" s="9" t="s">
        <v>25</v>
      </c>
      <c r="M4" s="9">
        <v>11883</v>
      </c>
      <c r="N4" s="9">
        <v>10646</v>
      </c>
      <c r="O4" s="9">
        <v>26</v>
      </c>
      <c r="P4" s="9">
        <v>13</v>
      </c>
      <c r="Q4" s="9">
        <v>4620</v>
      </c>
      <c r="R4" s="9">
        <v>453</v>
      </c>
      <c r="S4" s="9">
        <v>3</v>
      </c>
      <c r="T4" s="9">
        <v>144</v>
      </c>
      <c r="U4" s="5"/>
    </row>
    <row r="5" spans="1:23" ht="15" x14ac:dyDescent="0.3">
      <c r="A5" s="10">
        <v>1.79154156325698E+16</v>
      </c>
      <c r="B5" s="10">
        <v>1.78414445699532E+16</v>
      </c>
      <c r="C5" s="9" t="s">
        <v>20</v>
      </c>
      <c r="D5" s="9" t="s">
        <v>21</v>
      </c>
      <c r="E5" s="9" t="s">
        <v>26</v>
      </c>
      <c r="F5" s="9">
        <v>45</v>
      </c>
      <c r="G5" s="11">
        <v>44900</v>
      </c>
      <c r="H5" s="11"/>
      <c r="I5" s="9" t="s">
        <v>27</v>
      </c>
      <c r="J5" s="9" t="s">
        <v>24</v>
      </c>
      <c r="K5" s="9"/>
      <c r="L5" s="9" t="s">
        <v>25</v>
      </c>
      <c r="M5" s="9">
        <v>24512</v>
      </c>
      <c r="N5" s="9">
        <v>21258</v>
      </c>
      <c r="O5" s="9">
        <v>273</v>
      </c>
      <c r="P5" s="9">
        <v>45</v>
      </c>
      <c r="Q5" s="9">
        <v>10576</v>
      </c>
      <c r="R5" s="9">
        <v>720</v>
      </c>
      <c r="S5" s="9">
        <v>7</v>
      </c>
      <c r="T5" s="9">
        <v>998</v>
      </c>
      <c r="U5" s="5"/>
    </row>
    <row r="6" spans="1:23" ht="15" x14ac:dyDescent="0.3">
      <c r="A6" s="10">
        <v>1.79736158568022E+16</v>
      </c>
      <c r="B6" s="10">
        <v>1.78414445699532E+16</v>
      </c>
      <c r="C6" s="9" t="s">
        <v>20</v>
      </c>
      <c r="D6" s="9" t="s">
        <v>21</v>
      </c>
      <c r="E6" s="9" t="s">
        <v>28</v>
      </c>
      <c r="F6" s="9">
        <v>62</v>
      </c>
      <c r="G6" s="11">
        <v>44900</v>
      </c>
      <c r="H6" s="11"/>
      <c r="I6" s="9" t="s">
        <v>29</v>
      </c>
      <c r="J6" s="9" t="s">
        <v>24</v>
      </c>
      <c r="K6" s="9"/>
      <c r="L6" s="9" t="s">
        <v>25</v>
      </c>
      <c r="M6" s="9">
        <v>20807</v>
      </c>
      <c r="N6" s="9">
        <v>17167</v>
      </c>
      <c r="O6" s="9">
        <v>50</v>
      </c>
      <c r="P6" s="9">
        <v>34</v>
      </c>
      <c r="Q6" s="9">
        <v>7620</v>
      </c>
      <c r="R6" s="9">
        <v>890</v>
      </c>
      <c r="S6" s="9">
        <v>16</v>
      </c>
      <c r="T6" s="9">
        <v>362</v>
      </c>
      <c r="U6" s="5"/>
    </row>
    <row r="7" spans="1:23" ht="15" x14ac:dyDescent="0.3">
      <c r="A7" s="10">
        <v>1.79887046506352E+16</v>
      </c>
      <c r="B7" s="10">
        <v>1.78414445699532E+16</v>
      </c>
      <c r="C7" s="9" t="s">
        <v>20</v>
      </c>
      <c r="D7" s="9" t="s">
        <v>21</v>
      </c>
      <c r="E7" s="9" t="s">
        <v>30</v>
      </c>
      <c r="F7" s="9">
        <v>42</v>
      </c>
      <c r="G7" s="11">
        <v>44901</v>
      </c>
      <c r="H7" s="11"/>
      <c r="I7" s="9" t="s">
        <v>31</v>
      </c>
      <c r="J7" s="9" t="s">
        <v>24</v>
      </c>
      <c r="K7" s="9"/>
      <c r="L7" s="9" t="s">
        <v>25</v>
      </c>
      <c r="M7" s="9">
        <v>24877</v>
      </c>
      <c r="N7" s="9">
        <v>22810</v>
      </c>
      <c r="O7" s="9">
        <v>211</v>
      </c>
      <c r="P7" s="9">
        <v>19</v>
      </c>
      <c r="Q7" s="9">
        <v>11387</v>
      </c>
      <c r="R7" s="9">
        <v>1025</v>
      </c>
      <c r="S7" s="9">
        <v>21</v>
      </c>
      <c r="T7" s="9">
        <v>883</v>
      </c>
      <c r="U7" s="5"/>
    </row>
    <row r="8" spans="1:23" ht="15" x14ac:dyDescent="0.3">
      <c r="A8" s="10">
        <v>1.82439230021454E+16</v>
      </c>
      <c r="B8" s="10">
        <v>1.78414445699532E+16</v>
      </c>
      <c r="C8" s="9" t="s">
        <v>20</v>
      </c>
      <c r="D8" s="9" t="s">
        <v>21</v>
      </c>
      <c r="E8" s="9" t="s">
        <v>32</v>
      </c>
      <c r="F8" s="9">
        <v>42</v>
      </c>
      <c r="G8" s="11">
        <v>44902</v>
      </c>
      <c r="H8" s="11"/>
      <c r="I8" s="9" t="s">
        <v>33</v>
      </c>
      <c r="J8" s="9" t="s">
        <v>24</v>
      </c>
      <c r="K8" s="9"/>
      <c r="L8" s="9" t="s">
        <v>25</v>
      </c>
      <c r="M8" s="9">
        <v>59832</v>
      </c>
      <c r="N8" s="9">
        <v>54148</v>
      </c>
      <c r="O8" s="9">
        <v>517</v>
      </c>
      <c r="P8" s="9">
        <v>432</v>
      </c>
      <c r="Q8" s="9">
        <v>24647</v>
      </c>
      <c r="R8" s="9">
        <v>1939</v>
      </c>
      <c r="S8" s="9">
        <v>17</v>
      </c>
      <c r="T8" s="9">
        <v>2235</v>
      </c>
      <c r="U8" s="5"/>
    </row>
    <row r="9" spans="1:23" ht="15" x14ac:dyDescent="0.3">
      <c r="A9" s="10">
        <v>1.7988153574658E+16</v>
      </c>
      <c r="B9" s="10">
        <v>1.78414445699532E+16</v>
      </c>
      <c r="C9" s="9" t="s">
        <v>20</v>
      </c>
      <c r="D9" s="9" t="s">
        <v>21</v>
      </c>
      <c r="E9" s="9" t="s">
        <v>34</v>
      </c>
      <c r="F9" s="9">
        <v>46</v>
      </c>
      <c r="G9" s="11">
        <v>44903</v>
      </c>
      <c r="H9" s="11"/>
      <c r="I9" s="9" t="s">
        <v>35</v>
      </c>
      <c r="J9" s="9" t="s">
        <v>24</v>
      </c>
      <c r="K9" s="9"/>
      <c r="L9" s="9" t="s">
        <v>25</v>
      </c>
      <c r="M9" s="9">
        <v>17541</v>
      </c>
      <c r="N9" s="9">
        <v>13075</v>
      </c>
      <c r="O9" s="9">
        <v>17</v>
      </c>
      <c r="P9" s="9">
        <v>4</v>
      </c>
      <c r="Q9" s="9">
        <v>5815</v>
      </c>
      <c r="R9" s="9">
        <v>492</v>
      </c>
      <c r="S9" s="9">
        <v>17</v>
      </c>
      <c r="T9" s="9">
        <v>142</v>
      </c>
      <c r="U9" s="5"/>
    </row>
    <row r="10" spans="1:23" ht="15" x14ac:dyDescent="0.3">
      <c r="A10" s="10">
        <v>1.80276174284339E+16</v>
      </c>
      <c r="B10" s="10">
        <v>1.78414445699532E+16</v>
      </c>
      <c r="C10" s="9" t="s">
        <v>20</v>
      </c>
      <c r="D10" s="9" t="s">
        <v>21</v>
      </c>
      <c r="E10" s="9" t="s">
        <v>36</v>
      </c>
      <c r="F10" s="9">
        <v>51</v>
      </c>
      <c r="G10" s="11">
        <v>44904</v>
      </c>
      <c r="H10" s="11"/>
      <c r="I10" s="9" t="s">
        <v>37</v>
      </c>
      <c r="J10" s="9" t="s">
        <v>24</v>
      </c>
      <c r="K10" s="9"/>
      <c r="L10" s="9" t="s">
        <v>25</v>
      </c>
      <c r="M10" s="9">
        <v>14610</v>
      </c>
      <c r="N10" s="9">
        <v>11252</v>
      </c>
      <c r="O10" s="9">
        <v>9</v>
      </c>
      <c r="P10" s="9">
        <v>6</v>
      </c>
      <c r="Q10" s="9">
        <v>3964</v>
      </c>
      <c r="R10" s="9">
        <v>319</v>
      </c>
      <c r="S10" s="9">
        <v>7</v>
      </c>
      <c r="T10" s="9">
        <v>61</v>
      </c>
      <c r="U10" s="5"/>
    </row>
    <row r="11" spans="1:23" ht="15" x14ac:dyDescent="0.3">
      <c r="A11" s="10">
        <v>1.78836497727682E+16</v>
      </c>
      <c r="B11" s="10">
        <v>1.78414445699532E+16</v>
      </c>
      <c r="C11" s="9" t="s">
        <v>20</v>
      </c>
      <c r="D11" s="9" t="s">
        <v>21</v>
      </c>
      <c r="E11" s="9" t="s">
        <v>38</v>
      </c>
      <c r="F11" s="9">
        <v>46</v>
      </c>
      <c r="G11" s="11">
        <v>44905</v>
      </c>
      <c r="H11" s="11"/>
      <c r="I11" s="9" t="s">
        <v>39</v>
      </c>
      <c r="J11" s="9" t="s">
        <v>24</v>
      </c>
      <c r="K11" s="9"/>
      <c r="L11" s="9" t="s">
        <v>25</v>
      </c>
      <c r="M11" s="9">
        <v>86819</v>
      </c>
      <c r="N11" s="9">
        <v>78856</v>
      </c>
      <c r="O11" s="9">
        <v>954</v>
      </c>
      <c r="P11" s="9">
        <v>646</v>
      </c>
      <c r="Q11" s="9">
        <v>34044</v>
      </c>
      <c r="R11" s="9">
        <v>3439</v>
      </c>
      <c r="S11" s="9">
        <v>28</v>
      </c>
      <c r="T11" s="9">
        <v>3068</v>
      </c>
      <c r="U11" s="5"/>
    </row>
    <row r="12" spans="1:23" ht="15" x14ac:dyDescent="0.3">
      <c r="A12" s="10">
        <v>1.80072200295157E+16</v>
      </c>
      <c r="B12" s="10">
        <v>1.78414445699532E+16</v>
      </c>
      <c r="C12" s="9" t="s">
        <v>20</v>
      </c>
      <c r="D12" s="9" t="s">
        <v>21</v>
      </c>
      <c r="E12" s="9" t="s">
        <v>40</v>
      </c>
      <c r="F12" s="9">
        <v>43</v>
      </c>
      <c r="G12" s="11">
        <v>44905</v>
      </c>
      <c r="H12" s="11"/>
      <c r="I12" s="9" t="s">
        <v>41</v>
      </c>
      <c r="J12" s="9" t="s">
        <v>24</v>
      </c>
      <c r="K12" s="9"/>
      <c r="L12" s="9" t="s">
        <v>25</v>
      </c>
      <c r="M12" s="9">
        <v>42772</v>
      </c>
      <c r="N12" s="9">
        <v>39406</v>
      </c>
      <c r="O12" s="9">
        <v>483</v>
      </c>
      <c r="P12" s="9">
        <v>138</v>
      </c>
      <c r="Q12" s="9">
        <v>16043</v>
      </c>
      <c r="R12" s="9">
        <v>1879</v>
      </c>
      <c r="S12" s="9">
        <v>33</v>
      </c>
      <c r="T12" s="9">
        <v>2634</v>
      </c>
      <c r="U12" s="5"/>
    </row>
    <row r="13" spans="1:23" ht="15" x14ac:dyDescent="0.3">
      <c r="A13" s="10">
        <v>1.79963532736041E+16</v>
      </c>
      <c r="B13" s="10">
        <v>1.78414445699532E+16</v>
      </c>
      <c r="C13" s="9" t="s">
        <v>20</v>
      </c>
      <c r="D13" s="9" t="s">
        <v>21</v>
      </c>
      <c r="E13" s="9" t="s">
        <v>42</v>
      </c>
      <c r="F13" s="9">
        <v>52</v>
      </c>
      <c r="G13" s="11">
        <v>44907</v>
      </c>
      <c r="H13" s="11"/>
      <c r="I13" s="9" t="s">
        <v>43</v>
      </c>
      <c r="J13" s="9" t="s">
        <v>24</v>
      </c>
      <c r="K13" s="9"/>
      <c r="L13" s="9" t="s">
        <v>25</v>
      </c>
      <c r="M13" s="9">
        <v>43838</v>
      </c>
      <c r="N13" s="9">
        <v>37928</v>
      </c>
      <c r="O13" s="9">
        <v>206</v>
      </c>
      <c r="P13" s="9">
        <v>281</v>
      </c>
      <c r="Q13" s="9">
        <v>15172</v>
      </c>
      <c r="R13" s="9">
        <v>1666</v>
      </c>
      <c r="S13" s="9">
        <v>20</v>
      </c>
      <c r="T13" s="9">
        <v>1531</v>
      </c>
      <c r="U13" s="5"/>
    </row>
    <row r="14" spans="1:23" ht="15" x14ac:dyDescent="0.3">
      <c r="A14" s="10">
        <v>1.82215694861625E+16</v>
      </c>
      <c r="B14" s="10">
        <v>1.78414445699532E+16</v>
      </c>
      <c r="C14" s="9" t="s">
        <v>20</v>
      </c>
      <c r="D14" s="9" t="s">
        <v>21</v>
      </c>
      <c r="E14" s="9" t="s">
        <v>44</v>
      </c>
      <c r="F14" s="9">
        <v>49</v>
      </c>
      <c r="G14" s="11">
        <v>44908</v>
      </c>
      <c r="H14" s="11"/>
      <c r="I14" s="9" t="s">
        <v>45</v>
      </c>
      <c r="J14" s="9" t="s">
        <v>24</v>
      </c>
      <c r="K14" s="9"/>
      <c r="L14" s="9" t="s">
        <v>25</v>
      </c>
      <c r="M14" s="9">
        <v>22953</v>
      </c>
      <c r="N14" s="9">
        <v>20114</v>
      </c>
      <c r="O14" s="9">
        <v>90</v>
      </c>
      <c r="P14" s="9">
        <v>64</v>
      </c>
      <c r="Q14" s="9">
        <v>7736</v>
      </c>
      <c r="R14" s="9">
        <v>856</v>
      </c>
      <c r="S14" s="9">
        <v>29</v>
      </c>
      <c r="T14" s="9">
        <v>519</v>
      </c>
      <c r="U14" s="5"/>
    </row>
    <row r="15" spans="1:23" ht="15" x14ac:dyDescent="0.3">
      <c r="A15" s="10">
        <v>1.78510160008657E+16</v>
      </c>
      <c r="B15" s="10">
        <v>1.78414445699532E+16</v>
      </c>
      <c r="C15" s="9" t="s">
        <v>20</v>
      </c>
      <c r="D15" s="9" t="s">
        <v>21</v>
      </c>
      <c r="E15" s="9" t="s">
        <v>46</v>
      </c>
      <c r="F15" s="9">
        <v>60</v>
      </c>
      <c r="G15" s="11">
        <v>44909</v>
      </c>
      <c r="H15" s="11"/>
      <c r="I15" s="9" t="s">
        <v>47</v>
      </c>
      <c r="J15" s="9" t="s">
        <v>24</v>
      </c>
      <c r="K15" s="9"/>
      <c r="L15" s="9" t="s">
        <v>25</v>
      </c>
      <c r="M15" s="9">
        <v>25279</v>
      </c>
      <c r="N15" s="9">
        <v>21347</v>
      </c>
      <c r="O15" s="9">
        <v>177</v>
      </c>
      <c r="P15" s="9">
        <v>40</v>
      </c>
      <c r="Q15" s="9">
        <v>9912</v>
      </c>
      <c r="R15" s="9">
        <v>1029</v>
      </c>
      <c r="S15" s="9">
        <v>15</v>
      </c>
      <c r="T15" s="9">
        <v>685</v>
      </c>
      <c r="U15" s="5"/>
    </row>
    <row r="16" spans="1:23" ht="15" x14ac:dyDescent="0.3">
      <c r="A16" s="10">
        <v>1.79882762417112E+16</v>
      </c>
      <c r="B16" s="10">
        <v>1.78414445699532E+16</v>
      </c>
      <c r="C16" s="9" t="s">
        <v>20</v>
      </c>
      <c r="D16" s="9" t="s">
        <v>21</v>
      </c>
      <c r="E16" s="9" t="s">
        <v>48</v>
      </c>
      <c r="F16" s="9">
        <v>45</v>
      </c>
      <c r="G16" s="11">
        <v>44910</v>
      </c>
      <c r="H16" s="11"/>
      <c r="I16" s="9" t="s">
        <v>49</v>
      </c>
      <c r="J16" s="9" t="s">
        <v>24</v>
      </c>
      <c r="K16" s="9"/>
      <c r="L16" s="9" t="s">
        <v>25</v>
      </c>
      <c r="M16" s="9">
        <v>246432</v>
      </c>
      <c r="N16" s="9">
        <v>223091</v>
      </c>
      <c r="O16" s="9">
        <v>4385</v>
      </c>
      <c r="P16" s="9">
        <v>3253</v>
      </c>
      <c r="Q16" s="9">
        <v>120820</v>
      </c>
      <c r="R16" s="9">
        <v>9495</v>
      </c>
      <c r="S16" s="9">
        <v>126</v>
      </c>
      <c r="T16" s="9">
        <v>12928</v>
      </c>
      <c r="U16" s="5"/>
    </row>
    <row r="17" spans="1:21" ht="15" x14ac:dyDescent="0.3">
      <c r="A17" s="10">
        <v>1.79647485291132E+16</v>
      </c>
      <c r="B17" s="10">
        <v>1.78414445699532E+16</v>
      </c>
      <c r="C17" s="9" t="s">
        <v>20</v>
      </c>
      <c r="D17" s="9" t="s">
        <v>21</v>
      </c>
      <c r="E17" s="9" t="s">
        <v>50</v>
      </c>
      <c r="F17" s="9">
        <v>42</v>
      </c>
      <c r="G17" s="11">
        <v>44911</v>
      </c>
      <c r="H17" s="11"/>
      <c r="I17" s="9" t="s">
        <v>51</v>
      </c>
      <c r="J17" s="9" t="s">
        <v>24</v>
      </c>
      <c r="K17" s="9"/>
      <c r="L17" s="9" t="s">
        <v>25</v>
      </c>
      <c r="M17" s="9">
        <v>304733</v>
      </c>
      <c r="N17" s="9">
        <v>266752</v>
      </c>
      <c r="O17" s="9">
        <v>8460</v>
      </c>
      <c r="P17" s="9">
        <v>1853</v>
      </c>
      <c r="Q17" s="9">
        <v>111966</v>
      </c>
      <c r="R17" s="9">
        <v>6835</v>
      </c>
      <c r="S17" s="9">
        <v>50</v>
      </c>
      <c r="T17" s="9">
        <v>20551</v>
      </c>
      <c r="U17" s="5"/>
    </row>
    <row r="18" spans="1:21" ht="15" x14ac:dyDescent="0.3">
      <c r="A18" s="10">
        <v>1.79475579142592E+16</v>
      </c>
      <c r="B18" s="10">
        <v>1.78414445699532E+16</v>
      </c>
      <c r="C18" s="9" t="s">
        <v>20</v>
      </c>
      <c r="D18" s="9" t="s">
        <v>21</v>
      </c>
      <c r="E18" s="9" t="s">
        <v>52</v>
      </c>
      <c r="F18" s="9">
        <v>67</v>
      </c>
      <c r="G18" s="11">
        <v>44912</v>
      </c>
      <c r="H18" s="11"/>
      <c r="I18" s="9" t="s">
        <v>53</v>
      </c>
      <c r="J18" s="9" t="s">
        <v>24</v>
      </c>
      <c r="K18" s="9"/>
      <c r="L18" s="9" t="s">
        <v>25</v>
      </c>
      <c r="M18" s="9">
        <v>17149</v>
      </c>
      <c r="N18" s="9">
        <v>13895</v>
      </c>
      <c r="O18" s="9">
        <v>39</v>
      </c>
      <c r="P18" s="9">
        <v>16</v>
      </c>
      <c r="Q18" s="9">
        <v>6912</v>
      </c>
      <c r="R18" s="9">
        <v>711</v>
      </c>
      <c r="S18" s="9">
        <v>15</v>
      </c>
      <c r="T18" s="9">
        <v>243</v>
      </c>
      <c r="U18" s="5"/>
    </row>
    <row r="19" spans="1:21" ht="15" x14ac:dyDescent="0.3">
      <c r="A19" s="10">
        <v>1.82679088751073E+16</v>
      </c>
      <c r="B19" s="10">
        <v>1.78414445699532E+16</v>
      </c>
      <c r="C19" s="9" t="s">
        <v>20</v>
      </c>
      <c r="D19" s="9" t="s">
        <v>21</v>
      </c>
      <c r="E19" s="9" t="s">
        <v>54</v>
      </c>
      <c r="F19" s="9">
        <v>76</v>
      </c>
      <c r="G19" s="11">
        <v>44913</v>
      </c>
      <c r="H19" s="11"/>
      <c r="I19" s="9" t="s">
        <v>55</v>
      </c>
      <c r="J19" s="9" t="s">
        <v>24</v>
      </c>
      <c r="K19" s="9"/>
      <c r="L19" s="9" t="s">
        <v>25</v>
      </c>
      <c r="M19" s="9">
        <v>236463</v>
      </c>
      <c r="N19" s="9">
        <v>204028</v>
      </c>
      <c r="O19" s="9">
        <v>6060</v>
      </c>
      <c r="P19" s="9">
        <v>1636</v>
      </c>
      <c r="Q19" s="9">
        <v>89286</v>
      </c>
      <c r="R19" s="9">
        <v>5503</v>
      </c>
      <c r="S19" s="9">
        <v>42</v>
      </c>
      <c r="T19" s="9">
        <v>15466</v>
      </c>
      <c r="U19" s="5"/>
    </row>
    <row r="20" spans="1:21" ht="15" x14ac:dyDescent="0.3">
      <c r="A20" s="10">
        <v>1.7989104355725E+16</v>
      </c>
      <c r="B20" s="10">
        <v>1.78414445699532E+16</v>
      </c>
      <c r="C20" s="9" t="s">
        <v>20</v>
      </c>
      <c r="D20" s="9" t="s">
        <v>21</v>
      </c>
      <c r="E20" s="9" t="s">
        <v>56</v>
      </c>
      <c r="F20" s="9">
        <v>55</v>
      </c>
      <c r="G20" s="11">
        <v>44914</v>
      </c>
      <c r="H20" s="11"/>
      <c r="I20" s="9" t="s">
        <v>57</v>
      </c>
      <c r="J20" s="9" t="s">
        <v>24</v>
      </c>
      <c r="K20" s="9"/>
      <c r="L20" s="9" t="s">
        <v>25</v>
      </c>
      <c r="M20" s="9">
        <v>389084</v>
      </c>
      <c r="N20" s="9">
        <v>359466</v>
      </c>
      <c r="O20" s="9">
        <v>11781</v>
      </c>
      <c r="P20" s="9">
        <v>3830</v>
      </c>
      <c r="Q20" s="9">
        <v>220631</v>
      </c>
      <c r="R20" s="9">
        <v>10376</v>
      </c>
      <c r="S20" s="9">
        <v>76</v>
      </c>
      <c r="T20" s="9">
        <v>24463</v>
      </c>
      <c r="U20" s="5"/>
    </row>
    <row r="21" spans="1:21" ht="15" x14ac:dyDescent="0.3">
      <c r="A21" s="10">
        <v>1.79715273348595E+16</v>
      </c>
      <c r="B21" s="10">
        <v>1.78414445699532E+16</v>
      </c>
      <c r="C21" s="9" t="s">
        <v>20</v>
      </c>
      <c r="D21" s="9" t="s">
        <v>21</v>
      </c>
      <c r="E21" s="9" t="s">
        <v>58</v>
      </c>
      <c r="F21" s="9">
        <v>44</v>
      </c>
      <c r="G21" s="11">
        <v>44915</v>
      </c>
      <c r="H21" s="11"/>
      <c r="I21" s="9" t="s">
        <v>59</v>
      </c>
      <c r="J21" s="9" t="s">
        <v>24</v>
      </c>
      <c r="K21" s="9"/>
      <c r="L21" s="9" t="s">
        <v>25</v>
      </c>
      <c r="M21" s="9">
        <v>29250</v>
      </c>
      <c r="N21" s="9">
        <v>24338</v>
      </c>
      <c r="O21" s="9">
        <v>146</v>
      </c>
      <c r="P21" s="9">
        <v>113</v>
      </c>
      <c r="Q21" s="9">
        <v>13562</v>
      </c>
      <c r="R21" s="9">
        <v>1267</v>
      </c>
      <c r="S21" s="9">
        <v>25</v>
      </c>
      <c r="T21" s="9">
        <v>682</v>
      </c>
      <c r="U21" s="5"/>
    </row>
    <row r="22" spans="1:21" ht="15" x14ac:dyDescent="0.3">
      <c r="A22" s="10">
        <v>1.80265815254454E+16</v>
      </c>
      <c r="B22" s="10">
        <v>1.78414445699532E+16</v>
      </c>
      <c r="C22" s="9" t="s">
        <v>20</v>
      </c>
      <c r="D22" s="9" t="s">
        <v>21</v>
      </c>
      <c r="E22" s="9" t="s">
        <v>60</v>
      </c>
      <c r="F22" s="9">
        <v>57</v>
      </c>
      <c r="G22" s="11">
        <v>44916</v>
      </c>
      <c r="H22" s="11"/>
      <c r="I22" s="9" t="s">
        <v>61</v>
      </c>
      <c r="J22" s="9" t="s">
        <v>24</v>
      </c>
      <c r="K22" s="9"/>
      <c r="L22" s="9" t="s">
        <v>25</v>
      </c>
      <c r="M22" s="9">
        <v>62319</v>
      </c>
      <c r="N22" s="9">
        <v>52756</v>
      </c>
      <c r="O22" s="9">
        <v>595</v>
      </c>
      <c r="P22" s="9">
        <v>380</v>
      </c>
      <c r="Q22" s="9">
        <v>25305</v>
      </c>
      <c r="R22" s="9">
        <v>2086</v>
      </c>
      <c r="S22" s="9">
        <v>42</v>
      </c>
      <c r="T22" s="9">
        <v>2471</v>
      </c>
      <c r="U22" s="5"/>
    </row>
    <row r="23" spans="1:21" ht="15" x14ac:dyDescent="0.3">
      <c r="A23" s="10">
        <v>1.79445205585209E+16</v>
      </c>
      <c r="B23" s="10">
        <v>1.78414445699532E+16</v>
      </c>
      <c r="C23" s="9" t="s">
        <v>20</v>
      </c>
      <c r="D23" s="9" t="s">
        <v>21</v>
      </c>
      <c r="E23" s="9" t="s">
        <v>62</v>
      </c>
      <c r="F23" s="9">
        <v>46</v>
      </c>
      <c r="G23" s="11">
        <v>44917</v>
      </c>
      <c r="H23" s="11"/>
      <c r="I23" s="9" t="s">
        <v>63</v>
      </c>
      <c r="J23" s="9" t="s">
        <v>24</v>
      </c>
      <c r="K23" s="9"/>
      <c r="L23" s="9" t="s">
        <v>25</v>
      </c>
      <c r="M23" s="9">
        <v>30114</v>
      </c>
      <c r="N23" s="9">
        <v>24820</v>
      </c>
      <c r="O23" s="9">
        <v>143</v>
      </c>
      <c r="P23" s="9">
        <v>83</v>
      </c>
      <c r="Q23" s="9">
        <v>11890</v>
      </c>
      <c r="R23" s="9">
        <v>1408</v>
      </c>
      <c r="S23" s="9">
        <v>22</v>
      </c>
      <c r="T23" s="9">
        <v>864</v>
      </c>
      <c r="U23" s="5"/>
    </row>
    <row r="24" spans="1:21" ht="15" x14ac:dyDescent="0.3">
      <c r="A24" s="10">
        <v>1.79630292981473E+16</v>
      </c>
      <c r="B24" s="10">
        <v>1.78414445699532E+16</v>
      </c>
      <c r="C24" s="9" t="s">
        <v>20</v>
      </c>
      <c r="D24" s="9" t="s">
        <v>21</v>
      </c>
      <c r="E24" s="9" t="s">
        <v>64</v>
      </c>
      <c r="F24" s="9">
        <v>67</v>
      </c>
      <c r="G24" s="11">
        <v>44918</v>
      </c>
      <c r="H24" s="11"/>
      <c r="I24" s="9" t="s">
        <v>65</v>
      </c>
      <c r="J24" s="9" t="s">
        <v>24</v>
      </c>
      <c r="K24" s="9"/>
      <c r="L24" s="9" t="s">
        <v>25</v>
      </c>
      <c r="M24" s="9">
        <v>60244</v>
      </c>
      <c r="N24" s="9">
        <v>51654</v>
      </c>
      <c r="O24" s="9">
        <v>264</v>
      </c>
      <c r="P24" s="9">
        <v>475</v>
      </c>
      <c r="Q24" s="9">
        <v>22917</v>
      </c>
      <c r="R24" s="9">
        <v>1712</v>
      </c>
      <c r="S24" s="9">
        <v>4</v>
      </c>
      <c r="T24" s="9">
        <v>1569</v>
      </c>
      <c r="U24" s="5"/>
    </row>
    <row r="25" spans="1:21" ht="15" x14ac:dyDescent="0.3">
      <c r="A25" s="10">
        <v>1.78576178428582E+16</v>
      </c>
      <c r="B25" s="10">
        <v>1.78414445699532E+16</v>
      </c>
      <c r="C25" s="9" t="s">
        <v>20</v>
      </c>
      <c r="D25" s="9" t="s">
        <v>21</v>
      </c>
      <c r="E25" s="9" t="s">
        <v>66</v>
      </c>
      <c r="F25" s="9">
        <v>54</v>
      </c>
      <c r="G25" s="11">
        <v>44919</v>
      </c>
      <c r="H25" s="11"/>
      <c r="I25" s="9" t="s">
        <v>67</v>
      </c>
      <c r="J25" s="9" t="s">
        <v>24</v>
      </c>
      <c r="K25" s="9"/>
      <c r="L25" s="9" t="s">
        <v>25</v>
      </c>
      <c r="M25" s="9">
        <v>50652</v>
      </c>
      <c r="N25" s="9">
        <v>43035</v>
      </c>
      <c r="O25" s="9">
        <v>684</v>
      </c>
      <c r="P25" s="9">
        <v>139</v>
      </c>
      <c r="Q25" s="9">
        <v>20164</v>
      </c>
      <c r="R25" s="9">
        <v>1720</v>
      </c>
      <c r="S25" s="9">
        <v>20</v>
      </c>
      <c r="T25" s="9">
        <v>2738</v>
      </c>
      <c r="U25" s="5"/>
    </row>
    <row r="26" spans="1:21" ht="15" x14ac:dyDescent="0.3">
      <c r="A26" s="10">
        <v>1.79851586596696E+16</v>
      </c>
      <c r="B26" s="10">
        <v>1.78414445699532E+16</v>
      </c>
      <c r="C26" s="9" t="s">
        <v>20</v>
      </c>
      <c r="D26" s="9" t="s">
        <v>21</v>
      </c>
      <c r="E26" s="9" t="s">
        <v>68</v>
      </c>
      <c r="F26" s="9">
        <v>67</v>
      </c>
      <c r="G26" s="11">
        <v>44920</v>
      </c>
      <c r="H26" s="11"/>
      <c r="I26" s="9" t="s">
        <v>69</v>
      </c>
      <c r="J26" s="9" t="s">
        <v>24</v>
      </c>
      <c r="K26" s="9"/>
      <c r="L26" s="9" t="s">
        <v>25</v>
      </c>
      <c r="M26" s="9">
        <v>74359</v>
      </c>
      <c r="N26" s="9">
        <v>66755</v>
      </c>
      <c r="O26" s="9">
        <v>1016</v>
      </c>
      <c r="P26" s="9">
        <v>317</v>
      </c>
      <c r="Q26" s="9">
        <v>29897</v>
      </c>
      <c r="R26" s="9">
        <v>2535</v>
      </c>
      <c r="S26" s="9">
        <v>21</v>
      </c>
      <c r="T26" s="9">
        <v>4602</v>
      </c>
      <c r="U26" s="5"/>
    </row>
    <row r="27" spans="1:21" ht="15" x14ac:dyDescent="0.3">
      <c r="A27" s="10">
        <v>1.7991732757712E+16</v>
      </c>
      <c r="B27" s="10">
        <v>1.78414445699532E+16</v>
      </c>
      <c r="C27" s="9" t="s">
        <v>20</v>
      </c>
      <c r="D27" s="9" t="s">
        <v>21</v>
      </c>
      <c r="E27" s="9" t="s">
        <v>70</v>
      </c>
      <c r="F27" s="9">
        <v>83</v>
      </c>
      <c r="G27" s="11">
        <v>44921</v>
      </c>
      <c r="H27" s="11"/>
      <c r="I27" s="9" t="s">
        <v>71</v>
      </c>
      <c r="J27" s="9" t="s">
        <v>24</v>
      </c>
      <c r="K27" s="9"/>
      <c r="L27" s="9" t="s">
        <v>25</v>
      </c>
      <c r="M27" s="9">
        <v>191103</v>
      </c>
      <c r="N27" s="9">
        <v>182457</v>
      </c>
      <c r="O27" s="9">
        <v>2315</v>
      </c>
      <c r="P27" s="9">
        <v>1763</v>
      </c>
      <c r="Q27" s="9">
        <v>95260</v>
      </c>
      <c r="R27" s="9">
        <v>7220</v>
      </c>
      <c r="S27" s="9">
        <v>109</v>
      </c>
      <c r="T27" s="9">
        <v>5456</v>
      </c>
      <c r="U27" s="5"/>
    </row>
    <row r="28" spans="1:21" ht="15" x14ac:dyDescent="0.3">
      <c r="A28" s="10">
        <v>1.7955195938149E+16</v>
      </c>
      <c r="B28" s="10">
        <v>1.78414445699532E+16</v>
      </c>
      <c r="C28" s="9" t="s">
        <v>20</v>
      </c>
      <c r="D28" s="9" t="s">
        <v>21</v>
      </c>
      <c r="E28" s="9" t="s">
        <v>72</v>
      </c>
      <c r="F28" s="9">
        <v>63</v>
      </c>
      <c r="G28" s="11">
        <v>44922</v>
      </c>
      <c r="H28" s="11"/>
      <c r="I28" s="9" t="s">
        <v>73</v>
      </c>
      <c r="J28" s="9" t="s">
        <v>24</v>
      </c>
      <c r="K28" s="9"/>
      <c r="L28" s="9" t="s">
        <v>25</v>
      </c>
      <c r="M28" s="9">
        <v>136912</v>
      </c>
      <c r="N28" s="9">
        <v>120145</v>
      </c>
      <c r="O28" s="9">
        <v>1020</v>
      </c>
      <c r="P28" s="9">
        <v>1730</v>
      </c>
      <c r="Q28" s="9">
        <v>55118</v>
      </c>
      <c r="R28" s="9">
        <v>5607</v>
      </c>
      <c r="S28" s="9">
        <v>39</v>
      </c>
      <c r="T28" s="9">
        <v>3834</v>
      </c>
      <c r="U28" s="5"/>
    </row>
    <row r="29" spans="1:21" ht="15" x14ac:dyDescent="0.3">
      <c r="A29" s="10">
        <v>1.78543567798791E+16</v>
      </c>
      <c r="B29" s="10">
        <v>1.78414445699532E+16</v>
      </c>
      <c r="C29" s="9" t="s">
        <v>20</v>
      </c>
      <c r="D29" s="9" t="s">
        <v>21</v>
      </c>
      <c r="E29" s="9" t="s">
        <v>74</v>
      </c>
      <c r="F29" s="9">
        <v>50</v>
      </c>
      <c r="G29" s="11">
        <v>44923</v>
      </c>
      <c r="H29" s="11"/>
      <c r="I29" s="9" t="s">
        <v>75</v>
      </c>
      <c r="J29" s="9" t="s">
        <v>24</v>
      </c>
      <c r="K29" s="9"/>
      <c r="L29" s="9" t="s">
        <v>25</v>
      </c>
      <c r="M29" s="9">
        <v>58345</v>
      </c>
      <c r="N29" s="9">
        <v>50029</v>
      </c>
      <c r="O29" s="9">
        <v>480</v>
      </c>
      <c r="P29" s="9">
        <v>118</v>
      </c>
      <c r="Q29" s="9">
        <v>24708</v>
      </c>
      <c r="R29" s="9">
        <v>2145</v>
      </c>
      <c r="S29" s="9">
        <v>10</v>
      </c>
      <c r="T29" s="9">
        <v>1980</v>
      </c>
      <c r="U29" s="5"/>
    </row>
    <row r="30" spans="1:21" ht="15" x14ac:dyDescent="0.3">
      <c r="A30" s="10">
        <v>1.78532019088623E+16</v>
      </c>
      <c r="B30" s="10">
        <v>1.78414445699532E+16</v>
      </c>
      <c r="C30" s="9" t="s">
        <v>20</v>
      </c>
      <c r="D30" s="9" t="s">
        <v>21</v>
      </c>
      <c r="E30" s="9" t="s">
        <v>76</v>
      </c>
      <c r="F30" s="9">
        <v>61</v>
      </c>
      <c r="G30" s="11">
        <v>44924</v>
      </c>
      <c r="H30" s="11"/>
      <c r="I30" s="9" t="s">
        <v>77</v>
      </c>
      <c r="J30" s="9" t="s">
        <v>24</v>
      </c>
      <c r="K30" s="9"/>
      <c r="L30" s="9" t="s">
        <v>25</v>
      </c>
      <c r="M30" s="9">
        <v>32944</v>
      </c>
      <c r="N30" s="9">
        <v>25794</v>
      </c>
      <c r="O30" s="9">
        <v>196</v>
      </c>
      <c r="P30" s="9">
        <v>42</v>
      </c>
      <c r="Q30" s="9">
        <v>13424</v>
      </c>
      <c r="R30" s="9">
        <v>1617</v>
      </c>
      <c r="S30" s="9">
        <v>45</v>
      </c>
      <c r="T30" s="9">
        <v>693</v>
      </c>
      <c r="U30" s="5"/>
    </row>
    <row r="31" spans="1:21" ht="15" x14ac:dyDescent="0.3">
      <c r="A31" s="10">
        <v>1.7920882532547E+16</v>
      </c>
      <c r="B31" s="10">
        <v>1.78414445699532E+16</v>
      </c>
      <c r="C31" s="9" t="s">
        <v>20</v>
      </c>
      <c r="D31" s="9" t="s">
        <v>21</v>
      </c>
      <c r="E31" s="9" t="s">
        <v>78</v>
      </c>
      <c r="F31" s="9">
        <v>55</v>
      </c>
      <c r="G31" s="11">
        <v>44925</v>
      </c>
      <c r="H31" s="11"/>
      <c r="I31" s="9" t="s">
        <v>79</v>
      </c>
      <c r="J31" s="9" t="s">
        <v>24</v>
      </c>
      <c r="K31" s="9"/>
      <c r="L31" s="9" t="s">
        <v>25</v>
      </c>
      <c r="M31" s="9">
        <v>63899</v>
      </c>
      <c r="N31" s="9">
        <v>57500</v>
      </c>
      <c r="O31" s="9">
        <v>757</v>
      </c>
      <c r="P31" s="9">
        <v>97</v>
      </c>
      <c r="Q31" s="9">
        <v>23294</v>
      </c>
      <c r="R31" s="9">
        <v>2093</v>
      </c>
      <c r="S31" s="9">
        <v>17</v>
      </c>
      <c r="T31" s="9">
        <v>2602</v>
      </c>
      <c r="U31" s="5"/>
    </row>
    <row r="32" spans="1:21" ht="15" x14ac:dyDescent="0.3">
      <c r="A32" s="10">
        <v>1.78633617178348E+16</v>
      </c>
      <c r="B32" s="10">
        <v>1.78414445699532E+16</v>
      </c>
      <c r="C32" s="9" t="s">
        <v>20</v>
      </c>
      <c r="D32" s="9" t="s">
        <v>21</v>
      </c>
      <c r="E32" s="9" t="s">
        <v>98</v>
      </c>
      <c r="F32" s="9">
        <v>82</v>
      </c>
      <c r="G32" s="11">
        <v>44928</v>
      </c>
      <c r="H32" s="11"/>
      <c r="I32" s="9" t="s">
        <v>99</v>
      </c>
      <c r="J32" s="9" t="s">
        <v>24</v>
      </c>
      <c r="K32" s="9"/>
      <c r="L32" s="9" t="s">
        <v>25</v>
      </c>
      <c r="M32" s="9">
        <v>18829</v>
      </c>
      <c r="N32" s="9">
        <v>14481</v>
      </c>
      <c r="O32" s="9">
        <v>55</v>
      </c>
      <c r="P32" s="9">
        <v>12</v>
      </c>
      <c r="Q32" s="9">
        <v>6312</v>
      </c>
      <c r="R32" s="9">
        <v>658</v>
      </c>
      <c r="S32" s="9">
        <v>25</v>
      </c>
      <c r="T32" s="9">
        <v>210</v>
      </c>
      <c r="U32" s="5"/>
    </row>
    <row r="33" spans="1:21" ht="15" x14ac:dyDescent="0.3">
      <c r="A33" s="10">
        <v>1.79543080043093E+16</v>
      </c>
      <c r="B33" s="10">
        <v>1.78414445699532E+16</v>
      </c>
      <c r="C33" s="9" t="s">
        <v>20</v>
      </c>
      <c r="D33" s="9" t="s">
        <v>21</v>
      </c>
      <c r="E33" s="9" t="s">
        <v>228</v>
      </c>
      <c r="F33" s="9">
        <v>0</v>
      </c>
      <c r="G33" s="11">
        <v>44929</v>
      </c>
      <c r="H33" s="11"/>
      <c r="I33" s="9" t="s">
        <v>229</v>
      </c>
      <c r="J33" s="9" t="s">
        <v>108</v>
      </c>
      <c r="K33" s="9"/>
      <c r="L33" s="9" t="s">
        <v>25</v>
      </c>
      <c r="M33" s="9">
        <v>88355</v>
      </c>
      <c r="N33" s="9">
        <v>63648</v>
      </c>
      <c r="O33" s="9">
        <v>750</v>
      </c>
      <c r="P33" s="9">
        <v>37</v>
      </c>
      <c r="Q33" s="9">
        <v>0</v>
      </c>
      <c r="R33" s="9">
        <v>3770</v>
      </c>
      <c r="S33" s="9">
        <v>134</v>
      </c>
      <c r="T33" s="9">
        <v>5222</v>
      </c>
      <c r="U33" s="5"/>
    </row>
    <row r="34" spans="1:21" ht="15" x14ac:dyDescent="0.3">
      <c r="A34" s="10">
        <v>1.79800466810303E+16</v>
      </c>
      <c r="B34" s="10">
        <v>1.78414445699532E+16</v>
      </c>
      <c r="C34" s="9" t="s">
        <v>20</v>
      </c>
      <c r="D34" s="9" t="s">
        <v>21</v>
      </c>
      <c r="E34" s="9" t="s">
        <v>141</v>
      </c>
      <c r="F34" s="9">
        <v>0</v>
      </c>
      <c r="G34" s="11">
        <v>44930</v>
      </c>
      <c r="H34" s="11"/>
      <c r="I34" s="9" t="s">
        <v>142</v>
      </c>
      <c r="J34" s="9" t="s">
        <v>108</v>
      </c>
      <c r="K34" s="9"/>
      <c r="L34" s="9" t="s">
        <v>25</v>
      </c>
      <c r="M34" s="9">
        <v>99797</v>
      </c>
      <c r="N34" s="9">
        <v>65624</v>
      </c>
      <c r="O34" s="9">
        <v>1467</v>
      </c>
      <c r="P34" s="9">
        <v>84</v>
      </c>
      <c r="Q34" s="9">
        <v>0</v>
      </c>
      <c r="R34" s="9">
        <v>4655</v>
      </c>
      <c r="S34" s="9">
        <v>126</v>
      </c>
      <c r="T34" s="9">
        <v>8826</v>
      </c>
      <c r="U34" s="5"/>
    </row>
    <row r="35" spans="1:21" ht="15" x14ac:dyDescent="0.3">
      <c r="A35" s="10">
        <v>1.79941169867452E+16</v>
      </c>
      <c r="B35" s="10">
        <v>1.78414445699532E+16</v>
      </c>
      <c r="C35" s="9" t="s">
        <v>20</v>
      </c>
      <c r="D35" s="9" t="s">
        <v>21</v>
      </c>
      <c r="E35" s="9" t="s">
        <v>169</v>
      </c>
      <c r="F35" s="9">
        <v>35</v>
      </c>
      <c r="G35" s="11">
        <v>44931</v>
      </c>
      <c r="H35" s="11"/>
      <c r="I35" s="9" t="s">
        <v>170</v>
      </c>
      <c r="J35" s="9" t="s">
        <v>24</v>
      </c>
      <c r="K35" s="9"/>
      <c r="L35" s="9" t="s">
        <v>25</v>
      </c>
      <c r="M35" s="9">
        <v>41525</v>
      </c>
      <c r="N35" s="9">
        <v>34632</v>
      </c>
      <c r="O35" s="9">
        <v>121</v>
      </c>
      <c r="P35" s="9">
        <v>51</v>
      </c>
      <c r="Q35" s="9">
        <v>19371</v>
      </c>
      <c r="R35" s="9">
        <v>1381</v>
      </c>
      <c r="S35" s="9">
        <v>16</v>
      </c>
      <c r="T35" s="9">
        <v>805</v>
      </c>
      <c r="U35" s="5"/>
    </row>
    <row r="36" spans="1:21" ht="15" x14ac:dyDescent="0.3">
      <c r="A36" s="10">
        <v>1.82171168742244E+16</v>
      </c>
      <c r="B36" s="10">
        <v>1.78414445699532E+16</v>
      </c>
      <c r="C36" s="9" t="s">
        <v>20</v>
      </c>
      <c r="D36" s="9" t="s">
        <v>21</v>
      </c>
      <c r="E36" s="9" t="s">
        <v>171</v>
      </c>
      <c r="F36" s="9">
        <v>8</v>
      </c>
      <c r="G36" s="11">
        <v>44931</v>
      </c>
      <c r="H36" s="11"/>
      <c r="I36" s="9" t="s">
        <v>172</v>
      </c>
      <c r="J36" s="9" t="s">
        <v>24</v>
      </c>
      <c r="K36" s="9"/>
      <c r="L36" s="9" t="s">
        <v>25</v>
      </c>
      <c r="M36" s="9">
        <v>148434</v>
      </c>
      <c r="N36" s="9">
        <v>133756</v>
      </c>
      <c r="O36" s="9">
        <v>1739</v>
      </c>
      <c r="P36" s="9">
        <v>393</v>
      </c>
      <c r="Q36" s="9">
        <v>93160</v>
      </c>
      <c r="R36" s="9">
        <v>3558</v>
      </c>
      <c r="S36" s="9">
        <v>28</v>
      </c>
      <c r="T36" s="9">
        <v>5703</v>
      </c>
      <c r="U36" s="5"/>
    </row>
    <row r="37" spans="1:21" ht="15" x14ac:dyDescent="0.3">
      <c r="A37" s="10">
        <v>1.80062091196938E+16</v>
      </c>
      <c r="B37" s="10">
        <v>1.78414445699532E+16</v>
      </c>
      <c r="C37" s="9" t="s">
        <v>20</v>
      </c>
      <c r="D37" s="9" t="s">
        <v>21</v>
      </c>
      <c r="E37" s="9" t="s">
        <v>286</v>
      </c>
      <c r="F37" s="9">
        <v>0</v>
      </c>
      <c r="G37" s="11">
        <v>44932</v>
      </c>
      <c r="H37" s="11"/>
      <c r="I37" s="9" t="s">
        <v>287</v>
      </c>
      <c r="J37" s="9" t="s">
        <v>108</v>
      </c>
      <c r="K37" s="9"/>
      <c r="L37" s="9" t="s">
        <v>25</v>
      </c>
      <c r="M37" s="9">
        <v>15085</v>
      </c>
      <c r="N37" s="9">
        <v>11326</v>
      </c>
      <c r="O37" s="9">
        <v>10</v>
      </c>
      <c r="P37" s="9">
        <v>0</v>
      </c>
      <c r="Q37" s="9">
        <v>0</v>
      </c>
      <c r="R37" s="9">
        <v>313</v>
      </c>
      <c r="S37" s="9">
        <v>9</v>
      </c>
      <c r="T37" s="9">
        <v>65</v>
      </c>
      <c r="U37" s="5"/>
    </row>
    <row r="38" spans="1:21" ht="15" x14ac:dyDescent="0.3">
      <c r="A38" s="10">
        <v>1.79950266561022E+16</v>
      </c>
      <c r="B38" s="10">
        <v>1.78414445699532E+16</v>
      </c>
      <c r="C38" s="9" t="s">
        <v>20</v>
      </c>
      <c r="D38" s="9" t="s">
        <v>21</v>
      </c>
      <c r="E38" s="9" t="s">
        <v>290</v>
      </c>
      <c r="F38" s="9">
        <v>28</v>
      </c>
      <c r="G38" s="11">
        <v>44934</v>
      </c>
      <c r="H38" s="11"/>
      <c r="I38" s="9" t="s">
        <v>291</v>
      </c>
      <c r="J38" s="9" t="s">
        <v>24</v>
      </c>
      <c r="K38" s="9"/>
      <c r="L38" s="9" t="s">
        <v>25</v>
      </c>
      <c r="M38" s="9">
        <v>25040</v>
      </c>
      <c r="N38" s="9">
        <v>20539</v>
      </c>
      <c r="O38" s="9">
        <v>171</v>
      </c>
      <c r="P38" s="9">
        <v>29</v>
      </c>
      <c r="Q38" s="9">
        <v>8574</v>
      </c>
      <c r="R38" s="9">
        <v>1190</v>
      </c>
      <c r="S38" s="9">
        <v>10</v>
      </c>
      <c r="T38" s="9">
        <v>822</v>
      </c>
      <c r="U38" s="5"/>
    </row>
    <row r="39" spans="1:21" ht="15" x14ac:dyDescent="0.3">
      <c r="A39" s="10">
        <v>1.79919935776719E+16</v>
      </c>
      <c r="B39" s="10">
        <v>1.78414445699532E+16</v>
      </c>
      <c r="C39" s="9" t="s">
        <v>20</v>
      </c>
      <c r="D39" s="9" t="s">
        <v>21</v>
      </c>
      <c r="E39" s="9" t="s">
        <v>80</v>
      </c>
      <c r="F39" s="9">
        <v>62</v>
      </c>
      <c r="G39" s="11">
        <v>44942</v>
      </c>
      <c r="H39" s="11"/>
      <c r="I39" s="9" t="s">
        <v>81</v>
      </c>
      <c r="J39" s="9" t="s">
        <v>24</v>
      </c>
      <c r="K39" s="9"/>
      <c r="L39" s="9" t="s">
        <v>25</v>
      </c>
      <c r="M39" s="9">
        <v>29888</v>
      </c>
      <c r="N39" s="9">
        <v>26524</v>
      </c>
      <c r="O39" s="9">
        <v>161</v>
      </c>
      <c r="P39" s="9">
        <v>30</v>
      </c>
      <c r="Q39" s="9">
        <v>12895</v>
      </c>
      <c r="R39" s="9">
        <v>1710</v>
      </c>
      <c r="S39" s="9">
        <v>54</v>
      </c>
      <c r="T39" s="9">
        <v>835</v>
      </c>
      <c r="U39" s="5"/>
    </row>
    <row r="40" spans="1:21" ht="15" x14ac:dyDescent="0.3">
      <c r="A40" s="10">
        <v>1.79735103260036E+16</v>
      </c>
      <c r="B40" s="10">
        <v>1.78414445699532E+16</v>
      </c>
      <c r="C40" s="9" t="s">
        <v>20</v>
      </c>
      <c r="D40" s="9" t="s">
        <v>21</v>
      </c>
      <c r="E40" s="9" t="s">
        <v>82</v>
      </c>
      <c r="F40" s="9">
        <v>65</v>
      </c>
      <c r="G40" s="11">
        <v>44944</v>
      </c>
      <c r="H40" s="11"/>
      <c r="I40" s="9" t="s">
        <v>83</v>
      </c>
      <c r="J40" s="9" t="s">
        <v>24</v>
      </c>
      <c r="K40" s="9"/>
      <c r="L40" s="9" t="s">
        <v>25</v>
      </c>
      <c r="M40" s="9">
        <v>43219</v>
      </c>
      <c r="N40" s="9">
        <v>36587</v>
      </c>
      <c r="O40" s="9">
        <v>284</v>
      </c>
      <c r="P40" s="9">
        <v>38</v>
      </c>
      <c r="Q40" s="9">
        <v>19977</v>
      </c>
      <c r="R40" s="9">
        <v>2074</v>
      </c>
      <c r="S40" s="9">
        <v>11</v>
      </c>
      <c r="T40" s="9">
        <v>1128</v>
      </c>
      <c r="U40" s="5"/>
    </row>
    <row r="41" spans="1:21" ht="15" x14ac:dyDescent="0.3">
      <c r="A41" s="10">
        <v>1.79814248537591E+16</v>
      </c>
      <c r="B41" s="10">
        <v>1.78414445699532E+16</v>
      </c>
      <c r="C41" s="9" t="s">
        <v>20</v>
      </c>
      <c r="D41" s="9" t="s">
        <v>21</v>
      </c>
      <c r="E41" s="9" t="s">
        <v>84</v>
      </c>
      <c r="F41" s="9">
        <v>64</v>
      </c>
      <c r="G41" s="11">
        <v>44946</v>
      </c>
      <c r="H41" s="11"/>
      <c r="I41" s="9" t="s">
        <v>85</v>
      </c>
      <c r="J41" s="9" t="s">
        <v>24</v>
      </c>
      <c r="K41" s="9"/>
      <c r="L41" s="9" t="s">
        <v>25</v>
      </c>
      <c r="M41" s="9">
        <v>27829</v>
      </c>
      <c r="N41" s="9">
        <v>20776</v>
      </c>
      <c r="O41" s="9">
        <v>68</v>
      </c>
      <c r="P41" s="9">
        <v>43</v>
      </c>
      <c r="Q41" s="9">
        <v>9910</v>
      </c>
      <c r="R41" s="9">
        <v>1125</v>
      </c>
      <c r="S41" s="9">
        <v>35</v>
      </c>
      <c r="T41" s="9">
        <v>388</v>
      </c>
      <c r="U41" s="5"/>
    </row>
    <row r="42" spans="1:21" ht="15" x14ac:dyDescent="0.3">
      <c r="A42" s="10">
        <v>1.83407861560504E+16</v>
      </c>
      <c r="B42" s="10">
        <v>1.78414445699532E+16</v>
      </c>
      <c r="C42" s="9" t="s">
        <v>20</v>
      </c>
      <c r="D42" s="9" t="s">
        <v>21</v>
      </c>
      <c r="E42" s="9" t="s">
        <v>86</v>
      </c>
      <c r="F42" s="9">
        <v>29</v>
      </c>
      <c r="G42" s="11">
        <v>44947</v>
      </c>
      <c r="H42" s="11"/>
      <c r="I42" s="9" t="s">
        <v>87</v>
      </c>
      <c r="J42" s="9" t="s">
        <v>24</v>
      </c>
      <c r="K42" s="9"/>
      <c r="L42" s="9" t="s">
        <v>25</v>
      </c>
      <c r="M42" s="9">
        <v>31456</v>
      </c>
      <c r="N42" s="9">
        <v>24963</v>
      </c>
      <c r="O42" s="9">
        <v>60</v>
      </c>
      <c r="P42" s="9">
        <v>17</v>
      </c>
      <c r="Q42" s="9">
        <v>12287</v>
      </c>
      <c r="R42" s="9">
        <v>882</v>
      </c>
      <c r="S42" s="9">
        <v>18</v>
      </c>
      <c r="T42" s="9">
        <v>532</v>
      </c>
      <c r="U42" s="5"/>
    </row>
    <row r="43" spans="1:21" ht="15" x14ac:dyDescent="0.3">
      <c r="A43" s="10">
        <v>1.7940717656542E+16</v>
      </c>
      <c r="B43" s="10">
        <v>1.78414445699532E+16</v>
      </c>
      <c r="C43" s="9" t="s">
        <v>20</v>
      </c>
      <c r="D43" s="9" t="s">
        <v>21</v>
      </c>
      <c r="E43" s="9" t="s">
        <v>88</v>
      </c>
      <c r="F43" s="9">
        <v>83</v>
      </c>
      <c r="G43" s="11">
        <v>44948</v>
      </c>
      <c r="H43" s="11"/>
      <c r="I43" s="9" t="s">
        <v>89</v>
      </c>
      <c r="J43" s="9" t="s">
        <v>24</v>
      </c>
      <c r="K43" s="9"/>
      <c r="L43" s="9" t="s">
        <v>25</v>
      </c>
      <c r="M43" s="9">
        <v>74418</v>
      </c>
      <c r="N43" s="9">
        <v>63242</v>
      </c>
      <c r="O43" s="9">
        <v>966</v>
      </c>
      <c r="P43" s="9">
        <v>386</v>
      </c>
      <c r="Q43" s="9">
        <v>36102</v>
      </c>
      <c r="R43" s="9">
        <v>4005</v>
      </c>
      <c r="S43" s="9">
        <v>102</v>
      </c>
      <c r="T43" s="9">
        <v>3942</v>
      </c>
      <c r="U43" s="5"/>
    </row>
    <row r="44" spans="1:21" ht="15" x14ac:dyDescent="0.3">
      <c r="A44" s="10">
        <v>1.79781612318325E+16</v>
      </c>
      <c r="B44" s="10">
        <v>1.78414445699532E+16</v>
      </c>
      <c r="C44" s="9" t="s">
        <v>20</v>
      </c>
      <c r="D44" s="9" t="s">
        <v>21</v>
      </c>
      <c r="E44" s="9" t="s">
        <v>90</v>
      </c>
      <c r="F44" s="9">
        <v>89</v>
      </c>
      <c r="G44" s="11">
        <v>44950</v>
      </c>
      <c r="H44" s="11"/>
      <c r="I44" s="9" t="s">
        <v>91</v>
      </c>
      <c r="J44" s="9" t="s">
        <v>24</v>
      </c>
      <c r="K44" s="9"/>
      <c r="L44" s="9" t="s">
        <v>25</v>
      </c>
      <c r="M44" s="9">
        <v>104609</v>
      </c>
      <c r="N44" s="9">
        <v>78071</v>
      </c>
      <c r="O44" s="9">
        <v>1845</v>
      </c>
      <c r="P44" s="9">
        <v>367</v>
      </c>
      <c r="Q44" s="9">
        <v>44822</v>
      </c>
      <c r="R44" s="9">
        <v>4805</v>
      </c>
      <c r="S44" s="9">
        <v>101</v>
      </c>
      <c r="T44" s="9">
        <v>3665</v>
      </c>
      <c r="U44" s="5"/>
    </row>
    <row r="45" spans="1:21" ht="15" x14ac:dyDescent="0.3">
      <c r="A45" s="10">
        <v>1.82750313011104E+16</v>
      </c>
      <c r="B45" s="10">
        <v>1.78414445699532E+16</v>
      </c>
      <c r="C45" s="9" t="s">
        <v>20</v>
      </c>
      <c r="D45" s="9" t="s">
        <v>21</v>
      </c>
      <c r="E45" s="9" t="s">
        <v>92</v>
      </c>
      <c r="F45" s="9">
        <v>77</v>
      </c>
      <c r="G45" s="11">
        <v>44952</v>
      </c>
      <c r="H45" s="11"/>
      <c r="I45" s="9" t="s">
        <v>93</v>
      </c>
      <c r="J45" s="9" t="s">
        <v>24</v>
      </c>
      <c r="K45" s="9"/>
      <c r="L45" s="9" t="s">
        <v>25</v>
      </c>
      <c r="M45" s="9">
        <v>39776</v>
      </c>
      <c r="N45" s="9">
        <v>32481</v>
      </c>
      <c r="O45" s="9">
        <v>170</v>
      </c>
      <c r="P45" s="9">
        <v>22</v>
      </c>
      <c r="Q45" s="9">
        <v>16163</v>
      </c>
      <c r="R45" s="9">
        <v>1869</v>
      </c>
      <c r="S45" s="9">
        <v>22</v>
      </c>
      <c r="T45" s="9">
        <v>804</v>
      </c>
      <c r="U45" s="5"/>
    </row>
    <row r="46" spans="1:21" ht="15" x14ac:dyDescent="0.3">
      <c r="A46" s="10">
        <v>1.81938109302164E+16</v>
      </c>
      <c r="B46" s="10">
        <v>1.78414445699532E+16</v>
      </c>
      <c r="C46" s="9" t="s">
        <v>20</v>
      </c>
      <c r="D46" s="9" t="s">
        <v>21</v>
      </c>
      <c r="E46" s="9" t="s">
        <v>94</v>
      </c>
      <c r="F46" s="9">
        <v>85</v>
      </c>
      <c r="G46" s="11">
        <v>44954</v>
      </c>
      <c r="H46" s="11"/>
      <c r="I46" s="9" t="s">
        <v>95</v>
      </c>
      <c r="J46" s="9" t="s">
        <v>24</v>
      </c>
      <c r="K46" s="9"/>
      <c r="L46" s="9" t="s">
        <v>25</v>
      </c>
      <c r="M46" s="9">
        <v>35373</v>
      </c>
      <c r="N46" s="9">
        <v>27008</v>
      </c>
      <c r="O46" s="9">
        <v>135</v>
      </c>
      <c r="P46" s="9">
        <v>24</v>
      </c>
      <c r="Q46" s="9">
        <v>13811</v>
      </c>
      <c r="R46" s="9">
        <v>1666</v>
      </c>
      <c r="S46" s="9">
        <v>34</v>
      </c>
      <c r="T46" s="9">
        <v>419</v>
      </c>
      <c r="U46" s="5"/>
    </row>
    <row r="47" spans="1:21" ht="15" x14ac:dyDescent="0.3">
      <c r="A47" s="10">
        <v>1.78989915177358E+16</v>
      </c>
      <c r="B47" s="10">
        <v>1.78414445699532E+16</v>
      </c>
      <c r="C47" s="9" t="s">
        <v>20</v>
      </c>
      <c r="D47" s="9" t="s">
        <v>21</v>
      </c>
      <c r="E47" s="9" t="s">
        <v>96</v>
      </c>
      <c r="F47" s="9">
        <v>66</v>
      </c>
      <c r="G47" s="11">
        <v>44956</v>
      </c>
      <c r="H47" s="11"/>
      <c r="I47" s="9" t="s">
        <v>97</v>
      </c>
      <c r="J47" s="9" t="s">
        <v>24</v>
      </c>
      <c r="K47" s="9"/>
      <c r="L47" s="9" t="s">
        <v>25</v>
      </c>
      <c r="M47" s="9">
        <v>48944</v>
      </c>
      <c r="N47" s="9">
        <v>40707</v>
      </c>
      <c r="O47" s="9">
        <v>429</v>
      </c>
      <c r="P47" s="9">
        <v>108</v>
      </c>
      <c r="Q47" s="9">
        <v>23074</v>
      </c>
      <c r="R47" s="9">
        <v>3195</v>
      </c>
      <c r="S47" s="9">
        <v>56</v>
      </c>
      <c r="T47" s="9">
        <v>1698</v>
      </c>
      <c r="U47" s="5"/>
    </row>
    <row r="48" spans="1:21" ht="15" x14ac:dyDescent="0.3">
      <c r="A48" s="10">
        <v>1.80021940426187E+16</v>
      </c>
      <c r="B48" s="10">
        <v>1.78414445699532E+16</v>
      </c>
      <c r="C48" s="9" t="s">
        <v>20</v>
      </c>
      <c r="D48" s="9" t="s">
        <v>21</v>
      </c>
      <c r="E48" s="9" t="s">
        <v>230</v>
      </c>
      <c r="F48" s="9">
        <v>88</v>
      </c>
      <c r="G48" s="11">
        <v>44960</v>
      </c>
      <c r="H48" s="11"/>
      <c r="I48" s="9" t="s">
        <v>231</v>
      </c>
      <c r="J48" s="9" t="s">
        <v>24</v>
      </c>
      <c r="K48" s="9"/>
      <c r="L48" s="9" t="s">
        <v>25</v>
      </c>
      <c r="M48" s="9">
        <v>24140</v>
      </c>
      <c r="N48" s="9">
        <v>18761</v>
      </c>
      <c r="O48" s="9">
        <v>65</v>
      </c>
      <c r="P48" s="9">
        <v>9</v>
      </c>
      <c r="Q48" s="9">
        <v>10425</v>
      </c>
      <c r="R48" s="9">
        <v>1062</v>
      </c>
      <c r="S48" s="9">
        <v>2</v>
      </c>
      <c r="T48" s="9">
        <v>257</v>
      </c>
      <c r="U48" s="5"/>
    </row>
    <row r="49" spans="1:21" ht="15" x14ac:dyDescent="0.3">
      <c r="A49" s="10">
        <v>1.79779523723358E+16</v>
      </c>
      <c r="B49" s="10">
        <v>1.78414445699532E+16</v>
      </c>
      <c r="C49" s="9" t="s">
        <v>20</v>
      </c>
      <c r="D49" s="9" t="s">
        <v>21</v>
      </c>
      <c r="E49" s="9" t="s">
        <v>288</v>
      </c>
      <c r="F49" s="9">
        <v>8</v>
      </c>
      <c r="G49" s="11">
        <v>44963</v>
      </c>
      <c r="H49" s="11"/>
      <c r="I49" s="9" t="s">
        <v>289</v>
      </c>
      <c r="J49" s="9" t="s">
        <v>24</v>
      </c>
      <c r="K49" s="9"/>
      <c r="L49" s="9" t="s">
        <v>25</v>
      </c>
      <c r="M49" s="9">
        <v>152370</v>
      </c>
      <c r="N49" s="9">
        <v>147586</v>
      </c>
      <c r="O49" s="9">
        <v>1338</v>
      </c>
      <c r="P49" s="9">
        <v>1070</v>
      </c>
      <c r="Q49" s="9">
        <v>74170</v>
      </c>
      <c r="R49" s="9">
        <v>4812</v>
      </c>
      <c r="S49" s="9">
        <v>26</v>
      </c>
      <c r="T49" s="9">
        <v>7049</v>
      </c>
      <c r="U49" s="5"/>
    </row>
    <row r="50" spans="1:21" ht="15" x14ac:dyDescent="0.3">
      <c r="A50" s="10">
        <v>1.81951271442449E+16</v>
      </c>
      <c r="B50" s="10">
        <v>1.78414445699532E+16</v>
      </c>
      <c r="C50" s="9" t="s">
        <v>20</v>
      </c>
      <c r="D50" s="9" t="s">
        <v>21</v>
      </c>
      <c r="E50" s="9" t="s">
        <v>100</v>
      </c>
      <c r="F50" s="9">
        <v>67</v>
      </c>
      <c r="G50" s="11">
        <v>44987</v>
      </c>
      <c r="H50" s="11"/>
      <c r="I50" s="9" t="s">
        <v>101</v>
      </c>
      <c r="J50" s="9" t="s">
        <v>24</v>
      </c>
      <c r="K50" s="9"/>
      <c r="L50" s="9" t="s">
        <v>25</v>
      </c>
      <c r="M50" s="9">
        <v>33510</v>
      </c>
      <c r="N50" s="9">
        <v>20932</v>
      </c>
      <c r="O50" s="9">
        <v>87</v>
      </c>
      <c r="P50" s="9">
        <v>56</v>
      </c>
      <c r="Q50" s="9">
        <v>10657</v>
      </c>
      <c r="R50" s="9">
        <v>894</v>
      </c>
      <c r="S50" s="9">
        <v>18</v>
      </c>
      <c r="T50" s="9">
        <v>196</v>
      </c>
      <c r="U50" s="5"/>
    </row>
    <row r="51" spans="1:21" ht="15" x14ac:dyDescent="0.3">
      <c r="A51" s="10">
        <v>1.83495088660607E+16</v>
      </c>
      <c r="B51" s="10">
        <v>1.78414445699532E+16</v>
      </c>
      <c r="C51" s="9" t="s">
        <v>20</v>
      </c>
      <c r="D51" s="9" t="s">
        <v>21</v>
      </c>
      <c r="E51" s="9" t="s">
        <v>106</v>
      </c>
      <c r="F51" s="9">
        <v>0</v>
      </c>
      <c r="G51" s="11">
        <v>44988</v>
      </c>
      <c r="H51" s="11"/>
      <c r="I51" s="9" t="s">
        <v>107</v>
      </c>
      <c r="J51" s="9" t="s">
        <v>108</v>
      </c>
      <c r="K51" s="9"/>
      <c r="L51" s="9" t="s">
        <v>25</v>
      </c>
      <c r="M51" s="9">
        <v>40967</v>
      </c>
      <c r="N51" s="9">
        <v>31095</v>
      </c>
      <c r="O51" s="9">
        <v>92</v>
      </c>
      <c r="P51" s="9">
        <v>21</v>
      </c>
      <c r="Q51" s="9">
        <v>0</v>
      </c>
      <c r="R51" s="9">
        <v>1728</v>
      </c>
      <c r="S51" s="9">
        <v>52</v>
      </c>
      <c r="T51" s="9">
        <v>1011</v>
      </c>
      <c r="U51" s="5"/>
    </row>
    <row r="52" spans="1:21" ht="15" x14ac:dyDescent="0.3">
      <c r="A52" s="10">
        <v>1.80757868383298E+16</v>
      </c>
      <c r="B52" s="10">
        <v>1.78414445699532E+16</v>
      </c>
      <c r="C52" s="9" t="s">
        <v>20</v>
      </c>
      <c r="D52" s="9" t="s">
        <v>21</v>
      </c>
      <c r="E52" s="9" t="s">
        <v>173</v>
      </c>
      <c r="F52" s="9">
        <v>63</v>
      </c>
      <c r="G52" s="11">
        <v>44990</v>
      </c>
      <c r="H52" s="11"/>
      <c r="I52" s="9" t="s">
        <v>174</v>
      </c>
      <c r="J52" s="9" t="s">
        <v>24</v>
      </c>
      <c r="K52" s="9"/>
      <c r="L52" s="9" t="s">
        <v>25</v>
      </c>
      <c r="M52" s="9">
        <v>62991</v>
      </c>
      <c r="N52" s="9">
        <v>51470</v>
      </c>
      <c r="O52" s="9">
        <v>201</v>
      </c>
      <c r="P52" s="9">
        <v>85</v>
      </c>
      <c r="Q52" s="9">
        <v>32814</v>
      </c>
      <c r="R52" s="9">
        <v>2996</v>
      </c>
      <c r="S52" s="9">
        <v>83</v>
      </c>
      <c r="T52" s="9">
        <v>501</v>
      </c>
      <c r="U52" s="5"/>
    </row>
    <row r="53" spans="1:21" ht="15" x14ac:dyDescent="0.3">
      <c r="A53" s="10">
        <v>1.80207148155607E+16</v>
      </c>
      <c r="B53" s="10">
        <v>1.78414445699532E+16</v>
      </c>
      <c r="C53" s="9" t="s">
        <v>20</v>
      </c>
      <c r="D53" s="9" t="s">
        <v>21</v>
      </c>
      <c r="E53" s="9" t="s">
        <v>232</v>
      </c>
      <c r="F53" s="9">
        <v>0</v>
      </c>
      <c r="G53" s="11">
        <v>44991</v>
      </c>
      <c r="H53" s="11"/>
      <c r="I53" s="9" t="s">
        <v>233</v>
      </c>
      <c r="J53" s="9" t="s">
        <v>108</v>
      </c>
      <c r="K53" s="9"/>
      <c r="L53" s="9" t="s">
        <v>25</v>
      </c>
      <c r="M53" s="9">
        <v>21674</v>
      </c>
      <c r="N53" s="9">
        <v>16534</v>
      </c>
      <c r="O53" s="9">
        <v>49</v>
      </c>
      <c r="P53" s="9">
        <v>3</v>
      </c>
      <c r="Q53" s="9">
        <v>0</v>
      </c>
      <c r="R53" s="9">
        <v>588</v>
      </c>
      <c r="S53" s="9">
        <v>2</v>
      </c>
      <c r="T53" s="9">
        <v>683</v>
      </c>
      <c r="U53" s="5"/>
    </row>
    <row r="54" spans="1:21" ht="15" x14ac:dyDescent="0.3">
      <c r="A54" s="10">
        <v>1.798417326835E+16</v>
      </c>
      <c r="B54" s="10">
        <v>1.78414445699532E+16</v>
      </c>
      <c r="C54" s="9" t="s">
        <v>20</v>
      </c>
      <c r="D54" s="9" t="s">
        <v>21</v>
      </c>
      <c r="E54" s="9" t="s">
        <v>292</v>
      </c>
      <c r="F54" s="9">
        <v>22</v>
      </c>
      <c r="G54" s="11">
        <v>44993</v>
      </c>
      <c r="H54" s="11"/>
      <c r="I54" s="9" t="s">
        <v>293</v>
      </c>
      <c r="J54" s="9" t="s">
        <v>24</v>
      </c>
      <c r="K54" s="9"/>
      <c r="L54" s="9" t="s">
        <v>25</v>
      </c>
      <c r="M54" s="9">
        <v>17293</v>
      </c>
      <c r="N54" s="9">
        <v>13773</v>
      </c>
      <c r="O54" s="9">
        <v>43</v>
      </c>
      <c r="P54" s="9">
        <v>4</v>
      </c>
      <c r="Q54" s="9">
        <v>6444</v>
      </c>
      <c r="R54" s="9">
        <v>605</v>
      </c>
      <c r="S54" s="9">
        <v>4</v>
      </c>
      <c r="T54" s="9">
        <v>193</v>
      </c>
      <c r="U54" s="5"/>
    </row>
    <row r="55" spans="1:21" ht="15" x14ac:dyDescent="0.3">
      <c r="A55" s="10">
        <v>1.79005881147545E+16</v>
      </c>
      <c r="B55" s="10">
        <v>1.78414445699532E+16</v>
      </c>
      <c r="C55" s="9" t="s">
        <v>20</v>
      </c>
      <c r="D55" s="9" t="s">
        <v>21</v>
      </c>
      <c r="E55" s="9" t="s">
        <v>113</v>
      </c>
      <c r="F55" s="9">
        <v>60</v>
      </c>
      <c r="G55" s="11">
        <v>44994</v>
      </c>
      <c r="H55" s="11"/>
      <c r="I55" s="9" t="s">
        <v>114</v>
      </c>
      <c r="J55" s="9" t="s">
        <v>24</v>
      </c>
      <c r="K55" s="9"/>
      <c r="L55" s="9" t="s">
        <v>25</v>
      </c>
      <c r="M55" s="9">
        <v>32229</v>
      </c>
      <c r="N55" s="9">
        <v>21307</v>
      </c>
      <c r="O55" s="9">
        <v>209</v>
      </c>
      <c r="P55" s="9">
        <v>21</v>
      </c>
      <c r="Q55" s="9">
        <v>12603</v>
      </c>
      <c r="R55" s="9">
        <v>1194</v>
      </c>
      <c r="S55" s="9">
        <v>29</v>
      </c>
      <c r="T55" s="9">
        <v>1040</v>
      </c>
      <c r="U55" s="5"/>
    </row>
    <row r="56" spans="1:21" ht="15" x14ac:dyDescent="0.3">
      <c r="A56" s="10">
        <v>1.78935842967837E+16</v>
      </c>
      <c r="B56" s="10">
        <v>1.78414445699532E+16</v>
      </c>
      <c r="C56" s="9" t="s">
        <v>20</v>
      </c>
      <c r="D56" s="9" t="s">
        <v>21</v>
      </c>
      <c r="E56" s="9" t="s">
        <v>115</v>
      </c>
      <c r="F56" s="9">
        <v>0</v>
      </c>
      <c r="G56" s="11">
        <v>44995</v>
      </c>
      <c r="H56" s="11"/>
      <c r="I56" s="9" t="s">
        <v>116</v>
      </c>
      <c r="J56" s="9" t="s">
        <v>108</v>
      </c>
      <c r="K56" s="9"/>
      <c r="L56" s="9" t="s">
        <v>25</v>
      </c>
      <c r="M56" s="9">
        <v>57839</v>
      </c>
      <c r="N56" s="9">
        <v>42652</v>
      </c>
      <c r="O56" s="9">
        <v>397</v>
      </c>
      <c r="P56" s="9">
        <v>25</v>
      </c>
      <c r="Q56" s="9">
        <v>0</v>
      </c>
      <c r="R56" s="9">
        <v>1819</v>
      </c>
      <c r="S56" s="9">
        <v>39</v>
      </c>
      <c r="T56" s="9">
        <v>3374</v>
      </c>
      <c r="U56" s="5"/>
    </row>
    <row r="57" spans="1:21" ht="15" x14ac:dyDescent="0.3">
      <c r="A57" s="10">
        <v>1.79675080820932E+16</v>
      </c>
      <c r="B57" s="10">
        <v>1.78414445699532E+16</v>
      </c>
      <c r="C57" s="9" t="s">
        <v>20</v>
      </c>
      <c r="D57" s="9" t="s">
        <v>21</v>
      </c>
      <c r="E57" s="9" t="s">
        <v>117</v>
      </c>
      <c r="F57" s="9">
        <v>90</v>
      </c>
      <c r="G57" s="11">
        <v>44996</v>
      </c>
      <c r="H57" s="11"/>
      <c r="I57" s="9" t="s">
        <v>118</v>
      </c>
      <c r="J57" s="9" t="s">
        <v>24</v>
      </c>
      <c r="K57" s="9"/>
      <c r="L57" s="9" t="s">
        <v>25</v>
      </c>
      <c r="M57" s="9">
        <v>24751</v>
      </c>
      <c r="N57" s="9">
        <v>16960</v>
      </c>
      <c r="O57" s="9">
        <v>81</v>
      </c>
      <c r="P57" s="9">
        <v>6</v>
      </c>
      <c r="Q57" s="9">
        <v>9374</v>
      </c>
      <c r="R57" s="9">
        <v>782</v>
      </c>
      <c r="S57" s="9">
        <v>14</v>
      </c>
      <c r="T57" s="9">
        <v>213</v>
      </c>
      <c r="U57" s="5"/>
    </row>
    <row r="58" spans="1:21" ht="15" x14ac:dyDescent="0.3">
      <c r="A58" s="10">
        <v>1.79483066303899E+16</v>
      </c>
      <c r="B58" s="10">
        <v>1.78414445699532E+16</v>
      </c>
      <c r="C58" s="9" t="s">
        <v>20</v>
      </c>
      <c r="D58" s="9" t="s">
        <v>21</v>
      </c>
      <c r="E58" s="9" t="s">
        <v>119</v>
      </c>
      <c r="F58" s="9">
        <v>0</v>
      </c>
      <c r="G58" s="11">
        <v>44998</v>
      </c>
      <c r="H58" s="11"/>
      <c r="I58" s="9" t="s">
        <v>120</v>
      </c>
      <c r="J58" s="9" t="s">
        <v>108</v>
      </c>
      <c r="K58" s="9"/>
      <c r="L58" s="9" t="s">
        <v>25</v>
      </c>
      <c r="M58" s="9">
        <v>25195</v>
      </c>
      <c r="N58" s="9">
        <v>19785</v>
      </c>
      <c r="O58" s="9">
        <v>37</v>
      </c>
      <c r="P58" s="9">
        <v>4</v>
      </c>
      <c r="Q58" s="9">
        <v>0</v>
      </c>
      <c r="R58" s="9">
        <v>1027</v>
      </c>
      <c r="S58" s="9">
        <v>15</v>
      </c>
      <c r="T58" s="9">
        <v>227</v>
      </c>
      <c r="U58" s="5"/>
    </row>
    <row r="59" spans="1:21" ht="15" x14ac:dyDescent="0.3">
      <c r="A59" s="10">
        <v>1.80201244275132E+16</v>
      </c>
      <c r="B59" s="10">
        <v>1.78414445699532E+16</v>
      </c>
      <c r="C59" s="9" t="s">
        <v>20</v>
      </c>
      <c r="D59" s="9" t="s">
        <v>21</v>
      </c>
      <c r="E59" s="9" t="s">
        <v>121</v>
      </c>
      <c r="F59" s="9">
        <v>0</v>
      </c>
      <c r="G59" s="11">
        <v>45000</v>
      </c>
      <c r="H59" s="11"/>
      <c r="I59" s="9" t="s">
        <v>122</v>
      </c>
      <c r="J59" s="9" t="s">
        <v>108</v>
      </c>
      <c r="K59" s="9"/>
      <c r="L59" s="9" t="s">
        <v>25</v>
      </c>
      <c r="M59" s="9">
        <v>67237</v>
      </c>
      <c r="N59" s="9">
        <v>50960</v>
      </c>
      <c r="O59" s="9">
        <v>463</v>
      </c>
      <c r="P59" s="9">
        <v>63</v>
      </c>
      <c r="Q59" s="9">
        <v>0</v>
      </c>
      <c r="R59" s="9">
        <v>2554</v>
      </c>
      <c r="S59" s="9">
        <v>38</v>
      </c>
      <c r="T59" s="9">
        <v>3778</v>
      </c>
      <c r="U59" s="5"/>
    </row>
    <row r="60" spans="1:21" ht="15" x14ac:dyDescent="0.3">
      <c r="A60" s="10">
        <v>1.80290949344648E+16</v>
      </c>
      <c r="B60" s="10">
        <v>1.78414445699532E+16</v>
      </c>
      <c r="C60" s="9" t="s">
        <v>20</v>
      </c>
      <c r="D60" s="9" t="s">
        <v>21</v>
      </c>
      <c r="E60" s="9" t="s">
        <v>66</v>
      </c>
      <c r="F60" s="9">
        <v>54</v>
      </c>
      <c r="G60" s="11">
        <v>45001</v>
      </c>
      <c r="H60" s="11"/>
      <c r="I60" s="9" t="s">
        <v>123</v>
      </c>
      <c r="J60" s="9" t="s">
        <v>24</v>
      </c>
      <c r="K60" s="9"/>
      <c r="L60" s="9" t="s">
        <v>25</v>
      </c>
      <c r="M60" s="9">
        <v>31258</v>
      </c>
      <c r="N60" s="9">
        <v>27065</v>
      </c>
      <c r="O60" s="9">
        <v>255</v>
      </c>
      <c r="P60" s="9">
        <v>34</v>
      </c>
      <c r="Q60" s="9">
        <v>12254</v>
      </c>
      <c r="R60" s="9">
        <v>1445</v>
      </c>
      <c r="S60" s="9">
        <v>14</v>
      </c>
      <c r="T60" s="9">
        <v>1686</v>
      </c>
      <c r="U60" s="5"/>
    </row>
    <row r="61" spans="1:21" ht="15" x14ac:dyDescent="0.3">
      <c r="A61" s="10">
        <v>1.83491811340274E+16</v>
      </c>
      <c r="B61" s="10">
        <v>1.78414445699532E+16</v>
      </c>
      <c r="C61" s="9" t="s">
        <v>20</v>
      </c>
      <c r="D61" s="9" t="s">
        <v>21</v>
      </c>
      <c r="E61" s="9" t="s">
        <v>124</v>
      </c>
      <c r="F61" s="9">
        <v>0</v>
      </c>
      <c r="G61" s="11">
        <v>45002</v>
      </c>
      <c r="H61" s="11"/>
      <c r="I61" s="9" t="s">
        <v>125</v>
      </c>
      <c r="J61" s="9" t="s">
        <v>108</v>
      </c>
      <c r="K61" s="9"/>
      <c r="L61" s="9" t="s">
        <v>25</v>
      </c>
      <c r="M61" s="9">
        <v>36106</v>
      </c>
      <c r="N61" s="9">
        <v>26088</v>
      </c>
      <c r="O61" s="9">
        <v>249</v>
      </c>
      <c r="P61" s="9">
        <v>9</v>
      </c>
      <c r="Q61" s="9">
        <v>0</v>
      </c>
      <c r="R61" s="9">
        <v>1075</v>
      </c>
      <c r="S61" s="9">
        <v>26</v>
      </c>
      <c r="T61" s="9">
        <v>1662</v>
      </c>
      <c r="U61" s="5"/>
    </row>
    <row r="62" spans="1:21" ht="15" x14ac:dyDescent="0.3">
      <c r="A62" s="10">
        <v>1.80461473424131E+16</v>
      </c>
      <c r="B62" s="10">
        <v>1.78414445699532E+16</v>
      </c>
      <c r="C62" s="9" t="s">
        <v>20</v>
      </c>
      <c r="D62" s="9" t="s">
        <v>21</v>
      </c>
      <c r="E62" s="9" t="s">
        <v>126</v>
      </c>
      <c r="F62" s="9">
        <v>57</v>
      </c>
      <c r="G62" s="11">
        <v>45003</v>
      </c>
      <c r="H62" s="11"/>
      <c r="I62" s="9" t="s">
        <v>127</v>
      </c>
      <c r="J62" s="9" t="s">
        <v>24</v>
      </c>
      <c r="K62" s="9"/>
      <c r="L62" s="9" t="s">
        <v>25</v>
      </c>
      <c r="M62" s="9">
        <v>26244</v>
      </c>
      <c r="N62" s="9">
        <v>21115</v>
      </c>
      <c r="O62" s="9">
        <v>134</v>
      </c>
      <c r="P62" s="9">
        <v>34</v>
      </c>
      <c r="Q62" s="9">
        <v>10555</v>
      </c>
      <c r="R62" s="9">
        <v>1044</v>
      </c>
      <c r="S62" s="9">
        <v>18</v>
      </c>
      <c r="T62" s="9">
        <v>550</v>
      </c>
      <c r="U62" s="5"/>
    </row>
    <row r="63" spans="1:21" ht="15" x14ac:dyDescent="0.3">
      <c r="A63" s="10">
        <v>1.78902988707393E+16</v>
      </c>
      <c r="B63" s="10">
        <v>1.78414445699532E+16</v>
      </c>
      <c r="C63" s="9" t="s">
        <v>20</v>
      </c>
      <c r="D63" s="9" t="s">
        <v>21</v>
      </c>
      <c r="E63" s="9" t="s">
        <v>128</v>
      </c>
      <c r="F63" s="9">
        <v>0</v>
      </c>
      <c r="G63" s="11">
        <v>45005</v>
      </c>
      <c r="H63" s="11"/>
      <c r="I63" s="9" t="s">
        <v>129</v>
      </c>
      <c r="J63" s="9" t="s">
        <v>108</v>
      </c>
      <c r="K63" s="9"/>
      <c r="L63" s="9" t="s">
        <v>25</v>
      </c>
      <c r="M63" s="9">
        <v>23680</v>
      </c>
      <c r="N63" s="9">
        <v>16986</v>
      </c>
      <c r="O63" s="9">
        <v>84</v>
      </c>
      <c r="P63" s="9">
        <v>6</v>
      </c>
      <c r="Q63" s="9">
        <v>0</v>
      </c>
      <c r="R63" s="9">
        <v>790</v>
      </c>
      <c r="S63" s="9">
        <v>16</v>
      </c>
      <c r="T63" s="9">
        <v>838</v>
      </c>
      <c r="U63" s="5"/>
    </row>
    <row r="64" spans="1:21" ht="15" x14ac:dyDescent="0.3">
      <c r="A64" s="10">
        <v>1.78986839726968E+16</v>
      </c>
      <c r="B64" s="10">
        <v>1.78414445699532E+16</v>
      </c>
      <c r="C64" s="9" t="s">
        <v>20</v>
      </c>
      <c r="D64" s="9" t="s">
        <v>21</v>
      </c>
      <c r="E64" s="9" t="s">
        <v>130</v>
      </c>
      <c r="F64" s="9">
        <v>61</v>
      </c>
      <c r="G64" s="11">
        <v>45006</v>
      </c>
      <c r="H64" s="11"/>
      <c r="I64" s="9" t="s">
        <v>131</v>
      </c>
      <c r="J64" s="9" t="s">
        <v>24</v>
      </c>
      <c r="K64" s="9"/>
      <c r="L64" s="9" t="s">
        <v>25</v>
      </c>
      <c r="M64" s="9">
        <v>36274</v>
      </c>
      <c r="N64" s="9">
        <v>27927</v>
      </c>
      <c r="O64" s="9">
        <v>201</v>
      </c>
      <c r="P64" s="9">
        <v>41</v>
      </c>
      <c r="Q64" s="9">
        <v>14028</v>
      </c>
      <c r="R64" s="9">
        <v>1989</v>
      </c>
      <c r="S64" s="9">
        <v>40</v>
      </c>
      <c r="T64" s="9">
        <v>836</v>
      </c>
      <c r="U64" s="5"/>
    </row>
    <row r="65" spans="1:21" ht="15" x14ac:dyDescent="0.3">
      <c r="A65" s="10">
        <v>1.80292605794695E+16</v>
      </c>
      <c r="B65" s="10">
        <v>1.78414445699532E+16</v>
      </c>
      <c r="C65" s="9" t="s">
        <v>20</v>
      </c>
      <c r="D65" s="9" t="s">
        <v>21</v>
      </c>
      <c r="E65" s="9" t="s">
        <v>132</v>
      </c>
      <c r="F65" s="9">
        <v>0</v>
      </c>
      <c r="G65" s="11">
        <v>45008</v>
      </c>
      <c r="H65" s="11"/>
      <c r="I65" s="9" t="s">
        <v>133</v>
      </c>
      <c r="J65" s="9" t="s">
        <v>108</v>
      </c>
      <c r="K65" s="9"/>
      <c r="L65" s="9" t="s">
        <v>25</v>
      </c>
      <c r="M65" s="9">
        <v>18471</v>
      </c>
      <c r="N65" s="9">
        <v>13778</v>
      </c>
      <c r="O65" s="9">
        <v>39</v>
      </c>
      <c r="P65" s="9">
        <v>2</v>
      </c>
      <c r="Q65" s="9">
        <v>0</v>
      </c>
      <c r="R65" s="9">
        <v>702</v>
      </c>
      <c r="S65" s="9">
        <v>25</v>
      </c>
      <c r="T65" s="9">
        <v>297</v>
      </c>
      <c r="U65" s="5"/>
    </row>
    <row r="66" spans="1:21" ht="15" x14ac:dyDescent="0.3">
      <c r="A66" s="10">
        <v>1.80193955474817E+16</v>
      </c>
      <c r="B66" s="10">
        <v>1.78414445699532E+16</v>
      </c>
      <c r="C66" s="9" t="s">
        <v>20</v>
      </c>
      <c r="D66" s="9" t="s">
        <v>21</v>
      </c>
      <c r="E66" s="9" t="s">
        <v>134</v>
      </c>
      <c r="F66" s="9">
        <v>46</v>
      </c>
      <c r="G66" s="11">
        <v>45010</v>
      </c>
      <c r="H66" s="11"/>
      <c r="I66" s="9" t="s">
        <v>135</v>
      </c>
      <c r="J66" s="9" t="s">
        <v>24</v>
      </c>
      <c r="K66" s="9"/>
      <c r="L66" s="9" t="s">
        <v>25</v>
      </c>
      <c r="M66" s="9">
        <v>19758</v>
      </c>
      <c r="N66" s="9">
        <v>15378</v>
      </c>
      <c r="O66" s="9">
        <v>23</v>
      </c>
      <c r="P66" s="9">
        <v>12</v>
      </c>
      <c r="Q66" s="9">
        <v>6949</v>
      </c>
      <c r="R66" s="9">
        <v>649</v>
      </c>
      <c r="S66" s="9">
        <v>14</v>
      </c>
      <c r="T66" s="9">
        <v>185</v>
      </c>
      <c r="U66" s="5"/>
    </row>
    <row r="67" spans="1:21" ht="15" x14ac:dyDescent="0.3">
      <c r="A67" s="10">
        <v>1.79769494329712E+16</v>
      </c>
      <c r="B67" s="10">
        <v>1.78414445699532E+16</v>
      </c>
      <c r="C67" s="9" t="s">
        <v>20</v>
      </c>
      <c r="D67" s="9" t="s">
        <v>21</v>
      </c>
      <c r="E67" s="9" t="s">
        <v>136</v>
      </c>
      <c r="F67" s="9">
        <v>0</v>
      </c>
      <c r="G67" s="11">
        <v>45012</v>
      </c>
      <c r="H67" s="11"/>
      <c r="I67" s="9" t="s">
        <v>137</v>
      </c>
      <c r="J67" s="9" t="s">
        <v>138</v>
      </c>
      <c r="K67" s="9"/>
      <c r="L67" s="9" t="s">
        <v>25</v>
      </c>
      <c r="M67" s="9">
        <v>23204</v>
      </c>
      <c r="N67" s="9">
        <v>21176</v>
      </c>
      <c r="O67" s="9">
        <v>13</v>
      </c>
      <c r="P67" s="9">
        <v>5</v>
      </c>
      <c r="Q67" s="9">
        <v>0</v>
      </c>
      <c r="R67" s="9">
        <v>1569</v>
      </c>
      <c r="S67" s="9">
        <v>33</v>
      </c>
      <c r="T67" s="9">
        <v>47</v>
      </c>
      <c r="U67" s="5"/>
    </row>
    <row r="68" spans="1:21" ht="15" x14ac:dyDescent="0.3">
      <c r="A68" s="10">
        <v>1.81005509563109E+16</v>
      </c>
      <c r="B68" s="10">
        <v>1.78414445699532E+16</v>
      </c>
      <c r="C68" s="9" t="s">
        <v>20</v>
      </c>
      <c r="D68" s="9" t="s">
        <v>21</v>
      </c>
      <c r="E68" s="9" t="s">
        <v>139</v>
      </c>
      <c r="F68" s="9">
        <v>51</v>
      </c>
      <c r="G68" s="11">
        <v>45013</v>
      </c>
      <c r="H68" s="11"/>
      <c r="I68" s="9" t="s">
        <v>140</v>
      </c>
      <c r="J68" s="9" t="s">
        <v>24</v>
      </c>
      <c r="K68" s="9"/>
      <c r="L68" s="9" t="s">
        <v>25</v>
      </c>
      <c r="M68" s="9">
        <v>17735</v>
      </c>
      <c r="N68" s="9">
        <v>14038</v>
      </c>
      <c r="O68" s="9">
        <v>9</v>
      </c>
      <c r="P68" s="9">
        <v>6</v>
      </c>
      <c r="Q68" s="9">
        <v>5607</v>
      </c>
      <c r="R68" s="9">
        <v>437</v>
      </c>
      <c r="S68" s="9">
        <v>10</v>
      </c>
      <c r="T68" s="9">
        <v>65</v>
      </c>
      <c r="U68" s="5"/>
    </row>
    <row r="69" spans="1:21" ht="15" x14ac:dyDescent="0.3">
      <c r="A69" s="10">
        <v>1.79952481516496E+16</v>
      </c>
      <c r="B69" s="10">
        <v>1.78414445699532E+16</v>
      </c>
      <c r="C69" s="9" t="s">
        <v>20</v>
      </c>
      <c r="D69" s="9" t="s">
        <v>21</v>
      </c>
      <c r="E69" s="9" t="s">
        <v>109</v>
      </c>
      <c r="F69" s="9">
        <v>22</v>
      </c>
      <c r="G69" s="11">
        <v>45019</v>
      </c>
      <c r="H69" s="11"/>
      <c r="I69" s="9" t="s">
        <v>110</v>
      </c>
      <c r="J69" s="9" t="s">
        <v>24</v>
      </c>
      <c r="K69" s="9"/>
      <c r="L69" s="9" t="s">
        <v>25</v>
      </c>
      <c r="M69" s="9">
        <v>19990</v>
      </c>
      <c r="N69" s="9">
        <v>17851</v>
      </c>
      <c r="O69" s="9">
        <v>21</v>
      </c>
      <c r="P69" s="9">
        <v>6</v>
      </c>
      <c r="Q69" s="9">
        <v>10318</v>
      </c>
      <c r="R69" s="9">
        <v>936</v>
      </c>
      <c r="S69" s="9">
        <v>18</v>
      </c>
      <c r="T69" s="9">
        <v>109</v>
      </c>
      <c r="U69" s="5"/>
    </row>
    <row r="70" spans="1:21" ht="15" x14ac:dyDescent="0.3">
      <c r="A70" s="10">
        <v>1.78558582979571E+16</v>
      </c>
      <c r="B70" s="10">
        <v>1.78414445699532E+16</v>
      </c>
      <c r="C70" s="9" t="s">
        <v>20</v>
      </c>
      <c r="D70" s="9" t="s">
        <v>21</v>
      </c>
      <c r="E70" s="9" t="s">
        <v>175</v>
      </c>
      <c r="F70" s="9">
        <v>9</v>
      </c>
      <c r="G70" s="11">
        <v>45021</v>
      </c>
      <c r="H70" s="11"/>
      <c r="I70" s="9" t="s">
        <v>176</v>
      </c>
      <c r="J70" s="9" t="s">
        <v>24</v>
      </c>
      <c r="K70" s="9"/>
      <c r="L70" s="9" t="s">
        <v>25</v>
      </c>
      <c r="M70" s="9">
        <v>295607</v>
      </c>
      <c r="N70" s="9">
        <v>278204</v>
      </c>
      <c r="O70" s="9">
        <v>5235</v>
      </c>
      <c r="P70" s="9">
        <v>2607</v>
      </c>
      <c r="Q70" s="9">
        <v>149861</v>
      </c>
      <c r="R70" s="9">
        <v>9396</v>
      </c>
      <c r="S70" s="9">
        <v>50</v>
      </c>
      <c r="T70" s="9">
        <v>16630</v>
      </c>
      <c r="U70" s="5"/>
    </row>
    <row r="71" spans="1:21" ht="15" x14ac:dyDescent="0.3">
      <c r="A71" s="10">
        <v>1.80190102695341E+16</v>
      </c>
      <c r="B71" s="10">
        <v>1.78414445699532E+16</v>
      </c>
      <c r="C71" s="9" t="s">
        <v>20</v>
      </c>
      <c r="D71" s="9" t="s">
        <v>21</v>
      </c>
      <c r="E71" s="9" t="s">
        <v>147</v>
      </c>
      <c r="F71" s="9">
        <v>12</v>
      </c>
      <c r="G71" s="11">
        <v>45028</v>
      </c>
      <c r="H71" s="11"/>
      <c r="I71" s="9" t="s">
        <v>148</v>
      </c>
      <c r="J71" s="9" t="s">
        <v>24</v>
      </c>
      <c r="K71" s="9"/>
      <c r="L71" s="9" t="s">
        <v>25</v>
      </c>
      <c r="M71" s="9">
        <v>26489</v>
      </c>
      <c r="N71" s="9">
        <v>19790</v>
      </c>
      <c r="O71" s="9">
        <v>19</v>
      </c>
      <c r="P71" s="9">
        <v>6</v>
      </c>
      <c r="Q71" s="9">
        <v>10680</v>
      </c>
      <c r="R71" s="9">
        <v>1034</v>
      </c>
      <c r="S71" s="9">
        <v>18</v>
      </c>
      <c r="T71" s="9">
        <v>178</v>
      </c>
      <c r="U71" s="5"/>
    </row>
    <row r="72" spans="1:21" ht="15" x14ac:dyDescent="0.3">
      <c r="A72" s="10">
        <v>1.7851924145953E+16</v>
      </c>
      <c r="B72" s="10">
        <v>1.78414445699532E+16</v>
      </c>
      <c r="C72" s="9" t="s">
        <v>20</v>
      </c>
      <c r="D72" s="9" t="s">
        <v>21</v>
      </c>
      <c r="E72" s="9" t="s">
        <v>149</v>
      </c>
      <c r="F72" s="9">
        <v>55</v>
      </c>
      <c r="G72" s="11">
        <v>45032</v>
      </c>
      <c r="H72" s="11"/>
      <c r="I72" s="9" t="s">
        <v>150</v>
      </c>
      <c r="J72" s="9" t="s">
        <v>24</v>
      </c>
      <c r="K72" s="9"/>
      <c r="L72" s="9" t="s">
        <v>25</v>
      </c>
      <c r="M72" s="9">
        <v>16440</v>
      </c>
      <c r="N72" s="9">
        <v>12392</v>
      </c>
      <c r="O72" s="9">
        <v>61</v>
      </c>
      <c r="P72" s="9">
        <v>6</v>
      </c>
      <c r="Q72" s="9">
        <v>5769</v>
      </c>
      <c r="R72" s="9">
        <v>285</v>
      </c>
      <c r="S72" s="9">
        <v>0</v>
      </c>
      <c r="T72" s="9">
        <v>126</v>
      </c>
      <c r="U72" s="5"/>
    </row>
    <row r="73" spans="1:21" ht="15" x14ac:dyDescent="0.3">
      <c r="A73" s="10">
        <v>1.79789903152966E+16</v>
      </c>
      <c r="B73" s="10">
        <v>1.78414445699532E+16</v>
      </c>
      <c r="C73" s="9" t="s">
        <v>20</v>
      </c>
      <c r="D73" s="9" t="s">
        <v>21</v>
      </c>
      <c r="E73" s="9" t="s">
        <v>151</v>
      </c>
      <c r="F73" s="9">
        <v>0</v>
      </c>
      <c r="G73" s="11">
        <v>45034</v>
      </c>
      <c r="H73" s="11"/>
      <c r="I73" s="9" t="s">
        <v>152</v>
      </c>
      <c r="J73" s="9" t="s">
        <v>108</v>
      </c>
      <c r="K73" s="9"/>
      <c r="L73" s="9" t="s">
        <v>25</v>
      </c>
      <c r="M73" s="9">
        <v>15428</v>
      </c>
      <c r="N73" s="9">
        <v>11726</v>
      </c>
      <c r="O73" s="9">
        <v>11</v>
      </c>
      <c r="P73" s="9">
        <v>1</v>
      </c>
      <c r="Q73" s="9">
        <v>0</v>
      </c>
      <c r="R73" s="9">
        <v>433</v>
      </c>
      <c r="S73" s="9">
        <v>4</v>
      </c>
      <c r="T73" s="9">
        <v>176</v>
      </c>
      <c r="U73" s="5"/>
    </row>
    <row r="74" spans="1:21" ht="15" x14ac:dyDescent="0.3">
      <c r="A74" s="10">
        <v>1.79935426188816E+16</v>
      </c>
      <c r="B74" s="10">
        <v>1.78414445699532E+16</v>
      </c>
      <c r="C74" s="9" t="s">
        <v>20</v>
      </c>
      <c r="D74" s="9" t="s">
        <v>21</v>
      </c>
      <c r="E74" s="9" t="s">
        <v>153</v>
      </c>
      <c r="F74" s="9">
        <v>0</v>
      </c>
      <c r="G74" s="11">
        <v>45034</v>
      </c>
      <c r="H74" s="11"/>
      <c r="I74" s="9" t="s">
        <v>154</v>
      </c>
      <c r="J74" s="9" t="s">
        <v>138</v>
      </c>
      <c r="K74" s="9"/>
      <c r="L74" s="9" t="s">
        <v>25</v>
      </c>
      <c r="M74" s="9">
        <v>21921</v>
      </c>
      <c r="N74" s="9">
        <v>19205</v>
      </c>
      <c r="O74" s="9">
        <v>7</v>
      </c>
      <c r="P74" s="9">
        <v>9</v>
      </c>
      <c r="Q74" s="9">
        <v>0</v>
      </c>
      <c r="R74" s="9">
        <v>737</v>
      </c>
      <c r="S74" s="9">
        <v>33</v>
      </c>
      <c r="T74" s="9">
        <v>50</v>
      </c>
      <c r="U74" s="5"/>
    </row>
    <row r="75" spans="1:21" ht="15" x14ac:dyDescent="0.3">
      <c r="A75" s="10">
        <v>1.78627799339248E+16</v>
      </c>
      <c r="B75" s="10">
        <v>1.78414445699532E+16</v>
      </c>
      <c r="C75" s="9" t="s">
        <v>20</v>
      </c>
      <c r="D75" s="9" t="s">
        <v>21</v>
      </c>
      <c r="E75" s="9" t="s">
        <v>155</v>
      </c>
      <c r="F75" s="9">
        <v>97</v>
      </c>
      <c r="G75" s="11">
        <v>45040</v>
      </c>
      <c r="H75" s="11"/>
      <c r="I75" s="9" t="s">
        <v>156</v>
      </c>
      <c r="J75" s="9" t="s">
        <v>24</v>
      </c>
      <c r="K75" s="9"/>
      <c r="L75" s="9" t="s">
        <v>25</v>
      </c>
      <c r="M75" s="9">
        <v>26337</v>
      </c>
      <c r="N75" s="9">
        <v>20085</v>
      </c>
      <c r="O75" s="9">
        <v>54</v>
      </c>
      <c r="P75" s="9">
        <v>15</v>
      </c>
      <c r="Q75" s="9">
        <v>10853</v>
      </c>
      <c r="R75" s="9">
        <v>1130</v>
      </c>
      <c r="S75" s="9">
        <v>6</v>
      </c>
      <c r="T75" s="9">
        <v>369</v>
      </c>
      <c r="U75" s="5"/>
    </row>
    <row r="76" spans="1:21" ht="15" x14ac:dyDescent="0.3">
      <c r="A76" s="10">
        <v>1.83613187620302E+16</v>
      </c>
      <c r="B76" s="10">
        <v>1.78414445699532E+16</v>
      </c>
      <c r="C76" s="9" t="s">
        <v>20</v>
      </c>
      <c r="D76" s="9" t="s">
        <v>21</v>
      </c>
      <c r="E76" s="9" t="s">
        <v>157</v>
      </c>
      <c r="F76" s="9">
        <v>36</v>
      </c>
      <c r="G76" s="11">
        <v>45041</v>
      </c>
      <c r="H76" s="11"/>
      <c r="I76" s="9" t="s">
        <v>158</v>
      </c>
      <c r="J76" s="9" t="s">
        <v>24</v>
      </c>
      <c r="K76" s="9"/>
      <c r="L76" s="9" t="s">
        <v>25</v>
      </c>
      <c r="M76" s="9">
        <v>43984</v>
      </c>
      <c r="N76" s="9">
        <v>38828</v>
      </c>
      <c r="O76" s="9">
        <v>212</v>
      </c>
      <c r="P76" s="9">
        <v>41</v>
      </c>
      <c r="Q76" s="9">
        <v>20836</v>
      </c>
      <c r="R76" s="9">
        <v>1528</v>
      </c>
      <c r="S76" s="9">
        <v>31</v>
      </c>
      <c r="T76" s="9">
        <v>1338</v>
      </c>
      <c r="U76" s="5"/>
    </row>
    <row r="77" spans="1:21" ht="15" x14ac:dyDescent="0.3">
      <c r="A77" s="10">
        <v>1.79824616481053E+16</v>
      </c>
      <c r="B77" s="10">
        <v>1.78414445699532E+16</v>
      </c>
      <c r="C77" s="9" t="s">
        <v>20</v>
      </c>
      <c r="D77" s="9" t="s">
        <v>21</v>
      </c>
      <c r="E77" s="9" t="s">
        <v>159</v>
      </c>
      <c r="F77" s="9">
        <v>53</v>
      </c>
      <c r="G77" s="11">
        <v>45042</v>
      </c>
      <c r="H77" s="11"/>
      <c r="I77" s="9" t="s">
        <v>160</v>
      </c>
      <c r="J77" s="9" t="s">
        <v>24</v>
      </c>
      <c r="K77" s="9"/>
      <c r="L77" s="9" t="s">
        <v>25</v>
      </c>
      <c r="M77" s="9">
        <v>86409</v>
      </c>
      <c r="N77" s="9">
        <v>78343</v>
      </c>
      <c r="O77" s="9">
        <v>1632</v>
      </c>
      <c r="P77" s="9">
        <v>188</v>
      </c>
      <c r="Q77" s="9">
        <v>36980</v>
      </c>
      <c r="R77" s="9">
        <v>3086</v>
      </c>
      <c r="S77" s="9">
        <v>46</v>
      </c>
      <c r="T77" s="9">
        <v>4111</v>
      </c>
      <c r="U77" s="5"/>
    </row>
    <row r="78" spans="1:21" ht="15" x14ac:dyDescent="0.3">
      <c r="A78" s="10">
        <v>1.82532936821962E+16</v>
      </c>
      <c r="B78" s="10">
        <v>1.78414445699532E+16</v>
      </c>
      <c r="C78" s="9" t="s">
        <v>20</v>
      </c>
      <c r="D78" s="9" t="s">
        <v>21</v>
      </c>
      <c r="E78" s="9" t="s">
        <v>161</v>
      </c>
      <c r="F78" s="9">
        <v>62</v>
      </c>
      <c r="G78" s="11">
        <v>45043</v>
      </c>
      <c r="H78" s="11"/>
      <c r="I78" s="9" t="s">
        <v>162</v>
      </c>
      <c r="J78" s="9" t="s">
        <v>24</v>
      </c>
      <c r="K78" s="9"/>
      <c r="L78" s="9" t="s">
        <v>25</v>
      </c>
      <c r="M78" s="9">
        <v>22012</v>
      </c>
      <c r="N78" s="9">
        <v>17297</v>
      </c>
      <c r="O78" s="9">
        <v>57</v>
      </c>
      <c r="P78" s="9">
        <v>17</v>
      </c>
      <c r="Q78" s="9">
        <v>8549</v>
      </c>
      <c r="R78" s="9">
        <v>988</v>
      </c>
      <c r="S78" s="9">
        <v>17</v>
      </c>
      <c r="T78" s="9">
        <v>289</v>
      </c>
      <c r="U78" s="5"/>
    </row>
    <row r="79" spans="1:21" ht="15" x14ac:dyDescent="0.3">
      <c r="A79" s="10">
        <v>1.79636770522538E+16</v>
      </c>
      <c r="B79" s="10">
        <v>1.78414445699532E+16</v>
      </c>
      <c r="C79" s="9" t="s">
        <v>20</v>
      </c>
      <c r="D79" s="9" t="s">
        <v>21</v>
      </c>
      <c r="E79" s="9" t="s">
        <v>163</v>
      </c>
      <c r="F79" s="9">
        <v>11</v>
      </c>
      <c r="G79" s="11">
        <v>45044</v>
      </c>
      <c r="H79" s="11"/>
      <c r="I79" s="9" t="s">
        <v>164</v>
      </c>
      <c r="J79" s="9" t="s">
        <v>24</v>
      </c>
      <c r="K79" s="9"/>
      <c r="L79" s="9" t="s">
        <v>25</v>
      </c>
      <c r="M79" s="9">
        <v>16407</v>
      </c>
      <c r="N79" s="9">
        <v>12616</v>
      </c>
      <c r="O79" s="9">
        <v>6</v>
      </c>
      <c r="P79" s="9">
        <v>2</v>
      </c>
      <c r="Q79" s="9">
        <v>6151</v>
      </c>
      <c r="R79" s="9">
        <v>301</v>
      </c>
      <c r="S79" s="9">
        <v>7</v>
      </c>
      <c r="T79" s="9">
        <v>36</v>
      </c>
      <c r="U79" s="5"/>
    </row>
    <row r="80" spans="1:21" ht="15" x14ac:dyDescent="0.3">
      <c r="A80" s="10">
        <v>1.79514243924563E+16</v>
      </c>
      <c r="B80" s="10">
        <v>1.78414445699532E+16</v>
      </c>
      <c r="C80" s="9" t="s">
        <v>20</v>
      </c>
      <c r="D80" s="9" t="s">
        <v>21</v>
      </c>
      <c r="E80" s="9" t="s">
        <v>165</v>
      </c>
      <c r="F80" s="9">
        <v>0</v>
      </c>
      <c r="G80" s="11">
        <v>45045</v>
      </c>
      <c r="H80" s="11"/>
      <c r="I80" s="9" t="s">
        <v>166</v>
      </c>
      <c r="J80" s="9" t="s">
        <v>108</v>
      </c>
      <c r="K80" s="9"/>
      <c r="L80" s="9" t="s">
        <v>25</v>
      </c>
      <c r="M80" s="9">
        <v>16499</v>
      </c>
      <c r="N80" s="9">
        <v>11983</v>
      </c>
      <c r="O80" s="9">
        <v>20</v>
      </c>
      <c r="P80" s="9">
        <v>5</v>
      </c>
      <c r="Q80" s="9">
        <v>0</v>
      </c>
      <c r="R80" s="9">
        <v>320</v>
      </c>
      <c r="S80" s="9">
        <v>1</v>
      </c>
      <c r="T80" s="9">
        <v>153</v>
      </c>
      <c r="U80" s="5"/>
    </row>
    <row r="81" spans="1:21" ht="15" x14ac:dyDescent="0.3">
      <c r="A81" s="10">
        <v>1.80799915483536E+16</v>
      </c>
      <c r="B81" s="10">
        <v>1.78414445699532E+16</v>
      </c>
      <c r="C81" s="9" t="s">
        <v>20</v>
      </c>
      <c r="D81" s="9" t="s">
        <v>21</v>
      </c>
      <c r="E81" s="9" t="s">
        <v>167</v>
      </c>
      <c r="F81" s="9">
        <v>8</v>
      </c>
      <c r="G81" s="11">
        <v>45046</v>
      </c>
      <c r="H81" s="11"/>
      <c r="I81" s="9" t="s">
        <v>168</v>
      </c>
      <c r="J81" s="9" t="s">
        <v>24</v>
      </c>
      <c r="K81" s="9"/>
      <c r="L81" s="9" t="s">
        <v>25</v>
      </c>
      <c r="M81" s="9">
        <v>246585</v>
      </c>
      <c r="N81" s="9">
        <v>232461</v>
      </c>
      <c r="O81" s="9">
        <v>1150</v>
      </c>
      <c r="P81" s="9">
        <v>1712</v>
      </c>
      <c r="Q81" s="9">
        <v>131241</v>
      </c>
      <c r="R81" s="9">
        <v>5148</v>
      </c>
      <c r="S81" s="9">
        <v>258</v>
      </c>
      <c r="T81" s="9">
        <v>4141</v>
      </c>
      <c r="U81" s="5"/>
    </row>
    <row r="82" spans="1:21" ht="15" x14ac:dyDescent="0.3">
      <c r="A82" s="10">
        <v>1.7980642331027E+16</v>
      </c>
      <c r="B82" s="10">
        <v>1.78414445699532E+16</v>
      </c>
      <c r="C82" s="9" t="s">
        <v>20</v>
      </c>
      <c r="D82" s="9" t="s">
        <v>21</v>
      </c>
      <c r="E82" s="9" t="s">
        <v>143</v>
      </c>
      <c r="F82" s="9">
        <v>42</v>
      </c>
      <c r="G82" s="11">
        <v>45050</v>
      </c>
      <c r="H82" s="11"/>
      <c r="I82" s="9" t="s">
        <v>144</v>
      </c>
      <c r="J82" s="9" t="s">
        <v>24</v>
      </c>
      <c r="K82" s="9"/>
      <c r="L82" s="9" t="s">
        <v>25</v>
      </c>
      <c r="M82" s="9">
        <v>21236</v>
      </c>
      <c r="N82" s="9">
        <v>18660</v>
      </c>
      <c r="O82" s="9">
        <v>96</v>
      </c>
      <c r="P82" s="9">
        <v>36</v>
      </c>
      <c r="Q82" s="9">
        <v>9342</v>
      </c>
      <c r="R82" s="9">
        <v>993</v>
      </c>
      <c r="S82" s="9">
        <v>10</v>
      </c>
      <c r="T82" s="9">
        <v>591</v>
      </c>
      <c r="U82" s="5"/>
    </row>
    <row r="83" spans="1:21" ht="15" x14ac:dyDescent="0.3">
      <c r="A83" s="10">
        <v>1.7874521897876E+16</v>
      </c>
      <c r="B83" s="10">
        <v>1.78414445699532E+16</v>
      </c>
      <c r="C83" s="9" t="s">
        <v>20</v>
      </c>
      <c r="D83" s="9" t="s">
        <v>21</v>
      </c>
      <c r="E83" s="9" t="s">
        <v>177</v>
      </c>
      <c r="F83" s="9">
        <v>0</v>
      </c>
      <c r="G83" s="11">
        <v>45051</v>
      </c>
      <c r="H83" s="11"/>
      <c r="I83" s="9" t="s">
        <v>178</v>
      </c>
      <c r="J83" s="9" t="s">
        <v>108</v>
      </c>
      <c r="K83" s="9"/>
      <c r="L83" s="9" t="s">
        <v>25</v>
      </c>
      <c r="M83" s="9">
        <v>22801</v>
      </c>
      <c r="N83" s="9">
        <v>17566</v>
      </c>
      <c r="O83" s="9">
        <v>53</v>
      </c>
      <c r="P83" s="9">
        <v>6</v>
      </c>
      <c r="Q83" s="9">
        <v>0</v>
      </c>
      <c r="R83" s="9">
        <v>721</v>
      </c>
      <c r="S83" s="9">
        <v>23</v>
      </c>
      <c r="T83" s="9">
        <v>789</v>
      </c>
      <c r="U83" s="5"/>
    </row>
    <row r="84" spans="1:21" ht="15" x14ac:dyDescent="0.3">
      <c r="A84" s="10">
        <v>1.80088397177081E+16</v>
      </c>
      <c r="B84" s="10">
        <v>1.78414445699532E+16</v>
      </c>
      <c r="C84" s="9" t="s">
        <v>20</v>
      </c>
      <c r="D84" s="9" t="s">
        <v>21</v>
      </c>
      <c r="E84" s="9" t="s">
        <v>234</v>
      </c>
      <c r="F84" s="9">
        <v>7</v>
      </c>
      <c r="G84" s="11">
        <v>45052</v>
      </c>
      <c r="H84" s="11"/>
      <c r="I84" s="9" t="s">
        <v>235</v>
      </c>
      <c r="J84" s="9" t="s">
        <v>24</v>
      </c>
      <c r="K84" s="9"/>
      <c r="L84" s="9" t="s">
        <v>25</v>
      </c>
      <c r="M84" s="9">
        <v>24443</v>
      </c>
      <c r="N84" s="9">
        <v>22074</v>
      </c>
      <c r="O84" s="9">
        <v>83</v>
      </c>
      <c r="P84" s="9">
        <v>16</v>
      </c>
      <c r="Q84" s="9">
        <v>11121</v>
      </c>
      <c r="R84" s="9">
        <v>820</v>
      </c>
      <c r="S84" s="9">
        <v>10</v>
      </c>
      <c r="T84" s="9">
        <v>588</v>
      </c>
      <c r="U84" s="5"/>
    </row>
    <row r="85" spans="1:21" ht="15" x14ac:dyDescent="0.3">
      <c r="A85" s="10">
        <v>1.8070785145393E+16</v>
      </c>
      <c r="B85" s="10">
        <v>1.78414445699532E+16</v>
      </c>
      <c r="C85" s="9" t="s">
        <v>20</v>
      </c>
      <c r="D85" s="9" t="s">
        <v>21</v>
      </c>
      <c r="E85" s="9" t="s">
        <v>294</v>
      </c>
      <c r="F85" s="9">
        <v>29</v>
      </c>
      <c r="G85" s="11">
        <v>45054</v>
      </c>
      <c r="H85" s="11"/>
      <c r="I85" s="9" t="s">
        <v>295</v>
      </c>
      <c r="J85" s="9" t="s">
        <v>24</v>
      </c>
      <c r="K85" s="9"/>
      <c r="L85" s="9" t="s">
        <v>25</v>
      </c>
      <c r="M85" s="9">
        <v>17144</v>
      </c>
      <c r="N85" s="9">
        <v>13686</v>
      </c>
      <c r="O85" s="9">
        <v>59</v>
      </c>
      <c r="P85" s="9">
        <v>2</v>
      </c>
      <c r="Q85" s="9">
        <v>6254</v>
      </c>
      <c r="R85" s="9">
        <v>689</v>
      </c>
      <c r="S85" s="9">
        <v>11</v>
      </c>
      <c r="T85" s="9">
        <v>313</v>
      </c>
      <c r="U85" s="5"/>
    </row>
    <row r="86" spans="1:21" ht="15" x14ac:dyDescent="0.3">
      <c r="A86" s="10">
        <v>1.82826256721376E+16</v>
      </c>
      <c r="B86" s="10">
        <v>1.78414445699532E+16</v>
      </c>
      <c r="C86" s="9" t="s">
        <v>20</v>
      </c>
      <c r="D86" s="9" t="s">
        <v>21</v>
      </c>
      <c r="E86" s="9" t="s">
        <v>185</v>
      </c>
      <c r="F86" s="9">
        <v>0</v>
      </c>
      <c r="G86" s="11">
        <v>45055</v>
      </c>
      <c r="H86" s="11"/>
      <c r="I86" s="9" t="s">
        <v>186</v>
      </c>
      <c r="J86" s="9" t="s">
        <v>138</v>
      </c>
      <c r="K86" s="9"/>
      <c r="L86" s="9" t="s">
        <v>25</v>
      </c>
      <c r="M86" s="9">
        <v>18497</v>
      </c>
      <c r="N86" s="9">
        <v>17301</v>
      </c>
      <c r="O86" s="9">
        <v>1</v>
      </c>
      <c r="P86" s="9">
        <v>4</v>
      </c>
      <c r="Q86" s="9">
        <v>0</v>
      </c>
      <c r="R86" s="9">
        <v>437</v>
      </c>
      <c r="S86" s="9">
        <v>12</v>
      </c>
      <c r="T86" s="9">
        <v>8</v>
      </c>
      <c r="U86" s="5"/>
    </row>
    <row r="87" spans="1:21" ht="15" x14ac:dyDescent="0.3">
      <c r="A87" s="10">
        <v>1.79571286463751E+16</v>
      </c>
      <c r="B87" s="10">
        <v>1.78414445699532E+16</v>
      </c>
      <c r="C87" s="9" t="s">
        <v>20</v>
      </c>
      <c r="D87" s="9" t="s">
        <v>21</v>
      </c>
      <c r="E87" s="9" t="s">
        <v>187</v>
      </c>
      <c r="F87" s="9">
        <v>31</v>
      </c>
      <c r="G87" s="11">
        <v>45057</v>
      </c>
      <c r="H87" s="11"/>
      <c r="I87" s="9" t="s">
        <v>188</v>
      </c>
      <c r="J87" s="9" t="s">
        <v>24</v>
      </c>
      <c r="K87" s="9"/>
      <c r="L87" s="9" t="s">
        <v>25</v>
      </c>
      <c r="M87" s="9">
        <v>285104</v>
      </c>
      <c r="N87" s="9">
        <v>265712</v>
      </c>
      <c r="O87" s="9">
        <v>2623</v>
      </c>
      <c r="P87" s="9">
        <v>2154</v>
      </c>
      <c r="Q87" s="9">
        <v>163429</v>
      </c>
      <c r="R87" s="9">
        <v>8383</v>
      </c>
      <c r="S87" s="9">
        <v>210</v>
      </c>
      <c r="T87" s="9">
        <v>10673</v>
      </c>
      <c r="U87" s="5"/>
    </row>
    <row r="88" spans="1:21" ht="15" x14ac:dyDescent="0.3">
      <c r="A88" s="10">
        <v>1.81897030902482E+16</v>
      </c>
      <c r="B88" s="10">
        <v>1.78414445699532E+16</v>
      </c>
      <c r="C88" s="9" t="s">
        <v>20</v>
      </c>
      <c r="D88" s="9" t="s">
        <v>21</v>
      </c>
      <c r="E88" s="9" t="s">
        <v>189</v>
      </c>
      <c r="F88" s="9">
        <v>15</v>
      </c>
      <c r="G88" s="11">
        <v>45058</v>
      </c>
      <c r="H88" s="11"/>
      <c r="I88" s="9" t="s">
        <v>190</v>
      </c>
      <c r="J88" s="9" t="s">
        <v>24</v>
      </c>
      <c r="K88" s="9"/>
      <c r="L88" s="9" t="s">
        <v>25</v>
      </c>
      <c r="M88" s="9">
        <v>39119</v>
      </c>
      <c r="N88" s="9">
        <v>35462</v>
      </c>
      <c r="O88" s="9">
        <v>43</v>
      </c>
      <c r="P88" s="9">
        <v>34</v>
      </c>
      <c r="Q88" s="9">
        <v>14456</v>
      </c>
      <c r="R88" s="9">
        <v>639</v>
      </c>
      <c r="S88" s="9">
        <v>60</v>
      </c>
      <c r="T88" s="9">
        <v>119</v>
      </c>
      <c r="U88" s="5"/>
    </row>
    <row r="89" spans="1:21" ht="15" x14ac:dyDescent="0.3">
      <c r="A89" s="10">
        <v>1.79283947246904E+16</v>
      </c>
      <c r="B89" s="10">
        <v>1.78414445699532E+16</v>
      </c>
      <c r="C89" s="9" t="s">
        <v>20</v>
      </c>
      <c r="D89" s="9" t="s">
        <v>21</v>
      </c>
      <c r="E89" s="9" t="s">
        <v>191</v>
      </c>
      <c r="F89" s="9">
        <v>5</v>
      </c>
      <c r="G89" s="11">
        <v>45059</v>
      </c>
      <c r="H89" s="11"/>
      <c r="I89" s="9" t="s">
        <v>192</v>
      </c>
      <c r="J89" s="9" t="s">
        <v>24</v>
      </c>
      <c r="K89" s="9"/>
      <c r="L89" s="9" t="s">
        <v>25</v>
      </c>
      <c r="M89" s="9">
        <v>30883</v>
      </c>
      <c r="N89" s="9">
        <v>23853</v>
      </c>
      <c r="O89" s="9">
        <v>16</v>
      </c>
      <c r="P89" s="9">
        <v>24</v>
      </c>
      <c r="Q89" s="9">
        <v>13763</v>
      </c>
      <c r="R89" s="9">
        <v>460</v>
      </c>
      <c r="S89" s="9">
        <v>2</v>
      </c>
      <c r="T89" s="9">
        <v>148</v>
      </c>
      <c r="U89" s="5"/>
    </row>
    <row r="90" spans="1:21" ht="15" x14ac:dyDescent="0.3">
      <c r="A90" s="10">
        <v>1.80842624323177E+16</v>
      </c>
      <c r="B90" s="10">
        <v>1.78414445699532E+16</v>
      </c>
      <c r="C90" s="9" t="s">
        <v>20</v>
      </c>
      <c r="D90" s="9" t="s">
        <v>21</v>
      </c>
      <c r="E90" s="9" t="s">
        <v>193</v>
      </c>
      <c r="F90" s="9">
        <v>0</v>
      </c>
      <c r="G90" s="11">
        <v>45060</v>
      </c>
      <c r="H90" s="11"/>
      <c r="I90" s="9" t="s">
        <v>194</v>
      </c>
      <c r="J90" s="9" t="s">
        <v>108</v>
      </c>
      <c r="K90" s="9"/>
      <c r="L90" s="9" t="s">
        <v>25</v>
      </c>
      <c r="M90" s="9">
        <v>18706</v>
      </c>
      <c r="N90" s="9">
        <v>14140</v>
      </c>
      <c r="O90" s="9">
        <v>25</v>
      </c>
      <c r="P90" s="9">
        <v>6</v>
      </c>
      <c r="Q90" s="9">
        <v>0</v>
      </c>
      <c r="R90" s="9">
        <v>476</v>
      </c>
      <c r="S90" s="9">
        <v>11</v>
      </c>
      <c r="T90" s="9">
        <v>335</v>
      </c>
      <c r="U90" s="5"/>
    </row>
    <row r="91" spans="1:21" ht="15" x14ac:dyDescent="0.3">
      <c r="A91" s="10">
        <v>1.80012076457721E+16</v>
      </c>
      <c r="B91" s="10">
        <v>1.78414445699532E+16</v>
      </c>
      <c r="C91" s="9" t="s">
        <v>20</v>
      </c>
      <c r="D91" s="9" t="s">
        <v>21</v>
      </c>
      <c r="E91" s="9" t="s">
        <v>193</v>
      </c>
      <c r="F91" s="9">
        <v>0</v>
      </c>
      <c r="G91" s="11">
        <v>45061</v>
      </c>
      <c r="H91" s="11"/>
      <c r="I91" s="9" t="s">
        <v>195</v>
      </c>
      <c r="J91" s="9" t="s">
        <v>108</v>
      </c>
      <c r="K91" s="9"/>
      <c r="L91" s="9" t="s">
        <v>25</v>
      </c>
      <c r="M91" s="9">
        <v>29721</v>
      </c>
      <c r="N91" s="9">
        <v>21971</v>
      </c>
      <c r="O91" s="9">
        <v>84</v>
      </c>
      <c r="P91" s="9">
        <v>10</v>
      </c>
      <c r="Q91" s="9">
        <v>0</v>
      </c>
      <c r="R91" s="9">
        <v>634</v>
      </c>
      <c r="S91" s="9">
        <v>18</v>
      </c>
      <c r="T91" s="9">
        <v>305</v>
      </c>
      <c r="U91" s="5"/>
    </row>
    <row r="92" spans="1:21" ht="15" x14ac:dyDescent="0.3">
      <c r="A92" s="10">
        <v>1.79797433782811E+16</v>
      </c>
      <c r="B92" s="10">
        <v>1.78414445699532E+16</v>
      </c>
      <c r="C92" s="9" t="s">
        <v>20</v>
      </c>
      <c r="D92" s="9" t="s">
        <v>21</v>
      </c>
      <c r="E92" s="9" t="s">
        <v>196</v>
      </c>
      <c r="F92" s="9">
        <v>7</v>
      </c>
      <c r="G92" s="11">
        <v>45062</v>
      </c>
      <c r="H92" s="11"/>
      <c r="I92" s="9" t="s">
        <v>197</v>
      </c>
      <c r="J92" s="9" t="s">
        <v>24</v>
      </c>
      <c r="K92" s="9"/>
      <c r="L92" s="9" t="s">
        <v>25</v>
      </c>
      <c r="M92" s="9">
        <v>235457</v>
      </c>
      <c r="N92" s="9">
        <v>222616</v>
      </c>
      <c r="O92" s="9">
        <v>2738</v>
      </c>
      <c r="P92" s="9">
        <v>785</v>
      </c>
      <c r="Q92" s="9">
        <v>118763</v>
      </c>
      <c r="R92" s="9">
        <v>4572</v>
      </c>
      <c r="S92" s="9">
        <v>34</v>
      </c>
      <c r="T92" s="9">
        <v>9130</v>
      </c>
      <c r="U92" s="5"/>
    </row>
    <row r="93" spans="1:21" ht="15" x14ac:dyDescent="0.3">
      <c r="A93" s="10">
        <v>1.79874128330102E+16</v>
      </c>
      <c r="B93" s="10">
        <v>1.78414445699532E+16</v>
      </c>
      <c r="C93" s="9" t="s">
        <v>20</v>
      </c>
      <c r="D93" s="9" t="s">
        <v>21</v>
      </c>
      <c r="E93" s="9" t="s">
        <v>198</v>
      </c>
      <c r="F93" s="9">
        <v>67</v>
      </c>
      <c r="G93" s="11">
        <v>45063</v>
      </c>
      <c r="H93" s="11"/>
      <c r="I93" s="9" t="s">
        <v>199</v>
      </c>
      <c r="J93" s="9" t="s">
        <v>24</v>
      </c>
      <c r="K93" s="9"/>
      <c r="L93" s="9" t="s">
        <v>25</v>
      </c>
      <c r="M93" s="9">
        <v>37495</v>
      </c>
      <c r="N93" s="9">
        <v>31810</v>
      </c>
      <c r="O93" s="9">
        <v>171</v>
      </c>
      <c r="P93" s="9">
        <v>20</v>
      </c>
      <c r="Q93" s="9">
        <v>12931</v>
      </c>
      <c r="R93" s="9">
        <v>845</v>
      </c>
      <c r="S93" s="9">
        <v>10</v>
      </c>
      <c r="T93" s="9">
        <v>569</v>
      </c>
      <c r="U93" s="5"/>
    </row>
    <row r="94" spans="1:21" ht="15" x14ac:dyDescent="0.3">
      <c r="A94" s="10">
        <v>1.79655171804313E+16</v>
      </c>
      <c r="B94" s="10">
        <v>1.78414445699532E+16</v>
      </c>
      <c r="C94" s="9" t="s">
        <v>20</v>
      </c>
      <c r="D94" s="9" t="s">
        <v>21</v>
      </c>
      <c r="E94" s="9" t="s">
        <v>200</v>
      </c>
      <c r="F94" s="9">
        <v>22</v>
      </c>
      <c r="G94" s="11">
        <v>45064</v>
      </c>
      <c r="H94" s="11"/>
      <c r="I94" s="9" t="s">
        <v>201</v>
      </c>
      <c r="J94" s="9" t="s">
        <v>24</v>
      </c>
      <c r="K94" s="9"/>
      <c r="L94" s="9" t="s">
        <v>25</v>
      </c>
      <c r="M94" s="9">
        <v>18857</v>
      </c>
      <c r="N94" s="9">
        <v>14860</v>
      </c>
      <c r="O94" s="9">
        <v>37</v>
      </c>
      <c r="P94" s="9">
        <v>20</v>
      </c>
      <c r="Q94" s="9">
        <v>7908</v>
      </c>
      <c r="R94" s="9">
        <v>454</v>
      </c>
      <c r="S94" s="9">
        <v>9</v>
      </c>
      <c r="T94" s="9">
        <v>247</v>
      </c>
      <c r="U94" s="5"/>
    </row>
    <row r="95" spans="1:21" ht="15" x14ac:dyDescent="0.3">
      <c r="A95" s="10">
        <v>1.79583591983711E+16</v>
      </c>
      <c r="B95" s="10">
        <v>1.78414445699532E+16</v>
      </c>
      <c r="C95" s="9" t="s">
        <v>20</v>
      </c>
      <c r="D95" s="9" t="s">
        <v>21</v>
      </c>
      <c r="E95" s="9" t="s">
        <v>202</v>
      </c>
      <c r="F95" s="9">
        <v>6</v>
      </c>
      <c r="G95" s="11">
        <v>45065</v>
      </c>
      <c r="H95" s="11"/>
      <c r="I95" s="9" t="s">
        <v>203</v>
      </c>
      <c r="J95" s="9" t="s">
        <v>24</v>
      </c>
      <c r="K95" s="9"/>
      <c r="L95" s="9" t="s">
        <v>25</v>
      </c>
      <c r="M95" s="9">
        <v>44978</v>
      </c>
      <c r="N95" s="9">
        <v>36897</v>
      </c>
      <c r="O95" s="9">
        <v>408</v>
      </c>
      <c r="P95" s="9">
        <v>63</v>
      </c>
      <c r="Q95" s="9">
        <v>20908</v>
      </c>
      <c r="R95" s="9">
        <v>1439</v>
      </c>
      <c r="S95" s="9">
        <v>23</v>
      </c>
      <c r="T95" s="9">
        <v>2183</v>
      </c>
      <c r="U95" s="5"/>
    </row>
    <row r="96" spans="1:21" ht="15" x14ac:dyDescent="0.3">
      <c r="A96" s="10">
        <v>1.79756046234929E+16</v>
      </c>
      <c r="B96" s="10">
        <v>1.78414445699532E+16</v>
      </c>
      <c r="C96" s="9" t="s">
        <v>20</v>
      </c>
      <c r="D96" s="9" t="s">
        <v>21</v>
      </c>
      <c r="E96" s="9" t="s">
        <v>204</v>
      </c>
      <c r="F96" s="9">
        <v>7</v>
      </c>
      <c r="G96" s="11">
        <v>45066</v>
      </c>
      <c r="H96" s="11"/>
      <c r="I96" s="9" t="s">
        <v>205</v>
      </c>
      <c r="J96" s="9" t="s">
        <v>24</v>
      </c>
      <c r="K96" s="9"/>
      <c r="L96" s="9" t="s">
        <v>25</v>
      </c>
      <c r="M96" s="9">
        <v>58896</v>
      </c>
      <c r="N96" s="9">
        <v>54622</v>
      </c>
      <c r="O96" s="9">
        <v>495</v>
      </c>
      <c r="P96" s="9">
        <v>146</v>
      </c>
      <c r="Q96" s="9">
        <v>26162</v>
      </c>
      <c r="R96" s="9">
        <v>2169</v>
      </c>
      <c r="S96" s="9">
        <v>20</v>
      </c>
      <c r="T96" s="9">
        <v>2221</v>
      </c>
      <c r="U96" s="5"/>
    </row>
    <row r="97" spans="1:21" ht="15" x14ac:dyDescent="0.3">
      <c r="A97" s="10">
        <v>1.78676746709225E+16</v>
      </c>
      <c r="B97" s="10">
        <v>1.78414445699532E+16</v>
      </c>
      <c r="C97" s="9" t="s">
        <v>20</v>
      </c>
      <c r="D97" s="9" t="s">
        <v>21</v>
      </c>
      <c r="E97" s="9" t="s">
        <v>206</v>
      </c>
      <c r="F97" s="9">
        <v>5</v>
      </c>
      <c r="G97" s="11">
        <v>45067</v>
      </c>
      <c r="H97" s="11"/>
      <c r="I97" s="9" t="s">
        <v>207</v>
      </c>
      <c r="J97" s="9" t="s">
        <v>24</v>
      </c>
      <c r="K97" s="9"/>
      <c r="L97" s="9" t="s">
        <v>25</v>
      </c>
      <c r="M97" s="9">
        <v>215716</v>
      </c>
      <c r="N97" s="9">
        <v>198619</v>
      </c>
      <c r="O97" s="9">
        <v>3197</v>
      </c>
      <c r="P97" s="9">
        <v>885</v>
      </c>
      <c r="Q97" s="9">
        <v>106437</v>
      </c>
      <c r="R97" s="9">
        <v>5463</v>
      </c>
      <c r="S97" s="9">
        <v>67</v>
      </c>
      <c r="T97" s="9">
        <v>7795</v>
      </c>
      <c r="U97" s="5"/>
    </row>
    <row r="98" spans="1:21" ht="15" x14ac:dyDescent="0.3">
      <c r="A98" s="10">
        <v>1.7978083055325E+16</v>
      </c>
      <c r="B98" s="10">
        <v>1.78414445699532E+16</v>
      </c>
      <c r="C98" s="9" t="s">
        <v>20</v>
      </c>
      <c r="D98" s="9" t="s">
        <v>21</v>
      </c>
      <c r="E98" s="9" t="s">
        <v>208</v>
      </c>
      <c r="F98" s="9">
        <v>38</v>
      </c>
      <c r="G98" s="11">
        <v>45068</v>
      </c>
      <c r="H98" s="11"/>
      <c r="I98" s="9" t="s">
        <v>209</v>
      </c>
      <c r="J98" s="9" t="s">
        <v>24</v>
      </c>
      <c r="K98" s="9"/>
      <c r="L98" s="9" t="s">
        <v>25</v>
      </c>
      <c r="M98" s="9">
        <v>20558</v>
      </c>
      <c r="N98" s="9">
        <v>16716</v>
      </c>
      <c r="O98" s="9">
        <v>23</v>
      </c>
      <c r="P98" s="9">
        <v>5</v>
      </c>
      <c r="Q98" s="9">
        <v>8412</v>
      </c>
      <c r="R98" s="9">
        <v>365</v>
      </c>
      <c r="S98" s="9">
        <v>0</v>
      </c>
      <c r="T98" s="9">
        <v>72</v>
      </c>
      <c r="U98" s="5"/>
    </row>
    <row r="99" spans="1:21" ht="15" x14ac:dyDescent="0.3">
      <c r="A99" s="10">
        <v>1.79809644531828E+16</v>
      </c>
      <c r="B99" s="10">
        <v>1.78414445699532E+16</v>
      </c>
      <c r="C99" s="9" t="s">
        <v>20</v>
      </c>
      <c r="D99" s="9" t="s">
        <v>21</v>
      </c>
      <c r="E99" s="9" t="s">
        <v>210</v>
      </c>
      <c r="F99" s="9">
        <v>0</v>
      </c>
      <c r="G99" s="11">
        <v>45069</v>
      </c>
      <c r="H99" s="11"/>
      <c r="I99" s="9" t="s">
        <v>211</v>
      </c>
      <c r="J99" s="9" t="s">
        <v>138</v>
      </c>
      <c r="K99" s="9"/>
      <c r="L99" s="9" t="s">
        <v>25</v>
      </c>
      <c r="M99" s="9">
        <v>114270</v>
      </c>
      <c r="N99" s="9">
        <v>101814</v>
      </c>
      <c r="O99" s="9">
        <v>688</v>
      </c>
      <c r="P99" s="9">
        <v>420</v>
      </c>
      <c r="Q99" s="9">
        <v>0</v>
      </c>
      <c r="R99" s="9">
        <v>3348</v>
      </c>
      <c r="S99" s="9">
        <v>47</v>
      </c>
      <c r="T99" s="9">
        <v>4562</v>
      </c>
      <c r="U99" s="5"/>
    </row>
    <row r="100" spans="1:21" ht="15" x14ac:dyDescent="0.3">
      <c r="A100" s="10">
        <v>1.79761607480998E+16</v>
      </c>
      <c r="B100" s="10">
        <v>1.78414445699532E+16</v>
      </c>
      <c r="C100" s="9" t="s">
        <v>20</v>
      </c>
      <c r="D100" s="9" t="s">
        <v>21</v>
      </c>
      <c r="E100" s="9" t="s">
        <v>212</v>
      </c>
      <c r="F100" s="9">
        <v>0</v>
      </c>
      <c r="G100" s="11">
        <v>45070</v>
      </c>
      <c r="H100" s="11"/>
      <c r="I100" s="9" t="s">
        <v>213</v>
      </c>
      <c r="J100" s="9" t="s">
        <v>108</v>
      </c>
      <c r="K100" s="9"/>
      <c r="L100" s="9" t="s">
        <v>25</v>
      </c>
      <c r="M100" s="9">
        <v>31451</v>
      </c>
      <c r="N100" s="9">
        <v>23155</v>
      </c>
      <c r="O100" s="9">
        <v>95</v>
      </c>
      <c r="P100" s="9">
        <v>8</v>
      </c>
      <c r="Q100" s="9">
        <v>0</v>
      </c>
      <c r="R100" s="9">
        <v>919</v>
      </c>
      <c r="S100" s="9">
        <v>23</v>
      </c>
      <c r="T100" s="9">
        <v>780</v>
      </c>
      <c r="U100" s="5"/>
    </row>
    <row r="101" spans="1:21" ht="15" x14ac:dyDescent="0.3">
      <c r="A101" s="10">
        <v>1.78798784368608E+16</v>
      </c>
      <c r="B101" s="10">
        <v>1.78414445699532E+16</v>
      </c>
      <c r="C101" s="9" t="s">
        <v>20</v>
      </c>
      <c r="D101" s="9" t="s">
        <v>21</v>
      </c>
      <c r="E101" s="9" t="s">
        <v>214</v>
      </c>
      <c r="F101" s="9">
        <v>0</v>
      </c>
      <c r="G101" s="11">
        <v>45071</v>
      </c>
      <c r="H101" s="11"/>
      <c r="I101" s="9" t="s">
        <v>215</v>
      </c>
      <c r="J101" s="9" t="s">
        <v>108</v>
      </c>
      <c r="K101" s="9"/>
      <c r="L101" s="9" t="s">
        <v>25</v>
      </c>
      <c r="M101" s="9">
        <v>28203</v>
      </c>
      <c r="N101" s="9">
        <v>21589</v>
      </c>
      <c r="O101" s="9">
        <v>4</v>
      </c>
      <c r="P101" s="9">
        <v>8</v>
      </c>
      <c r="Q101" s="9">
        <v>0</v>
      </c>
      <c r="R101" s="9">
        <v>2441</v>
      </c>
      <c r="S101" s="9">
        <v>16</v>
      </c>
      <c r="T101" s="9">
        <v>16</v>
      </c>
      <c r="U101" s="5"/>
    </row>
    <row r="102" spans="1:21" ht="15" x14ac:dyDescent="0.3">
      <c r="A102" s="10">
        <v>1.79902481538718E+16</v>
      </c>
      <c r="B102" s="10">
        <v>1.78414445699532E+16</v>
      </c>
      <c r="C102" s="9" t="s">
        <v>20</v>
      </c>
      <c r="D102" s="9" t="s">
        <v>21</v>
      </c>
      <c r="E102" s="9" t="s">
        <v>216</v>
      </c>
      <c r="F102" s="9">
        <v>8</v>
      </c>
      <c r="G102" s="11">
        <v>45072</v>
      </c>
      <c r="H102" s="11"/>
      <c r="I102" s="9" t="s">
        <v>217</v>
      </c>
      <c r="J102" s="9" t="s">
        <v>24</v>
      </c>
      <c r="K102" s="9"/>
      <c r="L102" s="9" t="s">
        <v>25</v>
      </c>
      <c r="M102" s="9">
        <v>106159</v>
      </c>
      <c r="N102" s="9">
        <v>103176</v>
      </c>
      <c r="O102" s="9">
        <v>755</v>
      </c>
      <c r="P102" s="9">
        <v>550</v>
      </c>
      <c r="Q102" s="9">
        <v>54003</v>
      </c>
      <c r="R102" s="9">
        <v>2932</v>
      </c>
      <c r="S102" s="9">
        <v>948</v>
      </c>
      <c r="T102" s="9">
        <v>3220</v>
      </c>
      <c r="U102" s="5"/>
    </row>
    <row r="103" spans="1:21" ht="15" x14ac:dyDescent="0.3">
      <c r="A103" s="10">
        <v>1.8092925247331E+16</v>
      </c>
      <c r="B103" s="10">
        <v>1.78414445699532E+16</v>
      </c>
      <c r="C103" s="9" t="s">
        <v>20</v>
      </c>
      <c r="D103" s="9" t="s">
        <v>21</v>
      </c>
      <c r="E103" s="9" t="s">
        <v>218</v>
      </c>
      <c r="F103" s="9">
        <v>8</v>
      </c>
      <c r="G103" s="11">
        <v>45073</v>
      </c>
      <c r="H103" s="11"/>
      <c r="I103" s="9" t="s">
        <v>219</v>
      </c>
      <c r="J103" s="9" t="s">
        <v>24</v>
      </c>
      <c r="K103" s="9"/>
      <c r="L103" s="9" t="s">
        <v>25</v>
      </c>
      <c r="M103" s="9">
        <v>35231</v>
      </c>
      <c r="N103" s="9">
        <v>31142</v>
      </c>
      <c r="O103" s="9">
        <v>74</v>
      </c>
      <c r="P103" s="9">
        <v>22</v>
      </c>
      <c r="Q103" s="9">
        <v>16704</v>
      </c>
      <c r="R103" s="9">
        <v>1190</v>
      </c>
      <c r="S103" s="9">
        <v>20</v>
      </c>
      <c r="T103" s="9">
        <v>744</v>
      </c>
      <c r="U103" s="5"/>
    </row>
    <row r="104" spans="1:21" ht="15" x14ac:dyDescent="0.3">
      <c r="A104" s="10">
        <v>1.79985933588855E+16</v>
      </c>
      <c r="B104" s="10">
        <v>1.78414445699532E+16</v>
      </c>
      <c r="C104" s="9" t="s">
        <v>20</v>
      </c>
      <c r="D104" s="9" t="s">
        <v>21</v>
      </c>
      <c r="E104" s="9" t="s">
        <v>220</v>
      </c>
      <c r="F104" s="9">
        <v>0</v>
      </c>
      <c r="G104" s="11">
        <v>45074</v>
      </c>
      <c r="H104" s="11"/>
      <c r="I104" s="9" t="s">
        <v>221</v>
      </c>
      <c r="J104" s="9" t="s">
        <v>138</v>
      </c>
      <c r="K104" s="9"/>
      <c r="L104" s="9" t="s">
        <v>25</v>
      </c>
      <c r="M104" s="9">
        <v>32891</v>
      </c>
      <c r="N104" s="9">
        <v>30407</v>
      </c>
      <c r="O104" s="9">
        <v>6</v>
      </c>
      <c r="P104" s="9">
        <v>3</v>
      </c>
      <c r="Q104" s="9">
        <v>0</v>
      </c>
      <c r="R104" s="9">
        <v>1556</v>
      </c>
      <c r="S104" s="9">
        <v>25</v>
      </c>
      <c r="T104" s="9">
        <v>56</v>
      </c>
      <c r="U104" s="5"/>
    </row>
    <row r="105" spans="1:21" ht="15" x14ac:dyDescent="0.3">
      <c r="A105" s="10">
        <v>1.79726155431699E+16</v>
      </c>
      <c r="B105" s="10">
        <v>1.78414445699532E+16</v>
      </c>
      <c r="C105" s="9" t="s">
        <v>20</v>
      </c>
      <c r="D105" s="9" t="s">
        <v>21</v>
      </c>
      <c r="E105" s="9" t="s">
        <v>222</v>
      </c>
      <c r="F105" s="9">
        <v>0</v>
      </c>
      <c r="G105" s="11">
        <v>45075</v>
      </c>
      <c r="H105" s="11"/>
      <c r="I105" s="9" t="s">
        <v>223</v>
      </c>
      <c r="J105" s="9" t="s">
        <v>138</v>
      </c>
      <c r="K105" s="9"/>
      <c r="L105" s="9" t="s">
        <v>25</v>
      </c>
      <c r="M105" s="9">
        <v>19294</v>
      </c>
      <c r="N105" s="9">
        <v>17107</v>
      </c>
      <c r="O105" s="9">
        <v>12</v>
      </c>
      <c r="P105" s="9">
        <v>3</v>
      </c>
      <c r="Q105" s="9">
        <v>0</v>
      </c>
      <c r="R105" s="9">
        <v>551</v>
      </c>
      <c r="S105" s="9">
        <v>6</v>
      </c>
      <c r="T105" s="9">
        <v>159</v>
      </c>
      <c r="U105" s="5"/>
    </row>
    <row r="106" spans="1:21" ht="15" x14ac:dyDescent="0.3">
      <c r="A106" s="10">
        <v>1.8123731191306E+16</v>
      </c>
      <c r="B106" s="10">
        <v>1.78414445699532E+16</v>
      </c>
      <c r="C106" s="9" t="s">
        <v>20</v>
      </c>
      <c r="D106" s="9" t="s">
        <v>21</v>
      </c>
      <c r="E106" s="9" t="s">
        <v>224</v>
      </c>
      <c r="F106" s="9">
        <v>5</v>
      </c>
      <c r="G106" s="11">
        <v>45076</v>
      </c>
      <c r="H106" s="11"/>
      <c r="I106" s="9" t="s">
        <v>225</v>
      </c>
      <c r="J106" s="9" t="s">
        <v>24</v>
      </c>
      <c r="K106" s="9"/>
      <c r="L106" s="9" t="s">
        <v>25</v>
      </c>
      <c r="M106" s="9">
        <v>70127</v>
      </c>
      <c r="N106" s="9">
        <v>66797</v>
      </c>
      <c r="O106" s="9">
        <v>571</v>
      </c>
      <c r="P106" s="9">
        <v>172</v>
      </c>
      <c r="Q106" s="9">
        <v>34899</v>
      </c>
      <c r="R106" s="9">
        <v>2065</v>
      </c>
      <c r="S106" s="9">
        <v>34</v>
      </c>
      <c r="T106" s="9">
        <v>2002</v>
      </c>
      <c r="U106" s="5"/>
    </row>
    <row r="107" spans="1:21" ht="15" x14ac:dyDescent="0.3">
      <c r="A107" s="10">
        <v>1.81910603502711E+16</v>
      </c>
      <c r="B107" s="10">
        <v>1.78414445699532E+16</v>
      </c>
      <c r="C107" s="9" t="s">
        <v>20</v>
      </c>
      <c r="D107" s="9" t="s">
        <v>21</v>
      </c>
      <c r="E107" s="9" t="s">
        <v>226</v>
      </c>
      <c r="F107" s="9">
        <v>7</v>
      </c>
      <c r="G107" s="11">
        <v>45077</v>
      </c>
      <c r="H107" s="11"/>
      <c r="I107" s="9" t="s">
        <v>227</v>
      </c>
      <c r="J107" s="9" t="s">
        <v>24</v>
      </c>
      <c r="K107" s="9"/>
      <c r="L107" s="9" t="s">
        <v>25</v>
      </c>
      <c r="M107" s="9">
        <v>32666</v>
      </c>
      <c r="N107" s="9">
        <v>30921</v>
      </c>
      <c r="O107" s="9">
        <v>335</v>
      </c>
      <c r="P107" s="9">
        <v>100</v>
      </c>
      <c r="Q107" s="9">
        <v>15988</v>
      </c>
      <c r="R107" s="9">
        <v>872</v>
      </c>
      <c r="S107" s="9">
        <v>6</v>
      </c>
      <c r="T107" s="9">
        <v>921</v>
      </c>
      <c r="U107" s="5"/>
    </row>
    <row r="108" spans="1:21" ht="15" x14ac:dyDescent="0.3">
      <c r="A108" s="10">
        <v>1.79662871811988E+16</v>
      </c>
      <c r="B108" s="10">
        <v>1.78414445699532E+16</v>
      </c>
      <c r="C108" s="9" t="s">
        <v>20</v>
      </c>
      <c r="D108" s="9" t="s">
        <v>21</v>
      </c>
      <c r="E108" s="9" t="s">
        <v>111</v>
      </c>
      <c r="F108" s="9">
        <v>0</v>
      </c>
      <c r="G108" s="11">
        <v>45080</v>
      </c>
      <c r="H108" s="11"/>
      <c r="I108" s="9" t="s">
        <v>112</v>
      </c>
      <c r="J108" s="9" t="s">
        <v>108</v>
      </c>
      <c r="K108" s="9"/>
      <c r="L108" s="9" t="s">
        <v>25</v>
      </c>
      <c r="M108" s="9">
        <v>22375</v>
      </c>
      <c r="N108" s="9">
        <v>16381</v>
      </c>
      <c r="O108" s="9">
        <v>31</v>
      </c>
      <c r="P108" s="9">
        <v>4</v>
      </c>
      <c r="Q108" s="9">
        <v>0</v>
      </c>
      <c r="R108" s="9">
        <v>677</v>
      </c>
      <c r="S108" s="9">
        <v>12</v>
      </c>
      <c r="T108" s="9">
        <v>451</v>
      </c>
      <c r="U108" s="5"/>
    </row>
    <row r="109" spans="1:21" ht="15" x14ac:dyDescent="0.3">
      <c r="A109" s="10">
        <v>1.82562266561986E+16</v>
      </c>
      <c r="B109" s="10">
        <v>1.78414445699532E+16</v>
      </c>
      <c r="C109" s="9" t="s">
        <v>20</v>
      </c>
      <c r="D109" s="9" t="s">
        <v>21</v>
      </c>
      <c r="E109" s="9" t="s">
        <v>179</v>
      </c>
      <c r="F109" s="9">
        <v>27</v>
      </c>
      <c r="G109" s="11">
        <v>45082</v>
      </c>
      <c r="H109" s="11"/>
      <c r="I109" s="9" t="s">
        <v>180</v>
      </c>
      <c r="J109" s="9" t="s">
        <v>24</v>
      </c>
      <c r="K109" s="9"/>
      <c r="L109" s="9" t="s">
        <v>25</v>
      </c>
      <c r="M109" s="9">
        <v>20187</v>
      </c>
      <c r="N109" s="9">
        <v>15443</v>
      </c>
      <c r="O109" s="9">
        <v>55</v>
      </c>
      <c r="P109" s="9">
        <v>6</v>
      </c>
      <c r="Q109" s="9">
        <v>6584</v>
      </c>
      <c r="R109" s="9">
        <v>588</v>
      </c>
      <c r="S109" s="9">
        <v>17</v>
      </c>
      <c r="T109" s="9">
        <v>51</v>
      </c>
      <c r="U109" s="5"/>
    </row>
    <row r="110" spans="1:21" ht="15" x14ac:dyDescent="0.3">
      <c r="A110" s="10">
        <v>1.79849402301746E+16</v>
      </c>
      <c r="B110" s="10">
        <v>1.78414445699532E+16</v>
      </c>
      <c r="C110" s="9" t="s">
        <v>20</v>
      </c>
      <c r="D110" s="9" t="s">
        <v>21</v>
      </c>
      <c r="E110" s="9" t="s">
        <v>236</v>
      </c>
      <c r="F110" s="9">
        <v>90</v>
      </c>
      <c r="G110" s="11">
        <v>45083</v>
      </c>
      <c r="H110" s="11"/>
      <c r="I110" s="9" t="s">
        <v>237</v>
      </c>
      <c r="J110" s="9" t="s">
        <v>24</v>
      </c>
      <c r="K110" s="9"/>
      <c r="L110" s="9" t="s">
        <v>25</v>
      </c>
      <c r="M110" s="9">
        <v>44986</v>
      </c>
      <c r="N110" s="9">
        <v>37018</v>
      </c>
      <c r="O110" s="9">
        <v>285</v>
      </c>
      <c r="P110" s="9">
        <v>114</v>
      </c>
      <c r="Q110" s="9">
        <v>18953</v>
      </c>
      <c r="R110" s="9">
        <v>2406</v>
      </c>
      <c r="S110" s="9">
        <v>95</v>
      </c>
      <c r="T110" s="9">
        <v>1465</v>
      </c>
      <c r="U110" s="5"/>
    </row>
    <row r="111" spans="1:21" ht="15" x14ac:dyDescent="0.3">
      <c r="A111" s="10">
        <v>1.79147839647741E+16</v>
      </c>
      <c r="B111" s="10">
        <v>1.78414445699532E+16</v>
      </c>
      <c r="C111" s="9" t="s">
        <v>20</v>
      </c>
      <c r="D111" s="9" t="s">
        <v>21</v>
      </c>
      <c r="E111" s="9" t="s">
        <v>270</v>
      </c>
      <c r="F111" s="9">
        <v>0</v>
      </c>
      <c r="G111" s="11">
        <v>45084</v>
      </c>
      <c r="H111" s="11"/>
      <c r="I111" s="9" t="s">
        <v>271</v>
      </c>
      <c r="J111" s="9" t="s">
        <v>138</v>
      </c>
      <c r="K111" s="9"/>
      <c r="L111" s="9" t="s">
        <v>25</v>
      </c>
      <c r="M111" s="9">
        <v>36438</v>
      </c>
      <c r="N111" s="9">
        <v>33150</v>
      </c>
      <c r="O111" s="9">
        <v>133</v>
      </c>
      <c r="P111" s="9">
        <v>54</v>
      </c>
      <c r="Q111" s="9">
        <v>0</v>
      </c>
      <c r="R111" s="9">
        <v>1313</v>
      </c>
      <c r="S111" s="9">
        <v>7</v>
      </c>
      <c r="T111" s="9">
        <v>1368</v>
      </c>
      <c r="U111" s="5"/>
    </row>
    <row r="112" spans="1:21" ht="15" x14ac:dyDescent="0.3">
      <c r="A112" s="10">
        <v>1.78577700179672E+16</v>
      </c>
      <c r="B112" s="10">
        <v>1.78414445699532E+16</v>
      </c>
      <c r="C112" s="9" t="s">
        <v>20</v>
      </c>
      <c r="D112" s="9" t="s">
        <v>21</v>
      </c>
      <c r="E112" s="9" t="s">
        <v>242</v>
      </c>
      <c r="F112" s="9">
        <v>88</v>
      </c>
      <c r="G112" s="11">
        <v>45086</v>
      </c>
      <c r="H112" s="11"/>
      <c r="I112" s="9" t="s">
        <v>243</v>
      </c>
      <c r="J112" s="9" t="s">
        <v>24</v>
      </c>
      <c r="K112" s="9"/>
      <c r="L112" s="9" t="s">
        <v>25</v>
      </c>
      <c r="M112" s="9">
        <v>20910</v>
      </c>
      <c r="N112" s="9">
        <v>18742</v>
      </c>
      <c r="O112" s="9">
        <v>37</v>
      </c>
      <c r="P112" s="9">
        <v>11</v>
      </c>
      <c r="Q112" s="9">
        <v>9589</v>
      </c>
      <c r="R112" s="9">
        <v>949</v>
      </c>
      <c r="S112" s="9">
        <v>3</v>
      </c>
      <c r="T112" s="9">
        <v>135</v>
      </c>
      <c r="U112" s="5"/>
    </row>
    <row r="113" spans="1:21" ht="15" x14ac:dyDescent="0.3">
      <c r="A113" s="10">
        <v>1.83612398200616E+16</v>
      </c>
      <c r="B113" s="10">
        <v>1.78414445699532E+16</v>
      </c>
      <c r="C113" s="9" t="s">
        <v>20</v>
      </c>
      <c r="D113" s="9" t="s">
        <v>21</v>
      </c>
      <c r="E113" s="9" t="s">
        <v>244</v>
      </c>
      <c r="F113" s="9">
        <v>0</v>
      </c>
      <c r="G113" s="11">
        <v>45087</v>
      </c>
      <c r="H113" s="11"/>
      <c r="I113" s="9" t="s">
        <v>245</v>
      </c>
      <c r="J113" s="9" t="s">
        <v>108</v>
      </c>
      <c r="K113" s="9"/>
      <c r="L113" s="9" t="s">
        <v>25</v>
      </c>
      <c r="M113" s="9">
        <v>22564</v>
      </c>
      <c r="N113" s="9">
        <v>15558</v>
      </c>
      <c r="O113" s="9">
        <v>26</v>
      </c>
      <c r="P113" s="9">
        <v>6</v>
      </c>
      <c r="Q113" s="9">
        <v>0</v>
      </c>
      <c r="R113" s="9">
        <v>313</v>
      </c>
      <c r="S113" s="9">
        <v>23</v>
      </c>
      <c r="T113" s="9">
        <v>120</v>
      </c>
      <c r="U113" s="5"/>
    </row>
    <row r="114" spans="1:21" ht="15" x14ac:dyDescent="0.3">
      <c r="A114" s="10">
        <v>1.82713978901209E+16</v>
      </c>
      <c r="B114" s="10">
        <v>1.78414445699532E+16</v>
      </c>
      <c r="C114" s="9" t="s">
        <v>20</v>
      </c>
      <c r="D114" s="9" t="s">
        <v>21</v>
      </c>
      <c r="E114" s="9" t="s">
        <v>246</v>
      </c>
      <c r="F114" s="9">
        <v>0</v>
      </c>
      <c r="G114" s="11">
        <v>45088</v>
      </c>
      <c r="H114" s="11"/>
      <c r="I114" s="9" t="s">
        <v>247</v>
      </c>
      <c r="J114" s="9" t="s">
        <v>138</v>
      </c>
      <c r="K114" s="9"/>
      <c r="L114" s="9" t="s">
        <v>25</v>
      </c>
      <c r="M114" s="9">
        <v>13977</v>
      </c>
      <c r="N114" s="9">
        <v>12588</v>
      </c>
      <c r="O114" s="9">
        <v>31</v>
      </c>
      <c r="P114" s="9">
        <v>9</v>
      </c>
      <c r="Q114" s="9">
        <v>0</v>
      </c>
      <c r="R114" s="9">
        <v>446</v>
      </c>
      <c r="S114" s="9">
        <v>6</v>
      </c>
      <c r="T114" s="9">
        <v>325</v>
      </c>
      <c r="U114" s="5"/>
    </row>
    <row r="115" spans="1:21" ht="15" x14ac:dyDescent="0.3">
      <c r="A115" s="10">
        <v>1.7978875436253E+16</v>
      </c>
      <c r="B115" s="10">
        <v>1.78414445699532E+16</v>
      </c>
      <c r="C115" s="9" t="s">
        <v>20</v>
      </c>
      <c r="D115" s="9" t="s">
        <v>21</v>
      </c>
      <c r="E115" s="9" t="s">
        <v>248</v>
      </c>
      <c r="F115" s="9">
        <v>7</v>
      </c>
      <c r="G115" s="11">
        <v>45089</v>
      </c>
      <c r="H115" s="11"/>
      <c r="I115" s="9" t="s">
        <v>249</v>
      </c>
      <c r="J115" s="9" t="s">
        <v>24</v>
      </c>
      <c r="K115" s="9"/>
      <c r="L115" s="9" t="s">
        <v>25</v>
      </c>
      <c r="M115" s="9">
        <v>61558</v>
      </c>
      <c r="N115" s="9">
        <v>56347</v>
      </c>
      <c r="O115" s="9">
        <v>215</v>
      </c>
      <c r="P115" s="9">
        <v>106</v>
      </c>
      <c r="Q115" s="9">
        <v>37280</v>
      </c>
      <c r="R115" s="9">
        <v>1439</v>
      </c>
      <c r="S115" s="9">
        <v>15</v>
      </c>
      <c r="T115" s="9">
        <v>919</v>
      </c>
      <c r="U115" s="5"/>
    </row>
    <row r="116" spans="1:21" ht="15" x14ac:dyDescent="0.3">
      <c r="A116" s="10">
        <v>1.79117281497723E+16</v>
      </c>
      <c r="B116" s="10">
        <v>1.78414445699532E+16</v>
      </c>
      <c r="C116" s="9" t="s">
        <v>20</v>
      </c>
      <c r="D116" s="9" t="s">
        <v>21</v>
      </c>
      <c r="E116" s="9" t="s">
        <v>250</v>
      </c>
      <c r="F116" s="9">
        <v>0</v>
      </c>
      <c r="G116" s="11">
        <v>45090</v>
      </c>
      <c r="H116" s="11"/>
      <c r="I116" s="9" t="s">
        <v>251</v>
      </c>
      <c r="J116" s="9" t="s">
        <v>108</v>
      </c>
      <c r="K116" s="9"/>
      <c r="L116" s="9" t="s">
        <v>25</v>
      </c>
      <c r="M116" s="9">
        <v>39497</v>
      </c>
      <c r="N116" s="9">
        <v>29614</v>
      </c>
      <c r="O116" s="9">
        <v>171</v>
      </c>
      <c r="P116" s="9">
        <v>100</v>
      </c>
      <c r="Q116" s="9">
        <v>0</v>
      </c>
      <c r="R116" s="9">
        <v>1280</v>
      </c>
      <c r="S116" s="9">
        <v>19</v>
      </c>
      <c r="T116" s="9">
        <v>1929</v>
      </c>
      <c r="U116" s="5"/>
    </row>
    <row r="117" spans="1:21" ht="15" x14ac:dyDescent="0.3">
      <c r="A117" s="10">
        <v>1.82883067001425E+16</v>
      </c>
      <c r="B117" s="10">
        <v>1.78414445699532E+16</v>
      </c>
      <c r="C117" s="9" t="s">
        <v>20</v>
      </c>
      <c r="D117" s="9" t="s">
        <v>21</v>
      </c>
      <c r="E117" s="9" t="s">
        <v>252</v>
      </c>
      <c r="F117" s="9">
        <v>0</v>
      </c>
      <c r="G117" s="11">
        <v>45091</v>
      </c>
      <c r="H117" s="11"/>
      <c r="I117" s="9" t="s">
        <v>253</v>
      </c>
      <c r="J117" s="9" t="s">
        <v>138</v>
      </c>
      <c r="K117" s="9"/>
      <c r="L117" s="9" t="s">
        <v>25</v>
      </c>
      <c r="M117" s="9">
        <v>13220</v>
      </c>
      <c r="N117" s="9">
        <v>11416</v>
      </c>
      <c r="O117" s="9">
        <v>14</v>
      </c>
      <c r="P117" s="9">
        <v>3</v>
      </c>
      <c r="Q117" s="9">
        <v>0</v>
      </c>
      <c r="R117" s="9">
        <v>264</v>
      </c>
      <c r="S117" s="9">
        <v>1</v>
      </c>
      <c r="T117" s="9">
        <v>160</v>
      </c>
      <c r="U117" s="5"/>
    </row>
    <row r="118" spans="1:21" ht="15" x14ac:dyDescent="0.3">
      <c r="A118" s="10">
        <v>1.79922370008865E+16</v>
      </c>
      <c r="B118" s="10">
        <v>1.78414445699532E+16</v>
      </c>
      <c r="C118" s="9" t="s">
        <v>20</v>
      </c>
      <c r="D118" s="9" t="s">
        <v>21</v>
      </c>
      <c r="E118" s="9" t="s">
        <v>254</v>
      </c>
      <c r="F118" s="9">
        <v>0</v>
      </c>
      <c r="G118" s="11">
        <v>45096</v>
      </c>
      <c r="H118" s="11"/>
      <c r="I118" s="9" t="s">
        <v>255</v>
      </c>
      <c r="J118" s="9" t="s">
        <v>108</v>
      </c>
      <c r="K118" s="9"/>
      <c r="L118" s="9" t="s">
        <v>25</v>
      </c>
      <c r="M118" s="9">
        <v>20970</v>
      </c>
      <c r="N118" s="9">
        <v>15223</v>
      </c>
      <c r="O118" s="9">
        <v>42</v>
      </c>
      <c r="P118" s="9">
        <v>3</v>
      </c>
      <c r="Q118" s="9">
        <v>0</v>
      </c>
      <c r="R118" s="9">
        <v>558</v>
      </c>
      <c r="S118" s="9">
        <v>9</v>
      </c>
      <c r="T118" s="9">
        <v>684</v>
      </c>
      <c r="U118" s="5"/>
    </row>
    <row r="119" spans="1:21" ht="15" x14ac:dyDescent="0.3">
      <c r="A119" s="10">
        <v>1.79593669674249E+16</v>
      </c>
      <c r="B119" s="10">
        <v>1.78414445699532E+16</v>
      </c>
      <c r="C119" s="9" t="s">
        <v>20</v>
      </c>
      <c r="D119" s="9" t="s">
        <v>21</v>
      </c>
      <c r="E119" s="9" t="s">
        <v>256</v>
      </c>
      <c r="F119" s="9">
        <v>24</v>
      </c>
      <c r="G119" s="11">
        <v>45098</v>
      </c>
      <c r="H119" s="11"/>
      <c r="I119" s="9" t="s">
        <v>257</v>
      </c>
      <c r="J119" s="9" t="s">
        <v>24</v>
      </c>
      <c r="K119" s="9"/>
      <c r="L119" s="9" t="s">
        <v>25</v>
      </c>
      <c r="M119" s="9">
        <v>19091</v>
      </c>
      <c r="N119" s="9">
        <v>17544</v>
      </c>
      <c r="O119" s="9">
        <v>10</v>
      </c>
      <c r="P119" s="9">
        <v>21</v>
      </c>
      <c r="Q119" s="9">
        <v>10573</v>
      </c>
      <c r="R119" s="9">
        <v>760</v>
      </c>
      <c r="S119" s="9">
        <v>7</v>
      </c>
      <c r="T119" s="9">
        <v>221</v>
      </c>
      <c r="U119" s="5"/>
    </row>
    <row r="120" spans="1:21" ht="15" x14ac:dyDescent="0.3">
      <c r="A120" s="10">
        <v>1.80436197044628E+16</v>
      </c>
      <c r="B120" s="10">
        <v>1.78414445699532E+16</v>
      </c>
      <c r="C120" s="9" t="s">
        <v>20</v>
      </c>
      <c r="D120" s="9" t="s">
        <v>21</v>
      </c>
      <c r="E120" s="9" t="s">
        <v>258</v>
      </c>
      <c r="F120" s="9">
        <v>0</v>
      </c>
      <c r="G120" s="11">
        <v>45099</v>
      </c>
      <c r="H120" s="11"/>
      <c r="I120" s="9" t="s">
        <v>259</v>
      </c>
      <c r="J120" s="9" t="s">
        <v>138</v>
      </c>
      <c r="K120" s="9"/>
      <c r="L120" s="9" t="s">
        <v>25</v>
      </c>
      <c r="M120" s="9">
        <v>19056</v>
      </c>
      <c r="N120" s="9">
        <v>17498</v>
      </c>
      <c r="O120" s="9">
        <v>3</v>
      </c>
      <c r="P120" s="9">
        <v>2</v>
      </c>
      <c r="Q120" s="9">
        <v>0</v>
      </c>
      <c r="R120" s="9">
        <v>424</v>
      </c>
      <c r="S120" s="9">
        <v>12</v>
      </c>
      <c r="T120" s="9">
        <v>62</v>
      </c>
      <c r="U120" s="5"/>
    </row>
    <row r="121" spans="1:21" ht="15" x14ac:dyDescent="0.3">
      <c r="A121" s="10">
        <v>1.79604049494184E+16</v>
      </c>
      <c r="B121" s="10">
        <v>1.78414445699532E+16</v>
      </c>
      <c r="C121" s="9" t="s">
        <v>20</v>
      </c>
      <c r="D121" s="9" t="s">
        <v>21</v>
      </c>
      <c r="E121" s="9" t="s">
        <v>260</v>
      </c>
      <c r="F121" s="9">
        <v>0</v>
      </c>
      <c r="G121" s="11">
        <v>45100</v>
      </c>
      <c r="H121" s="11"/>
      <c r="I121" s="9" t="s">
        <v>261</v>
      </c>
      <c r="J121" s="9" t="s">
        <v>108</v>
      </c>
      <c r="K121" s="9"/>
      <c r="L121" s="9" t="s">
        <v>25</v>
      </c>
      <c r="M121" s="9">
        <v>73673</v>
      </c>
      <c r="N121" s="9">
        <v>53788</v>
      </c>
      <c r="O121" s="9">
        <v>187</v>
      </c>
      <c r="P121" s="9">
        <v>14</v>
      </c>
      <c r="Q121" s="9">
        <v>0</v>
      </c>
      <c r="R121" s="9">
        <v>2346</v>
      </c>
      <c r="S121" s="9">
        <v>1126</v>
      </c>
      <c r="T121" s="9">
        <v>1970</v>
      </c>
      <c r="U121" s="5"/>
    </row>
    <row r="122" spans="1:21" ht="15" x14ac:dyDescent="0.3">
      <c r="A122" s="10">
        <v>1.80207786345934E+16</v>
      </c>
      <c r="B122" s="10">
        <v>1.78414445699532E+16</v>
      </c>
      <c r="C122" s="9" t="s">
        <v>20</v>
      </c>
      <c r="D122" s="9" t="s">
        <v>21</v>
      </c>
      <c r="E122" s="9" t="s">
        <v>262</v>
      </c>
      <c r="F122" s="9">
        <v>28</v>
      </c>
      <c r="G122" s="11">
        <v>45102</v>
      </c>
      <c r="H122" s="11"/>
      <c r="I122" s="9" t="s">
        <v>263</v>
      </c>
      <c r="J122" s="9" t="s">
        <v>24</v>
      </c>
      <c r="K122" s="9"/>
      <c r="L122" s="9" t="s">
        <v>25</v>
      </c>
      <c r="M122" s="9">
        <v>32992</v>
      </c>
      <c r="N122" s="9">
        <v>26802</v>
      </c>
      <c r="O122" s="9">
        <v>127</v>
      </c>
      <c r="P122" s="9">
        <v>44</v>
      </c>
      <c r="Q122" s="9">
        <v>13890</v>
      </c>
      <c r="R122" s="9">
        <v>1178</v>
      </c>
      <c r="S122" s="9">
        <v>12</v>
      </c>
      <c r="T122" s="9">
        <v>878</v>
      </c>
      <c r="U122" s="5"/>
    </row>
    <row r="123" spans="1:21" ht="15" x14ac:dyDescent="0.3">
      <c r="A123" s="10">
        <v>1.78795222738435E+16</v>
      </c>
      <c r="B123" s="10">
        <v>1.78414445699532E+16</v>
      </c>
      <c r="C123" s="9" t="s">
        <v>20</v>
      </c>
      <c r="D123" s="9" t="s">
        <v>21</v>
      </c>
      <c r="E123" s="9" t="s">
        <v>266</v>
      </c>
      <c r="F123" s="9">
        <v>47</v>
      </c>
      <c r="G123" s="11">
        <v>45104</v>
      </c>
      <c r="H123" s="11"/>
      <c r="I123" s="9" t="s">
        <v>267</v>
      </c>
      <c r="J123" s="9" t="s">
        <v>24</v>
      </c>
      <c r="K123" s="9"/>
      <c r="L123" s="9" t="s">
        <v>25</v>
      </c>
      <c r="M123" s="9">
        <v>45330</v>
      </c>
      <c r="N123" s="9">
        <v>38358</v>
      </c>
      <c r="O123" s="9">
        <v>235</v>
      </c>
      <c r="P123" s="9">
        <v>25</v>
      </c>
      <c r="Q123" s="9">
        <v>17298</v>
      </c>
      <c r="R123" s="9">
        <v>1552</v>
      </c>
      <c r="S123" s="9">
        <v>3</v>
      </c>
      <c r="T123" s="9">
        <v>1196</v>
      </c>
      <c r="U123" s="5"/>
    </row>
    <row r="124" spans="1:21" ht="15" x14ac:dyDescent="0.3">
      <c r="A124" s="10">
        <v>1.83710016340155E+16</v>
      </c>
      <c r="B124" s="10">
        <v>1.78414445699532E+16</v>
      </c>
      <c r="C124" s="9" t="s">
        <v>20</v>
      </c>
      <c r="D124" s="9" t="s">
        <v>21</v>
      </c>
      <c r="E124" s="9" t="s">
        <v>264</v>
      </c>
      <c r="F124" s="9">
        <v>0</v>
      </c>
      <c r="G124" s="11">
        <v>45104</v>
      </c>
      <c r="H124" s="11"/>
      <c r="I124" s="9" t="s">
        <v>265</v>
      </c>
      <c r="J124" s="9" t="s">
        <v>108</v>
      </c>
      <c r="K124" s="9"/>
      <c r="L124" s="9" t="s">
        <v>25</v>
      </c>
      <c r="M124" s="9">
        <v>23137</v>
      </c>
      <c r="N124" s="9">
        <v>17479</v>
      </c>
      <c r="O124" s="9">
        <v>45</v>
      </c>
      <c r="P124" s="9">
        <v>62</v>
      </c>
      <c r="Q124" s="9">
        <v>0</v>
      </c>
      <c r="R124" s="9">
        <v>652</v>
      </c>
      <c r="S124" s="9">
        <v>5</v>
      </c>
      <c r="T124" s="9">
        <v>787</v>
      </c>
      <c r="U124" s="5"/>
    </row>
    <row r="125" spans="1:21" ht="15" x14ac:dyDescent="0.3">
      <c r="A125" s="10">
        <v>1.78527349019947E+16</v>
      </c>
      <c r="B125" s="10">
        <v>1.78414445699532E+16</v>
      </c>
      <c r="C125" s="9" t="s">
        <v>20</v>
      </c>
      <c r="D125" s="9" t="s">
        <v>21</v>
      </c>
      <c r="E125" s="9" t="s">
        <v>268</v>
      </c>
      <c r="F125" s="9">
        <v>8</v>
      </c>
      <c r="G125" s="11">
        <v>45107</v>
      </c>
      <c r="H125" s="11"/>
      <c r="I125" s="9" t="s">
        <v>269</v>
      </c>
      <c r="J125" s="9" t="s">
        <v>24</v>
      </c>
      <c r="K125" s="9"/>
      <c r="L125" s="9" t="s">
        <v>25</v>
      </c>
      <c r="M125" s="9">
        <v>48599</v>
      </c>
      <c r="N125" s="9">
        <v>42482</v>
      </c>
      <c r="O125" s="9">
        <v>283</v>
      </c>
      <c r="P125" s="9">
        <v>98</v>
      </c>
      <c r="Q125" s="9">
        <v>24426</v>
      </c>
      <c r="R125" s="9">
        <v>1495</v>
      </c>
      <c r="S125" s="9">
        <v>6</v>
      </c>
      <c r="T125" s="9">
        <v>1556</v>
      </c>
      <c r="U125" s="5"/>
    </row>
    <row r="126" spans="1:21" ht="15" x14ac:dyDescent="0.3">
      <c r="A126" s="10">
        <v>1.79386895216488E+16</v>
      </c>
      <c r="B126" s="10">
        <v>1.78414445699532E+16</v>
      </c>
      <c r="C126" s="9" t="s">
        <v>20</v>
      </c>
      <c r="D126" s="9" t="s">
        <v>21</v>
      </c>
      <c r="E126" s="9" t="s">
        <v>181</v>
      </c>
      <c r="F126" s="9">
        <v>25</v>
      </c>
      <c r="G126" s="11">
        <v>45112</v>
      </c>
      <c r="H126" s="11"/>
      <c r="I126" s="9" t="s">
        <v>182</v>
      </c>
      <c r="J126" s="9" t="s">
        <v>24</v>
      </c>
      <c r="K126" s="9"/>
      <c r="L126" s="9" t="s">
        <v>25</v>
      </c>
      <c r="M126" s="9">
        <v>36231</v>
      </c>
      <c r="N126" s="9">
        <v>35140</v>
      </c>
      <c r="O126" s="9">
        <v>15</v>
      </c>
      <c r="P126" s="9">
        <v>14</v>
      </c>
      <c r="Q126" s="9">
        <v>17521</v>
      </c>
      <c r="R126" s="9">
        <v>790</v>
      </c>
      <c r="S126" s="9">
        <v>23</v>
      </c>
      <c r="T126" s="9">
        <v>66</v>
      </c>
      <c r="U126" s="5"/>
    </row>
    <row r="127" spans="1:21" ht="15" x14ac:dyDescent="0.3">
      <c r="A127" s="10">
        <v>1.80428609354262E+16</v>
      </c>
      <c r="B127" s="10">
        <v>1.78414445699532E+16</v>
      </c>
      <c r="C127" s="9" t="s">
        <v>20</v>
      </c>
      <c r="D127" s="9" t="s">
        <v>21</v>
      </c>
      <c r="E127" s="9" t="s">
        <v>238</v>
      </c>
      <c r="F127" s="9">
        <v>0</v>
      </c>
      <c r="G127" s="11">
        <v>45113</v>
      </c>
      <c r="H127" s="11"/>
      <c r="I127" s="9" t="s">
        <v>239</v>
      </c>
      <c r="J127" s="9" t="s">
        <v>138</v>
      </c>
      <c r="K127" s="9"/>
      <c r="L127" s="9" t="s">
        <v>25</v>
      </c>
      <c r="M127" s="9">
        <v>26530</v>
      </c>
      <c r="N127" s="9">
        <v>24195</v>
      </c>
      <c r="O127" s="9">
        <v>33</v>
      </c>
      <c r="P127" s="9">
        <v>14</v>
      </c>
      <c r="Q127" s="9">
        <v>0</v>
      </c>
      <c r="R127" s="9">
        <v>667</v>
      </c>
      <c r="S127" s="9">
        <v>12</v>
      </c>
      <c r="T127" s="9">
        <v>343</v>
      </c>
      <c r="U127" s="5"/>
    </row>
    <row r="128" spans="1:21" ht="15" x14ac:dyDescent="0.3">
      <c r="A128" s="10">
        <v>1.80233704366151E+16</v>
      </c>
      <c r="B128" s="10">
        <v>1.78414445699532E+16</v>
      </c>
      <c r="C128" s="9" t="s">
        <v>20</v>
      </c>
      <c r="D128" s="9" t="s">
        <v>21</v>
      </c>
      <c r="E128" s="9" t="s">
        <v>296</v>
      </c>
      <c r="F128" s="9">
        <v>29</v>
      </c>
      <c r="G128" s="11">
        <v>45115</v>
      </c>
      <c r="H128" s="11"/>
      <c r="I128" s="9" t="s">
        <v>297</v>
      </c>
      <c r="J128" s="9" t="s">
        <v>24</v>
      </c>
      <c r="K128" s="9"/>
      <c r="L128" s="9" t="s">
        <v>25</v>
      </c>
      <c r="M128" s="9">
        <v>20637</v>
      </c>
      <c r="N128" s="9">
        <v>17007</v>
      </c>
      <c r="O128" s="9">
        <v>88</v>
      </c>
      <c r="P128" s="9">
        <v>16</v>
      </c>
      <c r="Q128" s="9">
        <v>8462</v>
      </c>
      <c r="R128" s="9">
        <v>843</v>
      </c>
      <c r="S128" s="9">
        <v>5</v>
      </c>
      <c r="T128" s="9">
        <v>454</v>
      </c>
      <c r="U128" s="5"/>
    </row>
    <row r="129" spans="1:21" ht="15" x14ac:dyDescent="0.3">
      <c r="A129" s="10">
        <v>1.79729534724343E+16</v>
      </c>
      <c r="B129" s="10">
        <v>1.78414445699532E+16</v>
      </c>
      <c r="C129" s="9" t="s">
        <v>20</v>
      </c>
      <c r="D129" s="9" t="s">
        <v>21</v>
      </c>
      <c r="E129" s="9" t="s">
        <v>272</v>
      </c>
      <c r="F129" s="9">
        <v>8</v>
      </c>
      <c r="G129" s="11">
        <v>45120</v>
      </c>
      <c r="H129" s="11"/>
      <c r="I129" s="9" t="s">
        <v>273</v>
      </c>
      <c r="J129" s="9" t="s">
        <v>24</v>
      </c>
      <c r="K129" s="9"/>
      <c r="L129" s="9" t="s">
        <v>25</v>
      </c>
      <c r="M129" s="9">
        <v>28170</v>
      </c>
      <c r="N129" s="9">
        <v>22972</v>
      </c>
      <c r="O129" s="9">
        <v>123</v>
      </c>
      <c r="P129" s="9">
        <v>22</v>
      </c>
      <c r="Q129" s="9">
        <v>11428</v>
      </c>
      <c r="R129" s="9">
        <v>1126</v>
      </c>
      <c r="S129" s="9">
        <v>23</v>
      </c>
      <c r="T129" s="9">
        <v>982</v>
      </c>
      <c r="U129" s="5"/>
    </row>
    <row r="130" spans="1:21" ht="15" x14ac:dyDescent="0.3">
      <c r="A130" s="10">
        <v>1.7978766377348E+16</v>
      </c>
      <c r="B130" s="10">
        <v>1.78414445699532E+16</v>
      </c>
      <c r="C130" s="9" t="s">
        <v>20</v>
      </c>
      <c r="D130" s="9" t="s">
        <v>21</v>
      </c>
      <c r="E130" s="9" t="s">
        <v>274</v>
      </c>
      <c r="F130" s="9">
        <v>8</v>
      </c>
      <c r="G130" s="11">
        <v>45121</v>
      </c>
      <c r="H130" s="11"/>
      <c r="I130" s="9" t="s">
        <v>275</v>
      </c>
      <c r="J130" s="9" t="s">
        <v>24</v>
      </c>
      <c r="K130" s="9"/>
      <c r="L130" s="9" t="s">
        <v>25</v>
      </c>
      <c r="M130" s="9">
        <v>308394</v>
      </c>
      <c r="N130" s="9">
        <v>299382</v>
      </c>
      <c r="O130" s="9">
        <v>4796</v>
      </c>
      <c r="P130" s="9">
        <v>1867</v>
      </c>
      <c r="Q130" s="9">
        <v>151939</v>
      </c>
      <c r="R130" s="9">
        <v>7751</v>
      </c>
      <c r="S130" s="9">
        <v>18</v>
      </c>
      <c r="T130" s="9">
        <v>15384</v>
      </c>
      <c r="U130" s="5"/>
    </row>
    <row r="131" spans="1:21" ht="15" x14ac:dyDescent="0.3">
      <c r="A131" s="10">
        <v>1.83678213520175E+16</v>
      </c>
      <c r="B131" s="10">
        <v>1.78414445699532E+16</v>
      </c>
      <c r="C131" s="9" t="s">
        <v>20</v>
      </c>
      <c r="D131" s="9" t="s">
        <v>21</v>
      </c>
      <c r="E131" s="9" t="s">
        <v>276</v>
      </c>
      <c r="F131" s="9">
        <v>8</v>
      </c>
      <c r="G131" s="11">
        <v>45122</v>
      </c>
      <c r="H131" s="11"/>
      <c r="I131" s="9" t="s">
        <v>277</v>
      </c>
      <c r="J131" s="9" t="s">
        <v>24</v>
      </c>
      <c r="K131" s="9"/>
      <c r="L131" s="9" t="s">
        <v>25</v>
      </c>
      <c r="M131" s="9">
        <v>65986</v>
      </c>
      <c r="N131" s="9">
        <v>58931</v>
      </c>
      <c r="O131" s="9">
        <v>634</v>
      </c>
      <c r="P131" s="9">
        <v>225</v>
      </c>
      <c r="Q131" s="9">
        <v>28193</v>
      </c>
      <c r="R131" s="9">
        <v>2092</v>
      </c>
      <c r="S131" s="9">
        <v>30</v>
      </c>
      <c r="T131" s="9">
        <v>2890</v>
      </c>
      <c r="U131" s="5"/>
    </row>
    <row r="132" spans="1:21" ht="15" x14ac:dyDescent="0.3">
      <c r="A132" s="10">
        <v>1.82492989811606E+16</v>
      </c>
      <c r="B132" s="10">
        <v>1.78414445699532E+16</v>
      </c>
      <c r="C132" s="9" t="s">
        <v>20</v>
      </c>
      <c r="D132" s="9" t="s">
        <v>21</v>
      </c>
      <c r="E132" s="9" t="s">
        <v>278</v>
      </c>
      <c r="F132" s="9">
        <v>63</v>
      </c>
      <c r="G132" s="11">
        <v>45124</v>
      </c>
      <c r="H132" s="11"/>
      <c r="I132" s="9" t="s">
        <v>279</v>
      </c>
      <c r="J132" s="9" t="s">
        <v>24</v>
      </c>
      <c r="K132" s="9"/>
      <c r="L132" s="9" t="s">
        <v>25</v>
      </c>
      <c r="M132" s="9">
        <v>37084</v>
      </c>
      <c r="N132" s="9">
        <v>32903</v>
      </c>
      <c r="O132" s="9">
        <v>215</v>
      </c>
      <c r="P132" s="9">
        <v>118</v>
      </c>
      <c r="Q132" s="9">
        <v>13587</v>
      </c>
      <c r="R132" s="9">
        <v>1665</v>
      </c>
      <c r="S132" s="9">
        <v>28</v>
      </c>
      <c r="T132" s="9">
        <v>554</v>
      </c>
      <c r="U132" s="5"/>
    </row>
    <row r="133" spans="1:21" ht="15" x14ac:dyDescent="0.3">
      <c r="A133" s="10">
        <v>1.79953053950769E+16</v>
      </c>
      <c r="B133" s="10">
        <v>1.78414445699532E+16</v>
      </c>
      <c r="C133" s="9" t="s">
        <v>20</v>
      </c>
      <c r="D133" s="9" t="s">
        <v>21</v>
      </c>
      <c r="E133" s="9" t="s">
        <v>280</v>
      </c>
      <c r="F133" s="9">
        <v>9</v>
      </c>
      <c r="G133" s="11">
        <v>45125</v>
      </c>
      <c r="H133" s="11"/>
      <c r="I133" s="9" t="s">
        <v>281</v>
      </c>
      <c r="J133" s="9" t="s">
        <v>24</v>
      </c>
      <c r="K133" s="9"/>
      <c r="L133" s="9" t="s">
        <v>25</v>
      </c>
      <c r="M133" s="9">
        <v>27261</v>
      </c>
      <c r="N133" s="9">
        <v>22175</v>
      </c>
      <c r="O133" s="9">
        <v>164</v>
      </c>
      <c r="P133" s="9">
        <v>23</v>
      </c>
      <c r="Q133" s="9">
        <v>10937</v>
      </c>
      <c r="R133" s="9">
        <v>949</v>
      </c>
      <c r="S133" s="9">
        <v>5</v>
      </c>
      <c r="T133" s="9">
        <v>859</v>
      </c>
      <c r="U133" s="5"/>
    </row>
    <row r="134" spans="1:21" ht="15" x14ac:dyDescent="0.3">
      <c r="A134" s="10">
        <v>1.79634401244213E+16</v>
      </c>
      <c r="B134" s="10">
        <v>1.78414445699532E+16</v>
      </c>
      <c r="C134" s="9" t="s">
        <v>20</v>
      </c>
      <c r="D134" s="9" t="s">
        <v>21</v>
      </c>
      <c r="E134" s="9" t="s">
        <v>282</v>
      </c>
      <c r="F134" s="9">
        <v>0</v>
      </c>
      <c r="G134" s="11">
        <v>45126</v>
      </c>
      <c r="H134" s="11"/>
      <c r="I134" s="9" t="s">
        <v>283</v>
      </c>
      <c r="J134" s="9" t="s">
        <v>138</v>
      </c>
      <c r="K134" s="9"/>
      <c r="L134" s="9" t="s">
        <v>25</v>
      </c>
      <c r="M134" s="9">
        <v>21299</v>
      </c>
      <c r="N134" s="9">
        <v>20076</v>
      </c>
      <c r="O134" s="9">
        <v>27</v>
      </c>
      <c r="P134" s="9">
        <v>3</v>
      </c>
      <c r="Q134" s="9">
        <v>0</v>
      </c>
      <c r="R134" s="9">
        <v>649</v>
      </c>
      <c r="S134" s="9">
        <v>32</v>
      </c>
      <c r="T134" s="9">
        <v>263</v>
      </c>
      <c r="U134" s="5"/>
    </row>
    <row r="135" spans="1:21" ht="15" x14ac:dyDescent="0.3">
      <c r="A135" s="10">
        <v>1.79931020661106E+16</v>
      </c>
      <c r="B135" s="10">
        <v>1.78414445699532E+16</v>
      </c>
      <c r="C135" s="9" t="s">
        <v>20</v>
      </c>
      <c r="D135" s="9" t="s">
        <v>21</v>
      </c>
      <c r="E135" s="9" t="s">
        <v>284</v>
      </c>
      <c r="F135" s="9">
        <v>84</v>
      </c>
      <c r="G135" s="11">
        <v>45127</v>
      </c>
      <c r="H135" s="11"/>
      <c r="I135" s="9" t="s">
        <v>285</v>
      </c>
      <c r="J135" s="9" t="s">
        <v>24</v>
      </c>
      <c r="K135" s="9"/>
      <c r="L135" s="9" t="s">
        <v>25</v>
      </c>
      <c r="M135" s="9">
        <v>22606</v>
      </c>
      <c r="N135" s="9">
        <v>18282</v>
      </c>
      <c r="O135" s="9">
        <v>149</v>
      </c>
      <c r="P135" s="9">
        <v>41</v>
      </c>
      <c r="Q135" s="9">
        <v>9285</v>
      </c>
      <c r="R135" s="9">
        <v>804</v>
      </c>
      <c r="S135" s="9">
        <v>9</v>
      </c>
      <c r="T135" s="9">
        <v>496</v>
      </c>
      <c r="U135" s="5"/>
    </row>
    <row r="136" spans="1:21" ht="15" x14ac:dyDescent="0.3">
      <c r="A136" s="10">
        <v>1.80202414575235E+16</v>
      </c>
      <c r="B136" s="10">
        <v>1.78414445699532E+16</v>
      </c>
      <c r="C136" s="9" t="s">
        <v>20</v>
      </c>
      <c r="D136" s="9" t="s">
        <v>21</v>
      </c>
      <c r="E136" s="9" t="s">
        <v>145</v>
      </c>
      <c r="F136" s="9">
        <v>0</v>
      </c>
      <c r="G136" s="11">
        <v>45142</v>
      </c>
      <c r="H136" s="11"/>
      <c r="I136" s="9" t="s">
        <v>146</v>
      </c>
      <c r="J136" s="9" t="s">
        <v>138</v>
      </c>
      <c r="K136" s="9"/>
      <c r="L136" s="9" t="s">
        <v>25</v>
      </c>
      <c r="M136" s="9">
        <v>35057</v>
      </c>
      <c r="N136" s="9">
        <v>31629</v>
      </c>
      <c r="O136" s="9">
        <v>41</v>
      </c>
      <c r="P136" s="9">
        <v>7</v>
      </c>
      <c r="Q136" s="9">
        <v>0</v>
      </c>
      <c r="R136" s="9">
        <v>591</v>
      </c>
      <c r="S136" s="9">
        <v>88</v>
      </c>
      <c r="T136" s="9">
        <v>210</v>
      </c>
      <c r="U136" s="5"/>
    </row>
    <row r="137" spans="1:21" ht="15" x14ac:dyDescent="0.3">
      <c r="A137" s="10">
        <v>1.80007974737746E+16</v>
      </c>
      <c r="B137" s="10">
        <v>1.78414445699532E+16</v>
      </c>
      <c r="C137" s="9" t="s">
        <v>20</v>
      </c>
      <c r="D137" s="9" t="s">
        <v>21</v>
      </c>
      <c r="E137" s="9" t="s">
        <v>183</v>
      </c>
      <c r="F137" s="9">
        <v>23</v>
      </c>
      <c r="G137" s="11">
        <v>45143</v>
      </c>
      <c r="H137" s="11"/>
      <c r="I137" s="9" t="s">
        <v>184</v>
      </c>
      <c r="J137" s="9" t="s">
        <v>24</v>
      </c>
      <c r="K137" s="9"/>
      <c r="L137" s="9" t="s">
        <v>25</v>
      </c>
      <c r="M137" s="9">
        <v>62193</v>
      </c>
      <c r="N137" s="9">
        <v>51412</v>
      </c>
      <c r="O137" s="9">
        <v>676</v>
      </c>
      <c r="P137" s="9">
        <v>112</v>
      </c>
      <c r="Q137" s="9">
        <v>30262</v>
      </c>
      <c r="R137" s="9">
        <v>1953</v>
      </c>
      <c r="S137" s="9">
        <v>8</v>
      </c>
      <c r="T137" s="9">
        <v>3550</v>
      </c>
      <c r="U137" s="5"/>
    </row>
    <row r="138" spans="1:21" ht="15" x14ac:dyDescent="0.3">
      <c r="A138" s="10">
        <v>1.79376914096596E+16</v>
      </c>
      <c r="B138" s="10">
        <v>1.78414445699532E+16</v>
      </c>
      <c r="C138" s="9" t="s">
        <v>20</v>
      </c>
      <c r="D138" s="9" t="s">
        <v>21</v>
      </c>
      <c r="E138" s="9" t="s">
        <v>240</v>
      </c>
      <c r="F138" s="9">
        <v>0</v>
      </c>
      <c r="G138" s="11">
        <v>45144</v>
      </c>
      <c r="H138" s="11"/>
      <c r="I138" s="9" t="s">
        <v>241</v>
      </c>
      <c r="J138" s="9" t="s">
        <v>138</v>
      </c>
      <c r="K138" s="9"/>
      <c r="L138" s="9" t="s">
        <v>25</v>
      </c>
      <c r="M138" s="9">
        <v>14478</v>
      </c>
      <c r="N138" s="9">
        <v>13062</v>
      </c>
      <c r="O138" s="9">
        <v>23</v>
      </c>
      <c r="P138" s="9">
        <v>3</v>
      </c>
      <c r="Q138" s="9">
        <v>0</v>
      </c>
      <c r="R138" s="9">
        <v>186</v>
      </c>
      <c r="S138" s="9">
        <v>27</v>
      </c>
      <c r="T138" s="9">
        <v>72</v>
      </c>
      <c r="U138" s="5"/>
    </row>
    <row r="139" spans="1:21" ht="15" x14ac:dyDescent="0.3">
      <c r="A139" s="10">
        <v>1.82933279951375E+16</v>
      </c>
      <c r="B139" s="10">
        <v>1.78414445699532E+16</v>
      </c>
      <c r="C139" s="9" t="s">
        <v>20</v>
      </c>
      <c r="D139" s="9" t="s">
        <v>21</v>
      </c>
      <c r="E139" s="9" t="s">
        <v>298</v>
      </c>
      <c r="F139" s="9">
        <v>70</v>
      </c>
      <c r="G139" s="11">
        <v>45147</v>
      </c>
      <c r="H139" s="11"/>
      <c r="I139" s="9" t="s">
        <v>299</v>
      </c>
      <c r="J139" s="9" t="s">
        <v>24</v>
      </c>
      <c r="K139" s="9"/>
      <c r="L139" s="9" t="s">
        <v>25</v>
      </c>
      <c r="M139" s="9">
        <v>9277</v>
      </c>
      <c r="N139" s="9">
        <v>7816</v>
      </c>
      <c r="O139" s="9">
        <v>4</v>
      </c>
      <c r="P139" s="9">
        <v>15</v>
      </c>
      <c r="Q139" s="9">
        <v>13449</v>
      </c>
      <c r="R139" s="9">
        <v>340</v>
      </c>
      <c r="S139" s="9">
        <v>3</v>
      </c>
      <c r="T139" s="9">
        <v>16</v>
      </c>
      <c r="U139" s="5"/>
    </row>
    <row r="140" spans="1:21" ht="15" x14ac:dyDescent="0.3">
      <c r="A140" s="10">
        <v>1.78672645019327E+16</v>
      </c>
      <c r="B140" s="10">
        <v>1.78414445699532E+16</v>
      </c>
      <c r="C140" s="9" t="s">
        <v>20</v>
      </c>
      <c r="D140" s="9" t="s">
        <v>21</v>
      </c>
      <c r="E140" s="9" t="s">
        <v>300</v>
      </c>
      <c r="F140" s="9">
        <v>49</v>
      </c>
      <c r="G140" s="11">
        <v>45151</v>
      </c>
      <c r="H140" s="11"/>
      <c r="I140" s="9" t="s">
        <v>301</v>
      </c>
      <c r="J140" s="9" t="s">
        <v>24</v>
      </c>
      <c r="K140" s="9"/>
      <c r="L140" s="9" t="s">
        <v>25</v>
      </c>
      <c r="M140" s="9">
        <v>31921</v>
      </c>
      <c r="N140" s="9">
        <v>29106</v>
      </c>
      <c r="O140" s="9">
        <v>461</v>
      </c>
      <c r="P140" s="9">
        <v>15</v>
      </c>
      <c r="Q140" s="9">
        <v>30811</v>
      </c>
      <c r="R140" s="9">
        <v>1286</v>
      </c>
      <c r="S140" s="9">
        <v>6</v>
      </c>
      <c r="T140" s="9">
        <v>1352</v>
      </c>
      <c r="U140" s="5"/>
    </row>
    <row r="141" spans="1:21" ht="15" x14ac:dyDescent="0.3">
      <c r="A141" s="10">
        <v>1.80243463606137E+16</v>
      </c>
      <c r="B141" s="10">
        <v>1.78414445699532E+16</v>
      </c>
      <c r="C141" s="9" t="s">
        <v>20</v>
      </c>
      <c r="D141" s="9" t="s">
        <v>21</v>
      </c>
      <c r="E141" s="9" t="s">
        <v>302</v>
      </c>
      <c r="F141" s="9">
        <v>28</v>
      </c>
      <c r="G141" s="11">
        <v>45154</v>
      </c>
      <c r="H141" s="11"/>
      <c r="I141" s="9" t="s">
        <v>303</v>
      </c>
      <c r="J141" s="9" t="s">
        <v>24</v>
      </c>
      <c r="K141" s="9"/>
      <c r="L141" s="9" t="s">
        <v>25</v>
      </c>
      <c r="M141" s="9">
        <v>174471</v>
      </c>
      <c r="N141" s="9">
        <v>161768</v>
      </c>
      <c r="O141" s="9">
        <v>1878</v>
      </c>
      <c r="P141" s="9">
        <v>2497</v>
      </c>
      <c r="Q141" s="9">
        <v>171834</v>
      </c>
      <c r="R141" s="9">
        <v>5840</v>
      </c>
      <c r="S141" s="9">
        <v>27</v>
      </c>
      <c r="T141" s="9">
        <v>7252</v>
      </c>
      <c r="U141" s="5"/>
    </row>
    <row r="142" spans="1:21" ht="15" x14ac:dyDescent="0.3">
      <c r="A142" s="10">
        <v>1.82731117331995E+16</v>
      </c>
      <c r="B142" s="10">
        <v>1.78414445699532E+16</v>
      </c>
      <c r="C142" s="9" t="s">
        <v>20</v>
      </c>
      <c r="D142" s="9" t="s">
        <v>21</v>
      </c>
      <c r="E142" s="9" t="s">
        <v>304</v>
      </c>
      <c r="F142" s="9">
        <v>22</v>
      </c>
      <c r="G142" s="11">
        <v>45157</v>
      </c>
      <c r="H142" s="11"/>
      <c r="I142" s="9" t="s">
        <v>305</v>
      </c>
      <c r="J142" s="9" t="s">
        <v>24</v>
      </c>
      <c r="K142" s="9"/>
      <c r="L142" s="9" t="s">
        <v>25</v>
      </c>
      <c r="M142" s="9">
        <v>258864</v>
      </c>
      <c r="N142" s="9">
        <v>236596</v>
      </c>
      <c r="O142" s="9">
        <v>4252</v>
      </c>
      <c r="P142" s="9">
        <v>1087</v>
      </c>
      <c r="Q142" s="9">
        <v>258615</v>
      </c>
      <c r="R142" s="9">
        <v>7979</v>
      </c>
      <c r="S142" s="9">
        <v>32</v>
      </c>
      <c r="T142" s="9">
        <v>12359</v>
      </c>
      <c r="U142" s="5"/>
    </row>
    <row r="143" spans="1:21" ht="15" x14ac:dyDescent="0.3">
      <c r="A143" s="10">
        <v>1.80078461328201E+16</v>
      </c>
      <c r="B143" s="10">
        <v>1.78414445699532E+16</v>
      </c>
      <c r="C143" s="9" t="s">
        <v>20</v>
      </c>
      <c r="D143" s="9" t="s">
        <v>21</v>
      </c>
      <c r="E143" s="9" t="s">
        <v>326</v>
      </c>
      <c r="F143" s="9">
        <v>56</v>
      </c>
      <c r="G143" s="11">
        <v>45162</v>
      </c>
      <c r="H143" s="11"/>
      <c r="I143" s="9" t="s">
        <v>358</v>
      </c>
      <c r="J143" s="9" t="s">
        <v>24</v>
      </c>
      <c r="K143" s="9"/>
      <c r="L143" s="9" t="s">
        <v>25</v>
      </c>
      <c r="M143" s="9">
        <v>8085</v>
      </c>
      <c r="N143" s="9">
        <v>7133</v>
      </c>
      <c r="O143" s="9">
        <v>10</v>
      </c>
      <c r="P143" s="9">
        <v>4</v>
      </c>
      <c r="Q143" s="9">
        <v>8120</v>
      </c>
      <c r="R143" s="9">
        <v>255</v>
      </c>
      <c r="S143" s="9">
        <v>4</v>
      </c>
      <c r="T143" s="9">
        <v>43</v>
      </c>
    </row>
    <row r="144" spans="1:21" ht="15" x14ac:dyDescent="0.3">
      <c r="A144" s="10">
        <v>1.798327817317E+16</v>
      </c>
      <c r="B144" s="10">
        <v>1.78414445699532E+16</v>
      </c>
      <c r="C144" s="9" t="s">
        <v>20</v>
      </c>
      <c r="D144" s="9" t="s">
        <v>21</v>
      </c>
      <c r="E144" s="9" t="s">
        <v>327</v>
      </c>
      <c r="F144" s="9">
        <v>7</v>
      </c>
      <c r="G144" s="11">
        <v>45165</v>
      </c>
      <c r="H144" s="11"/>
      <c r="I144" s="9" t="s">
        <v>359</v>
      </c>
      <c r="J144" s="9" t="s">
        <v>24</v>
      </c>
      <c r="K144" s="9"/>
      <c r="L144" s="9" t="s">
        <v>25</v>
      </c>
      <c r="M144" s="9">
        <v>41113</v>
      </c>
      <c r="N144" s="9">
        <v>35064</v>
      </c>
      <c r="O144" s="9">
        <v>252</v>
      </c>
      <c r="P144" s="9">
        <v>1</v>
      </c>
      <c r="Q144" s="9">
        <v>39907</v>
      </c>
      <c r="R144" s="9">
        <v>1216</v>
      </c>
      <c r="S144" s="9">
        <v>9</v>
      </c>
      <c r="T144" s="9">
        <v>1580</v>
      </c>
    </row>
    <row r="145" spans="1:20" ht="15" x14ac:dyDescent="0.3">
      <c r="A145" s="10">
        <v>1.78764335909489E+16</v>
      </c>
      <c r="B145" s="10">
        <v>1.78414445699532E+16</v>
      </c>
      <c r="C145" s="9" t="s">
        <v>20</v>
      </c>
      <c r="D145" s="9" t="s">
        <v>21</v>
      </c>
      <c r="E145" s="9" t="s">
        <v>328</v>
      </c>
      <c r="F145" s="9">
        <v>58</v>
      </c>
      <c r="G145" s="11">
        <v>45166</v>
      </c>
      <c r="H145" s="11"/>
      <c r="I145" s="9" t="s">
        <v>360</v>
      </c>
      <c r="J145" s="9" t="s">
        <v>24</v>
      </c>
      <c r="K145" s="9"/>
      <c r="L145" s="9" t="s">
        <v>25</v>
      </c>
      <c r="M145" s="9">
        <v>16253</v>
      </c>
      <c r="N145" s="9">
        <v>12738</v>
      </c>
      <c r="O145" s="9">
        <v>14</v>
      </c>
      <c r="P145" s="9">
        <v>9</v>
      </c>
      <c r="Q145" s="9">
        <v>15531</v>
      </c>
      <c r="R145" s="9">
        <v>531</v>
      </c>
      <c r="S145" s="9">
        <v>9</v>
      </c>
      <c r="T145" s="9">
        <v>96</v>
      </c>
    </row>
    <row r="146" spans="1:20" ht="15" x14ac:dyDescent="0.3">
      <c r="A146" s="10">
        <v>1.82485800252064E+16</v>
      </c>
      <c r="B146" s="10">
        <v>1.78414445699532E+16</v>
      </c>
      <c r="C146" s="9" t="s">
        <v>20</v>
      </c>
      <c r="D146" s="9" t="s">
        <v>21</v>
      </c>
      <c r="E146" s="9" t="s">
        <v>329</v>
      </c>
      <c r="F146" s="9">
        <v>0</v>
      </c>
      <c r="G146" s="11">
        <v>45168</v>
      </c>
      <c r="H146" s="11"/>
      <c r="I146" s="9" t="s">
        <v>361</v>
      </c>
      <c r="J146" s="9" t="s">
        <v>138</v>
      </c>
      <c r="K146" s="9"/>
      <c r="L146" s="9" t="s">
        <v>25</v>
      </c>
      <c r="M146" s="9">
        <v>52939</v>
      </c>
      <c r="N146" s="9">
        <v>48745</v>
      </c>
      <c r="O146" s="9">
        <v>116</v>
      </c>
      <c r="P146" s="9">
        <v>7</v>
      </c>
      <c r="Q146" s="9">
        <v>0</v>
      </c>
      <c r="R146" s="9">
        <v>2943</v>
      </c>
      <c r="S146" s="9">
        <v>17</v>
      </c>
      <c r="T146" s="9">
        <v>1203</v>
      </c>
    </row>
    <row r="147" spans="1:20" ht="15" x14ac:dyDescent="0.3">
      <c r="A147" s="10">
        <v>1.8018206245735E+16</v>
      </c>
      <c r="B147" s="10">
        <v>1.78414445699532E+16</v>
      </c>
      <c r="C147" s="9" t="s">
        <v>20</v>
      </c>
      <c r="D147" s="9" t="s">
        <v>21</v>
      </c>
      <c r="E147" s="9" t="s">
        <v>330</v>
      </c>
      <c r="F147" s="9">
        <v>6</v>
      </c>
      <c r="G147" s="11">
        <v>45170</v>
      </c>
      <c r="H147" s="11"/>
      <c r="I147" s="9" t="s">
        <v>362</v>
      </c>
      <c r="J147" s="9" t="s">
        <v>24</v>
      </c>
      <c r="K147" s="9"/>
      <c r="L147" s="9" t="s">
        <v>25</v>
      </c>
      <c r="M147" s="9">
        <v>15304</v>
      </c>
      <c r="N147" s="9">
        <v>12137</v>
      </c>
      <c r="O147" s="9">
        <v>29</v>
      </c>
      <c r="P147" s="9">
        <v>2</v>
      </c>
      <c r="Q147" s="9">
        <v>14793</v>
      </c>
      <c r="R147" s="9">
        <v>312</v>
      </c>
      <c r="S147" s="9">
        <v>5</v>
      </c>
      <c r="T147" s="9">
        <v>190</v>
      </c>
    </row>
    <row r="148" spans="1:20" ht="15" x14ac:dyDescent="0.3">
      <c r="A148" s="10">
        <v>1.80025197710202E+16</v>
      </c>
      <c r="B148" s="10">
        <v>1.78414445699532E+16</v>
      </c>
      <c r="C148" s="9" t="s">
        <v>20</v>
      </c>
      <c r="D148" s="9" t="s">
        <v>21</v>
      </c>
      <c r="E148" s="9" t="s">
        <v>331</v>
      </c>
      <c r="F148" s="9">
        <v>10</v>
      </c>
      <c r="G148" s="11">
        <v>45185</v>
      </c>
      <c r="H148" s="11"/>
      <c r="I148" s="9" t="s">
        <v>363</v>
      </c>
      <c r="J148" s="9" t="s">
        <v>24</v>
      </c>
      <c r="K148" s="9"/>
      <c r="L148" s="9" t="s">
        <v>25</v>
      </c>
      <c r="M148" s="9">
        <v>33294</v>
      </c>
      <c r="N148" s="9">
        <v>26820</v>
      </c>
      <c r="O148" s="9">
        <v>125</v>
      </c>
      <c r="P148" s="9">
        <v>4</v>
      </c>
      <c r="Q148" s="9">
        <v>31051</v>
      </c>
      <c r="R148" s="9">
        <v>1194</v>
      </c>
      <c r="S148" s="9">
        <v>41</v>
      </c>
      <c r="T148" s="9">
        <v>901</v>
      </c>
    </row>
    <row r="149" spans="1:20" ht="15" x14ac:dyDescent="0.3">
      <c r="A149" s="10">
        <v>1.79013931138493E+16</v>
      </c>
      <c r="B149" s="10">
        <v>1.78414445699532E+16</v>
      </c>
      <c r="C149" s="9" t="s">
        <v>20</v>
      </c>
      <c r="D149" s="9" t="s">
        <v>21</v>
      </c>
      <c r="E149" s="9" t="s">
        <v>332</v>
      </c>
      <c r="F149" s="9">
        <v>0</v>
      </c>
      <c r="G149" s="11">
        <v>45187</v>
      </c>
      <c r="H149" s="11"/>
      <c r="I149" s="9" t="s">
        <v>364</v>
      </c>
      <c r="J149" s="9" t="s">
        <v>108</v>
      </c>
      <c r="K149" s="9"/>
      <c r="L149" s="9" t="s">
        <v>25</v>
      </c>
      <c r="M149" s="9">
        <v>14518</v>
      </c>
      <c r="N149" s="9">
        <v>11140</v>
      </c>
      <c r="O149" s="9">
        <v>2</v>
      </c>
      <c r="P149" s="9">
        <v>1</v>
      </c>
      <c r="Q149" s="9">
        <v>0</v>
      </c>
      <c r="R149" s="9">
        <v>415</v>
      </c>
      <c r="S149" s="9">
        <v>12</v>
      </c>
      <c r="T149" s="9">
        <v>7</v>
      </c>
    </row>
    <row r="150" spans="1:20" ht="15" x14ac:dyDescent="0.3">
      <c r="A150" s="10">
        <v>1.8027783802623E+16</v>
      </c>
      <c r="B150" s="10">
        <v>1.78414445699532E+16</v>
      </c>
      <c r="C150" s="9" t="s">
        <v>20</v>
      </c>
      <c r="D150" s="9" t="s">
        <v>21</v>
      </c>
      <c r="E150" s="9" t="s">
        <v>333</v>
      </c>
      <c r="F150" s="9">
        <v>0</v>
      </c>
      <c r="G150" s="11">
        <v>45191</v>
      </c>
      <c r="H150" s="11"/>
      <c r="I150" s="9" t="s">
        <v>365</v>
      </c>
      <c r="J150" s="9" t="s">
        <v>138</v>
      </c>
      <c r="K150" s="9"/>
      <c r="L150" s="9" t="s">
        <v>25</v>
      </c>
      <c r="M150" s="9">
        <v>7883</v>
      </c>
      <c r="N150" s="9">
        <v>6999</v>
      </c>
      <c r="O150" s="9">
        <v>4</v>
      </c>
      <c r="P150" s="9">
        <v>1</v>
      </c>
      <c r="Q150" s="9">
        <v>0</v>
      </c>
      <c r="R150" s="9">
        <v>165</v>
      </c>
      <c r="S150" s="9">
        <v>1</v>
      </c>
      <c r="T150" s="9">
        <v>31</v>
      </c>
    </row>
    <row r="151" spans="1:20" ht="15" x14ac:dyDescent="0.3">
      <c r="A151" s="10">
        <v>1.8031582981606E+16</v>
      </c>
      <c r="B151" s="10">
        <v>1.78414445699532E+16</v>
      </c>
      <c r="C151" s="9" t="s">
        <v>20</v>
      </c>
      <c r="D151" s="9" t="s">
        <v>21</v>
      </c>
      <c r="E151" s="9" t="s">
        <v>334</v>
      </c>
      <c r="F151" s="9">
        <v>9</v>
      </c>
      <c r="G151" s="11">
        <v>45195</v>
      </c>
      <c r="H151" s="11"/>
      <c r="I151" s="9" t="s">
        <v>366</v>
      </c>
      <c r="J151" s="9" t="s">
        <v>24</v>
      </c>
      <c r="K151" s="9"/>
      <c r="L151" s="9" t="s">
        <v>25</v>
      </c>
      <c r="M151" s="9">
        <v>15979</v>
      </c>
      <c r="N151" s="9">
        <v>14230</v>
      </c>
      <c r="O151" s="9">
        <v>60</v>
      </c>
      <c r="P151" s="9">
        <v>8</v>
      </c>
      <c r="Q151" s="9">
        <v>15287</v>
      </c>
      <c r="R151" s="9">
        <v>530</v>
      </c>
      <c r="S151" s="9">
        <v>113</v>
      </c>
      <c r="T151" s="9">
        <v>506</v>
      </c>
    </row>
    <row r="152" spans="1:20" ht="15" x14ac:dyDescent="0.3">
      <c r="A152" s="10">
        <v>1.80076561969482E+16</v>
      </c>
      <c r="B152" s="10">
        <v>1.78414445699532E+16</v>
      </c>
      <c r="C152" s="9" t="s">
        <v>20</v>
      </c>
      <c r="D152" s="9" t="s">
        <v>21</v>
      </c>
      <c r="E152" s="9" t="s">
        <v>335</v>
      </c>
      <c r="F152" s="9">
        <v>53</v>
      </c>
      <c r="G152" s="11">
        <v>45196</v>
      </c>
      <c r="H152" s="11"/>
      <c r="I152" s="9" t="s">
        <v>367</v>
      </c>
      <c r="J152" s="9" t="s">
        <v>24</v>
      </c>
      <c r="K152" s="9"/>
      <c r="L152" s="9" t="s">
        <v>25</v>
      </c>
      <c r="M152" s="9">
        <v>8991</v>
      </c>
      <c r="N152" s="9">
        <v>7013</v>
      </c>
      <c r="O152" s="9">
        <v>5</v>
      </c>
      <c r="P152" s="9">
        <v>3</v>
      </c>
      <c r="Q152" s="9">
        <v>8497</v>
      </c>
      <c r="R152" s="9">
        <v>183</v>
      </c>
      <c r="S152" s="9">
        <v>1</v>
      </c>
      <c r="T152" s="9">
        <v>9</v>
      </c>
    </row>
    <row r="153" spans="1:20" ht="15" x14ac:dyDescent="0.3">
      <c r="A153" s="10">
        <v>1.80103724297974E+16</v>
      </c>
      <c r="B153" s="10">
        <v>1.78414445699532E+16</v>
      </c>
      <c r="C153" s="9" t="s">
        <v>20</v>
      </c>
      <c r="D153" s="9" t="s">
        <v>21</v>
      </c>
      <c r="E153" s="9" t="s">
        <v>336</v>
      </c>
      <c r="F153" s="9">
        <v>0</v>
      </c>
      <c r="G153" s="11">
        <v>45199</v>
      </c>
      <c r="H153" s="11"/>
      <c r="I153" s="9" t="s">
        <v>368</v>
      </c>
      <c r="J153" s="9" t="s">
        <v>108</v>
      </c>
      <c r="K153" s="9"/>
      <c r="L153" s="9" t="s">
        <v>25</v>
      </c>
      <c r="M153" s="9">
        <v>109308</v>
      </c>
      <c r="N153" s="9">
        <v>85641</v>
      </c>
      <c r="O153" s="9">
        <v>2023</v>
      </c>
      <c r="P153" s="9">
        <v>106</v>
      </c>
      <c r="Q153" s="9">
        <v>0</v>
      </c>
      <c r="R153" s="9">
        <v>2905</v>
      </c>
      <c r="S153" s="9">
        <v>25</v>
      </c>
      <c r="T153" s="9">
        <v>7992</v>
      </c>
    </row>
    <row r="154" spans="1:20" ht="15" x14ac:dyDescent="0.3">
      <c r="A154" s="10">
        <v>1.80772036154017E+16</v>
      </c>
      <c r="B154" s="10">
        <v>1.78414445699532E+16</v>
      </c>
      <c r="C154" s="9" t="s">
        <v>20</v>
      </c>
      <c r="D154" s="9" t="s">
        <v>21</v>
      </c>
      <c r="E154" s="9" t="s">
        <v>337</v>
      </c>
      <c r="F154" s="9">
        <v>73</v>
      </c>
      <c r="G154" s="11">
        <v>45201</v>
      </c>
      <c r="H154" s="11"/>
      <c r="I154" s="9" t="s">
        <v>369</v>
      </c>
      <c r="J154" s="9" t="s">
        <v>24</v>
      </c>
      <c r="K154" s="9"/>
      <c r="L154" s="9" t="s">
        <v>25</v>
      </c>
      <c r="M154" s="9">
        <v>15816</v>
      </c>
      <c r="N154" s="9">
        <v>12695</v>
      </c>
      <c r="O154" s="9">
        <v>37</v>
      </c>
      <c r="P154" s="9">
        <v>2</v>
      </c>
      <c r="Q154" s="9">
        <v>14847</v>
      </c>
      <c r="R154" s="9">
        <v>776</v>
      </c>
      <c r="S154" s="9">
        <v>26</v>
      </c>
      <c r="T154" s="9">
        <v>169</v>
      </c>
    </row>
    <row r="155" spans="1:20" ht="15" x14ac:dyDescent="0.3">
      <c r="A155" s="10">
        <v>1.82756995931584E+16</v>
      </c>
      <c r="B155" s="10">
        <v>1.78414445699532E+16</v>
      </c>
      <c r="C155" s="9" t="s">
        <v>20</v>
      </c>
      <c r="D155" s="9" t="s">
        <v>21</v>
      </c>
      <c r="E155" s="9" t="s">
        <v>338</v>
      </c>
      <c r="F155" s="9">
        <v>76</v>
      </c>
      <c r="G155" s="11">
        <v>45202</v>
      </c>
      <c r="H155" s="11"/>
      <c r="I155" s="9" t="s">
        <v>370</v>
      </c>
      <c r="J155" s="9" t="s">
        <v>24</v>
      </c>
      <c r="K155" s="9"/>
      <c r="L155" s="9" t="s">
        <v>25</v>
      </c>
      <c r="M155" s="9">
        <v>14522</v>
      </c>
      <c r="N155" s="9">
        <v>11596</v>
      </c>
      <c r="O155" s="9">
        <v>56</v>
      </c>
      <c r="P155" s="9">
        <v>10</v>
      </c>
      <c r="Q155" s="9">
        <v>14032</v>
      </c>
      <c r="R155" s="9">
        <v>689</v>
      </c>
      <c r="S155" s="9">
        <v>5</v>
      </c>
      <c r="T155" s="9">
        <v>190</v>
      </c>
    </row>
    <row r="156" spans="1:20" ht="15" x14ac:dyDescent="0.3">
      <c r="A156" s="10">
        <v>1.80787469023982E+16</v>
      </c>
      <c r="B156" s="10">
        <v>1.78414445699532E+16</v>
      </c>
      <c r="C156" s="9" t="s">
        <v>20</v>
      </c>
      <c r="D156" s="9" t="s">
        <v>21</v>
      </c>
      <c r="E156" s="9" t="s">
        <v>339</v>
      </c>
      <c r="F156" s="9">
        <v>55</v>
      </c>
      <c r="G156" s="11">
        <v>45203</v>
      </c>
      <c r="H156" s="11"/>
      <c r="I156" s="9" t="s">
        <v>371</v>
      </c>
      <c r="J156" s="9" t="s">
        <v>24</v>
      </c>
      <c r="K156" s="9"/>
      <c r="L156" s="9" t="s">
        <v>25</v>
      </c>
      <c r="M156" s="9">
        <v>78792</v>
      </c>
      <c r="N156" s="9">
        <v>71678</v>
      </c>
      <c r="O156" s="9">
        <v>712</v>
      </c>
      <c r="P156" s="9">
        <v>886</v>
      </c>
      <c r="Q156" s="9">
        <v>76369</v>
      </c>
      <c r="R156" s="9">
        <v>2817</v>
      </c>
      <c r="S156" s="9">
        <v>58</v>
      </c>
      <c r="T156" s="9">
        <v>2440</v>
      </c>
    </row>
    <row r="157" spans="1:20" ht="15" x14ac:dyDescent="0.3">
      <c r="A157" s="10">
        <v>1.78485825480509E+16</v>
      </c>
      <c r="B157" s="10">
        <v>1.78414445699532E+16</v>
      </c>
      <c r="C157" s="9" t="s">
        <v>20</v>
      </c>
      <c r="D157" s="9" t="s">
        <v>21</v>
      </c>
      <c r="E157" s="9" t="s">
        <v>340</v>
      </c>
      <c r="F157" s="9">
        <v>38</v>
      </c>
      <c r="G157" s="11">
        <v>45204</v>
      </c>
      <c r="H157" s="11"/>
      <c r="I157" s="9" t="s">
        <v>372</v>
      </c>
      <c r="J157" s="9" t="s">
        <v>24</v>
      </c>
      <c r="K157" s="9"/>
      <c r="L157" s="9" t="s">
        <v>25</v>
      </c>
      <c r="M157" s="9">
        <v>19559</v>
      </c>
      <c r="N157" s="9">
        <v>17381</v>
      </c>
      <c r="O157" s="9">
        <v>112</v>
      </c>
      <c r="P157" s="9">
        <v>5</v>
      </c>
      <c r="Q157" s="9">
        <v>18762</v>
      </c>
      <c r="R157" s="9">
        <v>991</v>
      </c>
      <c r="S157" s="9">
        <v>13</v>
      </c>
      <c r="T157" s="9">
        <v>672</v>
      </c>
    </row>
    <row r="158" spans="1:20" ht="15" x14ac:dyDescent="0.3">
      <c r="A158" s="10">
        <v>1.8076059574374E+16</v>
      </c>
      <c r="B158" s="10">
        <v>1.78414445699532E+16</v>
      </c>
      <c r="C158" s="9" t="s">
        <v>20</v>
      </c>
      <c r="D158" s="9" t="s">
        <v>21</v>
      </c>
      <c r="E158" s="9" t="s">
        <v>341</v>
      </c>
      <c r="F158" s="9">
        <v>7</v>
      </c>
      <c r="G158" s="11">
        <v>45205</v>
      </c>
      <c r="H158" s="11"/>
      <c r="I158" s="9" t="s">
        <v>373</v>
      </c>
      <c r="J158" s="9" t="s">
        <v>24</v>
      </c>
      <c r="K158" s="9"/>
      <c r="L158" s="9" t="s">
        <v>25</v>
      </c>
      <c r="M158" s="9">
        <v>23458</v>
      </c>
      <c r="N158" s="9">
        <v>20069</v>
      </c>
      <c r="O158" s="9">
        <v>217</v>
      </c>
      <c r="P158" s="9">
        <v>1</v>
      </c>
      <c r="Q158" s="9">
        <v>22609</v>
      </c>
      <c r="R158" s="9">
        <v>747</v>
      </c>
      <c r="S158" s="9">
        <v>6</v>
      </c>
      <c r="T158" s="9">
        <v>886</v>
      </c>
    </row>
    <row r="159" spans="1:20" ht="15" x14ac:dyDescent="0.3">
      <c r="A159" s="10">
        <v>1.7866410338963E+16</v>
      </c>
      <c r="B159" s="10">
        <v>1.78414445699532E+16</v>
      </c>
      <c r="C159" s="9" t="s">
        <v>20</v>
      </c>
      <c r="D159" s="9" t="s">
        <v>21</v>
      </c>
      <c r="E159" s="9" t="s">
        <v>342</v>
      </c>
      <c r="F159" s="9">
        <v>51</v>
      </c>
      <c r="G159" s="11">
        <v>45208</v>
      </c>
      <c r="H159" s="11"/>
      <c r="I159" s="9" t="s">
        <v>374</v>
      </c>
      <c r="J159" s="9" t="s">
        <v>24</v>
      </c>
      <c r="K159" s="9"/>
      <c r="L159" s="9" t="s">
        <v>25</v>
      </c>
      <c r="M159" s="9">
        <v>33700</v>
      </c>
      <c r="N159" s="9">
        <v>31115</v>
      </c>
      <c r="O159" s="9">
        <v>184</v>
      </c>
      <c r="P159" s="9">
        <v>17</v>
      </c>
      <c r="Q159" s="9">
        <v>32074</v>
      </c>
      <c r="R159" s="9">
        <v>1502</v>
      </c>
      <c r="S159" s="9">
        <v>91</v>
      </c>
      <c r="T159" s="9">
        <v>878</v>
      </c>
    </row>
    <row r="160" spans="1:20" ht="15" x14ac:dyDescent="0.3">
      <c r="A160" s="10">
        <v>1.79895474353584E+16</v>
      </c>
      <c r="B160" s="10">
        <v>1.78414445699532E+16</v>
      </c>
      <c r="C160" s="9" t="s">
        <v>20</v>
      </c>
      <c r="D160" s="9" t="s">
        <v>21</v>
      </c>
      <c r="E160" s="9" t="s">
        <v>343</v>
      </c>
      <c r="F160" s="9">
        <v>10</v>
      </c>
      <c r="G160" s="11">
        <v>45209</v>
      </c>
      <c r="H160" s="11"/>
      <c r="I160" s="9" t="s">
        <v>375</v>
      </c>
      <c r="J160" s="9" t="s">
        <v>24</v>
      </c>
      <c r="K160" s="9"/>
      <c r="L160" s="9" t="s">
        <v>25</v>
      </c>
      <c r="M160" s="9">
        <v>23876</v>
      </c>
      <c r="N160" s="9">
        <v>19536</v>
      </c>
      <c r="O160" s="9">
        <v>7</v>
      </c>
      <c r="P160" s="9">
        <v>4</v>
      </c>
      <c r="Q160" s="9">
        <v>22829</v>
      </c>
      <c r="R160" s="9">
        <v>938</v>
      </c>
      <c r="S160" s="9">
        <v>25</v>
      </c>
      <c r="T160" s="9">
        <v>60</v>
      </c>
    </row>
    <row r="161" spans="1:20" ht="15" x14ac:dyDescent="0.3">
      <c r="A161" s="10">
        <v>1.80080020489823E+16</v>
      </c>
      <c r="B161" s="10">
        <v>1.78414445699532E+16</v>
      </c>
      <c r="C161" s="9" t="s">
        <v>20</v>
      </c>
      <c r="D161" s="9" t="s">
        <v>21</v>
      </c>
      <c r="E161" s="9" t="s">
        <v>344</v>
      </c>
      <c r="F161" s="9">
        <v>7</v>
      </c>
      <c r="G161" s="11">
        <v>45210</v>
      </c>
      <c r="H161" s="11"/>
      <c r="I161" s="9" t="s">
        <v>376</v>
      </c>
      <c r="J161" s="9" t="s">
        <v>24</v>
      </c>
      <c r="K161" s="9"/>
      <c r="L161" s="9" t="s">
        <v>25</v>
      </c>
      <c r="M161" s="9">
        <v>21033</v>
      </c>
      <c r="N161" s="9">
        <v>19239</v>
      </c>
      <c r="O161" s="9">
        <v>90</v>
      </c>
      <c r="P161" s="9">
        <v>11</v>
      </c>
      <c r="Q161" s="9">
        <v>20177</v>
      </c>
      <c r="R161" s="9">
        <v>471</v>
      </c>
      <c r="S161" s="9">
        <v>3</v>
      </c>
      <c r="T161" s="9">
        <v>539</v>
      </c>
    </row>
    <row r="162" spans="1:20" ht="15" x14ac:dyDescent="0.3">
      <c r="A162" s="10">
        <v>1.80554533154667E+16</v>
      </c>
      <c r="B162" s="10">
        <v>1.78414445699532E+16</v>
      </c>
      <c r="C162" s="9" t="s">
        <v>20</v>
      </c>
      <c r="D162" s="9" t="s">
        <v>21</v>
      </c>
      <c r="E162" s="9" t="s">
        <v>345</v>
      </c>
      <c r="F162" s="9">
        <v>45</v>
      </c>
      <c r="G162" s="11">
        <v>45212</v>
      </c>
      <c r="H162" s="11"/>
      <c r="I162" s="9" t="s">
        <v>377</v>
      </c>
      <c r="J162" s="9" t="s">
        <v>24</v>
      </c>
      <c r="K162" s="9"/>
      <c r="L162" s="9" t="s">
        <v>25</v>
      </c>
      <c r="M162" s="9">
        <v>15213</v>
      </c>
      <c r="N162" s="9">
        <v>13619</v>
      </c>
      <c r="O162" s="9">
        <v>19</v>
      </c>
      <c r="P162" s="9">
        <v>3</v>
      </c>
      <c r="Q162" s="9">
        <v>14132</v>
      </c>
      <c r="R162" s="9">
        <v>723</v>
      </c>
      <c r="S162" s="9">
        <v>23</v>
      </c>
      <c r="T162" s="9">
        <v>141</v>
      </c>
    </row>
    <row r="163" spans="1:20" ht="15" x14ac:dyDescent="0.3">
      <c r="A163" s="10">
        <v>1.80007644799832E+16</v>
      </c>
      <c r="B163" s="10">
        <v>1.78414445699532E+16</v>
      </c>
      <c r="C163" s="9" t="s">
        <v>20</v>
      </c>
      <c r="D163" s="9" t="s">
        <v>21</v>
      </c>
      <c r="E163" s="9" t="s">
        <v>346</v>
      </c>
      <c r="F163" s="9">
        <v>73</v>
      </c>
      <c r="G163" s="11">
        <v>45213</v>
      </c>
      <c r="H163" s="11"/>
      <c r="I163" s="9" t="s">
        <v>378</v>
      </c>
      <c r="J163" s="9" t="s">
        <v>24</v>
      </c>
      <c r="K163" s="9"/>
      <c r="L163" s="9" t="s">
        <v>25</v>
      </c>
      <c r="M163" s="9">
        <v>11510</v>
      </c>
      <c r="N163" s="9">
        <v>8673</v>
      </c>
      <c r="O163" s="9">
        <v>30</v>
      </c>
      <c r="P163" s="9">
        <v>3</v>
      </c>
      <c r="Q163" s="9">
        <v>12382</v>
      </c>
      <c r="R163" s="9">
        <v>447</v>
      </c>
      <c r="S163" s="9">
        <v>20</v>
      </c>
      <c r="T163" s="9">
        <v>107</v>
      </c>
    </row>
    <row r="164" spans="1:20" ht="15" x14ac:dyDescent="0.3">
      <c r="A164" s="10">
        <v>1.78944644189109E+16</v>
      </c>
      <c r="B164" s="10">
        <v>1.78414445699532E+16</v>
      </c>
      <c r="C164" s="9" t="s">
        <v>20</v>
      </c>
      <c r="D164" s="9" t="s">
        <v>21</v>
      </c>
      <c r="E164" s="9" t="s">
        <v>347</v>
      </c>
      <c r="F164" s="9">
        <v>83</v>
      </c>
      <c r="G164" s="11">
        <v>45214</v>
      </c>
      <c r="H164" s="11"/>
      <c r="I164" s="9" t="s">
        <v>379</v>
      </c>
      <c r="J164" s="9" t="s">
        <v>24</v>
      </c>
      <c r="K164" s="9"/>
      <c r="L164" s="9" t="s">
        <v>25</v>
      </c>
      <c r="M164" s="9">
        <v>13486</v>
      </c>
      <c r="N164" s="9">
        <v>11510</v>
      </c>
      <c r="O164" s="9">
        <v>63</v>
      </c>
      <c r="P164" s="9">
        <v>2</v>
      </c>
      <c r="Q164" s="9">
        <v>12378</v>
      </c>
      <c r="R164" s="9">
        <v>655</v>
      </c>
      <c r="S164" s="9">
        <v>17</v>
      </c>
      <c r="T164" s="9">
        <v>282</v>
      </c>
    </row>
    <row r="165" spans="1:20" ht="15" x14ac:dyDescent="0.3">
      <c r="A165" s="10">
        <v>1.80059007830105E+16</v>
      </c>
      <c r="B165" s="10">
        <v>1.78414445699532E+16</v>
      </c>
      <c r="C165" s="9" t="s">
        <v>20</v>
      </c>
      <c r="D165" s="9" t="s">
        <v>21</v>
      </c>
      <c r="E165" s="9" t="s">
        <v>348</v>
      </c>
      <c r="F165" s="9">
        <v>29</v>
      </c>
      <c r="G165" s="11">
        <v>45215</v>
      </c>
      <c r="H165" s="11"/>
      <c r="I165" s="9" t="s">
        <v>380</v>
      </c>
      <c r="J165" s="9" t="s">
        <v>24</v>
      </c>
      <c r="K165" s="9"/>
      <c r="L165" s="9" t="s">
        <v>25</v>
      </c>
      <c r="M165" s="9">
        <v>12690</v>
      </c>
      <c r="N165" s="9">
        <v>9768</v>
      </c>
      <c r="O165" s="9">
        <v>27</v>
      </c>
      <c r="P165" s="9">
        <v>0</v>
      </c>
      <c r="Q165" s="9">
        <v>11570</v>
      </c>
      <c r="R165" s="9">
        <v>450</v>
      </c>
      <c r="S165" s="9">
        <v>14</v>
      </c>
      <c r="T165" s="9">
        <v>171</v>
      </c>
    </row>
    <row r="166" spans="1:20" ht="15" x14ac:dyDescent="0.3">
      <c r="A166" s="10">
        <v>1.839565738001E+16</v>
      </c>
      <c r="B166" s="10">
        <v>1.78414445699532E+16</v>
      </c>
      <c r="C166" s="9" t="s">
        <v>20</v>
      </c>
      <c r="D166" s="9" t="s">
        <v>21</v>
      </c>
      <c r="E166" s="9" t="s">
        <v>349</v>
      </c>
      <c r="F166" s="9">
        <v>56</v>
      </c>
      <c r="G166" s="11">
        <v>45216</v>
      </c>
      <c r="H166" s="11"/>
      <c r="I166" s="9" t="s">
        <v>381</v>
      </c>
      <c r="J166" s="9" t="s">
        <v>24</v>
      </c>
      <c r="K166" s="9"/>
      <c r="L166" s="9" t="s">
        <v>25</v>
      </c>
      <c r="M166" s="9">
        <v>18740</v>
      </c>
      <c r="N166" s="9">
        <v>15097</v>
      </c>
      <c r="O166" s="9">
        <v>11</v>
      </c>
      <c r="P166" s="9">
        <v>1</v>
      </c>
      <c r="Q166" s="9">
        <v>16933</v>
      </c>
      <c r="R166" s="9">
        <v>674</v>
      </c>
      <c r="S166" s="9">
        <v>22</v>
      </c>
      <c r="T166" s="9">
        <v>68</v>
      </c>
    </row>
    <row r="167" spans="1:20" ht="15" x14ac:dyDescent="0.3">
      <c r="A167" s="10">
        <v>1.79156351758106E+16</v>
      </c>
      <c r="B167" s="10">
        <v>1.78414445699532E+16</v>
      </c>
      <c r="C167" s="9" t="s">
        <v>20</v>
      </c>
      <c r="D167" s="9" t="s">
        <v>21</v>
      </c>
      <c r="E167" s="9" t="s">
        <v>350</v>
      </c>
      <c r="F167" s="9">
        <v>20</v>
      </c>
      <c r="G167" s="11">
        <v>45217</v>
      </c>
      <c r="H167" s="11"/>
      <c r="I167" s="9" t="s">
        <v>382</v>
      </c>
      <c r="J167" s="9" t="s">
        <v>24</v>
      </c>
      <c r="K167" s="9"/>
      <c r="L167" s="9" t="s">
        <v>25</v>
      </c>
      <c r="M167" s="9">
        <v>10339</v>
      </c>
      <c r="N167" s="9">
        <v>8784</v>
      </c>
      <c r="O167" s="9">
        <v>73</v>
      </c>
      <c r="P167" s="9">
        <v>3</v>
      </c>
      <c r="Q167" s="9">
        <v>9334</v>
      </c>
      <c r="R167" s="9">
        <v>423</v>
      </c>
      <c r="S167" s="9">
        <v>2</v>
      </c>
      <c r="T167" s="9">
        <v>165</v>
      </c>
    </row>
    <row r="168" spans="1:20" ht="15" x14ac:dyDescent="0.3">
      <c r="A168" s="10">
        <v>1.80299413487168E+16</v>
      </c>
      <c r="B168" s="10">
        <v>1.78414445699532E+16</v>
      </c>
      <c r="C168" s="9" t="s">
        <v>20</v>
      </c>
      <c r="D168" s="9" t="s">
        <v>21</v>
      </c>
      <c r="E168" s="9" t="s">
        <v>351</v>
      </c>
      <c r="F168" s="9">
        <v>14</v>
      </c>
      <c r="G168" s="11">
        <v>45218</v>
      </c>
      <c r="H168" s="11"/>
      <c r="I168" s="9" t="s">
        <v>383</v>
      </c>
      <c r="J168" s="9" t="s">
        <v>24</v>
      </c>
      <c r="K168" s="9"/>
      <c r="L168" s="9" t="s">
        <v>25</v>
      </c>
      <c r="M168" s="9">
        <v>31735</v>
      </c>
      <c r="N168" s="9">
        <v>28745</v>
      </c>
      <c r="O168" s="9">
        <v>305</v>
      </c>
      <c r="P168" s="9">
        <v>33</v>
      </c>
      <c r="Q168" s="9">
        <v>28797</v>
      </c>
      <c r="R168" s="9">
        <v>933</v>
      </c>
      <c r="S168" s="9">
        <v>14</v>
      </c>
      <c r="T168" s="9">
        <v>1237</v>
      </c>
    </row>
    <row r="169" spans="1:20" ht="15" x14ac:dyDescent="0.3">
      <c r="A169" s="10">
        <v>1.78597499070285E+16</v>
      </c>
      <c r="B169" s="10">
        <v>1.78414445699532E+16</v>
      </c>
      <c r="C169" s="9" t="s">
        <v>20</v>
      </c>
      <c r="D169" s="9" t="s">
        <v>21</v>
      </c>
      <c r="E169" s="9" t="s">
        <v>352</v>
      </c>
      <c r="F169" s="9">
        <v>0</v>
      </c>
      <c r="G169" s="11">
        <v>45219</v>
      </c>
      <c r="H169" s="11"/>
      <c r="I169" s="9" t="s">
        <v>384</v>
      </c>
      <c r="J169" s="9" t="s">
        <v>138</v>
      </c>
      <c r="K169" s="9"/>
      <c r="L169" s="9" t="s">
        <v>25</v>
      </c>
      <c r="M169" s="9">
        <v>8518</v>
      </c>
      <c r="N169" s="9">
        <v>7025</v>
      </c>
      <c r="O169" s="9">
        <v>6</v>
      </c>
      <c r="P169" s="9">
        <v>0</v>
      </c>
      <c r="Q169" s="9">
        <v>0</v>
      </c>
      <c r="R169" s="9">
        <v>135</v>
      </c>
      <c r="S169" s="9">
        <v>3</v>
      </c>
      <c r="T169" s="9">
        <v>48</v>
      </c>
    </row>
    <row r="170" spans="1:20" ht="15" x14ac:dyDescent="0.3">
      <c r="A170" s="10">
        <v>1.79212515717186E+16</v>
      </c>
      <c r="B170" s="10">
        <v>1.78414445699532E+16</v>
      </c>
      <c r="C170" s="9" t="s">
        <v>20</v>
      </c>
      <c r="D170" s="9" t="s">
        <v>21</v>
      </c>
      <c r="E170" s="9" t="s">
        <v>353</v>
      </c>
      <c r="F170" s="9">
        <v>8</v>
      </c>
      <c r="G170" s="11">
        <v>45222</v>
      </c>
      <c r="H170" s="11"/>
      <c r="I170" s="9" t="s">
        <v>385</v>
      </c>
      <c r="J170" s="9" t="s">
        <v>24</v>
      </c>
      <c r="K170" s="9"/>
      <c r="L170" s="9" t="s">
        <v>25</v>
      </c>
      <c r="M170" s="9">
        <v>17614</v>
      </c>
      <c r="N170" s="9">
        <v>15394</v>
      </c>
      <c r="O170" s="9">
        <v>135</v>
      </c>
      <c r="P170" s="9">
        <v>2</v>
      </c>
      <c r="Q170" s="9">
        <v>15683</v>
      </c>
      <c r="R170" s="9">
        <v>609</v>
      </c>
      <c r="S170" s="9">
        <v>7</v>
      </c>
      <c r="T170" s="9">
        <v>901</v>
      </c>
    </row>
    <row r="171" spans="1:20" ht="15" x14ac:dyDescent="0.3">
      <c r="A171" s="10">
        <v>1.7985558860261E+16</v>
      </c>
      <c r="B171" s="10">
        <v>1.78414445699532E+16</v>
      </c>
      <c r="C171" s="9" t="s">
        <v>20</v>
      </c>
      <c r="D171" s="9" t="s">
        <v>21</v>
      </c>
      <c r="E171" s="9" t="s">
        <v>354</v>
      </c>
      <c r="F171" s="9">
        <v>44</v>
      </c>
      <c r="G171" s="11">
        <v>45223</v>
      </c>
      <c r="H171" s="11"/>
      <c r="I171" s="9" t="s">
        <v>386</v>
      </c>
      <c r="J171" s="9" t="s">
        <v>24</v>
      </c>
      <c r="K171" s="9"/>
      <c r="L171" s="9" t="s">
        <v>25</v>
      </c>
      <c r="M171" s="9">
        <v>14284</v>
      </c>
      <c r="N171" s="9">
        <v>10779</v>
      </c>
      <c r="O171" s="9">
        <v>17</v>
      </c>
      <c r="P171" s="9">
        <v>0</v>
      </c>
      <c r="Q171" s="9">
        <v>12688</v>
      </c>
      <c r="R171" s="9">
        <v>450</v>
      </c>
      <c r="S171" s="9">
        <v>11</v>
      </c>
      <c r="T171" s="9">
        <v>38</v>
      </c>
    </row>
    <row r="172" spans="1:20" ht="15" x14ac:dyDescent="0.3">
      <c r="A172" s="10">
        <v>1.79856092844353E+16</v>
      </c>
      <c r="B172" s="10">
        <v>1.78414445699532E+16</v>
      </c>
      <c r="C172" s="9" t="s">
        <v>20</v>
      </c>
      <c r="D172" s="9" t="s">
        <v>21</v>
      </c>
      <c r="E172" s="9" t="s">
        <v>355</v>
      </c>
      <c r="F172" s="9">
        <v>7</v>
      </c>
      <c r="G172" s="11">
        <v>45224</v>
      </c>
      <c r="H172" s="11"/>
      <c r="I172" s="9" t="s">
        <v>387</v>
      </c>
      <c r="J172" s="9" t="s">
        <v>24</v>
      </c>
      <c r="K172" s="9"/>
      <c r="L172" s="9" t="s">
        <v>25</v>
      </c>
      <c r="M172" s="9">
        <v>15897</v>
      </c>
      <c r="N172" s="9">
        <v>13580</v>
      </c>
      <c r="O172" s="9">
        <v>36</v>
      </c>
      <c r="P172" s="9">
        <v>3</v>
      </c>
      <c r="Q172" s="9">
        <v>14485</v>
      </c>
      <c r="R172" s="9">
        <v>612</v>
      </c>
      <c r="S172" s="9">
        <v>16</v>
      </c>
      <c r="T172" s="9">
        <v>51</v>
      </c>
    </row>
    <row r="173" spans="1:20" ht="15" x14ac:dyDescent="0.3">
      <c r="A173" s="10">
        <v>1.80419469404965E+16</v>
      </c>
      <c r="B173" s="10">
        <v>1.78414445699532E+16</v>
      </c>
      <c r="C173" s="9" t="s">
        <v>20</v>
      </c>
      <c r="D173" s="9" t="s">
        <v>21</v>
      </c>
      <c r="E173" s="9" t="s">
        <v>356</v>
      </c>
      <c r="F173" s="9">
        <v>28</v>
      </c>
      <c r="G173" s="11">
        <v>45225</v>
      </c>
      <c r="H173" s="11"/>
      <c r="I173" s="9" t="s">
        <v>388</v>
      </c>
      <c r="J173" s="9" t="s">
        <v>24</v>
      </c>
      <c r="K173" s="9"/>
      <c r="L173" s="9" t="s">
        <v>25</v>
      </c>
      <c r="M173" s="9">
        <v>37991</v>
      </c>
      <c r="N173" s="9">
        <v>34714</v>
      </c>
      <c r="O173" s="9">
        <v>156</v>
      </c>
      <c r="P173" s="9">
        <v>10</v>
      </c>
      <c r="Q173" s="9">
        <v>35122</v>
      </c>
      <c r="R173" s="9">
        <v>1579</v>
      </c>
      <c r="S173" s="9">
        <v>289</v>
      </c>
      <c r="T173" s="9">
        <v>905</v>
      </c>
    </row>
    <row r="174" spans="1:20" ht="15" x14ac:dyDescent="0.3">
      <c r="A174" s="10">
        <v>1.79981118142256E+16</v>
      </c>
      <c r="B174" s="10">
        <v>1.78414445699532E+16</v>
      </c>
      <c r="C174" s="9" t="s">
        <v>20</v>
      </c>
      <c r="D174" s="9" t="s">
        <v>21</v>
      </c>
      <c r="E174" s="9" t="s">
        <v>357</v>
      </c>
      <c r="F174" s="9">
        <v>19</v>
      </c>
      <c r="G174" s="11">
        <v>45226</v>
      </c>
      <c r="H174" s="11"/>
      <c r="I174" s="9" t="s">
        <v>389</v>
      </c>
      <c r="J174" s="9" t="s">
        <v>24</v>
      </c>
      <c r="K174" s="9"/>
      <c r="L174" s="9" t="s">
        <v>25</v>
      </c>
      <c r="M174" s="9">
        <v>5962</v>
      </c>
      <c r="N174" s="9">
        <v>5573</v>
      </c>
      <c r="O174" s="9">
        <v>13</v>
      </c>
      <c r="P174" s="9">
        <v>0</v>
      </c>
      <c r="Q174" s="9">
        <v>6129</v>
      </c>
      <c r="R174" s="9">
        <v>314</v>
      </c>
      <c r="S174" s="9">
        <v>1</v>
      </c>
      <c r="T174" s="9">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Problem</vt:lpstr>
      <vt:lpstr>Dashboard</vt:lpstr>
      <vt:lpstr>Daily Stats Data</vt:lpstr>
      <vt:lpstr>Content Stats Data</vt:lpstr>
      <vt:lpstr>Dashboard 2</vt:lpstr>
      <vt:lpstr>reach</vt:lpstr>
      <vt:lpstr>profile_visits</vt:lpstr>
      <vt:lpstr>new_followers</vt:lpstr>
      <vt:lpstr>content</vt:lpstr>
      <vt:lpstr>newdata</vt:lpstr>
      <vt:lpstr>Daily Stats Pivot</vt:lpstr>
      <vt:lpstr>Daily Stats</vt:lpstr>
      <vt:lpstr>Analysis</vt:lpstr>
      <vt:lpstr>Content Pivot</vt:lpstr>
      <vt:lpstr>Content Stats</vt:lpstr>
      <vt:lpstr>age_gender</vt:lpstr>
      <vt:lpstr>top_city</vt:lpstr>
      <vt:lpstr>top_countries</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Yukta</dc:creator>
  <cp:lastModifiedBy>Kalpesh Ghadigaonkar</cp:lastModifiedBy>
  <dcterms:created xsi:type="dcterms:W3CDTF">2015-06-05T18:17:20Z</dcterms:created>
  <dcterms:modified xsi:type="dcterms:W3CDTF">2024-02-11T01:11:46Z</dcterms:modified>
</cp:coreProperties>
</file>