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external/doc/personal/stock/002661_克明面业/"/>
    </mc:Choice>
  </mc:AlternateContent>
  <bookViews>
    <workbookView xWindow="0" yWindow="460" windowWidth="25600" windowHeight="14780" tabRatio="500"/>
  </bookViews>
  <sheets>
    <sheet name="经营活动现金流净额和净利润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D13" i="1"/>
  <c r="E5" i="1"/>
  <c r="E6" i="1"/>
  <c r="E7" i="1"/>
  <c r="E8" i="1"/>
  <c r="E9" i="1"/>
  <c r="E10" i="1"/>
  <c r="E11" i="1"/>
  <c r="E12" i="1"/>
  <c r="E13" i="1"/>
  <c r="E4" i="1"/>
  <c r="C13" i="1"/>
  <c r="B13" i="1"/>
  <c r="G7" i="1"/>
  <c r="G8" i="1"/>
  <c r="G9" i="1"/>
  <c r="G10" i="1"/>
  <c r="G11" i="1"/>
  <c r="G12" i="1"/>
  <c r="G13" i="1"/>
  <c r="G14" i="1"/>
  <c r="G15" i="1"/>
  <c r="G5" i="1"/>
  <c r="G6" i="1"/>
  <c r="G4" i="1"/>
</calcChain>
</file>

<file path=xl/sharedStrings.xml><?xml version="1.0" encoding="utf-8"?>
<sst xmlns="http://schemas.openxmlformats.org/spreadsheetml/2006/main" count="10" uniqueCount="10">
  <si>
    <t>年份</t>
    <rPh sb="0" eb="1">
      <t>nian'f</t>
    </rPh>
    <phoneticPr fontId="1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</si>
  <si>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1" type="noConversion"/>
  </si>
  <si>
    <t>净利润</t>
    <rPh sb="0" eb="1">
      <t>jing'li'run</t>
    </rPh>
    <phoneticPr fontId="1" type="noConversion"/>
  </si>
  <si>
    <t>差值</t>
    <rPh sb="0" eb="1">
      <t>cha'zhi</t>
    </rPh>
    <phoneticPr fontId="1" type="noConversion"/>
  </si>
  <si>
    <t>应收款及票据</t>
    <rPh sb="0" eb="1">
      <t>ying'shou'kuan</t>
    </rPh>
    <rPh sb="3" eb="4">
      <t>ji</t>
    </rPh>
    <rPh sb="4" eb="5">
      <t>piao'ju</t>
    </rPh>
    <phoneticPr fontId="1" type="noConversion"/>
  </si>
  <si>
    <t>加</t>
    <rPh sb="0" eb="1">
      <t>jia</t>
    </rPh>
    <phoneticPr fontId="1" type="noConversion"/>
  </si>
  <si>
    <t>扣非净利润</t>
    <rPh sb="0" eb="1">
      <t>kou'fei</t>
    </rPh>
    <rPh sb="2" eb="3">
      <t>jing'li'run</t>
    </rPh>
    <phoneticPr fontId="1" type="noConversion"/>
  </si>
  <si>
    <t>合计</t>
    <rPh sb="0" eb="1">
      <t>he'ji</t>
    </rPh>
    <phoneticPr fontId="1" type="noConversion"/>
  </si>
  <si>
    <t>扣非占比</t>
    <rPh sb="0" eb="1">
      <t>kou'fei</t>
    </rPh>
    <rPh sb="2" eb="3">
      <t>zhan'bi</t>
    </rPh>
    <phoneticPr fontId="1" type="noConversion"/>
  </si>
  <si>
    <t>现金流净利润比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</si>
</sst>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"/>
  <sheetViews>
    <sheetView tabSelected="1" workbookViewId="0">
      <selection activeCell="I24" sqref="I24"/>
    </sheetView>
  </sheetViews>
  <sheetFormatPr baseColWidth="10" defaultRowHeight="16" x14ac:dyDescent="0.2"/>
  <cols>
    <col min="1" max="1" width="15.33203125" customWidth="1"/>
    <col min="2" max="2" width="19.5" customWidth="1"/>
    <col min="3" max="3" width="14.83203125" bestFit="1" customWidth="1"/>
    <col min="4" max="6" width="14.83203125" customWidth="1"/>
    <col min="7" max="7" width="16.5" customWidth="1"/>
    <col min="8" max="8" width="16.6640625" customWidth="1"/>
  </cols>
  <sheetData>
    <row r="2" spans="1:21" x14ac:dyDescent="0.2">
      <c r="H2" t="s">
        <v>5</v>
      </c>
    </row>
    <row r="3" spans="1:21" x14ac:dyDescent="0.2">
      <c r="A3" t="s">
        <v>0</v>
      </c>
      <c r="B3" t="s">
        <v>1</v>
      </c>
      <c r="C3" t="s">
        <v>2</v>
      </c>
      <c r="D3" t="s">
        <v>6</v>
      </c>
      <c r="E3" t="s">
        <v>8</v>
      </c>
      <c r="F3" t="s">
        <v>9</v>
      </c>
      <c r="G3" t="s">
        <v>3</v>
      </c>
      <c r="H3" t="s">
        <v>4</v>
      </c>
    </row>
    <row r="4" spans="1:21" x14ac:dyDescent="0.2">
      <c r="A4">
        <v>2018</v>
      </c>
      <c r="B4" s="1">
        <v>223198666.34999999</v>
      </c>
      <c r="C4" s="1">
        <v>185909492.16</v>
      </c>
      <c r="D4" s="1">
        <v>134086235.09</v>
      </c>
      <c r="E4" s="2">
        <f>D4/C4</f>
        <v>0.72124469564254878</v>
      </c>
      <c r="F4" s="2">
        <f>B4/C4</f>
        <v>1.200577032171696</v>
      </c>
      <c r="G4" s="1">
        <f t="shared" ref="G4:G12" si="0">B4-C4+H4</f>
        <v>272851290.24000001</v>
      </c>
      <c r="H4" s="1">
        <v>235562116.05000001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>
        <v>2017</v>
      </c>
      <c r="B5" s="1">
        <v>-21943972.870000001</v>
      </c>
      <c r="C5" s="1">
        <v>112675192.73999999</v>
      </c>
      <c r="D5" s="1">
        <v>76779530.319999993</v>
      </c>
      <c r="E5" s="2">
        <f t="shared" ref="E5:E13" si="1">D5/C5</f>
        <v>0.68142355431483592</v>
      </c>
      <c r="F5" s="2">
        <f t="shared" ref="F5:F13" si="2">B5/C5</f>
        <v>-0.1947542519020678</v>
      </c>
      <c r="G5" s="1">
        <f t="shared" si="0"/>
        <v>135571241.78</v>
      </c>
      <c r="H5" s="1">
        <v>270190407.38999999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">
      <c r="A6">
        <v>2016</v>
      </c>
      <c r="B6" s="1">
        <v>27168564.59</v>
      </c>
      <c r="C6" s="1">
        <v>137062829.18000001</v>
      </c>
      <c r="D6" s="1">
        <v>106024557.31</v>
      </c>
      <c r="E6" s="2">
        <f t="shared" si="1"/>
        <v>0.77354712393074498</v>
      </c>
      <c r="F6" s="2">
        <f t="shared" si="2"/>
        <v>0.19821978542643709</v>
      </c>
      <c r="G6" s="1">
        <f t="shared" si="0"/>
        <v>-109894264.59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>
        <v>2015</v>
      </c>
      <c r="B7" s="1">
        <v>142106431.84999999</v>
      </c>
      <c r="C7" s="1">
        <v>106024557.31</v>
      </c>
      <c r="D7" s="1">
        <v>93969173.829999998</v>
      </c>
      <c r="E7" s="2">
        <f t="shared" si="1"/>
        <v>0.88629630921493163</v>
      </c>
      <c r="F7" s="2">
        <f t="shared" si="2"/>
        <v>1.340316200844885</v>
      </c>
      <c r="G7" s="1">
        <f t="shared" si="0"/>
        <v>36081874.539999992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">
      <c r="A8">
        <v>2014</v>
      </c>
      <c r="B8" s="1">
        <v>61327374.520000003</v>
      </c>
      <c r="C8" s="1">
        <v>65799710.090000004</v>
      </c>
      <c r="D8" s="1">
        <v>46177827.479999997</v>
      </c>
      <c r="E8" s="2">
        <f t="shared" si="1"/>
        <v>0.70179378323762454</v>
      </c>
      <c r="F8" s="2">
        <f t="shared" si="2"/>
        <v>0.93203107484998338</v>
      </c>
      <c r="G8" s="1">
        <f t="shared" si="0"/>
        <v>-4472335.57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">
      <c r="A9">
        <v>2013</v>
      </c>
      <c r="B9" s="1">
        <v>57994293.539999999</v>
      </c>
      <c r="C9" s="1">
        <v>87132277.099999994</v>
      </c>
      <c r="D9" s="1">
        <v>78230400.459999993</v>
      </c>
      <c r="E9" s="2">
        <f t="shared" si="1"/>
        <v>0.8978349133492346</v>
      </c>
      <c r="F9" s="2">
        <f t="shared" si="2"/>
        <v>0.66558909591495119</v>
      </c>
      <c r="G9" s="1">
        <f t="shared" si="0"/>
        <v>-29137983.559999995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">
      <c r="A10">
        <v>2012</v>
      </c>
      <c r="B10" s="1">
        <v>108910890.29000001</v>
      </c>
      <c r="C10" s="1">
        <v>80408998.359999999</v>
      </c>
      <c r="D10" s="1">
        <v>73596634.219999999</v>
      </c>
      <c r="E10" s="2">
        <f t="shared" si="1"/>
        <v>0.91527858474868329</v>
      </c>
      <c r="F10" s="2">
        <f t="shared" si="2"/>
        <v>1.354461472115271</v>
      </c>
      <c r="G10" s="1">
        <f t="shared" si="0"/>
        <v>28501891.930000007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A11">
        <v>2011</v>
      </c>
      <c r="B11" s="1">
        <v>76415806.239999995</v>
      </c>
      <c r="C11" s="1">
        <v>65720196.159999996</v>
      </c>
      <c r="D11" s="1">
        <v>60825555.299999997</v>
      </c>
      <c r="E11" s="2">
        <f t="shared" si="1"/>
        <v>0.92552303331408681</v>
      </c>
      <c r="F11" s="2">
        <f t="shared" si="2"/>
        <v>1.1627446463178663</v>
      </c>
      <c r="G11" s="1">
        <f t="shared" si="0"/>
        <v>10695610.079999998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">
      <c r="A12">
        <v>2010</v>
      </c>
      <c r="B12" s="1">
        <v>105735045.70999999</v>
      </c>
      <c r="C12" s="1">
        <v>51147870.409999996</v>
      </c>
      <c r="D12" s="1">
        <v>51147870.409999996</v>
      </c>
      <c r="E12" s="2">
        <f t="shared" si="1"/>
        <v>1</v>
      </c>
      <c r="F12" s="2">
        <f t="shared" si="2"/>
        <v>2.067242386876142</v>
      </c>
      <c r="G12" s="1">
        <f t="shared" si="0"/>
        <v>54587175.299999997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">
      <c r="A13" t="s">
        <v>7</v>
      </c>
      <c r="B13" s="1">
        <f>SUM(B4:B12)</f>
        <v>780913100.22000003</v>
      </c>
      <c r="C13" s="1">
        <f>SUM(C4:C12)</f>
        <v>891881123.50999999</v>
      </c>
      <c r="D13" s="1">
        <f>SUM(D4:D12)</f>
        <v>720837784.41999996</v>
      </c>
      <c r="E13" s="2">
        <f t="shared" si="1"/>
        <v>0.80822181949892757</v>
      </c>
      <c r="F13" s="2">
        <f t="shared" si="2"/>
        <v>0.87557980501562238</v>
      </c>
      <c r="G13" s="1">
        <f t="shared" ref="G13:G15" si="3">B13-C13+H13</f>
        <v>-110968023.28999996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">
      <c r="B14" s="1"/>
      <c r="C14" s="1"/>
      <c r="D14" s="1"/>
      <c r="E14" s="1"/>
      <c r="F14" s="1"/>
      <c r="G14" s="1">
        <f t="shared" si="3"/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">
      <c r="B15" s="1"/>
      <c r="C15" s="1"/>
      <c r="D15" s="1"/>
      <c r="E15" s="1"/>
      <c r="F15" s="1"/>
      <c r="G15" s="1">
        <f t="shared" si="3"/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经营活动现金流净额和净利润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2019-07-16T01:54:58Z</dcterms:created>
  <dcterms:modified xsi:type="dcterms:W3CDTF">2019-07-16T02:34:40Z</dcterms:modified>
</cp:coreProperties>
</file>