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external/doc/personal/stock/600519_贵州茅台/"/>
    </mc:Choice>
  </mc:AlternateContent>
  <bookViews>
    <workbookView xWindow="1180" yWindow="2680" windowWidth="24560" windowHeight="135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U4" i="1"/>
  <c r="P4" i="1"/>
  <c r="R4" i="1"/>
  <c r="X4" i="1"/>
  <c r="X14" i="1"/>
  <c r="U14" i="1"/>
  <c r="R14" i="1"/>
  <c r="P14" i="1"/>
  <c r="D14" i="1"/>
  <c r="B14" i="1"/>
  <c r="F14" i="1"/>
  <c r="C14" i="1"/>
  <c r="E14" i="1"/>
  <c r="X13" i="1"/>
  <c r="U13" i="1"/>
  <c r="R13" i="1"/>
  <c r="P13" i="1"/>
  <c r="F13" i="1"/>
  <c r="E13" i="1"/>
  <c r="A5" i="1"/>
  <c r="A6" i="1"/>
  <c r="A7" i="1"/>
  <c r="A8" i="1"/>
  <c r="A9" i="1"/>
  <c r="A10" i="1"/>
  <c r="A11" i="1"/>
  <c r="A12" i="1"/>
  <c r="A13" i="1"/>
  <c r="X12" i="1"/>
  <c r="U12" i="1"/>
  <c r="R12" i="1"/>
  <c r="P12" i="1"/>
  <c r="F12" i="1"/>
  <c r="E12" i="1"/>
  <c r="X11" i="1"/>
  <c r="U11" i="1"/>
  <c r="R11" i="1"/>
  <c r="P11" i="1"/>
  <c r="F11" i="1"/>
  <c r="E11" i="1"/>
  <c r="X10" i="1"/>
  <c r="U10" i="1"/>
  <c r="R10" i="1"/>
  <c r="P10" i="1"/>
  <c r="F10" i="1"/>
  <c r="E10" i="1"/>
  <c r="X9" i="1"/>
  <c r="U9" i="1"/>
  <c r="R9" i="1"/>
  <c r="P9" i="1"/>
  <c r="F9" i="1"/>
  <c r="E9" i="1"/>
  <c r="X8" i="1"/>
  <c r="U8" i="1"/>
  <c r="R8" i="1"/>
  <c r="P8" i="1"/>
  <c r="F8" i="1"/>
  <c r="E8" i="1"/>
  <c r="X7" i="1"/>
  <c r="U7" i="1"/>
  <c r="R7" i="1"/>
  <c r="P7" i="1"/>
  <c r="F7" i="1"/>
  <c r="E7" i="1"/>
  <c r="X6" i="1"/>
  <c r="U6" i="1"/>
  <c r="R6" i="1"/>
  <c r="P6" i="1"/>
  <c r="F6" i="1"/>
  <c r="E6" i="1"/>
  <c r="X5" i="1"/>
  <c r="U5" i="1"/>
  <c r="R5" i="1"/>
  <c r="P5" i="1"/>
  <c r="H5" i="1"/>
  <c r="I5" i="1"/>
  <c r="F5" i="1"/>
  <c r="E5" i="1"/>
  <c r="I4" i="1"/>
  <c r="F4" i="1"/>
  <c r="E4" i="1"/>
</calcChain>
</file>

<file path=xl/sharedStrings.xml><?xml version="1.0" encoding="utf-8"?>
<sst xmlns="http://schemas.openxmlformats.org/spreadsheetml/2006/main" count="32" uniqueCount="25">
  <si>
    <t>加</t>
    <rPh sb="0" eb="1">
      <t>jia</t>
    </rPh>
    <phoneticPr fontId="1" type="noConversion"/>
  </si>
  <si>
    <t>年份</t>
    <rPh sb="0" eb="1">
      <t>nian'fen</t>
    </rPh>
    <phoneticPr fontId="1" type="noConversion"/>
  </si>
  <si>
    <t>净利润</t>
    <rPh sb="0" eb="1">
      <t>jing'li'run</t>
    </rPh>
    <phoneticPr fontId="1" type="noConversion"/>
  </si>
  <si>
    <t>扣非净利润</t>
    <rPh sb="0" eb="1">
      <t>kou'fei</t>
    </rPh>
    <rPh sb="2" eb="3">
      <t>jing'li'run</t>
    </rPh>
    <phoneticPr fontId="1" type="noConversion"/>
  </si>
  <si>
    <t>经营活动净额</t>
    <rPh sb="0" eb="1">
      <t>jing'ying</t>
    </rPh>
    <rPh sb="2" eb="3">
      <t>huo'dong</t>
    </rPh>
    <rPh sb="4" eb="5">
      <t>jing'e</t>
    </rPh>
    <phoneticPr fontId="1" type="noConversion"/>
  </si>
  <si>
    <t>扣非占比</t>
    <rPh sb="0" eb="1">
      <t>kou'fei</t>
    </rPh>
    <rPh sb="2" eb="3">
      <t>zhan'bi</t>
    </rPh>
    <phoneticPr fontId="1" type="noConversion"/>
  </si>
  <si>
    <t>现利比</t>
    <rPh sb="0" eb="1">
      <t>xian</t>
    </rPh>
    <rPh sb="1" eb="2">
      <t>li</t>
    </rPh>
    <rPh sb="2" eb="3">
      <t>bi</t>
    </rPh>
    <phoneticPr fontId="1" type="noConversion"/>
  </si>
  <si>
    <t>计算现金流</t>
    <rPh sb="0" eb="1">
      <t>ji'suan</t>
    </rPh>
    <rPh sb="2" eb="3">
      <t>xian'jin'liu</t>
    </rPh>
    <phoneticPr fontId="1" type="noConversion"/>
  </si>
  <si>
    <t>现金流差值</t>
    <rPh sb="0" eb="1">
      <t>xian'jin'liu</t>
    </rPh>
    <rPh sb="3" eb="4">
      <t>cha'zhi</t>
    </rPh>
    <phoneticPr fontId="1" type="noConversion"/>
  </si>
  <si>
    <t>资产减值</t>
    <rPh sb="0" eb="1">
      <t>zi'chan</t>
    </rPh>
    <rPh sb="2" eb="3">
      <t>jian'zhi</t>
    </rPh>
    <phoneticPr fontId="1" type="noConversion"/>
  </si>
  <si>
    <t>折旧</t>
    <rPh sb="0" eb="1">
      <t>zhe'jiu</t>
    </rPh>
    <phoneticPr fontId="1" type="noConversion"/>
  </si>
  <si>
    <t>无形资产摊销</t>
    <rPh sb="0" eb="1">
      <t>wu'xing</t>
    </rPh>
    <rPh sb="2" eb="3">
      <t>zi'chan</t>
    </rPh>
    <rPh sb="4" eb="5">
      <t>tan'xiao</t>
    </rPh>
    <phoneticPr fontId="1" type="noConversion"/>
  </si>
  <si>
    <t>存货</t>
    <rPh sb="0" eb="1">
      <t>cun'huo</t>
    </rPh>
    <phoneticPr fontId="1" type="noConversion"/>
  </si>
  <si>
    <t>应收款</t>
    <rPh sb="0" eb="1">
      <t>ying'shou</t>
    </rPh>
    <rPh sb="2" eb="3">
      <t>kuan</t>
    </rPh>
    <phoneticPr fontId="1" type="noConversion"/>
  </si>
  <si>
    <t>应收款减少</t>
    <rPh sb="0" eb="1">
      <t>ying'shou'kuan</t>
    </rPh>
    <rPh sb="3" eb="4">
      <t>jian'shao</t>
    </rPh>
    <phoneticPr fontId="1" type="noConversion"/>
  </si>
  <si>
    <t>应付</t>
    <rPh sb="0" eb="1">
      <t>ying'fu</t>
    </rPh>
    <phoneticPr fontId="1" type="noConversion"/>
  </si>
  <si>
    <t>应付增加</t>
    <rPh sb="0" eb="1">
      <t>ying'fu</t>
    </rPh>
    <rPh sb="2" eb="3">
      <t>zeng'jia</t>
    </rPh>
    <phoneticPr fontId="1" type="noConversion"/>
  </si>
  <si>
    <t>递延所得税资产</t>
    <rPh sb="0" eb="1">
      <t>di'yan</t>
    </rPh>
    <rPh sb="2" eb="3">
      <t>suo'de'shui</t>
    </rPh>
    <rPh sb="5" eb="6">
      <t>zi'chan</t>
    </rPh>
    <phoneticPr fontId="1" type="noConversion"/>
  </si>
  <si>
    <t>递延所得税资产减少</t>
    <rPh sb="0" eb="1">
      <t>di'yan</t>
    </rPh>
    <rPh sb="2" eb="3">
      <t>suo'de'shui</t>
    </rPh>
    <rPh sb="5" eb="6">
      <t>zi'chan</t>
    </rPh>
    <rPh sb="7" eb="8">
      <t>jian'shao</t>
    </rPh>
    <phoneticPr fontId="1" type="noConversion"/>
  </si>
  <si>
    <t>合计</t>
    <rPh sb="0" eb="1">
      <t>he'ji</t>
    </rPh>
    <phoneticPr fontId="1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</si>
  <si>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1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</si>
  <si>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1" type="noConversion"/>
  </si>
  <si>
    <t>存货减少</t>
    <rPh sb="0" eb="1">
      <t>cun'huo</t>
    </rPh>
    <rPh sb="2" eb="3">
      <t>jian'shoa</t>
    </rPh>
    <phoneticPr fontId="1" type="noConversion"/>
  </si>
  <si>
    <t>真实应付</t>
    <rPh sb="0" eb="1">
      <t>zhen'shi</t>
    </rPh>
    <rPh sb="2" eb="3">
      <t>ying'fu</t>
    </rPh>
    <phoneticPr fontId="1" type="noConversion"/>
  </si>
  <si>
    <t>真实应收减少</t>
    <rPh sb="0" eb="1">
      <t>zhen'shi</t>
    </rPh>
    <rPh sb="2" eb="3">
      <t>ying'shou</t>
    </rPh>
    <rPh sb="4" eb="5">
      <t>jian'shao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</si>
</sst>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"/>
  <sheetViews>
    <sheetView tabSelected="1" workbookViewId="0">
      <selection activeCell="H13" sqref="H13"/>
    </sheetView>
  </sheetViews>
  <sheetFormatPr baseColWidth="10" defaultRowHeight="16" x14ac:dyDescent="0.2"/>
  <cols>
    <col min="2" max="2" width="17.83203125" customWidth="1"/>
    <col min="3" max="3" width="18.33203125" customWidth="1"/>
    <col min="4" max="4" width="19.33203125" customWidth="1"/>
    <col min="7" max="7" width="17.5" bestFit="1" customWidth="1"/>
    <col min="8" max="8" width="17.5" customWidth="1"/>
    <col min="9" max="9" width="21.83203125" customWidth="1"/>
    <col min="10" max="10" width="14.6640625" customWidth="1"/>
    <col min="11" max="11" width="16.5" customWidth="1"/>
    <col min="12" max="12" width="14.1640625" customWidth="1"/>
    <col min="13" max="15" width="17" customWidth="1"/>
    <col min="16" max="16" width="16.83203125" customWidth="1"/>
    <col min="17" max="17" width="19.83203125" customWidth="1"/>
    <col min="18" max="19" width="17" customWidth="1"/>
    <col min="20" max="20" width="16.5" customWidth="1"/>
    <col min="21" max="21" width="16.1640625" customWidth="1"/>
    <col min="22" max="22" width="17.83203125" customWidth="1"/>
    <col min="23" max="23" width="16.83203125" customWidth="1"/>
    <col min="24" max="24" width="17.1640625" customWidth="1"/>
  </cols>
  <sheetData>
    <row r="2" spans="1:24" x14ac:dyDescent="0.2">
      <c r="J2" t="s">
        <v>0</v>
      </c>
      <c r="K2" t="s">
        <v>0</v>
      </c>
      <c r="P2" t="s">
        <v>0</v>
      </c>
      <c r="R2" t="s">
        <v>0</v>
      </c>
      <c r="U2" t="s">
        <v>0</v>
      </c>
      <c r="V2" t="s">
        <v>0</v>
      </c>
      <c r="X2" t="s">
        <v>0</v>
      </c>
    </row>
    <row r="3" spans="1:24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2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20</v>
      </c>
      <c r="N3" t="s">
        <v>21</v>
      </c>
      <c r="O3" t="s">
        <v>12</v>
      </c>
      <c r="P3" t="s">
        <v>22</v>
      </c>
      <c r="Q3" t="s">
        <v>13</v>
      </c>
      <c r="R3" t="s">
        <v>14</v>
      </c>
      <c r="S3" t="s">
        <v>24</v>
      </c>
      <c r="T3" t="s">
        <v>15</v>
      </c>
      <c r="U3" t="s">
        <v>16</v>
      </c>
      <c r="V3" t="s">
        <v>23</v>
      </c>
      <c r="W3" t="s">
        <v>17</v>
      </c>
      <c r="X3" t="s">
        <v>18</v>
      </c>
    </row>
    <row r="4" spans="1:24" x14ac:dyDescent="0.2">
      <c r="A4">
        <v>2018</v>
      </c>
      <c r="B4" s="1">
        <v>35203625263.220001</v>
      </c>
      <c r="C4" s="1">
        <v>35585443648.599998</v>
      </c>
      <c r="D4" s="1">
        <v>41385234406.720001</v>
      </c>
      <c r="E4" s="2">
        <f>C4/B4</f>
        <v>1.0108459961871856</v>
      </c>
      <c r="F4" s="2">
        <f>D4/B4</f>
        <v>1.1755958114336142</v>
      </c>
      <c r="G4" s="1">
        <v>37829617756.809998</v>
      </c>
      <c r="H4" s="1">
        <f>G4+J4+K4+L4+P4+S4+X4+M4+N4+V4</f>
        <v>41385234406.720001</v>
      </c>
      <c r="I4" s="1">
        <f>H4-D4</f>
        <v>0</v>
      </c>
      <c r="J4" s="1">
        <v>1289685.01</v>
      </c>
      <c r="K4" s="1">
        <v>1084662728.5799999</v>
      </c>
      <c r="L4" s="1">
        <v>80431667.219999999</v>
      </c>
      <c r="M4" s="1">
        <v>10331100.619999999</v>
      </c>
      <c r="N4" s="1">
        <v>1808930.93</v>
      </c>
      <c r="O4" s="1">
        <v>23506950842.220001</v>
      </c>
      <c r="P4" s="1">
        <f>O5-O4</f>
        <v>-1449469465.7600021</v>
      </c>
      <c r="Q4" s="1">
        <v>957630203</v>
      </c>
      <c r="R4" s="1">
        <f>Q5-Q4</f>
        <v>536857915</v>
      </c>
      <c r="S4" s="1">
        <v>525665014.44999999</v>
      </c>
      <c r="T4" s="1">
        <v>1178296416.5899999</v>
      </c>
      <c r="U4" s="1">
        <f>T4-T5</f>
        <v>186240506.11999989</v>
      </c>
      <c r="V4" s="1">
        <v>2948394448.54</v>
      </c>
      <c r="W4" s="1">
        <v>1049294821.45</v>
      </c>
      <c r="X4" s="1">
        <f>W5-W4</f>
        <v>352502540.31999993</v>
      </c>
    </row>
    <row r="5" spans="1:24" x14ac:dyDescent="0.2">
      <c r="A5">
        <f>A4-1</f>
        <v>2017</v>
      </c>
      <c r="B5" s="1">
        <v>27079360255.740002</v>
      </c>
      <c r="C5" s="1">
        <v>27224083628.169998</v>
      </c>
      <c r="D5" s="1">
        <v>22153036084.130001</v>
      </c>
      <c r="E5" s="2">
        <f t="shared" ref="E5:E14" si="0">C5/B5</f>
        <v>1.0053444162293059</v>
      </c>
      <c r="F5" s="2">
        <f t="shared" ref="F5:F14" si="1">D5/B5</f>
        <v>0.81807826606369816</v>
      </c>
      <c r="G5" s="1">
        <v>29006423236</v>
      </c>
      <c r="H5" s="1">
        <f>B5+J5+K5+L5-P5+R5+X5</f>
        <v>3233115135.1400037</v>
      </c>
      <c r="I5" s="1">
        <f>H5-D5</f>
        <v>-18919920948.989998</v>
      </c>
      <c r="J5" s="1">
        <v>-8053703.9500000002</v>
      </c>
      <c r="K5" s="1">
        <v>1035052733.45</v>
      </c>
      <c r="L5" s="1">
        <v>80522706.129999995</v>
      </c>
      <c r="M5" s="1">
        <v>10259101.970000001</v>
      </c>
      <c r="N5" s="1">
        <v>3291895.5</v>
      </c>
      <c r="O5" s="3">
        <v>22057481376.459999</v>
      </c>
      <c r="P5" s="1">
        <f t="shared" ref="P5:P14" si="2">O5-O6</f>
        <v>22057481376.459999</v>
      </c>
      <c r="Q5" s="1">
        <v>1494488118</v>
      </c>
      <c r="R5" s="1">
        <f t="shared" ref="R5:R14" si="3">Q6-Q5</f>
        <v>-1494488118</v>
      </c>
      <c r="S5" s="1">
        <v>-458728523.99000001</v>
      </c>
      <c r="T5" s="1">
        <v>992055910.47000003</v>
      </c>
      <c r="U5" s="1">
        <f>T5-T6</f>
        <v>992055910.47000003</v>
      </c>
      <c r="V5" s="1">
        <v>-6424243568.6199999</v>
      </c>
      <c r="W5" s="1">
        <v>1401797361.77</v>
      </c>
      <c r="X5" s="1">
        <f t="shared" ref="X5:X14" si="4">W6-W5</f>
        <v>-1401797361.77</v>
      </c>
    </row>
    <row r="6" spans="1:24" x14ac:dyDescent="0.2">
      <c r="A6">
        <f t="shared" ref="A6:A13" si="5">A5-1</f>
        <v>2016</v>
      </c>
      <c r="B6" s="1">
        <v>16718362734.16</v>
      </c>
      <c r="C6" s="1">
        <v>16954689021.77</v>
      </c>
      <c r="D6" s="1">
        <v>37451249647.050003</v>
      </c>
      <c r="E6" s="2">
        <f t="shared" si="0"/>
        <v>1.0141357315526551</v>
      </c>
      <c r="F6" s="2">
        <f t="shared" si="1"/>
        <v>2.2401266345613662</v>
      </c>
      <c r="G6" s="1"/>
      <c r="H6" s="1"/>
      <c r="I6" s="1"/>
      <c r="J6" s="1"/>
      <c r="K6" s="1"/>
      <c r="L6" s="1"/>
      <c r="M6" s="1"/>
      <c r="N6" s="1"/>
      <c r="O6" s="1"/>
      <c r="P6" s="1">
        <f t="shared" si="2"/>
        <v>0</v>
      </c>
      <c r="Q6" s="1"/>
      <c r="R6" s="1">
        <f t="shared" si="3"/>
        <v>0</v>
      </c>
      <c r="S6" s="1"/>
      <c r="T6" s="1"/>
      <c r="U6" s="1">
        <f>T6-T7</f>
        <v>0</v>
      </c>
      <c r="V6" s="1"/>
      <c r="W6" s="1"/>
      <c r="X6" s="1">
        <f t="shared" si="4"/>
        <v>0</v>
      </c>
    </row>
    <row r="7" spans="1:24" x14ac:dyDescent="0.2">
      <c r="A7">
        <f t="shared" si="5"/>
        <v>2015</v>
      </c>
      <c r="B7" s="1">
        <v>15503090276.379999</v>
      </c>
      <c r="C7" s="1">
        <v>15616866431.940001</v>
      </c>
      <c r="D7" s="1">
        <v>17436340141.720001</v>
      </c>
      <c r="E7" s="2">
        <f t="shared" si="0"/>
        <v>1.0073389339500491</v>
      </c>
      <c r="F7" s="2">
        <f t="shared" si="1"/>
        <v>1.1247009358053883</v>
      </c>
      <c r="G7" s="1"/>
      <c r="H7" s="1"/>
      <c r="I7" s="1"/>
      <c r="J7" s="1"/>
      <c r="K7" s="1"/>
      <c r="L7" s="1"/>
      <c r="M7" s="1"/>
      <c r="N7" s="1"/>
      <c r="O7" s="1"/>
      <c r="P7" s="1">
        <f t="shared" si="2"/>
        <v>0</v>
      </c>
      <c r="Q7" s="1"/>
      <c r="R7" s="1">
        <f t="shared" si="3"/>
        <v>0</v>
      </c>
      <c r="S7" s="1"/>
      <c r="T7" s="1"/>
      <c r="U7" s="1">
        <f>T7-T8</f>
        <v>0</v>
      </c>
      <c r="V7" s="1"/>
      <c r="W7" s="1"/>
      <c r="X7" s="1">
        <f t="shared" si="4"/>
        <v>0</v>
      </c>
    </row>
    <row r="8" spans="1:24" x14ac:dyDescent="0.2">
      <c r="A8">
        <f t="shared" si="5"/>
        <v>2014</v>
      </c>
      <c r="B8" s="1">
        <v>15349804322.27</v>
      </c>
      <c r="C8" s="1">
        <v>15520833325.690001</v>
      </c>
      <c r="D8" s="1">
        <v>12632522436.6</v>
      </c>
      <c r="E8" s="2">
        <f t="shared" si="0"/>
        <v>1.0111420966566893</v>
      </c>
      <c r="F8" s="2">
        <f t="shared" si="1"/>
        <v>0.82297612213025551</v>
      </c>
      <c r="G8" s="1"/>
      <c r="H8" s="1"/>
      <c r="I8" s="1"/>
      <c r="J8" s="1"/>
      <c r="K8" s="1"/>
      <c r="L8" s="1"/>
      <c r="M8" s="1"/>
      <c r="N8" s="1"/>
      <c r="O8" s="1"/>
      <c r="P8" s="1">
        <f t="shared" si="2"/>
        <v>0</v>
      </c>
      <c r="Q8" s="1"/>
      <c r="R8" s="1">
        <f t="shared" si="3"/>
        <v>0</v>
      </c>
      <c r="S8" s="1"/>
      <c r="T8" s="1"/>
      <c r="U8" s="1">
        <f>T8-T9</f>
        <v>0</v>
      </c>
      <c r="V8" s="1"/>
      <c r="W8" s="1"/>
      <c r="X8" s="1">
        <f t="shared" si="4"/>
        <v>0</v>
      </c>
    </row>
    <row r="9" spans="1:24" x14ac:dyDescent="0.2">
      <c r="A9">
        <f t="shared" si="5"/>
        <v>2013</v>
      </c>
      <c r="B9" s="1">
        <v>15136639784.35</v>
      </c>
      <c r="C9" s="1">
        <v>15451527453</v>
      </c>
      <c r="D9" s="1">
        <v>12655024861.92</v>
      </c>
      <c r="E9" s="2">
        <f t="shared" si="0"/>
        <v>1.0208030099900749</v>
      </c>
      <c r="F9" s="2">
        <f t="shared" si="1"/>
        <v>0.83605245564502506</v>
      </c>
      <c r="G9" s="1"/>
      <c r="H9" s="1"/>
      <c r="I9" s="1"/>
      <c r="J9" s="1"/>
      <c r="K9" s="1"/>
      <c r="L9" s="1"/>
      <c r="M9" s="1"/>
      <c r="N9" s="1"/>
      <c r="O9" s="1"/>
      <c r="P9" s="1">
        <f t="shared" si="2"/>
        <v>0</v>
      </c>
      <c r="Q9" s="1"/>
      <c r="R9" s="1">
        <f t="shared" si="3"/>
        <v>0</v>
      </c>
      <c r="S9" s="1"/>
      <c r="T9" s="1"/>
      <c r="U9" s="1">
        <f>T9-T10</f>
        <v>0</v>
      </c>
      <c r="V9" s="1"/>
      <c r="W9" s="1"/>
      <c r="X9" s="1">
        <f t="shared" si="4"/>
        <v>0</v>
      </c>
    </row>
    <row r="10" spans="1:24" x14ac:dyDescent="0.2">
      <c r="A10">
        <f t="shared" si="5"/>
        <v>2012</v>
      </c>
      <c r="B10" s="1">
        <v>13308079612.879999</v>
      </c>
      <c r="C10" s="1">
        <v>13401371441.07</v>
      </c>
      <c r="D10" s="1">
        <v>11921310609.25</v>
      </c>
      <c r="E10" s="2">
        <f t="shared" si="0"/>
        <v>1.0070101645694778</v>
      </c>
      <c r="F10" s="2">
        <f t="shared" si="1"/>
        <v>0.89579495735148451</v>
      </c>
      <c r="G10" s="1"/>
      <c r="H10" s="1"/>
      <c r="I10" s="1"/>
      <c r="J10" s="1"/>
      <c r="K10" s="1"/>
      <c r="L10" s="1"/>
      <c r="M10" s="1"/>
      <c r="N10" s="1"/>
      <c r="O10" s="1"/>
      <c r="P10" s="1">
        <f t="shared" si="2"/>
        <v>0</v>
      </c>
      <c r="Q10" s="1"/>
      <c r="R10" s="1">
        <f t="shared" si="3"/>
        <v>0</v>
      </c>
      <c r="S10" s="1"/>
      <c r="T10" s="1"/>
      <c r="U10" s="1">
        <f>T10-T11</f>
        <v>0</v>
      </c>
      <c r="V10" s="1"/>
      <c r="W10" s="1"/>
      <c r="X10" s="1">
        <f t="shared" si="4"/>
        <v>0</v>
      </c>
    </row>
    <row r="11" spans="1:24" x14ac:dyDescent="0.2">
      <c r="A11">
        <f t="shared" si="5"/>
        <v>2011</v>
      </c>
      <c r="B11" s="1">
        <v>8763145910.2299995</v>
      </c>
      <c r="C11" s="1">
        <v>8764693473.0200005</v>
      </c>
      <c r="D11" s="1">
        <v>10148564689.530001</v>
      </c>
      <c r="E11" s="2">
        <f t="shared" si="0"/>
        <v>1.000176598998334</v>
      </c>
      <c r="F11" s="2">
        <f t="shared" si="1"/>
        <v>1.1580960528892574</v>
      </c>
      <c r="G11" s="1"/>
      <c r="H11" s="1"/>
      <c r="I11" s="1"/>
      <c r="J11" s="1"/>
      <c r="K11" s="1"/>
      <c r="L11" s="1"/>
      <c r="M11" s="1"/>
      <c r="N11" s="1"/>
      <c r="O11" s="1"/>
      <c r="P11" s="1">
        <f t="shared" si="2"/>
        <v>0</v>
      </c>
      <c r="Q11" s="1"/>
      <c r="R11" s="1">
        <f t="shared" si="3"/>
        <v>0</v>
      </c>
      <c r="S11" s="1"/>
      <c r="T11" s="1"/>
      <c r="U11" s="1">
        <f>T11-T12</f>
        <v>0</v>
      </c>
      <c r="V11" s="1"/>
      <c r="W11" s="1"/>
      <c r="X11" s="1">
        <f t="shared" si="4"/>
        <v>0</v>
      </c>
    </row>
    <row r="12" spans="1:24" x14ac:dyDescent="0.2">
      <c r="A12">
        <f t="shared" si="5"/>
        <v>2010</v>
      </c>
      <c r="B12" s="1">
        <v>5051194218.2600002</v>
      </c>
      <c r="C12" s="1">
        <v>5050226243.9799995</v>
      </c>
      <c r="D12" s="1">
        <v>6201476519.5699997</v>
      </c>
      <c r="E12" s="2">
        <f t="shared" si="0"/>
        <v>0.99980836724184918</v>
      </c>
      <c r="F12" s="2">
        <f t="shared" si="1"/>
        <v>1.2277248214198029</v>
      </c>
      <c r="G12" s="1"/>
      <c r="H12" s="1"/>
      <c r="I12" s="1"/>
      <c r="J12" s="1"/>
      <c r="K12" s="1"/>
      <c r="L12" s="1"/>
      <c r="M12" s="1"/>
      <c r="N12" s="1"/>
      <c r="O12" s="1"/>
      <c r="P12" s="1">
        <f t="shared" si="2"/>
        <v>0</v>
      </c>
      <c r="Q12" s="1"/>
      <c r="R12" s="1">
        <f t="shared" si="3"/>
        <v>0</v>
      </c>
      <c r="S12" s="1"/>
      <c r="T12" s="1"/>
      <c r="U12" s="1">
        <f>T12-T13</f>
        <v>0</v>
      </c>
      <c r="V12" s="1"/>
      <c r="W12" s="1"/>
      <c r="X12" s="1">
        <f t="shared" si="4"/>
        <v>0</v>
      </c>
    </row>
    <row r="13" spans="1:24" x14ac:dyDescent="0.2">
      <c r="A13">
        <f t="shared" si="5"/>
        <v>2009</v>
      </c>
      <c r="B13" s="1">
        <v>4312446124.7299995</v>
      </c>
      <c r="C13" s="1">
        <v>4308114570.8500004</v>
      </c>
      <c r="D13" s="1">
        <v>4223937144.1900001</v>
      </c>
      <c r="E13" s="2">
        <f t="shared" si="0"/>
        <v>0.99899556916081578</v>
      </c>
      <c r="F13" s="2">
        <f t="shared" si="1"/>
        <v>0.97947592202197287</v>
      </c>
      <c r="G13" s="1"/>
      <c r="H13" s="1"/>
      <c r="I13" s="1"/>
      <c r="J13" s="1"/>
      <c r="K13" s="1"/>
      <c r="L13" s="1"/>
      <c r="M13" s="1"/>
      <c r="N13" s="1"/>
      <c r="O13" s="1"/>
      <c r="P13" s="1">
        <f t="shared" si="2"/>
        <v>0</v>
      </c>
      <c r="Q13" s="1"/>
      <c r="R13" s="1">
        <f t="shared" si="3"/>
        <v>0</v>
      </c>
      <c r="S13" s="1"/>
      <c r="T13" s="1"/>
      <c r="U13" s="1">
        <f>T13-T14</f>
        <v>0</v>
      </c>
      <c r="V13" s="1"/>
      <c r="W13" s="1"/>
      <c r="X13" s="1">
        <f t="shared" si="4"/>
        <v>0</v>
      </c>
    </row>
    <row r="14" spans="1:24" x14ac:dyDescent="0.2">
      <c r="A14" t="s">
        <v>19</v>
      </c>
      <c r="B14" s="1">
        <f>SUM(B4:B13)</f>
        <v>156425748502.22006</v>
      </c>
      <c r="C14" s="1">
        <f>SUM(C4:C13)</f>
        <v>157877849238.09</v>
      </c>
      <c r="D14" s="1">
        <f>SUM(D4:D13)</f>
        <v>176208696540.68002</v>
      </c>
      <c r="E14" s="2">
        <f t="shared" si="0"/>
        <v>1.0092830032764672</v>
      </c>
      <c r="F14" s="2">
        <f t="shared" si="1"/>
        <v>1.1264686167583158</v>
      </c>
      <c r="G14" s="1"/>
      <c r="H14" s="1"/>
      <c r="I14" s="1"/>
      <c r="J14" s="1"/>
      <c r="K14" s="1"/>
      <c r="L14" s="1"/>
      <c r="M14" s="1"/>
      <c r="N14" s="1"/>
      <c r="O14" s="1"/>
      <c r="P14" s="1">
        <f t="shared" si="2"/>
        <v>0</v>
      </c>
      <c r="Q14" s="1"/>
      <c r="R14" s="1">
        <f t="shared" si="3"/>
        <v>0</v>
      </c>
      <c r="S14" s="1"/>
      <c r="T14" s="1"/>
      <c r="U14" s="1">
        <f>T14-T15</f>
        <v>0</v>
      </c>
      <c r="V14" s="1"/>
      <c r="W14" s="1"/>
      <c r="X14" s="1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2019-07-16T03:42:01Z</dcterms:created>
  <dcterms:modified xsi:type="dcterms:W3CDTF">2019-07-16T04:10:12Z</dcterms:modified>
</cp:coreProperties>
</file>