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<sst xmlns="http://schemas.openxmlformats.org/spreadsheetml/2006/main" count="114" uniqueCount="55">
  <si>
    <t xml:space="preserve">farmer</t>
  </si>
  <si>
    <t xml:space="preserve">independent</t>
  </si>
  <si>
    <t xml:space="preserve">executive</t>
  </si>
  <si>
    <t xml:space="preserve">intermediate</t>
  </si>
  <si>
    <t xml:space="preserve">employee</t>
  </si>
  <si>
    <t xml:space="preserve">worker</t>
  </si>
  <si>
    <t xml:space="preserve">retired</t>
  </si>
  <si>
    <t xml:space="preserve">inactive</t>
  </si>
  <si>
    <t xml:space="preserve">IDF</t>
  </si>
  <si>
    <t xml:space="preserve">Nord</t>
  </si>
  <si>
    <t xml:space="preserve">Est</t>
  </si>
  <si>
    <t xml:space="preserve">SO</t>
  </si>
  <si>
    <t xml:space="preserve">Centre</t>
  </si>
  <si>
    <t xml:space="preserve">Ouest</t>
  </si>
  <si>
    <t xml:space="preserve">Occ</t>
  </si>
  <si>
    <t xml:space="preserve">ARA</t>
  </si>
  <si>
    <t xml:space="preserve">PACA</t>
  </si>
  <si>
    <t xml:space="preserve">rural</t>
  </si>
  <si>
    <t xml:space="preserve">20-99</t>
  </si>
  <si>
    <t xml:space="preserve">&gt;100</t>
  </si>
  <si>
    <t xml:space="preserve">Paris</t>
  </si>
  <si>
    <t xml:space="preserve">woman</t>
  </si>
  <si>
    <t xml:space="preserve">man</t>
  </si>
  <si>
    <t xml:space="preserve">18-24</t>
  </si>
  <si>
    <t xml:space="preserve">25-34</t>
  </si>
  <si>
    <t xml:space="preserve">35-49</t>
  </si>
  <si>
    <t xml:space="preserve">50-64</t>
  </si>
  <si>
    <t xml:space="preserve">&gt;65</t>
  </si>
  <si>
    <t xml:space="preserve">No diploma or Brevet</t>
  </si>
  <si>
    <t xml:space="preserve">CAP or BEP</t>
  </si>
  <si>
    <t xml:space="preserve">Bac</t>
  </si>
  <si>
    <t xml:space="preserve">Superior</t>
  </si>
  <si>
    <t xml:space="preserve">Population</t>
  </si>
  <si>
    <t xml:space="preserve">Sample</t>
  </si>
  <si>
    <t xml:space="preserve">sources:</t>
  </si>
  <si>
    <t xml:space="preserve">CSP</t>
  </si>
  <si>
    <t xml:space="preserve">région</t>
  </si>
  <si>
    <t xml:space="preserve">taille agglo</t>
  </si>
  <si>
    <t xml:space="preserve">taille agglo bis</t>
  </si>
  <si>
    <t xml:space="preserve">sexe</t>
  </si>
  <si>
    <t xml:space="preserve">age</t>
  </si>
  <si>
    <t xml:space="preserve">diplôme</t>
  </si>
  <si>
    <t xml:space="preserve">https://www.insee.fr/fr/statistiques/2381478</t>
  </si>
  <si>
    <t xml:space="preserve">https://www.insee.fr/fr/statistiques/4277596?sommaire=4318291&amp;q=population+par+r%C3%A9gion</t>
  </si>
  <si>
    <t xml:space="preserve">own calculation</t>
  </si>
  <si>
    <t xml:space="preserve">https://www.insee.fr/fr/statistiques/1280970</t>
  </si>
  <si>
    <t xml:space="preserve">https://www.insee.fr/fr/statistiques/1892088?sommaire=1912926</t>
  </si>
  <si>
    <t xml:space="preserve">https://www.insee.fr/fr/statistiques/2381474</t>
  </si>
  <si>
    <t xml:space="preserve">https://www.insee.fr/fr/statistiques/4175605?sommaire=4175611&amp;geo=METRO-1</t>
  </si>
  <si>
    <t xml:space="preserve">socio-professional</t>
  </si>
  <si>
    <t xml:space="preserve">Population +10%</t>
  </si>
  <si>
    <t xml:space="preserve">region</t>
  </si>
  <si>
    <t xml:space="preserve">size of town</t>
  </si>
  <si>
    <t xml:space="preserve">gender</t>
  </si>
  <si>
    <t xml:space="preserve">education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</si>
</sst>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0"/>
    <numFmt numFmtId="167" formatCode="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nsee.fr/fr/statistiques/2381478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3" Type="http://schemas.openxmlformats.org/officeDocument/2006/relationships/hyperlink" Target="https://www.insee.fr/fr/statistiques/1280970" TargetMode="External"/><Relationship Id="rId4" Type="http://schemas.openxmlformats.org/officeDocument/2006/relationships/hyperlink" Target="https://www.insee.fr/fr/statistiques/1892088?sommaire=1912926" TargetMode="External"/><Relationship Id="rId5" Type="http://schemas.openxmlformats.org/officeDocument/2006/relationships/hyperlink" Target="https://www.insee.fr/fr/statistiques/2381474" TargetMode="External"/><Relationship Id="rId6" Type="http://schemas.openxmlformats.org/officeDocument/2006/relationships/hyperlink" Target="https://www.insee.fr/fr/statistiques/4175605?sommaire=4175611&amp;geo=METRO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13.29"/>
    <col collapsed="false" customWidth="true" hidden="false" outlineLevel="0" max="1025" min="4" style="0" width="10.66"/>
  </cols>
  <sheetData>
    <row r="1" customFormat="false" ht="27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1" t="s">
        <v>17</v>
      </c>
      <c r="T1" s="4" t="n">
        <v>-20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/>
      <c r="AK1" s="1"/>
      <c r="AL1" s="1"/>
    </row>
    <row r="2" customFormat="false" ht="13.8" hidden="false" customHeight="false" outlineLevel="0" collapsed="false">
      <c r="A2" s="1" t="s">
        <v>32</v>
      </c>
      <c r="B2" s="5" t="n">
        <v>0.01</v>
      </c>
      <c r="C2" s="5" t="n">
        <v>0.04</v>
      </c>
      <c r="D2" s="5" t="n">
        <v>0.1</v>
      </c>
      <c r="E2" s="5" t="n">
        <v>0.14</v>
      </c>
      <c r="F2" s="5" t="n">
        <v>0.15</v>
      </c>
      <c r="G2" s="5" t="n">
        <v>0.11</v>
      </c>
      <c r="H2" s="5" t="n">
        <v>0.33</v>
      </c>
      <c r="I2" s="5" t="n">
        <v>0.13</v>
      </c>
      <c r="J2" s="5" t="n">
        <v>0.19</v>
      </c>
      <c r="K2" s="5" t="n">
        <v>0.09</v>
      </c>
      <c r="L2" s="5" t="n">
        <v>0.13</v>
      </c>
      <c r="M2" s="5" t="n">
        <v>0.09</v>
      </c>
      <c r="N2" s="5" t="n">
        <v>0.1</v>
      </c>
      <c r="O2" s="5" t="n">
        <v>0.1</v>
      </c>
      <c r="P2" s="5" t="n">
        <v>0.09</v>
      </c>
      <c r="Q2" s="5" t="n">
        <v>0.12</v>
      </c>
      <c r="R2" s="5" t="n">
        <v>0.08</v>
      </c>
      <c r="S2" s="5" t="n">
        <v>0.22</v>
      </c>
      <c r="T2" s="5" t="n">
        <v>0.17</v>
      </c>
      <c r="U2" s="5" t="n">
        <v>0.14</v>
      </c>
      <c r="V2" s="5" t="n">
        <v>0.31</v>
      </c>
      <c r="W2" s="5" t="n">
        <v>0.16</v>
      </c>
      <c r="X2" s="5" t="n">
        <v>0.52</v>
      </c>
      <c r="Y2" s="5" t="n">
        <v>0.48</v>
      </c>
      <c r="Z2" s="5" t="n">
        <v>0.12</v>
      </c>
      <c r="AA2" s="5" t="n">
        <v>0.15</v>
      </c>
      <c r="AB2" s="5" t="n">
        <v>0.24</v>
      </c>
      <c r="AC2" s="5" t="n">
        <v>0.24</v>
      </c>
      <c r="AD2" s="5" t="n">
        <v>0.25</v>
      </c>
      <c r="AE2" s="5" t="n">
        <v>0.29</v>
      </c>
      <c r="AF2" s="5" t="n">
        <v>0.25</v>
      </c>
      <c r="AG2" s="5" t="n">
        <v>0.17</v>
      </c>
      <c r="AH2" s="5" t="n">
        <v>0.29</v>
      </c>
      <c r="AI2" s="1"/>
      <c r="AJ2" s="1"/>
      <c r="AK2" s="1"/>
      <c r="AL2" s="1"/>
    </row>
    <row r="3" customFormat="false" ht="15.75" hidden="false" customHeight="false" outlineLevel="0" collapsed="false">
      <c r="A3" s="1" t="s">
        <v>33</v>
      </c>
      <c r="B3" s="5" t="n">
        <v>0.01</v>
      </c>
      <c r="C3" s="5" t="n">
        <v>0.04</v>
      </c>
      <c r="D3" s="5" t="n">
        <v>0.09</v>
      </c>
      <c r="E3" s="5" t="n">
        <v>0.14</v>
      </c>
      <c r="F3" s="5" t="n">
        <v>0.16</v>
      </c>
      <c r="G3" s="5" t="n">
        <v>0.13</v>
      </c>
      <c r="H3" s="5" t="n">
        <v>0.33</v>
      </c>
      <c r="I3" s="5" t="n">
        <v>0.11</v>
      </c>
      <c r="J3" s="5" t="n">
        <v>0.17</v>
      </c>
      <c r="K3" s="5" t="n">
        <v>0.1</v>
      </c>
      <c r="L3" s="5" t="n">
        <v>0.12</v>
      </c>
      <c r="M3" s="5" t="n">
        <v>0.09</v>
      </c>
      <c r="N3" s="5" t="n">
        <v>0.12</v>
      </c>
      <c r="O3" s="5" t="n">
        <v>0.1</v>
      </c>
      <c r="P3" s="5" t="n">
        <v>0.08</v>
      </c>
      <c r="Q3" s="5" t="n">
        <v>0.13</v>
      </c>
      <c r="R3" s="5" t="n">
        <v>0.08</v>
      </c>
      <c r="S3" s="5" t="n">
        <v>0.24</v>
      </c>
      <c r="T3" s="5" t="n">
        <v>0.18</v>
      </c>
      <c r="U3" s="5" t="n">
        <v>0.13</v>
      </c>
      <c r="V3" s="5" t="n">
        <v>0.29</v>
      </c>
      <c r="W3" s="5" t="n">
        <v>0.15</v>
      </c>
      <c r="X3" s="5" t="n">
        <v>0.53</v>
      </c>
      <c r="Y3" s="5" t="n">
        <v>0.47</v>
      </c>
      <c r="Z3" s="5" t="n">
        <v>0.11</v>
      </c>
      <c r="AA3" s="5" t="n">
        <v>0.11</v>
      </c>
      <c r="AB3" s="5" t="n">
        <v>0.24</v>
      </c>
      <c r="AC3" s="5" t="n">
        <v>0.26</v>
      </c>
      <c r="AD3" s="5" t="n">
        <v>0.27</v>
      </c>
      <c r="AE3" s="5" t="n">
        <v>0.24</v>
      </c>
      <c r="AF3" s="5" t="n">
        <v>0.26</v>
      </c>
      <c r="AG3" s="5" t="n">
        <v>0.18</v>
      </c>
      <c r="AH3" s="5" t="n">
        <v>0.31</v>
      </c>
      <c r="AI3" s="1"/>
      <c r="AJ3" s="1"/>
      <c r="AK3" s="1"/>
      <c r="AL3" s="1"/>
    </row>
    <row r="5" customFormat="false" ht="15.75" hidden="false" customHeight="false" outlineLevel="0" collapsed="false"/>
    <row r="6" customFormat="false" ht="24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customFormat="false" ht="24" hidden="false" customHeight="false" outlineLevel="0" collapsed="false">
      <c r="A7" s="1"/>
      <c r="B7" s="6" t="s">
        <v>42</v>
      </c>
      <c r="C7" s="6" t="s">
        <v>43</v>
      </c>
      <c r="D7" s="1" t="s">
        <v>44</v>
      </c>
      <c r="E7" s="6" t="s">
        <v>45</v>
      </c>
      <c r="F7" s="6" t="s">
        <v>46</v>
      </c>
      <c r="G7" s="6" t="s">
        <v>47</v>
      </c>
      <c r="H7" s="7" t="s">
        <v>48</v>
      </c>
    </row>
    <row r="8" customFormat="false" ht="13.8" hidden="false" customHeight="false" outlineLevel="0" collapsed="false">
      <c r="A8" s="1"/>
      <c r="B8" s="4" t="n">
        <v>2019</v>
      </c>
      <c r="C8" s="4" t="n">
        <v>2020</v>
      </c>
      <c r="D8" s="4" t="n">
        <v>2013</v>
      </c>
      <c r="E8" s="4" t="n">
        <v>2007</v>
      </c>
      <c r="F8" s="4" t="n">
        <v>2019</v>
      </c>
      <c r="G8" s="4" t="n">
        <v>2019</v>
      </c>
      <c r="H8" s="4" t="n">
        <v>2016</v>
      </c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</row>
  </sheetData>
  <hyperlinks>
    <hyperlink ref="B7" r:id="rId1" display="https://www.insee.fr/fr/statistiques/2381478"/>
    <hyperlink ref="C7" r:id="rId2" display="https://www.insee.fr/fr/statistiques/4277596?sommaire=4318291&amp;q=population+par+r%C3%A9gion"/>
    <hyperlink ref="E7" r:id="rId3" display="https://www.insee.fr/fr/statistiques/1280970"/>
    <hyperlink ref="F7" r:id="rId4" display="https://www.insee.fr/fr/statistiques/1892088?sommaire=1912926"/>
    <hyperlink ref="G7" r:id="rId5" display="https://www.insee.fr/fr/statistiques/2381474"/>
    <hyperlink ref="H7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 zeroHeight="false" outlineLevelRow="0" outlineLevelCol="0"/>
  <cols>
    <col collapsed="false" customWidth="true" hidden="false" outlineLevel="0" max="8" min="1" style="0" width="10.66"/>
    <col collapsed="false" customWidth="true" hidden="false" outlineLevel="0" max="9" min="9" style="0" width="7.49"/>
    <col collapsed="false" customWidth="true" hidden="false" outlineLevel="0" max="10" min="10" style="0" width="10.66"/>
    <col collapsed="false" customWidth="true" hidden="false" outlineLevel="0" max="11" min="11" style="0" width="8.75"/>
    <col collapsed="false" customWidth="true" hidden="false" outlineLevel="0" max="1025" min="12" style="0" width="10.66"/>
  </cols>
  <sheetData>
    <row r="1" customFormat="false" ht="27" hidden="false" customHeight="false" outlineLevel="0" collapsed="false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3.8" hidden="false" customHeight="false" outlineLevel="0" collapsed="false">
      <c r="A2" s="1" t="s">
        <v>32</v>
      </c>
      <c r="B2" s="8" t="n">
        <v>0.008</v>
      </c>
      <c r="C2" s="8" t="n">
        <v>0.035</v>
      </c>
      <c r="D2" s="8" t="n">
        <v>0.101</v>
      </c>
      <c r="E2" s="8" t="n">
        <v>0.136</v>
      </c>
      <c r="F2" s="8" t="n">
        <v>0.15</v>
      </c>
      <c r="G2" s="8" t="n">
        <v>0.114</v>
      </c>
      <c r="H2" s="8" t="n">
        <v>0.325</v>
      </c>
      <c r="I2" s="8" t="n">
        <v>0.129</v>
      </c>
      <c r="J2" s="9" t="n">
        <f aca="false">SUM(B2:I2)</f>
        <v>0.998</v>
      </c>
    </row>
    <row r="3" customFormat="false" ht="23.85" hidden="false" customHeight="false" outlineLevel="0" collapsed="false">
      <c r="A3" s="1" t="s">
        <v>50</v>
      </c>
      <c r="B3" s="8" t="n">
        <f aca="false">1.1*B2</f>
        <v>0.0088</v>
      </c>
      <c r="C3" s="8" t="n">
        <f aca="false">1.1*C2</f>
        <v>0.0385</v>
      </c>
      <c r="D3" s="8" t="n">
        <f aca="false">1.1*D2</f>
        <v>0.1111</v>
      </c>
      <c r="E3" s="8" t="n">
        <f aca="false">1.1*E2</f>
        <v>0.1496</v>
      </c>
      <c r="F3" s="8" t="n">
        <f aca="false">1.1*F2</f>
        <v>0.165</v>
      </c>
      <c r="G3" s="8" t="n">
        <f aca="false">1.1*G2</f>
        <v>0.1254</v>
      </c>
      <c r="H3" s="8" t="n">
        <f aca="false">1.1*H2</f>
        <v>0.3575</v>
      </c>
      <c r="I3" s="8" t="n">
        <f aca="false">1.1*I2</f>
        <v>0.1419</v>
      </c>
      <c r="J3" s="9" t="n">
        <f aca="false">SUM(B3:I3)</f>
        <v>1.0978</v>
      </c>
    </row>
    <row r="4" customFormat="false" ht="15.75" hidden="false" customHeight="false" outlineLevel="0" collapsed="false">
      <c r="B4" s="9"/>
      <c r="C4" s="9"/>
      <c r="D4" s="9"/>
      <c r="E4" s="9"/>
      <c r="F4" s="9"/>
      <c r="G4" s="9"/>
      <c r="H4" s="9"/>
      <c r="I4" s="9"/>
      <c r="J4" s="9"/>
    </row>
    <row r="5" customFormat="false" ht="15.75" hidden="false" customHeight="false" outlineLevel="0" collapsed="false">
      <c r="A5" s="10" t="s">
        <v>51</v>
      </c>
      <c r="B5" s="11" t="s">
        <v>8</v>
      </c>
      <c r="C5" s="12" t="s">
        <v>9</v>
      </c>
      <c r="D5" s="11" t="s">
        <v>10</v>
      </c>
      <c r="E5" s="12" t="s">
        <v>11</v>
      </c>
      <c r="F5" s="11" t="s">
        <v>12</v>
      </c>
      <c r="G5" s="11" t="s">
        <v>13</v>
      </c>
      <c r="H5" s="12" t="s">
        <v>14</v>
      </c>
      <c r="I5" s="11" t="s">
        <v>15</v>
      </c>
      <c r="J5" s="11" t="s">
        <v>16</v>
      </c>
    </row>
    <row r="6" customFormat="false" ht="13.8" hidden="false" customHeight="false" outlineLevel="0" collapsed="false">
      <c r="A6" s="1" t="s">
        <v>32</v>
      </c>
      <c r="B6" s="13" t="n">
        <f aca="false">1.0053*0.1892</f>
        <v>0.19020276</v>
      </c>
      <c r="C6" s="13" t="n">
        <f aca="false">1.0053*0.09188</f>
        <v>0.092366964</v>
      </c>
      <c r="D6" s="13" t="n">
        <f aca="false">1.0053*0.1278</f>
        <v>0.12847734</v>
      </c>
      <c r="E6" s="13" t="n">
        <f aca="false">1.0053*0.0925</f>
        <v>0.09299025</v>
      </c>
      <c r="F6" s="13" t="n">
        <f aca="false">1.0053*0.098014</f>
        <v>0.0985334742</v>
      </c>
      <c r="G6" s="13" t="n">
        <f aca="false">1.0053*0.1024</f>
        <v>0.10294272</v>
      </c>
      <c r="H6" s="13" t="n">
        <f aca="false">1.0053*0.0913</f>
        <v>0.09178389</v>
      </c>
      <c r="I6" s="13" t="n">
        <f aca="false">1.0053*0.1238</f>
        <v>0.12445614</v>
      </c>
      <c r="J6" s="13" t="n">
        <f aca="false">1.0053*0.0779</f>
        <v>0.07831287</v>
      </c>
      <c r="K6" s="9" t="n">
        <f aca="false">SUM(B6:J6)</f>
        <v>1.0000664082</v>
      </c>
    </row>
    <row r="7" customFormat="false" ht="23.85" hidden="false" customHeight="false" outlineLevel="0" collapsed="false">
      <c r="A7" s="1" t="s">
        <v>50</v>
      </c>
      <c r="B7" s="8" t="n">
        <f aca="false">1.1*B6</f>
        <v>0.209223036</v>
      </c>
      <c r="C7" s="8" t="n">
        <f aca="false">1.1*C6</f>
        <v>0.1016036604</v>
      </c>
      <c r="D7" s="8" t="n">
        <f aca="false">1.1*D6</f>
        <v>0.141325074</v>
      </c>
      <c r="E7" s="8" t="n">
        <f aca="false">1.1*E6</f>
        <v>0.102289275</v>
      </c>
      <c r="F7" s="8" t="n">
        <f aca="false">1.1*F6</f>
        <v>0.10838682162</v>
      </c>
      <c r="G7" s="8" t="n">
        <f aca="false">1.1*G6</f>
        <v>0.113236992</v>
      </c>
      <c r="H7" s="8" t="n">
        <f aca="false">1.1*H6</f>
        <v>0.100962279</v>
      </c>
      <c r="I7" s="8" t="n">
        <f aca="false">1.1*I6</f>
        <v>0.136901754</v>
      </c>
      <c r="J7" s="8" t="n">
        <f aca="false">1.1*J6</f>
        <v>0.086144157</v>
      </c>
      <c r="K7" s="9" t="n">
        <f aca="false">SUM(B7:J7)</f>
        <v>1.10007304902</v>
      </c>
    </row>
    <row r="8" customFormat="false" ht="15.75" hidden="false" customHeight="false" outlineLevel="0" collapsed="false">
      <c r="B8" s="9"/>
      <c r="C8" s="9"/>
      <c r="D8" s="9"/>
      <c r="E8" s="9"/>
      <c r="F8" s="9"/>
      <c r="G8" s="9"/>
      <c r="H8" s="9"/>
      <c r="I8" s="9"/>
      <c r="J8" s="9"/>
    </row>
    <row r="9" customFormat="false" ht="15.75" hidden="false" customHeight="false" outlineLevel="0" collapsed="false">
      <c r="A9" s="10" t="s">
        <v>52</v>
      </c>
      <c r="B9" s="14" t="s">
        <v>17</v>
      </c>
      <c r="C9" s="8" t="n">
        <v>-20</v>
      </c>
      <c r="D9" s="14" t="s">
        <v>18</v>
      </c>
      <c r="E9" s="14" t="s">
        <v>19</v>
      </c>
      <c r="F9" s="14" t="s">
        <v>20</v>
      </c>
      <c r="G9" s="9"/>
      <c r="H9" s="9"/>
      <c r="I9" s="9"/>
      <c r="J9" s="9"/>
    </row>
    <row r="10" customFormat="false" ht="13.8" hidden="false" customHeight="false" outlineLevel="0" collapsed="false">
      <c r="A10" s="1" t="s">
        <v>32</v>
      </c>
      <c r="B10" s="8" t="n">
        <v>0.2166</v>
      </c>
      <c r="C10" s="8" t="n">
        <v>0.171</v>
      </c>
      <c r="D10" s="8" t="n">
        <v>0.1408</v>
      </c>
      <c r="E10" s="8" t="n">
        <v>0.3083</v>
      </c>
      <c r="F10" s="8" t="n">
        <v>0.1633</v>
      </c>
      <c r="G10" s="9" t="n">
        <f aca="false">SUM(B10:F10)</f>
        <v>1</v>
      </c>
      <c r="H10" s="9"/>
      <c r="I10" s="9"/>
      <c r="J10" s="9"/>
    </row>
    <row r="11" customFormat="false" ht="23.85" hidden="false" customHeight="false" outlineLevel="0" collapsed="false">
      <c r="A11" s="1" t="s">
        <v>50</v>
      </c>
      <c r="B11" s="8" t="n">
        <f aca="false">1.1*B10</f>
        <v>0.23826</v>
      </c>
      <c r="C11" s="8" t="n">
        <f aca="false">1.1*C10</f>
        <v>0.1881</v>
      </c>
      <c r="D11" s="8" t="n">
        <f aca="false">1.1*D10</f>
        <v>0.15488</v>
      </c>
      <c r="E11" s="8" t="n">
        <f aca="false">1.1*E10</f>
        <v>0.33913</v>
      </c>
      <c r="F11" s="8" t="n">
        <f aca="false">1.1*F10</f>
        <v>0.17963</v>
      </c>
      <c r="G11" s="9" t="n">
        <f aca="false">SUM(B11:F11)</f>
        <v>1.1</v>
      </c>
      <c r="H11" s="9"/>
      <c r="I11" s="9"/>
      <c r="J11" s="9"/>
    </row>
    <row r="12" customFormat="false" ht="15.75" hidden="false" customHeight="false" outlineLevel="0" collapsed="false">
      <c r="B12" s="9"/>
      <c r="C12" s="9"/>
      <c r="D12" s="9"/>
      <c r="E12" s="9"/>
      <c r="F12" s="9"/>
      <c r="G12" s="9"/>
      <c r="H12" s="9"/>
      <c r="I12" s="9"/>
      <c r="J12" s="9"/>
    </row>
    <row r="13" customFormat="false" ht="15.75" hidden="false" customHeight="false" outlineLevel="0" collapsed="false">
      <c r="A13" s="10" t="s">
        <v>53</v>
      </c>
      <c r="B13" s="14" t="s">
        <v>21</v>
      </c>
      <c r="C13" s="14" t="s">
        <v>22</v>
      </c>
      <c r="D13" s="9"/>
      <c r="E13" s="9"/>
      <c r="F13" s="9"/>
      <c r="G13" s="9"/>
      <c r="H13" s="9"/>
      <c r="I13" s="9"/>
      <c r="J13" s="9"/>
    </row>
    <row r="14" customFormat="false" ht="13.8" hidden="false" customHeight="false" outlineLevel="0" collapsed="false">
      <c r="A14" s="1" t="s">
        <v>32</v>
      </c>
      <c r="B14" s="8" t="n">
        <v>0.516</v>
      </c>
      <c r="C14" s="8" t="n">
        <v>0.484</v>
      </c>
      <c r="D14" s="9"/>
      <c r="E14" s="9"/>
      <c r="F14" s="9"/>
      <c r="G14" s="9"/>
      <c r="H14" s="9"/>
      <c r="I14" s="9"/>
      <c r="J14" s="9"/>
    </row>
    <row r="15" customFormat="false" ht="23.85" hidden="false" customHeight="false" outlineLevel="0" collapsed="false">
      <c r="A15" s="1" t="s">
        <v>50</v>
      </c>
      <c r="B15" s="8" t="n">
        <f aca="false">1.1*B14</f>
        <v>0.5676</v>
      </c>
      <c r="C15" s="8" t="n">
        <f aca="false">1.1*C14</f>
        <v>0.5324</v>
      </c>
      <c r="D15" s="9"/>
      <c r="E15" s="9"/>
      <c r="F15" s="9"/>
      <c r="G15" s="9"/>
      <c r="H15" s="9"/>
      <c r="I15" s="9"/>
      <c r="J15" s="9"/>
    </row>
    <row r="16" customFormat="false" ht="15.75" hidden="false" customHeight="false" outlineLevel="0" collapsed="false">
      <c r="B16" s="9"/>
      <c r="C16" s="9"/>
      <c r="D16" s="9"/>
      <c r="E16" s="9"/>
      <c r="F16" s="9"/>
      <c r="G16" s="9"/>
      <c r="H16" s="9"/>
      <c r="I16" s="9"/>
      <c r="J16" s="9"/>
    </row>
    <row r="17" customFormat="false" ht="15.75" hidden="false" customHeight="false" outlineLevel="0" collapsed="false">
      <c r="A17" s="10" t="s">
        <v>40</v>
      </c>
      <c r="B17" s="14" t="s">
        <v>23</v>
      </c>
      <c r="C17" s="14" t="s">
        <v>24</v>
      </c>
      <c r="D17" s="14" t="s">
        <v>25</v>
      </c>
      <c r="E17" s="14" t="s">
        <v>26</v>
      </c>
      <c r="F17" s="14" t="s">
        <v>27</v>
      </c>
      <c r="G17" s="9"/>
      <c r="H17" s="9"/>
      <c r="I17" s="9"/>
      <c r="J17" s="9"/>
    </row>
    <row r="18" customFormat="false" ht="13.8" hidden="false" customHeight="false" outlineLevel="0" collapsed="false">
      <c r="A18" s="1" t="s">
        <v>32</v>
      </c>
      <c r="B18" s="8" t="n">
        <v>0.12</v>
      </c>
      <c r="C18" s="8" t="n">
        <v>0.15</v>
      </c>
      <c r="D18" s="8" t="n">
        <v>0.24</v>
      </c>
      <c r="E18" s="8" t="n">
        <v>0.24</v>
      </c>
      <c r="F18" s="8" t="n">
        <v>0.25</v>
      </c>
      <c r="G18" s="9" t="n">
        <f aca="false">SUM(B18:F18)</f>
        <v>1</v>
      </c>
      <c r="H18" s="9"/>
      <c r="I18" s="9"/>
      <c r="J18" s="9"/>
    </row>
    <row r="19" customFormat="false" ht="23.85" hidden="false" customHeight="false" outlineLevel="0" collapsed="false">
      <c r="A19" s="1" t="s">
        <v>50</v>
      </c>
      <c r="B19" s="8" t="n">
        <f aca="false">1.1*B18</f>
        <v>0.132</v>
      </c>
      <c r="C19" s="8" t="n">
        <f aca="false">1.1*C18</f>
        <v>0.165</v>
      </c>
      <c r="D19" s="8" t="n">
        <f aca="false">1.1*D18</f>
        <v>0.264</v>
      </c>
      <c r="E19" s="8" t="n">
        <f aca="false">1.1*E18</f>
        <v>0.264</v>
      </c>
      <c r="F19" s="8" t="n">
        <f aca="false">1.1*F18</f>
        <v>0.275</v>
      </c>
      <c r="G19" s="9" t="n">
        <f aca="false">SUM(B19:F19)</f>
        <v>1.1</v>
      </c>
      <c r="H19" s="9"/>
      <c r="I19" s="9"/>
      <c r="J19" s="9"/>
    </row>
    <row r="20" customFormat="false" ht="15.75" hidden="false" customHeight="false" outlineLevel="0" collapsed="false">
      <c r="B20" s="9"/>
      <c r="C20" s="9"/>
      <c r="D20" s="9"/>
      <c r="E20" s="9"/>
      <c r="F20" s="9"/>
      <c r="G20" s="9"/>
      <c r="H20" s="9"/>
      <c r="I20" s="9"/>
      <c r="J20" s="9"/>
    </row>
    <row r="21" customFormat="false" ht="27" hidden="false" customHeight="false" outlineLevel="0" collapsed="false">
      <c r="A21" s="10" t="s">
        <v>54</v>
      </c>
      <c r="B21" s="14" t="s">
        <v>28</v>
      </c>
      <c r="C21" s="14" t="s">
        <v>29</v>
      </c>
      <c r="D21" s="14" t="s">
        <v>30</v>
      </c>
      <c r="E21" s="14" t="s">
        <v>31</v>
      </c>
      <c r="F21" s="9"/>
      <c r="G21" s="9"/>
      <c r="H21" s="9"/>
      <c r="I21" s="9"/>
      <c r="J21" s="9"/>
    </row>
    <row r="22" customFormat="false" ht="13.8" hidden="false" customHeight="false" outlineLevel="0" collapsed="false">
      <c r="A22" s="1" t="s">
        <v>32</v>
      </c>
      <c r="B22" s="8" t="n">
        <v>0.29</v>
      </c>
      <c r="C22" s="8" t="n">
        <v>0.248</v>
      </c>
      <c r="D22" s="8" t="n">
        <v>0.169</v>
      </c>
      <c r="E22" s="8" t="n">
        <v>0.293</v>
      </c>
      <c r="F22" s="9" t="n">
        <f aca="false">SUM(B22:E22)</f>
        <v>1</v>
      </c>
      <c r="G22" s="9"/>
      <c r="H22" s="9"/>
      <c r="I22" s="9"/>
      <c r="J22" s="9"/>
    </row>
    <row r="23" customFormat="false" ht="23.85" hidden="false" customHeight="false" outlineLevel="0" collapsed="false">
      <c r="A23" s="1" t="s">
        <v>50</v>
      </c>
      <c r="B23" s="8" t="n">
        <f aca="false">B22*1.1</f>
        <v>0.319</v>
      </c>
      <c r="C23" s="8" t="n">
        <f aca="false">C22*1.1</f>
        <v>0.2728</v>
      </c>
      <c r="D23" s="8" t="n">
        <f aca="false">D22*1.1</f>
        <v>0.1859</v>
      </c>
      <c r="E23" s="8" t="n">
        <f aca="false">E22*1.1</f>
        <v>0.3223</v>
      </c>
      <c r="F23" s="9" t="n">
        <f aca="false">SUM(B23:E23)</f>
        <v>1.1</v>
      </c>
      <c r="G23" s="9"/>
      <c r="H23" s="9"/>
      <c r="I23" s="9"/>
      <c r="J23" s="9"/>
    </row>
    <row r="25" customFormat="false" ht="15.75" hidden="false" customHeight="false" outlineLevel="0" collapsed="false"/>
    <row r="26" customFormat="false" ht="27" hidden="false" customHeight="false" outlineLevel="0" collapsed="false">
      <c r="A26" s="1" t="s">
        <v>34</v>
      </c>
      <c r="B26" s="1" t="s">
        <v>35</v>
      </c>
      <c r="C26" s="1" t="s">
        <v>36</v>
      </c>
      <c r="D26" s="1" t="s">
        <v>37</v>
      </c>
      <c r="E26" s="1" t="s">
        <v>38</v>
      </c>
      <c r="F26" s="1" t="s">
        <v>39</v>
      </c>
      <c r="G26" s="1" t="s">
        <v>40</v>
      </c>
      <c r="H26" s="1" t="s">
        <v>41</v>
      </c>
    </row>
    <row r="27" customFormat="false" ht="24" hidden="false" customHeight="false" outlineLevel="0" collapsed="false">
      <c r="A27" s="1"/>
      <c r="B27" s="6" t="s">
        <v>42</v>
      </c>
      <c r="C27" s="6" t="s">
        <v>43</v>
      </c>
      <c r="D27" s="1" t="s">
        <v>44</v>
      </c>
      <c r="E27" s="6" t="s">
        <v>45</v>
      </c>
      <c r="F27" s="6" t="s">
        <v>46</v>
      </c>
      <c r="G27" s="6" t="s">
        <v>47</v>
      </c>
      <c r="H27" s="7" t="s">
        <v>48</v>
      </c>
    </row>
    <row r="28" customFormat="false" ht="13.8" hidden="false" customHeight="false" outlineLevel="0" collapsed="false">
      <c r="A28" s="1"/>
      <c r="B28" s="4" t="n">
        <v>2019</v>
      </c>
      <c r="C28" s="4" t="n">
        <v>2020</v>
      </c>
      <c r="D28" s="4" t="n">
        <v>2013</v>
      </c>
      <c r="E28" s="4" t="n">
        <v>2007</v>
      </c>
      <c r="F28" s="4" t="n">
        <v>2019</v>
      </c>
      <c r="G28" s="4" t="n">
        <v>2019</v>
      </c>
      <c r="H28" s="4" t="n">
        <v>2016</v>
      </c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</row>
  </sheetData>
  <hyperlinks>
    <hyperlink ref="B27" r:id="rId1" display="https://www.insee.fr/fr/statistiques/2381478"/>
    <hyperlink ref="C27" r:id="rId2" display="https://www.insee.fr/fr/statistiques/4277596?sommaire=4318291&amp;q=population+par+r%C3%A9gion"/>
    <hyperlink ref="E27" r:id="rId3" display="https://www.insee.fr/fr/statistiques/1280970"/>
    <hyperlink ref="F27" r:id="rId4" display="https://www.insee.fr/fr/statistiques/1892088?sommaire=1912926"/>
    <hyperlink ref="G27" r:id="rId5" display="https://www.insee.fr/fr/statistiques/2381474"/>
    <hyperlink ref="H27" r:id="rId6" display="https://www.insee.fr/fr/statistiques/4175605?sommaire=4175611&amp;geo=METRO-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2019-03-19T09:57:55Z</dcterms:created>
  <dc:creator>Adrien Fabre</dc:creator>
  <dc:description/>
  <dc:language>en-US</dc:language>
  <cp:lastModifiedBy/>
  <dcterms:modified xsi:type="dcterms:W3CDTF">2020-04-21T01:28:16Z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