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5" windowWidth="14805" windowHeight="8010" activeTab="14"/>
  </bookViews>
  <sheets>
    <sheet name="Info" sheetId="2" r:id="rId1"/>
    <sheet name="99" sheetId="14" r:id="rId2"/>
    <sheet name="00" sheetId="5" r:id="rId3"/>
    <sheet name="01" sheetId="4" r:id="rId4"/>
    <sheet name="02" sheetId="6" r:id="rId5"/>
    <sheet name="03" sheetId="7" r:id="rId6"/>
    <sheet name="04" sheetId="8" r:id="rId7"/>
    <sheet name="05" sheetId="9" r:id="rId8"/>
    <sheet name="06" sheetId="10" r:id="rId9"/>
    <sheet name="07" sheetId="12" r:id="rId10"/>
    <sheet name="08" sheetId="13" r:id="rId11"/>
    <sheet name="09" sheetId="1" r:id="rId12"/>
    <sheet name="Development" sheetId="3" r:id="rId13"/>
    <sheet name="Emissions" sheetId="15" r:id="rId14"/>
    <sheet name="Country" sheetId="16" r:id="rId15"/>
  </sheets>
  <calcPr calcId="145621"/>
</workbook>
</file>

<file path=xl/calcChain.xml><?xml version="1.0" encoding="utf-8"?>
<calcChain xmlns="http://schemas.openxmlformats.org/spreadsheetml/2006/main">
  <c r="BV14" i="16" l="1"/>
  <c r="BT100" i="16" l="1"/>
  <c r="AG182" i="16"/>
  <c r="AA181" i="16"/>
  <c r="Z181" i="16" s="1"/>
  <c r="Y181" i="16" s="1"/>
  <c r="X181" i="16" s="1"/>
  <c r="W181" i="16" s="1"/>
  <c r="V181" i="16" s="1"/>
  <c r="U181" i="16" s="1"/>
  <c r="T181" i="16" s="1"/>
  <c r="S181" i="16" s="1"/>
  <c r="R181" i="16" s="1"/>
  <c r="AA180" i="16"/>
  <c r="Z180" i="16"/>
  <c r="Y180" i="16" s="1"/>
  <c r="X180" i="16" s="1"/>
  <c r="W180" i="16" s="1"/>
  <c r="V180" i="16" s="1"/>
  <c r="U180" i="16" s="1"/>
  <c r="T180" i="16" s="1"/>
  <c r="S180" i="16" s="1"/>
  <c r="R180" i="16" s="1"/>
  <c r="AA179" i="16"/>
  <c r="Z179" i="16" s="1"/>
  <c r="Y179" i="16" s="1"/>
  <c r="X179" i="16" s="1"/>
  <c r="W179" i="16" s="1"/>
  <c r="V179" i="16" s="1"/>
  <c r="U179" i="16" s="1"/>
  <c r="T179" i="16" s="1"/>
  <c r="S179" i="16" s="1"/>
  <c r="R179" i="16" s="1"/>
  <c r="Z178" i="16"/>
  <c r="Y178" i="16"/>
  <c r="X178" i="16"/>
  <c r="W178" i="16" s="1"/>
  <c r="V178" i="16" s="1"/>
  <c r="U178" i="16" s="1"/>
  <c r="T178" i="16" s="1"/>
  <c r="S178" i="16" s="1"/>
  <c r="R178" i="16" s="1"/>
  <c r="AA178" i="16"/>
  <c r="AG167" i="16"/>
  <c r="AG197" i="16"/>
  <c r="AH197" i="16" s="1"/>
  <c r="AI197" i="16" s="1"/>
  <c r="AJ197" i="16" s="1"/>
  <c r="AK197" i="16" s="1"/>
  <c r="AL197" i="16" s="1"/>
  <c r="AM197" i="16" s="1"/>
  <c r="AN197" i="16" s="1"/>
  <c r="AO197" i="16" s="1"/>
  <c r="AP197" i="16" s="1"/>
  <c r="AS197" i="16" s="1"/>
  <c r="BE100" i="16"/>
  <c r="AS159" i="16"/>
  <c r="AH159" i="16"/>
  <c r="AG159" i="16"/>
  <c r="T159" i="16"/>
  <c r="U159" i="16" s="1"/>
  <c r="V159" i="16" s="1"/>
  <c r="W159" i="16" s="1"/>
  <c r="X159" i="16" s="1"/>
  <c r="Y159" i="16" s="1"/>
  <c r="Z159" i="16" s="1"/>
  <c r="AA159" i="16" s="1"/>
  <c r="AB159" i="16" s="1"/>
  <c r="S159" i="16"/>
  <c r="M106" i="16"/>
  <c r="AI159" i="16" l="1"/>
  <c r="BF166" i="15"/>
  <c r="BF167" i="15"/>
  <c r="BF168" i="15"/>
  <c r="BF165" i="15"/>
  <c r="AV171" i="15"/>
  <c r="BE102" i="15"/>
  <c r="AS168" i="15"/>
  <c r="AS167" i="15"/>
  <c r="AS166" i="15"/>
  <c r="AS165" i="15"/>
  <c r="BD164" i="15"/>
  <c r="BC164" i="15"/>
  <c r="BB164" i="15"/>
  <c r="BA164" i="15"/>
  <c r="AZ164" i="15"/>
  <c r="AY164" i="15"/>
  <c r="AX164" i="15"/>
  <c r="AW164" i="15"/>
  <c r="AV164" i="15"/>
  <c r="AU164" i="15"/>
  <c r="AT164" i="15"/>
  <c r="AU163" i="15"/>
  <c r="AE168" i="15"/>
  <c r="AE167" i="15"/>
  <c r="AE166" i="15"/>
  <c r="AE165" i="15"/>
  <c r="AP164" i="15"/>
  <c r="AO164" i="15"/>
  <c r="AN164" i="15"/>
  <c r="AM164" i="15"/>
  <c r="AL164" i="15"/>
  <c r="AK164" i="15"/>
  <c r="AJ164" i="15"/>
  <c r="AI164" i="15"/>
  <c r="AH164" i="15"/>
  <c r="AG164" i="15"/>
  <c r="AF164" i="15"/>
  <c r="AH163" i="15"/>
  <c r="AG163" i="15"/>
  <c r="Q168" i="15"/>
  <c r="Q167" i="15"/>
  <c r="Q166" i="15"/>
  <c r="Q165" i="15"/>
  <c r="AB164" i="15"/>
  <c r="AA164" i="15"/>
  <c r="Z164" i="15"/>
  <c r="Y164" i="15"/>
  <c r="X164" i="15"/>
  <c r="W164" i="15"/>
  <c r="V164" i="15"/>
  <c r="U164" i="15"/>
  <c r="T164" i="15"/>
  <c r="S164" i="15"/>
  <c r="R164" i="15"/>
  <c r="S163" i="15"/>
  <c r="F163" i="15"/>
  <c r="G163" i="15" s="1"/>
  <c r="H163" i="15" s="1"/>
  <c r="I163" i="15" s="1"/>
  <c r="J163" i="15" s="1"/>
  <c r="K163" i="15" s="1"/>
  <c r="L163" i="15" s="1"/>
  <c r="M163" i="15" s="1"/>
  <c r="N163" i="15" s="1"/>
  <c r="E163" i="15"/>
  <c r="C168" i="15"/>
  <c r="C167" i="15"/>
  <c r="C166" i="15"/>
  <c r="C165" i="15"/>
  <c r="E164" i="15"/>
  <c r="F164" i="15"/>
  <c r="G164" i="15"/>
  <c r="H164" i="15"/>
  <c r="I164" i="15"/>
  <c r="J164" i="15"/>
  <c r="K164" i="15"/>
  <c r="L164" i="15"/>
  <c r="M164" i="15"/>
  <c r="N164" i="15"/>
  <c r="D164" i="15"/>
  <c r="AB168" i="15"/>
  <c r="AA168" i="15"/>
  <c r="Z168" i="15"/>
  <c r="Y168" i="15"/>
  <c r="X168" i="15"/>
  <c r="V168" i="15"/>
  <c r="U168" i="15"/>
  <c r="T168" i="15"/>
  <c r="R168" i="15"/>
  <c r="AB167" i="15"/>
  <c r="AA167" i="15"/>
  <c r="Z167" i="15"/>
  <c r="Y167" i="15"/>
  <c r="X167" i="15"/>
  <c r="W167" i="15"/>
  <c r="V167" i="15"/>
  <c r="U167" i="15"/>
  <c r="T167" i="15"/>
  <c r="S167" i="15"/>
  <c r="R167" i="15"/>
  <c r="N167" i="15"/>
  <c r="I167" i="15"/>
  <c r="F167" i="15"/>
  <c r="AB166" i="15"/>
  <c r="AA166" i="15"/>
  <c r="Z166" i="15"/>
  <c r="Y166" i="15"/>
  <c r="X166" i="15"/>
  <c r="W166" i="15"/>
  <c r="V166" i="15"/>
  <c r="U166" i="15"/>
  <c r="T166" i="15"/>
  <c r="S166" i="15"/>
  <c r="N166" i="15"/>
  <c r="AM36" i="15"/>
  <c r="AK30" i="15"/>
  <c r="AI28" i="15"/>
  <c r="AL26" i="15"/>
  <c r="AI24" i="15"/>
  <c r="AO22" i="15"/>
  <c r="AG22" i="15"/>
  <c r="AF21" i="15"/>
  <c r="AT21" i="15" s="1"/>
  <c r="AH19" i="15"/>
  <c r="AN13" i="15"/>
  <c r="AL7" i="15"/>
  <c r="AN5" i="15"/>
  <c r="AI5" i="15"/>
  <c r="AM5" i="15"/>
  <c r="AJ7" i="15"/>
  <c r="AI9" i="15"/>
  <c r="AM9" i="15"/>
  <c r="AP9" i="15"/>
  <c r="AI13" i="15"/>
  <c r="AL13" i="15"/>
  <c r="AM13" i="15"/>
  <c r="AJ15" i="15"/>
  <c r="AI17" i="15"/>
  <c r="AM17" i="15"/>
  <c r="AO18" i="15"/>
  <c r="AI21" i="15"/>
  <c r="AM21" i="15"/>
  <c r="AK22" i="15"/>
  <c r="AI25" i="15"/>
  <c r="AL25" i="15"/>
  <c r="AM25" i="15"/>
  <c r="AI29" i="15"/>
  <c r="AM29" i="15"/>
  <c r="AG30" i="15"/>
  <c r="AI33" i="15"/>
  <c r="AM33" i="15"/>
  <c r="AI37" i="15"/>
  <c r="AM37" i="15"/>
  <c r="AL4" i="15"/>
  <c r="AF24" i="15"/>
  <c r="AT24" i="15" s="1"/>
  <c r="AF31" i="15"/>
  <c r="AT31" i="15" s="1"/>
  <c r="AP23" i="15"/>
  <c r="P38" i="15"/>
  <c r="AD38" i="15" s="1"/>
  <c r="P39" i="15"/>
  <c r="AD39" i="15" s="1"/>
  <c r="P35" i="15"/>
  <c r="AD35" i="15" s="1"/>
  <c r="P36" i="15"/>
  <c r="AD36" i="15" s="1"/>
  <c r="P37" i="15"/>
  <c r="AD37" i="15" s="1"/>
  <c r="P5" i="15"/>
  <c r="AD5" i="15" s="1"/>
  <c r="P6" i="15"/>
  <c r="AD6" i="15" s="1"/>
  <c r="P7" i="15"/>
  <c r="AD7" i="15" s="1"/>
  <c r="P8" i="15"/>
  <c r="AD8" i="15" s="1"/>
  <c r="P9" i="15"/>
  <c r="AD9" i="15" s="1"/>
  <c r="P10" i="15"/>
  <c r="AD10" i="15" s="1"/>
  <c r="P11" i="15"/>
  <c r="AD11" i="15" s="1"/>
  <c r="P12" i="15"/>
  <c r="AD12" i="15" s="1"/>
  <c r="P13" i="15"/>
  <c r="AD13" i="15" s="1"/>
  <c r="P14" i="15"/>
  <c r="AD14" i="15" s="1"/>
  <c r="P15" i="15"/>
  <c r="AD15" i="15" s="1"/>
  <c r="P16" i="15"/>
  <c r="AD16" i="15" s="1"/>
  <c r="P17" i="15"/>
  <c r="AD17" i="15" s="1"/>
  <c r="P18" i="15"/>
  <c r="AD18" i="15" s="1"/>
  <c r="P19" i="15"/>
  <c r="AD19" i="15" s="1"/>
  <c r="P20" i="15"/>
  <c r="AD20" i="15" s="1"/>
  <c r="P21" i="15"/>
  <c r="AD21" i="15" s="1"/>
  <c r="P22" i="15"/>
  <c r="AD22" i="15" s="1"/>
  <c r="P23" i="15"/>
  <c r="AD23" i="15" s="1"/>
  <c r="P24" i="15"/>
  <c r="AD24" i="15" s="1"/>
  <c r="P25" i="15"/>
  <c r="AD25" i="15" s="1"/>
  <c r="P26" i="15"/>
  <c r="AD26" i="15" s="1"/>
  <c r="P27" i="15"/>
  <c r="AD27" i="15" s="1"/>
  <c r="P28" i="15"/>
  <c r="AD28" i="15" s="1"/>
  <c r="P29" i="15"/>
  <c r="AD29" i="15" s="1"/>
  <c r="P30" i="15"/>
  <c r="AD30" i="15" s="1"/>
  <c r="P31" i="15"/>
  <c r="AD31" i="15" s="1"/>
  <c r="P32" i="15"/>
  <c r="AD32" i="15" s="1"/>
  <c r="P33" i="15"/>
  <c r="AD33" i="15" s="1"/>
  <c r="P34" i="15"/>
  <c r="AD34" i="15" s="1"/>
  <c r="M165" i="15"/>
  <c r="AG114" i="15" l="1"/>
  <c r="AI126" i="15"/>
  <c r="AF127" i="15"/>
  <c r="AT127" i="15" s="1"/>
  <c r="AF131" i="15"/>
  <c r="AT131" i="15" s="1"/>
  <c r="AH133" i="15"/>
  <c r="AG136" i="15"/>
  <c r="AI142" i="15"/>
  <c r="AM142" i="15"/>
  <c r="AL145" i="15"/>
  <c r="AK148" i="15"/>
  <c r="AY148" i="15" s="1"/>
  <c r="AO148" i="15"/>
  <c r="AJ151" i="15"/>
  <c r="AN151" i="15"/>
  <c r="AI154" i="15"/>
  <c r="AM154" i="15"/>
  <c r="AH157" i="15"/>
  <c r="AK98" i="15"/>
  <c r="AG47" i="15"/>
  <c r="AO47" i="15"/>
  <c r="AN58" i="15"/>
  <c r="AK59" i="15"/>
  <c r="AJ70" i="15"/>
  <c r="AG71" i="15"/>
  <c r="AN90" i="15"/>
  <c r="AM105" i="15"/>
  <c r="AK111" i="15"/>
  <c r="AN138" i="15"/>
  <c r="AI145" i="15"/>
  <c r="AP156" i="15"/>
  <c r="AI4" i="16"/>
  <c r="U4" i="16"/>
  <c r="AM4" i="16"/>
  <c r="Y4" i="16"/>
  <c r="AF5" i="15"/>
  <c r="AT5" i="15" s="1"/>
  <c r="AF5" i="16"/>
  <c r="BI5" i="16" s="1"/>
  <c r="R5" i="16"/>
  <c r="AT5" i="16" s="1"/>
  <c r="AJ5" i="15"/>
  <c r="AJ5" i="16"/>
  <c r="BM5" i="16" s="1"/>
  <c r="V5" i="16"/>
  <c r="AN5" i="16"/>
  <c r="BQ5" i="16" s="1"/>
  <c r="Z5" i="16"/>
  <c r="AG6" i="15"/>
  <c r="AG6" i="16"/>
  <c r="S6" i="16"/>
  <c r="AK6" i="16"/>
  <c r="W6" i="16"/>
  <c r="AO6" i="15"/>
  <c r="AO6" i="16"/>
  <c r="AA6" i="16"/>
  <c r="AH7" i="15"/>
  <c r="AH7" i="16"/>
  <c r="T7" i="16"/>
  <c r="AL7" i="16"/>
  <c r="X7" i="16"/>
  <c r="AP7" i="15"/>
  <c r="AP7" i="16"/>
  <c r="AB7" i="16"/>
  <c r="AI8" i="15"/>
  <c r="AW8" i="15" s="1"/>
  <c r="AI8" i="16"/>
  <c r="U8" i="16"/>
  <c r="AM8" i="16"/>
  <c r="Y8" i="16"/>
  <c r="AF9" i="15"/>
  <c r="AT9" i="15" s="1"/>
  <c r="AF9" i="16"/>
  <c r="BI9" i="16" s="1"/>
  <c r="R9" i="16"/>
  <c r="AT9" i="16" s="1"/>
  <c r="AJ9" i="16"/>
  <c r="BM9" i="16" s="1"/>
  <c r="V9" i="16"/>
  <c r="AX9" i="16" s="1"/>
  <c r="AN9" i="15"/>
  <c r="AN9" i="16"/>
  <c r="Z9" i="16"/>
  <c r="BB9" i="16" s="1"/>
  <c r="AG10" i="15"/>
  <c r="AG10" i="16"/>
  <c r="S10" i="16"/>
  <c r="AK10" i="16"/>
  <c r="W10" i="16"/>
  <c r="AO10" i="15"/>
  <c r="AO10" i="16"/>
  <c r="AA10" i="16"/>
  <c r="AH11" i="16"/>
  <c r="T11" i="16"/>
  <c r="AL11" i="15"/>
  <c r="AL11" i="16"/>
  <c r="X11" i="16"/>
  <c r="AP11" i="16"/>
  <c r="AB11" i="16"/>
  <c r="AI12" i="15"/>
  <c r="AI12" i="16"/>
  <c r="U12" i="16"/>
  <c r="AM12" i="16"/>
  <c r="Y12" i="16"/>
  <c r="AF13" i="15"/>
  <c r="AT13" i="15" s="1"/>
  <c r="AF13" i="16"/>
  <c r="BI13" i="16" s="1"/>
  <c r="R13" i="16"/>
  <c r="AT13" i="16" s="1"/>
  <c r="AJ13" i="15"/>
  <c r="AX13" i="15" s="1"/>
  <c r="AJ13" i="16"/>
  <c r="V13" i="16"/>
  <c r="AX13" i="16" s="1"/>
  <c r="AN13" i="16"/>
  <c r="Z13" i="16"/>
  <c r="BB13" i="16" s="1"/>
  <c r="AG14" i="15"/>
  <c r="AG14" i="16"/>
  <c r="S14" i="16"/>
  <c r="AK14" i="16"/>
  <c r="W14" i="16"/>
  <c r="AO14" i="15"/>
  <c r="AO14" i="16"/>
  <c r="AA14" i="16"/>
  <c r="AH15" i="15"/>
  <c r="AH15" i="16"/>
  <c r="T15" i="16"/>
  <c r="AL15" i="16"/>
  <c r="X15" i="16"/>
  <c r="AP15" i="16"/>
  <c r="AB15" i="16"/>
  <c r="AI16" i="16"/>
  <c r="U16" i="16"/>
  <c r="AM16" i="15"/>
  <c r="AM16" i="16"/>
  <c r="Y16" i="16"/>
  <c r="AF17" i="15"/>
  <c r="AT17" i="15" s="1"/>
  <c r="AF17" i="16"/>
  <c r="BI17" i="16" s="1"/>
  <c r="R17" i="16"/>
  <c r="AT17" i="16" s="1"/>
  <c r="AJ17" i="16"/>
  <c r="BM17" i="16" s="1"/>
  <c r="V17" i="16"/>
  <c r="AN17" i="15"/>
  <c r="BB17" i="15" s="1"/>
  <c r="AN17" i="16"/>
  <c r="Z17" i="16"/>
  <c r="BB17" i="16" s="1"/>
  <c r="AG18" i="16"/>
  <c r="S18" i="16"/>
  <c r="AK18" i="15"/>
  <c r="AK18" i="16"/>
  <c r="W18" i="16"/>
  <c r="AO18" i="16"/>
  <c r="AA18" i="16"/>
  <c r="AH19" i="16"/>
  <c r="T19" i="16"/>
  <c r="AL19" i="15"/>
  <c r="AL19" i="16"/>
  <c r="X19" i="16"/>
  <c r="AP19" i="15"/>
  <c r="AP19" i="16"/>
  <c r="AB19" i="16"/>
  <c r="AI20" i="16"/>
  <c r="U20" i="16"/>
  <c r="AM20" i="16"/>
  <c r="Y20" i="16"/>
  <c r="AF21" i="16"/>
  <c r="BI21" i="16" s="1"/>
  <c r="R21" i="16"/>
  <c r="AT21" i="16" s="1"/>
  <c r="AJ21" i="15"/>
  <c r="AJ21" i="16"/>
  <c r="V21" i="16"/>
  <c r="AX21" i="16" s="1"/>
  <c r="AN21" i="16"/>
  <c r="Z21" i="16"/>
  <c r="BB21" i="16" s="1"/>
  <c r="AG22" i="16"/>
  <c r="S22" i="16"/>
  <c r="AK22" i="16"/>
  <c r="W22" i="16"/>
  <c r="AO22" i="16"/>
  <c r="AA22" i="16"/>
  <c r="AH23" i="16"/>
  <c r="T23" i="16"/>
  <c r="AL23" i="15"/>
  <c r="AL23" i="16"/>
  <c r="X23" i="16"/>
  <c r="AP23" i="16"/>
  <c r="AB23" i="16"/>
  <c r="AI24" i="16"/>
  <c r="U24" i="16"/>
  <c r="AM24" i="15"/>
  <c r="AM24" i="16"/>
  <c r="Y24" i="16"/>
  <c r="AF25" i="15"/>
  <c r="AT25" i="15" s="1"/>
  <c r="AF25" i="16"/>
  <c r="BI25" i="16" s="1"/>
  <c r="R25" i="16"/>
  <c r="AT25" i="16" s="1"/>
  <c r="AJ25" i="16"/>
  <c r="BM25" i="16" s="1"/>
  <c r="V25" i="16"/>
  <c r="AN25" i="16"/>
  <c r="BQ25" i="16" s="1"/>
  <c r="Z25" i="16"/>
  <c r="BB25" i="16" s="1"/>
  <c r="AG26" i="15"/>
  <c r="AG26" i="16"/>
  <c r="S26" i="16"/>
  <c r="AK26" i="15"/>
  <c r="AK26" i="16"/>
  <c r="W26" i="16"/>
  <c r="AO26" i="15"/>
  <c r="AO26" i="16"/>
  <c r="AA26" i="16"/>
  <c r="AH27" i="15"/>
  <c r="AH27" i="16"/>
  <c r="T27" i="16"/>
  <c r="AL27" i="15"/>
  <c r="AL27" i="16"/>
  <c r="X27" i="16"/>
  <c r="AP27" i="16"/>
  <c r="AB27" i="16"/>
  <c r="AI28" i="16"/>
  <c r="U28" i="16"/>
  <c r="AM28" i="15"/>
  <c r="AM28" i="16"/>
  <c r="Y28" i="16"/>
  <c r="AF29" i="16"/>
  <c r="BI29" i="16" s="1"/>
  <c r="R29" i="16"/>
  <c r="AT29" i="16" s="1"/>
  <c r="AJ29" i="16"/>
  <c r="BM29" i="16" s="1"/>
  <c r="V29" i="16"/>
  <c r="AN29" i="16"/>
  <c r="BQ29" i="16" s="1"/>
  <c r="Z29" i="16"/>
  <c r="BB29" i="16" s="1"/>
  <c r="AG30" i="16"/>
  <c r="S30" i="16"/>
  <c r="AK30" i="16"/>
  <c r="W30" i="16"/>
  <c r="AO30" i="16"/>
  <c r="AA30" i="16"/>
  <c r="AH31" i="16"/>
  <c r="T31" i="16"/>
  <c r="AL31" i="15"/>
  <c r="AZ31" i="15" s="1"/>
  <c r="AL31" i="16"/>
  <c r="X31" i="16"/>
  <c r="AP31" i="16"/>
  <c r="AB31" i="16"/>
  <c r="AI32" i="16"/>
  <c r="U32" i="16"/>
  <c r="AM32" i="16"/>
  <c r="Y32" i="16"/>
  <c r="AF33" i="15"/>
  <c r="AT33" i="15" s="1"/>
  <c r="AF33" i="16"/>
  <c r="BI33" i="16" s="1"/>
  <c r="R33" i="16"/>
  <c r="AT33" i="16" s="1"/>
  <c r="AJ33" i="16"/>
  <c r="BM33" i="16" s="1"/>
  <c r="V33" i="16"/>
  <c r="AN33" i="16"/>
  <c r="BQ33" i="16" s="1"/>
  <c r="Z33" i="16"/>
  <c r="BB33" i="16" s="1"/>
  <c r="AG34" i="16"/>
  <c r="S34" i="16"/>
  <c r="AK34" i="16"/>
  <c r="W34" i="16"/>
  <c r="AO34" i="15"/>
  <c r="AO34" i="16"/>
  <c r="AA34" i="16"/>
  <c r="AH35" i="16"/>
  <c r="T35" i="16"/>
  <c r="AL35" i="16"/>
  <c r="X35" i="16"/>
  <c r="AP35" i="16"/>
  <c r="AB35" i="16"/>
  <c r="AI36" i="15"/>
  <c r="AI36" i="16"/>
  <c r="U36" i="16"/>
  <c r="AM36" i="16"/>
  <c r="Y36" i="16"/>
  <c r="AF37" i="16"/>
  <c r="BI37" i="16" s="1"/>
  <c r="R37" i="16"/>
  <c r="AT37" i="16" s="1"/>
  <c r="AJ37" i="16"/>
  <c r="V37" i="16"/>
  <c r="AN37" i="16"/>
  <c r="BQ37" i="16" s="1"/>
  <c r="Z37" i="16"/>
  <c r="BB37" i="16" s="1"/>
  <c r="AG38" i="16"/>
  <c r="S38" i="16"/>
  <c r="AK38" i="16"/>
  <c r="W38" i="16"/>
  <c r="AO38" i="16"/>
  <c r="AA38" i="16"/>
  <c r="AH11" i="15"/>
  <c r="AJ17" i="15"/>
  <c r="AX17" i="15" s="1"/>
  <c r="AM20" i="15"/>
  <c r="AO30" i="15"/>
  <c r="G166" i="15"/>
  <c r="AI43" i="16"/>
  <c r="U43" i="16"/>
  <c r="K166" i="15"/>
  <c r="AM43" i="16"/>
  <c r="Y43" i="16"/>
  <c r="AF44" i="16"/>
  <c r="BI44" i="16" s="1"/>
  <c r="R44" i="16"/>
  <c r="AT44" i="16" s="1"/>
  <c r="AJ44" i="16"/>
  <c r="V44" i="16"/>
  <c r="AX44" i="16" s="1"/>
  <c r="AN44" i="16"/>
  <c r="BQ44" i="16" s="1"/>
  <c r="Z44" i="16"/>
  <c r="BB44" i="16" s="1"/>
  <c r="AG45" i="16"/>
  <c r="S45" i="16"/>
  <c r="AK45" i="16"/>
  <c r="W45" i="16"/>
  <c r="AO45" i="16"/>
  <c r="AA45" i="16"/>
  <c r="AH46" i="16"/>
  <c r="T46" i="16"/>
  <c r="AL46" i="16"/>
  <c r="X46" i="16"/>
  <c r="AP46" i="16"/>
  <c r="AB46" i="16"/>
  <c r="AI47" i="16"/>
  <c r="U47" i="16"/>
  <c r="AM47" i="16"/>
  <c r="Y47" i="16"/>
  <c r="AF48" i="16"/>
  <c r="BI48" i="16" s="1"/>
  <c r="R48" i="16"/>
  <c r="AT48" i="16" s="1"/>
  <c r="AJ48" i="16"/>
  <c r="V48" i="16"/>
  <c r="AN48" i="16"/>
  <c r="BQ48" i="16" s="1"/>
  <c r="Z48" i="16"/>
  <c r="BB48" i="16" s="1"/>
  <c r="AG49" i="16"/>
  <c r="S49" i="16"/>
  <c r="AK49" i="16"/>
  <c r="W49" i="16"/>
  <c r="AO49" i="16"/>
  <c r="AA49" i="16"/>
  <c r="AH50" i="16"/>
  <c r="T50" i="16"/>
  <c r="AL50" i="16"/>
  <c r="X50" i="16"/>
  <c r="AP50" i="16"/>
  <c r="AB50" i="16"/>
  <c r="AI51" i="16"/>
  <c r="U51" i="16"/>
  <c r="AM51" i="16"/>
  <c r="Y51" i="16"/>
  <c r="AF52" i="16"/>
  <c r="BI52" i="16" s="1"/>
  <c r="R52" i="16"/>
  <c r="AT52" i="16" s="1"/>
  <c r="AJ52" i="16"/>
  <c r="V52" i="16"/>
  <c r="AX52" i="16" s="1"/>
  <c r="AN52" i="16"/>
  <c r="BQ52" i="16" s="1"/>
  <c r="Z52" i="16"/>
  <c r="BB52" i="16" s="1"/>
  <c r="AG53" i="16"/>
  <c r="S53" i="16"/>
  <c r="AK53" i="16"/>
  <c r="W53" i="16"/>
  <c r="AO53" i="16"/>
  <c r="AA53" i="16"/>
  <c r="AH54" i="16"/>
  <c r="T54" i="16"/>
  <c r="AL54" i="16"/>
  <c r="X54" i="16"/>
  <c r="AP54" i="16"/>
  <c r="AB54" i="16"/>
  <c r="AI55" i="16"/>
  <c r="U55" i="16"/>
  <c r="AM55" i="16"/>
  <c r="Y55" i="16"/>
  <c r="AF56" i="16"/>
  <c r="BI56" i="16" s="1"/>
  <c r="R56" i="16"/>
  <c r="AT56" i="16" s="1"/>
  <c r="AJ56" i="16"/>
  <c r="V56" i="16"/>
  <c r="AN56" i="16"/>
  <c r="BQ56" i="16" s="1"/>
  <c r="Z56" i="16"/>
  <c r="BB56" i="16" s="1"/>
  <c r="AG57" i="16"/>
  <c r="S57" i="16"/>
  <c r="AK57" i="16"/>
  <c r="W57" i="16"/>
  <c r="AO57" i="16"/>
  <c r="AA57" i="16"/>
  <c r="AH58" i="16"/>
  <c r="T58" i="16"/>
  <c r="AL58" i="16"/>
  <c r="X58" i="16"/>
  <c r="AP58" i="16"/>
  <c r="AB58" i="16"/>
  <c r="AI59" i="16"/>
  <c r="U59" i="16"/>
  <c r="AM59" i="16"/>
  <c r="Y59" i="16"/>
  <c r="AF60" i="16"/>
  <c r="BI60" i="16" s="1"/>
  <c r="R60" i="16"/>
  <c r="AT60" i="16" s="1"/>
  <c r="AJ60" i="16"/>
  <c r="V60" i="16"/>
  <c r="AX60" i="16" s="1"/>
  <c r="AN60" i="16"/>
  <c r="BQ60" i="16" s="1"/>
  <c r="Z60" i="16"/>
  <c r="BB60" i="16" s="1"/>
  <c r="AG61" i="16"/>
  <c r="S61" i="16"/>
  <c r="AK61" i="16"/>
  <c r="W61" i="16"/>
  <c r="AO61" i="16"/>
  <c r="AA61" i="16"/>
  <c r="AH62" i="16"/>
  <c r="T62" i="16"/>
  <c r="AL62" i="16"/>
  <c r="X62" i="16"/>
  <c r="AP62" i="16"/>
  <c r="AB62" i="16"/>
  <c r="AI63" i="16"/>
  <c r="U63" i="16"/>
  <c r="AM63" i="16"/>
  <c r="Y63" i="16"/>
  <c r="AF64" i="16"/>
  <c r="BI64" i="16" s="1"/>
  <c r="R64" i="16"/>
  <c r="AT64" i="16" s="1"/>
  <c r="AJ64" i="16"/>
  <c r="V64" i="16"/>
  <c r="AN64" i="16"/>
  <c r="BQ64" i="16" s="1"/>
  <c r="Z64" i="16"/>
  <c r="BB64" i="16" s="1"/>
  <c r="AG65" i="16"/>
  <c r="S65" i="16"/>
  <c r="AK65" i="16"/>
  <c r="W65" i="16"/>
  <c r="AO65" i="16"/>
  <c r="AA65" i="16"/>
  <c r="AH66" i="16"/>
  <c r="T66" i="16"/>
  <c r="AL66" i="16"/>
  <c r="X66" i="16"/>
  <c r="AP66" i="16"/>
  <c r="AB66" i="16"/>
  <c r="AI67" i="16"/>
  <c r="U67" i="16"/>
  <c r="AM67" i="16"/>
  <c r="Y67" i="16"/>
  <c r="AF68" i="16"/>
  <c r="BI68" i="16" s="1"/>
  <c r="R68" i="16"/>
  <c r="AT68" i="16" s="1"/>
  <c r="AJ68" i="16"/>
  <c r="V68" i="16"/>
  <c r="AX68" i="16" s="1"/>
  <c r="AN68" i="16"/>
  <c r="BQ68" i="16" s="1"/>
  <c r="Z68" i="16"/>
  <c r="BB68" i="16" s="1"/>
  <c r="AG69" i="16"/>
  <c r="S69" i="16"/>
  <c r="AK69" i="16"/>
  <c r="W69" i="16"/>
  <c r="AO69" i="16"/>
  <c r="AA69" i="16"/>
  <c r="AH70" i="16"/>
  <c r="T70" i="16"/>
  <c r="AL70" i="16"/>
  <c r="X70" i="16"/>
  <c r="AP70" i="16"/>
  <c r="AB70" i="16"/>
  <c r="AI71" i="16"/>
  <c r="U71" i="16"/>
  <c r="AM71" i="16"/>
  <c r="Y71" i="16"/>
  <c r="AF72" i="16"/>
  <c r="BI72" i="16" s="1"/>
  <c r="R72" i="16"/>
  <c r="AT72" i="16" s="1"/>
  <c r="AJ72" i="16"/>
  <c r="V72" i="16"/>
  <c r="AN72" i="16"/>
  <c r="BQ72" i="16" s="1"/>
  <c r="Z72" i="16"/>
  <c r="BB72" i="16" s="1"/>
  <c r="AG73" i="16"/>
  <c r="S73" i="16"/>
  <c r="AK73" i="16"/>
  <c r="W73" i="16"/>
  <c r="AO73" i="16"/>
  <c r="AA73" i="16"/>
  <c r="AH74" i="16"/>
  <c r="T74" i="16"/>
  <c r="AL74" i="16"/>
  <c r="X74" i="16"/>
  <c r="AP74" i="16"/>
  <c r="AB74" i="16"/>
  <c r="AI75" i="16"/>
  <c r="U75" i="16"/>
  <c r="AM75" i="16"/>
  <c r="Y75" i="16"/>
  <c r="AF76" i="16"/>
  <c r="BI76" i="16" s="1"/>
  <c r="R76" i="16"/>
  <c r="AT76" i="16" s="1"/>
  <c r="AJ76" i="16"/>
  <c r="V76" i="16"/>
  <c r="AX76" i="16" s="1"/>
  <c r="AN76" i="16"/>
  <c r="BQ76" i="16" s="1"/>
  <c r="Z76" i="16"/>
  <c r="BB76" i="16" s="1"/>
  <c r="AI82" i="16"/>
  <c r="U82" i="16"/>
  <c r="K167" i="15"/>
  <c r="AM82" i="16"/>
  <c r="Y82" i="16"/>
  <c r="AF83" i="16"/>
  <c r="BI83" i="16" s="1"/>
  <c r="R83" i="16"/>
  <c r="AT83" i="16" s="1"/>
  <c r="AJ83" i="16"/>
  <c r="V83" i="16"/>
  <c r="AN83" i="16"/>
  <c r="BQ83" i="16" s="1"/>
  <c r="Z83" i="16"/>
  <c r="BB83" i="16" s="1"/>
  <c r="AG86" i="15"/>
  <c r="AG84" i="16"/>
  <c r="S84" i="16"/>
  <c r="AK84" i="16"/>
  <c r="W84" i="16"/>
  <c r="AO86" i="15"/>
  <c r="AO84" i="16"/>
  <c r="AA84" i="16"/>
  <c r="AH85" i="16"/>
  <c r="T85" i="16"/>
  <c r="AL85" i="16"/>
  <c r="X85" i="16"/>
  <c r="AP85" i="16"/>
  <c r="AB85" i="16"/>
  <c r="AI86" i="16"/>
  <c r="U86" i="16"/>
  <c r="AM86" i="16"/>
  <c r="Y86" i="16"/>
  <c r="AF87" i="16"/>
  <c r="BI87" i="16" s="1"/>
  <c r="R87" i="16"/>
  <c r="AT87" i="16" s="1"/>
  <c r="AJ89" i="15"/>
  <c r="AJ87" i="16"/>
  <c r="V87" i="16"/>
  <c r="AN89" i="15"/>
  <c r="AN87" i="16"/>
  <c r="Z87" i="16"/>
  <c r="AG88" i="16"/>
  <c r="S88" i="16"/>
  <c r="AK88" i="16"/>
  <c r="W88" i="16"/>
  <c r="AO88" i="16"/>
  <c r="AA88" i="16"/>
  <c r="AH89" i="16"/>
  <c r="T89" i="16"/>
  <c r="AL89" i="16"/>
  <c r="X89" i="16"/>
  <c r="AP91" i="15"/>
  <c r="AP89" i="16"/>
  <c r="AB89" i="16"/>
  <c r="AI92" i="15"/>
  <c r="AI90" i="16"/>
  <c r="U90" i="16"/>
  <c r="AM92" i="15"/>
  <c r="AM90" i="16"/>
  <c r="Y90" i="16"/>
  <c r="AF91" i="16"/>
  <c r="BI91" i="16" s="1"/>
  <c r="R91" i="16"/>
  <c r="AT91" i="16" s="1"/>
  <c r="AJ91" i="16"/>
  <c r="V91" i="16"/>
  <c r="AN91" i="16"/>
  <c r="BQ91" i="16" s="1"/>
  <c r="Z91" i="16"/>
  <c r="BB91" i="16" s="1"/>
  <c r="AG92" i="16"/>
  <c r="S92" i="16"/>
  <c r="AK92" i="16"/>
  <c r="W92" i="16"/>
  <c r="AO94" i="15"/>
  <c r="AO92" i="16"/>
  <c r="AA92" i="16"/>
  <c r="AH95" i="15"/>
  <c r="AH93" i="16"/>
  <c r="T93" i="16"/>
  <c r="AL95" i="15"/>
  <c r="AL93" i="16"/>
  <c r="X93" i="16"/>
  <c r="AP93" i="16"/>
  <c r="AB93" i="16"/>
  <c r="AI94" i="16"/>
  <c r="U94" i="16"/>
  <c r="AM94" i="16"/>
  <c r="Y94" i="16"/>
  <c r="AF95" i="16"/>
  <c r="BI95" i="16" s="1"/>
  <c r="R95" i="16"/>
  <c r="AT95" i="16" s="1"/>
  <c r="AJ95" i="16"/>
  <c r="V95" i="16"/>
  <c r="AN97" i="15"/>
  <c r="AN95" i="16"/>
  <c r="Z95" i="16"/>
  <c r="AG98" i="15"/>
  <c r="AG96" i="16"/>
  <c r="S96" i="16"/>
  <c r="AK96" i="16"/>
  <c r="W96" i="16"/>
  <c r="AO96" i="16"/>
  <c r="AA96" i="16"/>
  <c r="AH97" i="16"/>
  <c r="T97" i="16"/>
  <c r="AL97" i="16"/>
  <c r="X97" i="16"/>
  <c r="AP97" i="16"/>
  <c r="AB97" i="16"/>
  <c r="AI100" i="15"/>
  <c r="AI98" i="16"/>
  <c r="U98" i="16"/>
  <c r="AM98" i="16"/>
  <c r="Y98" i="16"/>
  <c r="AF101" i="15"/>
  <c r="AT101" i="15" s="1"/>
  <c r="AF99" i="16"/>
  <c r="BI99" i="16" s="1"/>
  <c r="R99" i="16"/>
  <c r="AT99" i="16" s="1"/>
  <c r="AJ99" i="16"/>
  <c r="BM99" i="16" s="1"/>
  <c r="V99" i="16"/>
  <c r="AN101" i="15"/>
  <c r="AN99" i="16"/>
  <c r="BQ99" i="16" s="1"/>
  <c r="Z99" i="16"/>
  <c r="AH103" i="15"/>
  <c r="AH101" i="16"/>
  <c r="T101" i="16"/>
  <c r="AL101" i="16"/>
  <c r="X101" i="16"/>
  <c r="AP103" i="15"/>
  <c r="AP101" i="16"/>
  <c r="AB101" i="16"/>
  <c r="AI102" i="16"/>
  <c r="U102" i="16"/>
  <c r="AM104" i="15"/>
  <c r="AM102" i="16"/>
  <c r="Y102" i="16"/>
  <c r="AF103" i="16"/>
  <c r="BI103" i="16" s="1"/>
  <c r="R103" i="16"/>
  <c r="AT103" i="16" s="1"/>
  <c r="AF163" i="16" s="1"/>
  <c r="AJ105" i="15"/>
  <c r="AJ103" i="16"/>
  <c r="BM103" i="16" s="1"/>
  <c r="V103" i="16"/>
  <c r="AN103" i="16"/>
  <c r="BQ103" i="16" s="1"/>
  <c r="Z103" i="16"/>
  <c r="AG106" i="15"/>
  <c r="AG104" i="16"/>
  <c r="S104" i="16"/>
  <c r="AK104" i="16"/>
  <c r="W104" i="16"/>
  <c r="AO106" i="15"/>
  <c r="AO104" i="16"/>
  <c r="AA104" i="16"/>
  <c r="AH105" i="16"/>
  <c r="T105" i="16"/>
  <c r="AL105" i="16"/>
  <c r="X105" i="16"/>
  <c r="AP105" i="16"/>
  <c r="AB105" i="16"/>
  <c r="AI106" i="16"/>
  <c r="U106" i="16"/>
  <c r="AM106" i="16"/>
  <c r="Y106" i="16"/>
  <c r="AF109" i="15"/>
  <c r="AT109" i="15" s="1"/>
  <c r="AF107" i="16"/>
  <c r="BI107" i="16" s="1"/>
  <c r="R107" i="16"/>
  <c r="AT107" i="16" s="1"/>
  <c r="AJ107" i="16"/>
  <c r="V107" i="16"/>
  <c r="AN109" i="15"/>
  <c r="AN107" i="16"/>
  <c r="Z107" i="16"/>
  <c r="AG108" i="16"/>
  <c r="S108" i="16"/>
  <c r="AK110" i="15"/>
  <c r="AK108" i="16"/>
  <c r="W108" i="16"/>
  <c r="AO108" i="16"/>
  <c r="AA108" i="16"/>
  <c r="AH111" i="15"/>
  <c r="AH109" i="16"/>
  <c r="T109" i="16"/>
  <c r="AL109" i="16"/>
  <c r="X109" i="16"/>
  <c r="AP111" i="15"/>
  <c r="AP109" i="16"/>
  <c r="AB109" i="16"/>
  <c r="AI110" i="16"/>
  <c r="U110" i="16"/>
  <c r="AM112" i="15"/>
  <c r="AM110" i="16"/>
  <c r="Y110" i="16"/>
  <c r="AF111" i="16"/>
  <c r="BI111" i="16" s="1"/>
  <c r="R111" i="16"/>
  <c r="AT111" i="16" s="1"/>
  <c r="AJ111" i="16"/>
  <c r="V111" i="16"/>
  <c r="AN111" i="16"/>
  <c r="BQ111" i="16" s="1"/>
  <c r="Z111" i="16"/>
  <c r="BB111" i="16" s="1"/>
  <c r="AK112" i="16"/>
  <c r="W112" i="16"/>
  <c r="AO114" i="15"/>
  <c r="AO112" i="16"/>
  <c r="AA112" i="16"/>
  <c r="AH113" i="16"/>
  <c r="T113" i="16"/>
  <c r="AL115" i="15"/>
  <c r="AL113" i="16"/>
  <c r="X113" i="16"/>
  <c r="AP113" i="16"/>
  <c r="AB113" i="16"/>
  <c r="AI116" i="15"/>
  <c r="AI114" i="16"/>
  <c r="U114" i="16"/>
  <c r="AM114" i="16"/>
  <c r="Y114" i="16"/>
  <c r="AF117" i="15"/>
  <c r="AT117" i="15" s="1"/>
  <c r="AF115" i="16"/>
  <c r="BI115" i="16" s="1"/>
  <c r="R115" i="16"/>
  <c r="AT115" i="16" s="1"/>
  <c r="AJ115" i="16"/>
  <c r="V115" i="16"/>
  <c r="AN117" i="15"/>
  <c r="BB117" i="15" s="1"/>
  <c r="AN115" i="16"/>
  <c r="Z115" i="16"/>
  <c r="AI108" i="15"/>
  <c r="G168" i="15"/>
  <c r="AI121" i="16"/>
  <c r="U121" i="16"/>
  <c r="K168" i="15"/>
  <c r="AM121" i="16"/>
  <c r="Y121" i="16"/>
  <c r="AF122" i="16"/>
  <c r="BI122" i="16" s="1"/>
  <c r="R122" i="16"/>
  <c r="AT122" i="16" s="1"/>
  <c r="AJ122" i="16"/>
  <c r="V122" i="16"/>
  <c r="AX122" i="16" s="1"/>
  <c r="AN122" i="16"/>
  <c r="BQ122" i="16" s="1"/>
  <c r="Z122" i="16"/>
  <c r="BB122" i="16" s="1"/>
  <c r="AG123" i="16"/>
  <c r="S123" i="16"/>
  <c r="AK123" i="16"/>
  <c r="W123" i="16"/>
  <c r="AO123" i="16"/>
  <c r="AA123" i="16"/>
  <c r="AH124" i="16"/>
  <c r="T124" i="16"/>
  <c r="AL124" i="16"/>
  <c r="X124" i="16"/>
  <c r="AP124" i="16"/>
  <c r="AB124" i="16"/>
  <c r="AI125" i="16"/>
  <c r="U125" i="16"/>
  <c r="AM125" i="16"/>
  <c r="Y125" i="16"/>
  <c r="AF126" i="16"/>
  <c r="BI126" i="16" s="1"/>
  <c r="R126" i="16"/>
  <c r="AT126" i="16" s="1"/>
  <c r="AJ126" i="16"/>
  <c r="V126" i="16"/>
  <c r="AN126" i="16"/>
  <c r="BQ126" i="16" s="1"/>
  <c r="Z126" i="16"/>
  <c r="BB126" i="16" s="1"/>
  <c r="AG127" i="16"/>
  <c r="S127" i="16"/>
  <c r="AK127" i="16"/>
  <c r="W127" i="16"/>
  <c r="AO127" i="16"/>
  <c r="AA127" i="16"/>
  <c r="AH128" i="16"/>
  <c r="T128" i="16"/>
  <c r="AL128" i="16"/>
  <c r="X128" i="16"/>
  <c r="AP128" i="16"/>
  <c r="AB128" i="16"/>
  <c r="AI129" i="16"/>
  <c r="U129" i="16"/>
  <c r="AM129" i="16"/>
  <c r="Y129" i="16"/>
  <c r="AF130" i="16"/>
  <c r="BI130" i="16" s="1"/>
  <c r="R130" i="16"/>
  <c r="AT130" i="16" s="1"/>
  <c r="AJ130" i="16"/>
  <c r="V130" i="16"/>
  <c r="AX130" i="16" s="1"/>
  <c r="AN130" i="16"/>
  <c r="BQ130" i="16" s="1"/>
  <c r="Z130" i="16"/>
  <c r="BB130" i="16" s="1"/>
  <c r="AG131" i="16"/>
  <c r="S131" i="16"/>
  <c r="AK131" i="16"/>
  <c r="W131" i="16"/>
  <c r="AO131" i="16"/>
  <c r="AA131" i="16"/>
  <c r="AH132" i="16"/>
  <c r="T132" i="16"/>
  <c r="AL132" i="16"/>
  <c r="X132" i="16"/>
  <c r="AP132" i="16"/>
  <c r="AB132" i="16"/>
  <c r="AI133" i="16"/>
  <c r="U133" i="16"/>
  <c r="AM133" i="16"/>
  <c r="Y133" i="16"/>
  <c r="AF134" i="16"/>
  <c r="BI134" i="16" s="1"/>
  <c r="R134" i="16"/>
  <c r="AT134" i="16" s="1"/>
  <c r="AJ134" i="16"/>
  <c r="V134" i="16"/>
  <c r="AN134" i="16"/>
  <c r="BQ134" i="16" s="1"/>
  <c r="Z134" i="16"/>
  <c r="BB134" i="16" s="1"/>
  <c r="AG135" i="16"/>
  <c r="S135" i="16"/>
  <c r="AK135" i="16"/>
  <c r="W135" i="16"/>
  <c r="AO135" i="16"/>
  <c r="AA135" i="16"/>
  <c r="AH136" i="16"/>
  <c r="T136" i="16"/>
  <c r="AL136" i="16"/>
  <c r="X136" i="16"/>
  <c r="AP136" i="16"/>
  <c r="AB136" i="16"/>
  <c r="AI137" i="16"/>
  <c r="U137" i="16"/>
  <c r="AM137" i="16"/>
  <c r="Y137" i="16"/>
  <c r="AF138" i="16"/>
  <c r="BI138" i="16" s="1"/>
  <c r="R138" i="16"/>
  <c r="AT138" i="16" s="1"/>
  <c r="AJ138" i="16"/>
  <c r="V138" i="16"/>
  <c r="AX138" i="16" s="1"/>
  <c r="AN138" i="16"/>
  <c r="BQ138" i="16" s="1"/>
  <c r="Z138" i="16"/>
  <c r="BB138" i="16" s="1"/>
  <c r="AG139" i="16"/>
  <c r="S139" i="16"/>
  <c r="AK139" i="16"/>
  <c r="W139" i="16"/>
  <c r="AO139" i="16"/>
  <c r="AA139" i="16"/>
  <c r="AH140" i="16"/>
  <c r="T140" i="16"/>
  <c r="AL140" i="16"/>
  <c r="X140" i="16"/>
  <c r="AP140" i="16"/>
  <c r="AB140" i="16"/>
  <c r="AI141" i="16"/>
  <c r="U141" i="16"/>
  <c r="AM141" i="16"/>
  <c r="Y141" i="16"/>
  <c r="AF142" i="16"/>
  <c r="BI142" i="16" s="1"/>
  <c r="R142" i="16"/>
  <c r="AT142" i="16" s="1"/>
  <c r="AJ142" i="16"/>
  <c r="V142" i="16"/>
  <c r="AN142" i="16"/>
  <c r="BQ142" i="16" s="1"/>
  <c r="Z142" i="16"/>
  <c r="BB142" i="16" s="1"/>
  <c r="AG143" i="16"/>
  <c r="S143" i="16"/>
  <c r="AK143" i="16"/>
  <c r="W143" i="16"/>
  <c r="AO143" i="16"/>
  <c r="AA143" i="16"/>
  <c r="AH144" i="16"/>
  <c r="T144" i="16"/>
  <c r="AL144" i="16"/>
  <c r="X144" i="16"/>
  <c r="AP144" i="16"/>
  <c r="AB144" i="16"/>
  <c r="AI145" i="16"/>
  <c r="U145" i="16"/>
  <c r="AM145" i="16"/>
  <c r="Y145" i="16"/>
  <c r="AF146" i="16"/>
  <c r="BI146" i="16" s="1"/>
  <c r="R146" i="16"/>
  <c r="AT146" i="16" s="1"/>
  <c r="AJ146" i="16"/>
  <c r="V146" i="16"/>
  <c r="AX146" i="16" s="1"/>
  <c r="AN146" i="16"/>
  <c r="BQ146" i="16" s="1"/>
  <c r="Z146" i="16"/>
  <c r="BB146" i="16" s="1"/>
  <c r="AG147" i="16"/>
  <c r="S147" i="16"/>
  <c r="AK147" i="16"/>
  <c r="W147" i="16"/>
  <c r="AO147" i="16"/>
  <c r="AA147" i="16"/>
  <c r="AH148" i="16"/>
  <c r="T148" i="16"/>
  <c r="AL148" i="16"/>
  <c r="X148" i="16"/>
  <c r="AP148" i="16"/>
  <c r="AB148" i="16"/>
  <c r="AI149" i="16"/>
  <c r="U149" i="16"/>
  <c r="AM149" i="16"/>
  <c r="Y149" i="16"/>
  <c r="AF150" i="16"/>
  <c r="BI150" i="16" s="1"/>
  <c r="R150" i="16"/>
  <c r="AT150" i="16" s="1"/>
  <c r="AJ150" i="16"/>
  <c r="V150" i="16"/>
  <c r="AN150" i="16"/>
  <c r="BQ150" i="16" s="1"/>
  <c r="Z150" i="16"/>
  <c r="BB150" i="16" s="1"/>
  <c r="AG151" i="16"/>
  <c r="S151" i="16"/>
  <c r="AK151" i="16"/>
  <c r="W151" i="16"/>
  <c r="AO151" i="16"/>
  <c r="AA151" i="16"/>
  <c r="AH152" i="16"/>
  <c r="T152" i="16"/>
  <c r="AL152" i="16"/>
  <c r="X152" i="16"/>
  <c r="AP152" i="16"/>
  <c r="AB152" i="16"/>
  <c r="AI153" i="16"/>
  <c r="U153" i="16"/>
  <c r="AM153" i="16"/>
  <c r="Y153" i="16"/>
  <c r="AF154" i="16"/>
  <c r="BI154" i="16" s="1"/>
  <c r="R154" i="16"/>
  <c r="AT154" i="16" s="1"/>
  <c r="AJ154" i="16"/>
  <c r="V154" i="16"/>
  <c r="AX154" i="16" s="1"/>
  <c r="AN154" i="16"/>
  <c r="BQ154" i="16" s="1"/>
  <c r="Z154" i="16"/>
  <c r="BB154" i="16" s="1"/>
  <c r="BB13" i="15"/>
  <c r="BA33" i="15"/>
  <c r="BA17" i="15"/>
  <c r="AZ13" i="15"/>
  <c r="AW9" i="15"/>
  <c r="AF4" i="16"/>
  <c r="BI4" i="16" s="1"/>
  <c r="R4" i="16"/>
  <c r="AT4" i="16" s="1"/>
  <c r="AJ4" i="16"/>
  <c r="V4" i="16"/>
  <c r="AN4" i="16"/>
  <c r="BQ4" i="16" s="1"/>
  <c r="Z4" i="16"/>
  <c r="BB4" i="16" s="1"/>
  <c r="AG5" i="16"/>
  <c r="BJ5" i="16" s="1"/>
  <c r="S5" i="16"/>
  <c r="AU5" i="16" s="1"/>
  <c r="AK5" i="16"/>
  <c r="BN5" i="16" s="1"/>
  <c r="W5" i="16"/>
  <c r="AY5" i="16" s="1"/>
  <c r="AO5" i="16"/>
  <c r="BR5" i="16" s="1"/>
  <c r="AA5" i="16"/>
  <c r="BC5" i="16" s="1"/>
  <c r="AH6" i="16"/>
  <c r="T6" i="16"/>
  <c r="AL6" i="16"/>
  <c r="X6" i="16"/>
  <c r="AP6" i="16"/>
  <c r="AB6" i="16"/>
  <c r="AI7" i="16"/>
  <c r="U7" i="16"/>
  <c r="AM7" i="16"/>
  <c r="Y7" i="16"/>
  <c r="AF8" i="16"/>
  <c r="BI8" i="16" s="1"/>
  <c r="R8" i="16"/>
  <c r="AT8" i="16" s="1"/>
  <c r="AJ8" i="16"/>
  <c r="BM8" i="16" s="1"/>
  <c r="V8" i="16"/>
  <c r="AN8" i="16"/>
  <c r="BQ8" i="16" s="1"/>
  <c r="Z8" i="16"/>
  <c r="BB8" i="16" s="1"/>
  <c r="AG9" i="16"/>
  <c r="S9" i="16"/>
  <c r="AU9" i="16" s="1"/>
  <c r="AK9" i="16"/>
  <c r="W9" i="16"/>
  <c r="AY9" i="16" s="1"/>
  <c r="AO9" i="16"/>
  <c r="AA9" i="16"/>
  <c r="BC9" i="16" s="1"/>
  <c r="AH10" i="16"/>
  <c r="T10" i="16"/>
  <c r="AL10" i="16"/>
  <c r="X10" i="16"/>
  <c r="AP10" i="16"/>
  <c r="AB10" i="16"/>
  <c r="AI11" i="16"/>
  <c r="U11" i="16"/>
  <c r="AM11" i="16"/>
  <c r="Y11" i="16"/>
  <c r="AF12" i="16"/>
  <c r="BI12" i="16" s="1"/>
  <c r="R12" i="16"/>
  <c r="AT12" i="16" s="1"/>
  <c r="AJ12" i="16"/>
  <c r="V12" i="16"/>
  <c r="AN12" i="16"/>
  <c r="BQ12" i="16" s="1"/>
  <c r="Z12" i="16"/>
  <c r="BB12" i="16" s="1"/>
  <c r="AG13" i="16"/>
  <c r="S13" i="16"/>
  <c r="AU13" i="16" s="1"/>
  <c r="AK13" i="16"/>
  <c r="W13" i="16"/>
  <c r="AY13" i="16" s="1"/>
  <c r="AO13" i="16"/>
  <c r="AA13" i="16"/>
  <c r="BC13" i="16" s="1"/>
  <c r="AH14" i="16"/>
  <c r="T14" i="16"/>
  <c r="AL14" i="16"/>
  <c r="X14" i="16"/>
  <c r="AP14" i="16"/>
  <c r="AB14" i="16"/>
  <c r="AI15" i="16"/>
  <c r="U15" i="16"/>
  <c r="AM15" i="16"/>
  <c r="Y15" i="16"/>
  <c r="AF16" i="16"/>
  <c r="BI16" i="16" s="1"/>
  <c r="R16" i="16"/>
  <c r="AT16" i="16" s="1"/>
  <c r="AJ16" i="16"/>
  <c r="BM16" i="16" s="1"/>
  <c r="V16" i="16"/>
  <c r="AN16" i="16"/>
  <c r="BQ16" i="16" s="1"/>
  <c r="Z16" i="16"/>
  <c r="BB16" i="16" s="1"/>
  <c r="AG17" i="16"/>
  <c r="S17" i="16"/>
  <c r="AU17" i="16" s="1"/>
  <c r="AK17" i="16"/>
  <c r="W17" i="16"/>
  <c r="AY17" i="16" s="1"/>
  <c r="AO17" i="16"/>
  <c r="AA17" i="16"/>
  <c r="BC17" i="16" s="1"/>
  <c r="AH18" i="16"/>
  <c r="T18" i="16"/>
  <c r="AL18" i="16"/>
  <c r="X18" i="16"/>
  <c r="AP18" i="16"/>
  <c r="AB18" i="16"/>
  <c r="AI19" i="16"/>
  <c r="U19" i="16"/>
  <c r="AM19" i="16"/>
  <c r="Y19" i="16"/>
  <c r="AF20" i="16"/>
  <c r="BI20" i="16" s="1"/>
  <c r="R20" i="16"/>
  <c r="AT20" i="16" s="1"/>
  <c r="AJ20" i="16"/>
  <c r="V20" i="16"/>
  <c r="AN20" i="16"/>
  <c r="BQ20" i="16" s="1"/>
  <c r="Z20" i="16"/>
  <c r="BB20" i="16" s="1"/>
  <c r="AG21" i="16"/>
  <c r="S21" i="16"/>
  <c r="AU21" i="16" s="1"/>
  <c r="AK21" i="16"/>
  <c r="W21" i="16"/>
  <c r="AY21" i="16" s="1"/>
  <c r="AO21" i="16"/>
  <c r="AA21" i="16"/>
  <c r="BC21" i="16" s="1"/>
  <c r="AH22" i="16"/>
  <c r="T22" i="16"/>
  <c r="AL22" i="16"/>
  <c r="X22" i="16"/>
  <c r="AP22" i="16"/>
  <c r="AB22" i="16"/>
  <c r="AI23" i="16"/>
  <c r="U23" i="16"/>
  <c r="AM23" i="16"/>
  <c r="Y23" i="16"/>
  <c r="AF24" i="16"/>
  <c r="BI24" i="16" s="1"/>
  <c r="R24" i="16"/>
  <c r="AT24" i="16" s="1"/>
  <c r="AJ24" i="16"/>
  <c r="BM24" i="16" s="1"/>
  <c r="V24" i="16"/>
  <c r="AN24" i="16"/>
  <c r="BQ24" i="16" s="1"/>
  <c r="Z24" i="16"/>
  <c r="BB24" i="16" s="1"/>
  <c r="AG25" i="16"/>
  <c r="S25" i="16"/>
  <c r="AU25" i="16" s="1"/>
  <c r="AK25" i="16"/>
  <c r="W25" i="16"/>
  <c r="AY25" i="16" s="1"/>
  <c r="AO25" i="16"/>
  <c r="AA25" i="16"/>
  <c r="BC25" i="16" s="1"/>
  <c r="AH26" i="16"/>
  <c r="T26" i="16"/>
  <c r="AL26" i="16"/>
  <c r="X26" i="16"/>
  <c r="AP26" i="16"/>
  <c r="AB26" i="16"/>
  <c r="AI27" i="16"/>
  <c r="U27" i="16"/>
  <c r="AM27" i="16"/>
  <c r="Y27" i="16"/>
  <c r="AF28" i="16"/>
  <c r="BI28" i="16" s="1"/>
  <c r="R28" i="16"/>
  <c r="AT28" i="16" s="1"/>
  <c r="AJ28" i="16"/>
  <c r="V28" i="16"/>
  <c r="AN28" i="16"/>
  <c r="BQ28" i="16" s="1"/>
  <c r="Z28" i="16"/>
  <c r="BB28" i="16" s="1"/>
  <c r="AG29" i="16"/>
  <c r="S29" i="16"/>
  <c r="AU29" i="16" s="1"/>
  <c r="AK29" i="16"/>
  <c r="W29" i="16"/>
  <c r="AY29" i="16" s="1"/>
  <c r="AO29" i="16"/>
  <c r="AA29" i="16"/>
  <c r="BC29" i="16" s="1"/>
  <c r="AH30" i="16"/>
  <c r="T30" i="16"/>
  <c r="AL30" i="16"/>
  <c r="X30" i="16"/>
  <c r="AP30" i="16"/>
  <c r="AB30" i="16"/>
  <c r="AI31" i="16"/>
  <c r="U31" i="16"/>
  <c r="AM31" i="16"/>
  <c r="Y31" i="16"/>
  <c r="AF32" i="16"/>
  <c r="BI32" i="16" s="1"/>
  <c r="R32" i="16"/>
  <c r="AT32" i="16" s="1"/>
  <c r="AJ32" i="16"/>
  <c r="BM32" i="16" s="1"/>
  <c r="V32" i="16"/>
  <c r="AN32" i="16"/>
  <c r="BQ32" i="16" s="1"/>
  <c r="Z32" i="16"/>
  <c r="BB32" i="16" s="1"/>
  <c r="AG33" i="16"/>
  <c r="S33" i="16"/>
  <c r="AU33" i="16" s="1"/>
  <c r="AK33" i="16"/>
  <c r="W33" i="16"/>
  <c r="AY33" i="16" s="1"/>
  <c r="AO33" i="16"/>
  <c r="AA33" i="16"/>
  <c r="BC33" i="16" s="1"/>
  <c r="AH34" i="16"/>
  <c r="T34" i="16"/>
  <c r="AL34" i="16"/>
  <c r="X34" i="16"/>
  <c r="AP34" i="16"/>
  <c r="AB34" i="16"/>
  <c r="AI35" i="16"/>
  <c r="U35" i="16"/>
  <c r="AM35" i="16"/>
  <c r="Y35" i="16"/>
  <c r="AF36" i="16"/>
  <c r="BI36" i="16" s="1"/>
  <c r="R36" i="16"/>
  <c r="AT36" i="16" s="1"/>
  <c r="AJ36" i="16"/>
  <c r="V36" i="16"/>
  <c r="AN36" i="16"/>
  <c r="BQ36" i="16" s="1"/>
  <c r="Z36" i="16"/>
  <c r="BB36" i="16" s="1"/>
  <c r="AG37" i="16"/>
  <c r="S37" i="16"/>
  <c r="AU37" i="16" s="1"/>
  <c r="AK37" i="16"/>
  <c r="W37" i="16"/>
  <c r="AY37" i="16" s="1"/>
  <c r="AO37" i="16"/>
  <c r="AA37" i="16"/>
  <c r="BC37" i="16" s="1"/>
  <c r="AH38" i="16"/>
  <c r="T38" i="16"/>
  <c r="AL38" i="16"/>
  <c r="X38" i="16"/>
  <c r="AP38" i="16"/>
  <c r="AB38" i="16"/>
  <c r="AJ4" i="15"/>
  <c r="AF8" i="15"/>
  <c r="AT8" i="15" s="1"/>
  <c r="AF20" i="15"/>
  <c r="AT20" i="15" s="1"/>
  <c r="AH22" i="15"/>
  <c r="AL30" i="15"/>
  <c r="AF32" i="15"/>
  <c r="AT32" i="15" s="1"/>
  <c r="AN32" i="15"/>
  <c r="AK33" i="15"/>
  <c r="AY33" i="15" s="1"/>
  <c r="AL34" i="15"/>
  <c r="D166" i="15"/>
  <c r="AF43" i="16"/>
  <c r="BI43" i="16" s="1"/>
  <c r="R43" i="16"/>
  <c r="AT43" i="16" s="1"/>
  <c r="H166" i="15"/>
  <c r="AJ43" i="16"/>
  <c r="V43" i="16"/>
  <c r="L166" i="15"/>
  <c r="AN43" i="16"/>
  <c r="Z43" i="16"/>
  <c r="AG44" i="16"/>
  <c r="S44" i="16"/>
  <c r="AU44" i="16" s="1"/>
  <c r="AK44" i="16"/>
  <c r="W44" i="16"/>
  <c r="AY44" i="16" s="1"/>
  <c r="AO44" i="16"/>
  <c r="AA44" i="16"/>
  <c r="BC44" i="16" s="1"/>
  <c r="AH45" i="16"/>
  <c r="T45" i="16"/>
  <c r="AL45" i="16"/>
  <c r="X45" i="16"/>
  <c r="AP45" i="16"/>
  <c r="AB45" i="16"/>
  <c r="AI46" i="16"/>
  <c r="U46" i="16"/>
  <c r="AM46" i="16"/>
  <c r="Y46" i="16"/>
  <c r="AF47" i="16"/>
  <c r="BI47" i="16" s="1"/>
  <c r="R47" i="16"/>
  <c r="AT47" i="16" s="1"/>
  <c r="AJ47" i="16"/>
  <c r="V47" i="16"/>
  <c r="AN47" i="16"/>
  <c r="BQ47" i="16" s="1"/>
  <c r="Z47" i="16"/>
  <c r="BB47" i="16" s="1"/>
  <c r="AG48" i="16"/>
  <c r="S48" i="16"/>
  <c r="AU48" i="16" s="1"/>
  <c r="AK48" i="16"/>
  <c r="W48" i="16"/>
  <c r="AY48" i="16" s="1"/>
  <c r="AO48" i="16"/>
  <c r="AA48" i="16"/>
  <c r="BC48" i="16" s="1"/>
  <c r="AH49" i="16"/>
  <c r="T49" i="16"/>
  <c r="AL49" i="16"/>
  <c r="X49" i="16"/>
  <c r="AP49" i="16"/>
  <c r="AB49" i="16"/>
  <c r="AI50" i="16"/>
  <c r="U50" i="16"/>
  <c r="AM50" i="16"/>
  <c r="Y50" i="16"/>
  <c r="AF51" i="16"/>
  <c r="BI51" i="16" s="1"/>
  <c r="R51" i="16"/>
  <c r="AT51" i="16" s="1"/>
  <c r="AJ51" i="16"/>
  <c r="BM51" i="16" s="1"/>
  <c r="V51" i="16"/>
  <c r="AN51" i="16"/>
  <c r="BQ51" i="16" s="1"/>
  <c r="Z51" i="16"/>
  <c r="BB51" i="16" s="1"/>
  <c r="AG52" i="16"/>
  <c r="S52" i="16"/>
  <c r="AU52" i="16" s="1"/>
  <c r="AK52" i="16"/>
  <c r="W52" i="16"/>
  <c r="AY52" i="16" s="1"/>
  <c r="AO52" i="16"/>
  <c r="AA52" i="16"/>
  <c r="BC52" i="16" s="1"/>
  <c r="AH53" i="16"/>
  <c r="T53" i="16"/>
  <c r="AL53" i="16"/>
  <c r="X53" i="16"/>
  <c r="AP53" i="16"/>
  <c r="AB53" i="16"/>
  <c r="AI54" i="16"/>
  <c r="U54" i="16"/>
  <c r="AM54" i="16"/>
  <c r="Y54" i="16"/>
  <c r="AF55" i="16"/>
  <c r="BI55" i="16" s="1"/>
  <c r="R55" i="16"/>
  <c r="AT55" i="16" s="1"/>
  <c r="AJ55" i="16"/>
  <c r="V55" i="16"/>
  <c r="AN55" i="16"/>
  <c r="BQ55" i="16" s="1"/>
  <c r="Z55" i="16"/>
  <c r="BB55" i="16" s="1"/>
  <c r="AG56" i="16"/>
  <c r="S56" i="16"/>
  <c r="AU56" i="16" s="1"/>
  <c r="AK56" i="16"/>
  <c r="W56" i="16"/>
  <c r="AY56" i="16" s="1"/>
  <c r="AO56" i="16"/>
  <c r="AA56" i="16"/>
  <c r="BC56" i="16" s="1"/>
  <c r="AH57" i="16"/>
  <c r="T57" i="16"/>
  <c r="AL57" i="16"/>
  <c r="X57" i="16"/>
  <c r="AP57" i="16"/>
  <c r="AB57" i="16"/>
  <c r="AI58" i="16"/>
  <c r="U58" i="16"/>
  <c r="AM58" i="16"/>
  <c r="Y58" i="16"/>
  <c r="AF59" i="16"/>
  <c r="BI59" i="16" s="1"/>
  <c r="R59" i="16"/>
  <c r="AT59" i="16" s="1"/>
  <c r="AJ59" i="16"/>
  <c r="BM59" i="16" s="1"/>
  <c r="V59" i="16"/>
  <c r="AN59" i="16"/>
  <c r="BQ59" i="16" s="1"/>
  <c r="Z59" i="16"/>
  <c r="BB59" i="16" s="1"/>
  <c r="AG60" i="16"/>
  <c r="S60" i="16"/>
  <c r="AU60" i="16" s="1"/>
  <c r="AK60" i="16"/>
  <c r="W60" i="16"/>
  <c r="AY60" i="16" s="1"/>
  <c r="AO60" i="16"/>
  <c r="AA60" i="16"/>
  <c r="BC60" i="16" s="1"/>
  <c r="AH61" i="16"/>
  <c r="T61" i="16"/>
  <c r="AL61" i="16"/>
  <c r="X61" i="16"/>
  <c r="AP61" i="16"/>
  <c r="AB61" i="16"/>
  <c r="AI62" i="16"/>
  <c r="U62" i="16"/>
  <c r="AM62" i="16"/>
  <c r="Y62" i="16"/>
  <c r="AF63" i="16"/>
  <c r="BI63" i="16" s="1"/>
  <c r="R63" i="16"/>
  <c r="AT63" i="16" s="1"/>
  <c r="AJ63" i="16"/>
  <c r="V63" i="16"/>
  <c r="AN63" i="16"/>
  <c r="BQ63" i="16" s="1"/>
  <c r="Z63" i="16"/>
  <c r="BB63" i="16" s="1"/>
  <c r="AG64" i="16"/>
  <c r="S64" i="16"/>
  <c r="AU64" i="16" s="1"/>
  <c r="AK64" i="16"/>
  <c r="W64" i="16"/>
  <c r="AY64" i="16" s="1"/>
  <c r="AO64" i="16"/>
  <c r="AA64" i="16"/>
  <c r="BC64" i="16" s="1"/>
  <c r="AH65" i="16"/>
  <c r="T65" i="16"/>
  <c r="AL65" i="16"/>
  <c r="X65" i="16"/>
  <c r="AP65" i="16"/>
  <c r="AB65" i="16"/>
  <c r="AI66" i="16"/>
  <c r="U66" i="16"/>
  <c r="AM66" i="16"/>
  <c r="Y66" i="16"/>
  <c r="AF67" i="16"/>
  <c r="BI67" i="16" s="1"/>
  <c r="R67" i="16"/>
  <c r="AT67" i="16" s="1"/>
  <c r="AJ67" i="16"/>
  <c r="BM67" i="16" s="1"/>
  <c r="V67" i="16"/>
  <c r="AN67" i="16"/>
  <c r="BQ67" i="16" s="1"/>
  <c r="Z67" i="16"/>
  <c r="BB67" i="16" s="1"/>
  <c r="AG68" i="16"/>
  <c r="S68" i="16"/>
  <c r="AU68" i="16" s="1"/>
  <c r="AK68" i="16"/>
  <c r="W68" i="16"/>
  <c r="AY68" i="16" s="1"/>
  <c r="AO68" i="16"/>
  <c r="AA68" i="16"/>
  <c r="BC68" i="16" s="1"/>
  <c r="AH69" i="16"/>
  <c r="T69" i="16"/>
  <c r="AL69" i="16"/>
  <c r="X69" i="16"/>
  <c r="AP69" i="16"/>
  <c r="AB69" i="16"/>
  <c r="AI70" i="16"/>
  <c r="U70" i="16"/>
  <c r="AM70" i="16"/>
  <c r="Y70" i="16"/>
  <c r="AF71" i="16"/>
  <c r="BI71" i="16" s="1"/>
  <c r="R71" i="16"/>
  <c r="AT71" i="16" s="1"/>
  <c r="AJ71" i="16"/>
  <c r="V71" i="16"/>
  <c r="AN71" i="16"/>
  <c r="BQ71" i="16" s="1"/>
  <c r="Z71" i="16"/>
  <c r="BB71" i="16" s="1"/>
  <c r="AG72" i="16"/>
  <c r="S72" i="16"/>
  <c r="AU72" i="16" s="1"/>
  <c r="AK72" i="16"/>
  <c r="W72" i="16"/>
  <c r="AY72" i="16" s="1"/>
  <c r="AO72" i="16"/>
  <c r="AA72" i="16"/>
  <c r="BC72" i="16" s="1"/>
  <c r="AH73" i="16"/>
  <c r="T73" i="16"/>
  <c r="AL73" i="16"/>
  <c r="X73" i="16"/>
  <c r="AP73" i="16"/>
  <c r="AB73" i="16"/>
  <c r="AI74" i="16"/>
  <c r="U74" i="16"/>
  <c r="AM74" i="16"/>
  <c r="Y74" i="16"/>
  <c r="AF75" i="16"/>
  <c r="BI75" i="16" s="1"/>
  <c r="R75" i="16"/>
  <c r="AT75" i="16" s="1"/>
  <c r="AJ75" i="16"/>
  <c r="BM75" i="16" s="1"/>
  <c r="V75" i="16"/>
  <c r="AN75" i="16"/>
  <c r="BQ75" i="16" s="1"/>
  <c r="Z75" i="16"/>
  <c r="BB75" i="16" s="1"/>
  <c r="AG76" i="16"/>
  <c r="S76" i="16"/>
  <c r="AU76" i="16" s="1"/>
  <c r="AK76" i="16"/>
  <c r="W76" i="16"/>
  <c r="AY76" i="16" s="1"/>
  <c r="AO76" i="16"/>
  <c r="AA76" i="16"/>
  <c r="BC76" i="16" s="1"/>
  <c r="D167" i="15"/>
  <c r="AF82" i="16"/>
  <c r="R82" i="16"/>
  <c r="AT82" i="16" s="1"/>
  <c r="H167" i="15"/>
  <c r="AJ82" i="16"/>
  <c r="V82" i="16"/>
  <c r="L167" i="15"/>
  <c r="AN82" i="16"/>
  <c r="Z82" i="16"/>
  <c r="AG83" i="16"/>
  <c r="BJ83" i="16" s="1"/>
  <c r="S83" i="16"/>
  <c r="AK83" i="16"/>
  <c r="BN83" i="16" s="1"/>
  <c r="W83" i="16"/>
  <c r="AO83" i="16"/>
  <c r="BR83" i="16" s="1"/>
  <c r="AA83" i="16"/>
  <c r="AH84" i="16"/>
  <c r="T84" i="16"/>
  <c r="AL84" i="16"/>
  <c r="X84" i="16"/>
  <c r="AP84" i="16"/>
  <c r="AB84" i="16"/>
  <c r="AI85" i="16"/>
  <c r="U85" i="16"/>
  <c r="AM85" i="16"/>
  <c r="Y85" i="16"/>
  <c r="AF86" i="16"/>
  <c r="BI86" i="16" s="1"/>
  <c r="R86" i="16"/>
  <c r="AT86" i="16" s="1"/>
  <c r="AJ86" i="16"/>
  <c r="V86" i="16"/>
  <c r="AN86" i="16"/>
  <c r="BQ86" i="16" s="1"/>
  <c r="Z86" i="16"/>
  <c r="BB86" i="16" s="1"/>
  <c r="AG87" i="16"/>
  <c r="BJ87" i="16" s="1"/>
  <c r="S87" i="16"/>
  <c r="AK87" i="16"/>
  <c r="BN87" i="16" s="1"/>
  <c r="W87" i="16"/>
  <c r="AO87" i="16"/>
  <c r="BR87" i="16" s="1"/>
  <c r="AA87" i="16"/>
  <c r="AH88" i="16"/>
  <c r="T88" i="16"/>
  <c r="AL88" i="16"/>
  <c r="X88" i="16"/>
  <c r="AP88" i="16"/>
  <c r="AB88" i="16"/>
  <c r="AI89" i="16"/>
  <c r="U89" i="16"/>
  <c r="AM89" i="16"/>
  <c r="Y89" i="16"/>
  <c r="AF90" i="16"/>
  <c r="BI90" i="16" s="1"/>
  <c r="R90" i="16"/>
  <c r="AT90" i="16" s="1"/>
  <c r="AJ90" i="16"/>
  <c r="V90" i="16"/>
  <c r="AX90" i="16" s="1"/>
  <c r="AN90" i="16"/>
  <c r="BQ90" i="16" s="1"/>
  <c r="Z90" i="16"/>
  <c r="BB90" i="16" s="1"/>
  <c r="AG91" i="16"/>
  <c r="BJ91" i="16" s="1"/>
  <c r="S91" i="16"/>
  <c r="AU91" i="16" s="1"/>
  <c r="AK91" i="16"/>
  <c r="BN91" i="16" s="1"/>
  <c r="W91" i="16"/>
  <c r="AY91" i="16" s="1"/>
  <c r="AO91" i="16"/>
  <c r="BR91" i="16" s="1"/>
  <c r="AA91" i="16"/>
  <c r="BC91" i="16" s="1"/>
  <c r="AH92" i="16"/>
  <c r="T92" i="16"/>
  <c r="AL92" i="16"/>
  <c r="X92" i="16"/>
  <c r="AP92" i="16"/>
  <c r="AB92" i="16"/>
  <c r="AI93" i="16"/>
  <c r="U93" i="16"/>
  <c r="AM93" i="16"/>
  <c r="Y93" i="16"/>
  <c r="AF94" i="16"/>
  <c r="BI94" i="16" s="1"/>
  <c r="R94" i="16"/>
  <c r="AT94" i="16" s="1"/>
  <c r="AJ94" i="16"/>
  <c r="V94" i="16"/>
  <c r="AN94" i="16"/>
  <c r="BQ94" i="16" s="1"/>
  <c r="Z94" i="16"/>
  <c r="BB94" i="16" s="1"/>
  <c r="AG95" i="16"/>
  <c r="BJ95" i="16" s="1"/>
  <c r="S95" i="16"/>
  <c r="AK95" i="16"/>
  <c r="BN95" i="16" s="1"/>
  <c r="W95" i="16"/>
  <c r="AO95" i="16"/>
  <c r="BR95" i="16" s="1"/>
  <c r="AA95" i="16"/>
  <c r="AH96" i="16"/>
  <c r="T96" i="16"/>
  <c r="AL96" i="16"/>
  <c r="X96" i="16"/>
  <c r="AP96" i="16"/>
  <c r="AB96" i="16"/>
  <c r="AI97" i="16"/>
  <c r="U97" i="16"/>
  <c r="AM97" i="16"/>
  <c r="Y97" i="16"/>
  <c r="AF98" i="16"/>
  <c r="BI98" i="16" s="1"/>
  <c r="R98" i="16"/>
  <c r="AT98" i="16" s="1"/>
  <c r="AJ98" i="16"/>
  <c r="V98" i="16"/>
  <c r="AX98" i="16" s="1"/>
  <c r="AN98" i="16"/>
  <c r="BQ98" i="16" s="1"/>
  <c r="Z98" i="16"/>
  <c r="BB98" i="16" s="1"/>
  <c r="AG99" i="16"/>
  <c r="BJ99" i="16" s="1"/>
  <c r="S99" i="16"/>
  <c r="AK99" i="16"/>
  <c r="BN99" i="16" s="1"/>
  <c r="W99" i="16"/>
  <c r="AO99" i="16"/>
  <c r="BR99" i="16" s="1"/>
  <c r="AA99" i="16"/>
  <c r="AI101" i="16"/>
  <c r="U101" i="16"/>
  <c r="AM101" i="16"/>
  <c r="Y101" i="16"/>
  <c r="AF102" i="16"/>
  <c r="BI102" i="16" s="1"/>
  <c r="R102" i="16"/>
  <c r="AT102" i="16" s="1"/>
  <c r="AJ102" i="16"/>
  <c r="V102" i="16"/>
  <c r="AX102" i="16" s="1"/>
  <c r="AN102" i="16"/>
  <c r="BQ102" i="16" s="1"/>
  <c r="Z102" i="16"/>
  <c r="BB102" i="16" s="1"/>
  <c r="AG103" i="16"/>
  <c r="BJ103" i="16" s="1"/>
  <c r="S103" i="16"/>
  <c r="AK103" i="16"/>
  <c r="BN103" i="16" s="1"/>
  <c r="W103" i="16"/>
  <c r="AO103" i="16"/>
  <c r="BR103" i="16" s="1"/>
  <c r="AA103" i="16"/>
  <c r="AH104" i="16"/>
  <c r="T104" i="16"/>
  <c r="AL104" i="16"/>
  <c r="X104" i="16"/>
  <c r="AP104" i="16"/>
  <c r="AB104" i="16"/>
  <c r="AI105" i="16"/>
  <c r="U105" i="16"/>
  <c r="AM105" i="16"/>
  <c r="Y105" i="16"/>
  <c r="AF106" i="16"/>
  <c r="BI106" i="16" s="1"/>
  <c r="R106" i="16"/>
  <c r="AT106" i="16" s="1"/>
  <c r="AJ106" i="16"/>
  <c r="V106" i="16"/>
  <c r="AN106" i="16"/>
  <c r="BQ106" i="16" s="1"/>
  <c r="Z106" i="16"/>
  <c r="BB106" i="16" s="1"/>
  <c r="AG107" i="16"/>
  <c r="BJ107" i="16" s="1"/>
  <c r="S107" i="16"/>
  <c r="AK107" i="16"/>
  <c r="BN107" i="16" s="1"/>
  <c r="W107" i="16"/>
  <c r="AO107" i="16"/>
  <c r="BR107" i="16" s="1"/>
  <c r="AA107" i="16"/>
  <c r="AH108" i="16"/>
  <c r="T108" i="16"/>
  <c r="AL108" i="16"/>
  <c r="X108" i="16"/>
  <c r="AP108" i="16"/>
  <c r="AB108" i="16"/>
  <c r="AI109" i="16"/>
  <c r="U109" i="16"/>
  <c r="AM109" i="16"/>
  <c r="Y109" i="16"/>
  <c r="AF110" i="16"/>
  <c r="BI110" i="16" s="1"/>
  <c r="R110" i="16"/>
  <c r="AT110" i="16" s="1"/>
  <c r="AJ110" i="16"/>
  <c r="V110" i="16"/>
  <c r="AX110" i="16" s="1"/>
  <c r="AN110" i="16"/>
  <c r="BQ110" i="16" s="1"/>
  <c r="Z110" i="16"/>
  <c r="BB110" i="16" s="1"/>
  <c r="AG111" i="16"/>
  <c r="BJ111" i="16" s="1"/>
  <c r="S111" i="16"/>
  <c r="AU111" i="16" s="1"/>
  <c r="AK111" i="16"/>
  <c r="BN111" i="16" s="1"/>
  <c r="W111" i="16"/>
  <c r="AY111" i="16" s="1"/>
  <c r="AO111" i="16"/>
  <c r="BR111" i="16" s="1"/>
  <c r="AA111" i="16"/>
  <c r="BC111" i="16" s="1"/>
  <c r="AL112" i="16"/>
  <c r="X112" i="16"/>
  <c r="AP112" i="16"/>
  <c r="AB112" i="16"/>
  <c r="AI113" i="16"/>
  <c r="U113" i="16"/>
  <c r="AM113" i="16"/>
  <c r="Y113" i="16"/>
  <c r="AF114" i="16"/>
  <c r="BI114" i="16" s="1"/>
  <c r="R114" i="16"/>
  <c r="AT114" i="16" s="1"/>
  <c r="AJ114" i="16"/>
  <c r="V114" i="16"/>
  <c r="AX114" i="16" s="1"/>
  <c r="AN114" i="16"/>
  <c r="BQ114" i="16" s="1"/>
  <c r="Z114" i="16"/>
  <c r="BB114" i="16" s="1"/>
  <c r="AG115" i="16"/>
  <c r="BJ115" i="16" s="1"/>
  <c r="S115" i="16"/>
  <c r="AU115" i="16" s="1"/>
  <c r="AK115" i="16"/>
  <c r="BN115" i="16" s="1"/>
  <c r="W115" i="16"/>
  <c r="AY115" i="16" s="1"/>
  <c r="AO115" i="16"/>
  <c r="BR115" i="16" s="1"/>
  <c r="AA115" i="16"/>
  <c r="BC115" i="16" s="1"/>
  <c r="AM91" i="15"/>
  <c r="AN96" i="15"/>
  <c r="AK101" i="15"/>
  <c r="AY101" i="15" s="1"/>
  <c r="AF116" i="15"/>
  <c r="AT116" i="15" s="1"/>
  <c r="D168" i="15"/>
  <c r="AF121" i="16"/>
  <c r="BI121" i="16" s="1"/>
  <c r="R121" i="16"/>
  <c r="AT121" i="16" s="1"/>
  <c r="H168" i="15"/>
  <c r="AJ121" i="16"/>
  <c r="BM121" i="16" s="1"/>
  <c r="V121" i="16"/>
  <c r="L168" i="15"/>
  <c r="AN121" i="16"/>
  <c r="BQ121" i="16" s="1"/>
  <c r="Z121" i="16"/>
  <c r="AG122" i="16"/>
  <c r="S122" i="16"/>
  <c r="AU122" i="16" s="1"/>
  <c r="AK122" i="16"/>
  <c r="W122" i="16"/>
  <c r="AY122" i="16" s="1"/>
  <c r="AO122" i="16"/>
  <c r="AA122" i="16"/>
  <c r="BC122" i="16" s="1"/>
  <c r="AH123" i="16"/>
  <c r="T123" i="16"/>
  <c r="AL123" i="16"/>
  <c r="X123" i="16"/>
  <c r="AP123" i="16"/>
  <c r="AB123" i="16"/>
  <c r="AI124" i="16"/>
  <c r="U124" i="16"/>
  <c r="AM124" i="16"/>
  <c r="Y124" i="16"/>
  <c r="AF125" i="16"/>
  <c r="BI125" i="16" s="1"/>
  <c r="R125" i="16"/>
  <c r="AT125" i="16" s="1"/>
  <c r="AJ125" i="16"/>
  <c r="BM125" i="16" s="1"/>
  <c r="V125" i="16"/>
  <c r="AN125" i="16"/>
  <c r="BQ125" i="16" s="1"/>
  <c r="Z125" i="16"/>
  <c r="BB125" i="16" s="1"/>
  <c r="AG126" i="16"/>
  <c r="S126" i="16"/>
  <c r="AU126" i="16" s="1"/>
  <c r="AK126" i="16"/>
  <c r="W126" i="16"/>
  <c r="AY126" i="16" s="1"/>
  <c r="AO126" i="16"/>
  <c r="AA126" i="16"/>
  <c r="BC126" i="16" s="1"/>
  <c r="AH127" i="16"/>
  <c r="T127" i="16"/>
  <c r="AL127" i="16"/>
  <c r="X127" i="16"/>
  <c r="AP127" i="16"/>
  <c r="AB127" i="16"/>
  <c r="AI128" i="16"/>
  <c r="U128" i="16"/>
  <c r="AM128" i="16"/>
  <c r="Y128" i="16"/>
  <c r="AF129" i="16"/>
  <c r="BI129" i="16" s="1"/>
  <c r="R129" i="16"/>
  <c r="AT129" i="16" s="1"/>
  <c r="AJ129" i="16"/>
  <c r="V129" i="16"/>
  <c r="AN129" i="16"/>
  <c r="BQ129" i="16" s="1"/>
  <c r="Z129" i="16"/>
  <c r="BB129" i="16" s="1"/>
  <c r="AG130" i="16"/>
  <c r="S130" i="16"/>
  <c r="AU130" i="16" s="1"/>
  <c r="AK130" i="16"/>
  <c r="W130" i="16"/>
  <c r="AY130" i="16" s="1"/>
  <c r="AO130" i="16"/>
  <c r="AA130" i="16"/>
  <c r="BC130" i="16" s="1"/>
  <c r="AH131" i="16"/>
  <c r="T131" i="16"/>
  <c r="AL131" i="16"/>
  <c r="X131" i="16"/>
  <c r="AP131" i="16"/>
  <c r="AB131" i="16"/>
  <c r="AI132" i="16"/>
  <c r="U132" i="16"/>
  <c r="AM132" i="16"/>
  <c r="Y132" i="16"/>
  <c r="AF133" i="16"/>
  <c r="BI133" i="16" s="1"/>
  <c r="R133" i="16"/>
  <c r="AT133" i="16" s="1"/>
  <c r="AJ133" i="16"/>
  <c r="BM133" i="16" s="1"/>
  <c r="V133" i="16"/>
  <c r="AN133" i="16"/>
  <c r="BQ133" i="16" s="1"/>
  <c r="Z133" i="16"/>
  <c r="BB133" i="16" s="1"/>
  <c r="AG134" i="16"/>
  <c r="S134" i="16"/>
  <c r="AU134" i="16" s="1"/>
  <c r="AK134" i="16"/>
  <c r="W134" i="16"/>
  <c r="AY134" i="16" s="1"/>
  <c r="AO134" i="16"/>
  <c r="AA134" i="16"/>
  <c r="BC134" i="16" s="1"/>
  <c r="AH135" i="16"/>
  <c r="T135" i="16"/>
  <c r="AL135" i="16"/>
  <c r="X135" i="16"/>
  <c r="AP135" i="16"/>
  <c r="AB135" i="16"/>
  <c r="AI136" i="16"/>
  <c r="U136" i="16"/>
  <c r="AM136" i="16"/>
  <c r="Y136" i="16"/>
  <c r="AF137" i="16"/>
  <c r="BI137" i="16" s="1"/>
  <c r="R137" i="16"/>
  <c r="AT137" i="16" s="1"/>
  <c r="AJ137" i="16"/>
  <c r="V137" i="16"/>
  <c r="AN137" i="16"/>
  <c r="BQ137" i="16" s="1"/>
  <c r="Z137" i="16"/>
  <c r="BB137" i="16" s="1"/>
  <c r="AG138" i="16"/>
  <c r="S138" i="16"/>
  <c r="AU138" i="16" s="1"/>
  <c r="AK138" i="16"/>
  <c r="W138" i="16"/>
  <c r="AY138" i="16" s="1"/>
  <c r="AO138" i="16"/>
  <c r="AA138" i="16"/>
  <c r="BC138" i="16" s="1"/>
  <c r="AH139" i="16"/>
  <c r="T139" i="16"/>
  <c r="AL139" i="16"/>
  <c r="X139" i="16"/>
  <c r="AP139" i="16"/>
  <c r="AB139" i="16"/>
  <c r="AI140" i="16"/>
  <c r="U140" i="16"/>
  <c r="AM140" i="16"/>
  <c r="Y140" i="16"/>
  <c r="AF141" i="16"/>
  <c r="BI141" i="16" s="1"/>
  <c r="R141" i="16"/>
  <c r="AT141" i="16" s="1"/>
  <c r="AJ141" i="16"/>
  <c r="BM141" i="16" s="1"/>
  <c r="V141" i="16"/>
  <c r="AN141" i="16"/>
  <c r="BQ141" i="16" s="1"/>
  <c r="Z141" i="16"/>
  <c r="BB141" i="16" s="1"/>
  <c r="AG142" i="16"/>
  <c r="S142" i="16"/>
  <c r="AU142" i="16" s="1"/>
  <c r="AK142" i="16"/>
  <c r="W142" i="16"/>
  <c r="AY142" i="16" s="1"/>
  <c r="AO142" i="16"/>
  <c r="AA142" i="16"/>
  <c r="BC142" i="16" s="1"/>
  <c r="AH143" i="16"/>
  <c r="T143" i="16"/>
  <c r="AL146" i="15"/>
  <c r="AL143" i="16"/>
  <c r="X143" i="16"/>
  <c r="AP143" i="16"/>
  <c r="AB143" i="16"/>
  <c r="AI144" i="16"/>
  <c r="U144" i="16"/>
  <c r="AM144" i="16"/>
  <c r="Y144" i="16"/>
  <c r="AF145" i="16"/>
  <c r="BI145" i="16" s="1"/>
  <c r="R145" i="16"/>
  <c r="AT145" i="16" s="1"/>
  <c r="AJ145" i="16"/>
  <c r="V145" i="16"/>
  <c r="AX145" i="16" s="1"/>
  <c r="AN145" i="16"/>
  <c r="BQ145" i="16" s="1"/>
  <c r="Z145" i="16"/>
  <c r="BB145" i="16" s="1"/>
  <c r="AG146" i="16"/>
  <c r="BJ146" i="16" s="1"/>
  <c r="S146" i="16"/>
  <c r="AU146" i="16" s="1"/>
  <c r="AK146" i="16"/>
  <c r="BN146" i="16" s="1"/>
  <c r="W146" i="16"/>
  <c r="AY146" i="16" s="1"/>
  <c r="AO146" i="16"/>
  <c r="BR146" i="16" s="1"/>
  <c r="AA146" i="16"/>
  <c r="BC146" i="16" s="1"/>
  <c r="AH147" i="16"/>
  <c r="T147" i="16"/>
  <c r="AL147" i="16"/>
  <c r="X147" i="16"/>
  <c r="AP147" i="16"/>
  <c r="AB147" i="16"/>
  <c r="AI148" i="16"/>
  <c r="U148" i="16"/>
  <c r="AM148" i="16"/>
  <c r="Y148" i="16"/>
  <c r="AF149" i="16"/>
  <c r="BI149" i="16" s="1"/>
  <c r="R149" i="16"/>
  <c r="AT149" i="16" s="1"/>
  <c r="AJ149" i="16"/>
  <c r="V149" i="16"/>
  <c r="AN149" i="16"/>
  <c r="BQ149" i="16" s="1"/>
  <c r="Z149" i="16"/>
  <c r="BB149" i="16" s="1"/>
  <c r="AG153" i="15"/>
  <c r="AG150" i="16"/>
  <c r="S150" i="16"/>
  <c r="AU150" i="16" s="1"/>
  <c r="AK150" i="16"/>
  <c r="W150" i="16"/>
  <c r="AY150" i="16" s="1"/>
  <c r="AO150" i="16"/>
  <c r="AA150" i="16"/>
  <c r="BC150" i="16" s="1"/>
  <c r="AH151" i="16"/>
  <c r="T151" i="16"/>
  <c r="AL151" i="16"/>
  <c r="X151" i="16"/>
  <c r="AP151" i="16"/>
  <c r="AB151" i="16"/>
  <c r="AI152" i="16"/>
  <c r="U152" i="16"/>
  <c r="AM152" i="16"/>
  <c r="Y152" i="16"/>
  <c r="AF153" i="16"/>
  <c r="BI153" i="16" s="1"/>
  <c r="R153" i="16"/>
  <c r="AT153" i="16" s="1"/>
  <c r="AJ153" i="16"/>
  <c r="BM153" i="16" s="1"/>
  <c r="V153" i="16"/>
  <c r="AN153" i="16"/>
  <c r="BQ153" i="16" s="1"/>
  <c r="Z153" i="16"/>
  <c r="BB153" i="16" s="1"/>
  <c r="AG154" i="16"/>
  <c r="S154" i="16"/>
  <c r="AU154" i="16" s="1"/>
  <c r="AK154" i="16"/>
  <c r="W154" i="16"/>
  <c r="AY154" i="16" s="1"/>
  <c r="AO154" i="16"/>
  <c r="AA154" i="16"/>
  <c r="BC154" i="16" s="1"/>
  <c r="AI44" i="15"/>
  <c r="AI166" i="15" s="1"/>
  <c r="AM124" i="15"/>
  <c r="AM168" i="15" s="1"/>
  <c r="AW33" i="15"/>
  <c r="AW25" i="15"/>
  <c r="AW17" i="15"/>
  <c r="AG4" i="16"/>
  <c r="BJ4" i="16" s="1"/>
  <c r="S4" i="16"/>
  <c r="AK4" i="15"/>
  <c r="AK4" i="16"/>
  <c r="BN4" i="16" s="1"/>
  <c r="W4" i="16"/>
  <c r="AY4" i="16" s="1"/>
  <c r="AO4" i="16"/>
  <c r="BR4" i="16" s="1"/>
  <c r="AA4" i="16"/>
  <c r="BC4" i="16" s="1"/>
  <c r="AH5" i="16"/>
  <c r="BK5" i="16" s="1"/>
  <c r="T5" i="16"/>
  <c r="AV5" i="16" s="1"/>
  <c r="AL5" i="15"/>
  <c r="AL5" i="16"/>
  <c r="BO5" i="16" s="1"/>
  <c r="X5" i="16"/>
  <c r="AP5" i="16"/>
  <c r="BS5" i="16" s="1"/>
  <c r="AB5" i="16"/>
  <c r="AI6" i="16"/>
  <c r="U6" i="16"/>
  <c r="AM6" i="16"/>
  <c r="Y6" i="16"/>
  <c r="AF7" i="16"/>
  <c r="R7" i="16"/>
  <c r="AT7" i="16" s="1"/>
  <c r="AJ7" i="16"/>
  <c r="V7" i="16"/>
  <c r="AX7" i="16" s="1"/>
  <c r="AN7" i="15"/>
  <c r="AN7" i="16"/>
  <c r="Z7" i="16"/>
  <c r="BB7" i="16" s="1"/>
  <c r="AG8" i="16"/>
  <c r="BJ8" i="16" s="1"/>
  <c r="S8" i="16"/>
  <c r="AU8" i="16" s="1"/>
  <c r="AK8" i="16"/>
  <c r="BN8" i="16" s="1"/>
  <c r="W8" i="16"/>
  <c r="AY8" i="16" s="1"/>
  <c r="AO8" i="15"/>
  <c r="AO8" i="16"/>
  <c r="BR8" i="16" s="1"/>
  <c r="AA8" i="16"/>
  <c r="AH9" i="15"/>
  <c r="AV9" i="15" s="1"/>
  <c r="AH9" i="16"/>
  <c r="T9" i="16"/>
  <c r="AV9" i="16" s="1"/>
  <c r="AL9" i="16"/>
  <c r="X9" i="16"/>
  <c r="AZ9" i="16" s="1"/>
  <c r="AP9" i="16"/>
  <c r="AB9" i="16"/>
  <c r="BD9" i="16" s="1"/>
  <c r="AI10" i="16"/>
  <c r="U10" i="16"/>
  <c r="AM10" i="16"/>
  <c r="Y10" i="16"/>
  <c r="AF11" i="16"/>
  <c r="R11" i="16"/>
  <c r="AT11" i="16" s="1"/>
  <c r="AJ11" i="16"/>
  <c r="BM11" i="16" s="1"/>
  <c r="V11" i="16"/>
  <c r="AN11" i="15"/>
  <c r="AN11" i="16"/>
  <c r="BQ11" i="16" s="1"/>
  <c r="Z11" i="16"/>
  <c r="AG12" i="16"/>
  <c r="BJ12" i="16" s="1"/>
  <c r="S12" i="16"/>
  <c r="AK12" i="16"/>
  <c r="BN12" i="16" s="1"/>
  <c r="W12" i="16"/>
  <c r="AO12" i="15"/>
  <c r="AO12" i="16"/>
  <c r="BR12" i="16" s="1"/>
  <c r="AA12" i="16"/>
  <c r="BC12" i="16" s="1"/>
  <c r="AH13" i="16"/>
  <c r="T13" i="16"/>
  <c r="AV13" i="16" s="1"/>
  <c r="AL13" i="16"/>
  <c r="X13" i="16"/>
  <c r="AZ13" i="16" s="1"/>
  <c r="AP13" i="16"/>
  <c r="AB13" i="16"/>
  <c r="BD13" i="16" s="1"/>
  <c r="AI14" i="16"/>
  <c r="U14" i="16"/>
  <c r="AM14" i="16"/>
  <c r="Y14" i="16"/>
  <c r="AF15" i="15"/>
  <c r="AT15" i="15" s="1"/>
  <c r="AF15" i="16"/>
  <c r="R15" i="16"/>
  <c r="AT15" i="16" s="1"/>
  <c r="AJ15" i="16"/>
  <c r="V15" i="16"/>
  <c r="AN15" i="15"/>
  <c r="AN15" i="16"/>
  <c r="Z15" i="16"/>
  <c r="AG16" i="16"/>
  <c r="BJ16" i="16" s="1"/>
  <c r="S16" i="16"/>
  <c r="AU16" i="16" s="1"/>
  <c r="AK16" i="15"/>
  <c r="AK16" i="16"/>
  <c r="BN16" i="16" s="1"/>
  <c r="W16" i="16"/>
  <c r="AO16" i="15"/>
  <c r="AO16" i="16"/>
  <c r="BR16" i="16" s="1"/>
  <c r="AA16" i="16"/>
  <c r="BC16" i="16" s="1"/>
  <c r="AH17" i="15"/>
  <c r="AH17" i="16"/>
  <c r="BK17" i="16" s="1"/>
  <c r="T17" i="16"/>
  <c r="AV17" i="16" s="1"/>
  <c r="AL17" i="15"/>
  <c r="AZ17" i="15" s="1"/>
  <c r="AL17" i="16"/>
  <c r="X17" i="16"/>
  <c r="AZ17" i="16" s="1"/>
  <c r="AP17" i="15"/>
  <c r="AP17" i="16"/>
  <c r="BS17" i="16" s="1"/>
  <c r="AB17" i="16"/>
  <c r="BD17" i="16" s="1"/>
  <c r="AI18" i="16"/>
  <c r="U18" i="16"/>
  <c r="AM18" i="16"/>
  <c r="Y18" i="16"/>
  <c r="AF19" i="15"/>
  <c r="AT19" i="15" s="1"/>
  <c r="AF19" i="16"/>
  <c r="R19" i="16"/>
  <c r="AT19" i="16" s="1"/>
  <c r="AJ19" i="15"/>
  <c r="AJ19" i="16"/>
  <c r="BM19" i="16" s="1"/>
  <c r="V19" i="16"/>
  <c r="AN19" i="16"/>
  <c r="Z19" i="16"/>
  <c r="AG20" i="16"/>
  <c r="BJ20" i="16" s="1"/>
  <c r="S20" i="16"/>
  <c r="AK20" i="15"/>
  <c r="AK20" i="16"/>
  <c r="BN20" i="16" s="1"/>
  <c r="W20" i="16"/>
  <c r="AY20" i="16" s="1"/>
  <c r="AO20" i="15"/>
  <c r="AO20" i="16"/>
  <c r="BR20" i="16" s="1"/>
  <c r="AA20" i="16"/>
  <c r="AH21" i="16"/>
  <c r="BK21" i="16" s="1"/>
  <c r="T21" i="16"/>
  <c r="AV21" i="16" s="1"/>
  <c r="AL21" i="16"/>
  <c r="BO21" i="16" s="1"/>
  <c r="X21" i="16"/>
  <c r="AZ21" i="16" s="1"/>
  <c r="AP21" i="15"/>
  <c r="AP21" i="16"/>
  <c r="AB21" i="16"/>
  <c r="BD21" i="16" s="1"/>
  <c r="AI22" i="16"/>
  <c r="U22" i="16"/>
  <c r="AM22" i="16"/>
  <c r="Y22" i="16"/>
  <c r="AF23" i="15"/>
  <c r="AT23" i="15" s="1"/>
  <c r="AF23" i="16"/>
  <c r="R23" i="16"/>
  <c r="AT23" i="16" s="1"/>
  <c r="AJ23" i="16"/>
  <c r="V23" i="16"/>
  <c r="AN23" i="15"/>
  <c r="BB23" i="15" s="1"/>
  <c r="AN23" i="16"/>
  <c r="Z23" i="16"/>
  <c r="AG24" i="16"/>
  <c r="BJ24" i="16" s="1"/>
  <c r="S24" i="16"/>
  <c r="AU24" i="16" s="1"/>
  <c r="AK24" i="16"/>
  <c r="BN24" i="16" s="1"/>
  <c r="W24" i="16"/>
  <c r="AY24" i="16" s="1"/>
  <c r="AO24" i="15"/>
  <c r="AO24" i="16"/>
  <c r="BR24" i="16" s="1"/>
  <c r="AA24" i="16"/>
  <c r="AH25" i="16"/>
  <c r="BK25" i="16" s="1"/>
  <c r="T25" i="16"/>
  <c r="AV25" i="16" s="1"/>
  <c r="AL25" i="16"/>
  <c r="BO25" i="16" s="1"/>
  <c r="X25" i="16"/>
  <c r="AZ25" i="16" s="1"/>
  <c r="AP25" i="16"/>
  <c r="BS25" i="16" s="1"/>
  <c r="AB25" i="16"/>
  <c r="BD25" i="16" s="1"/>
  <c r="AI26" i="16"/>
  <c r="U26" i="16"/>
  <c r="AM26" i="16"/>
  <c r="Y26" i="16"/>
  <c r="AF27" i="16"/>
  <c r="R27" i="16"/>
  <c r="AT27" i="16" s="1"/>
  <c r="AJ27" i="15"/>
  <c r="AJ27" i="16"/>
  <c r="V27" i="16"/>
  <c r="AX27" i="16" s="1"/>
  <c r="AN27" i="16"/>
  <c r="Z27" i="16"/>
  <c r="AG28" i="16"/>
  <c r="BJ28" i="16" s="1"/>
  <c r="S28" i="16"/>
  <c r="AU28" i="16" s="1"/>
  <c r="AK28" i="15"/>
  <c r="AK28" i="16"/>
  <c r="BN28" i="16" s="1"/>
  <c r="W28" i="16"/>
  <c r="AO28" i="16"/>
  <c r="BR28" i="16" s="1"/>
  <c r="AA28" i="16"/>
  <c r="AH29" i="15"/>
  <c r="AH29" i="16"/>
  <c r="T29" i="16"/>
  <c r="AV29" i="16" s="1"/>
  <c r="AL29" i="15"/>
  <c r="AL29" i="16"/>
  <c r="BO29" i="16" s="1"/>
  <c r="X29" i="16"/>
  <c r="AZ29" i="16" s="1"/>
  <c r="AP29" i="15"/>
  <c r="AP29" i="16"/>
  <c r="AB29" i="16"/>
  <c r="BD29" i="16" s="1"/>
  <c r="AI30" i="16"/>
  <c r="U30" i="16"/>
  <c r="AM30" i="16"/>
  <c r="Y30" i="16"/>
  <c r="AF31" i="16"/>
  <c r="R31" i="16"/>
  <c r="AT31" i="16" s="1"/>
  <c r="AJ31" i="15"/>
  <c r="AJ31" i="16"/>
  <c r="V31" i="16"/>
  <c r="AN31" i="16"/>
  <c r="BQ31" i="16" s="1"/>
  <c r="Z31" i="16"/>
  <c r="AG32" i="16"/>
  <c r="BJ32" i="16" s="1"/>
  <c r="S32" i="16"/>
  <c r="AK32" i="15"/>
  <c r="AK32" i="16"/>
  <c r="BN32" i="16" s="1"/>
  <c r="W32" i="16"/>
  <c r="AY32" i="16" s="1"/>
  <c r="AO32" i="15"/>
  <c r="AO32" i="16"/>
  <c r="BR32" i="16" s="1"/>
  <c r="AA32" i="16"/>
  <c r="AH33" i="15"/>
  <c r="AH33" i="16"/>
  <c r="T33" i="16"/>
  <c r="AV33" i="16" s="1"/>
  <c r="AL33" i="15"/>
  <c r="AL33" i="16"/>
  <c r="BO33" i="16" s="1"/>
  <c r="X33" i="16"/>
  <c r="AZ33" i="16" s="1"/>
  <c r="AP33" i="15"/>
  <c r="AP33" i="16"/>
  <c r="AB33" i="16"/>
  <c r="BD33" i="16" s="1"/>
  <c r="AI34" i="16"/>
  <c r="U34" i="16"/>
  <c r="AM34" i="16"/>
  <c r="Y34" i="16"/>
  <c r="AF35" i="16"/>
  <c r="R35" i="16"/>
  <c r="AT35" i="16" s="1"/>
  <c r="AJ35" i="16"/>
  <c r="BM35" i="16" s="1"/>
  <c r="V35" i="16"/>
  <c r="AN35" i="15"/>
  <c r="AN35" i="16"/>
  <c r="BQ35" i="16" s="1"/>
  <c r="Z35" i="16"/>
  <c r="AG36" i="16"/>
  <c r="BJ36" i="16" s="1"/>
  <c r="S36" i="16"/>
  <c r="AK36" i="15"/>
  <c r="AK36" i="16"/>
  <c r="BN36" i="16" s="1"/>
  <c r="W36" i="16"/>
  <c r="AY36" i="16" s="1"/>
  <c r="AO36" i="16"/>
  <c r="BR36" i="16" s="1"/>
  <c r="AA36" i="16"/>
  <c r="BC36" i="16" s="1"/>
  <c r="AH37" i="15"/>
  <c r="AH37" i="16"/>
  <c r="BK37" i="16" s="1"/>
  <c r="T37" i="16"/>
  <c r="AV37" i="16" s="1"/>
  <c r="AL37" i="15"/>
  <c r="AL37" i="16"/>
  <c r="X37" i="16"/>
  <c r="AZ37" i="16" s="1"/>
  <c r="AP37" i="15"/>
  <c r="AP37" i="16"/>
  <c r="BS37" i="16" s="1"/>
  <c r="AB37" i="16"/>
  <c r="BD37" i="16" s="1"/>
  <c r="AI38" i="16"/>
  <c r="U38" i="16"/>
  <c r="AM38" i="16"/>
  <c r="Y38" i="16"/>
  <c r="E166" i="15"/>
  <c r="AG43" i="16"/>
  <c r="BJ43" i="16" s="1"/>
  <c r="S43" i="16"/>
  <c r="AU43" i="16" s="1"/>
  <c r="I166" i="15"/>
  <c r="AK43" i="16"/>
  <c r="BN43" i="16" s="1"/>
  <c r="W43" i="16"/>
  <c r="M166" i="15"/>
  <c r="AO43" i="16"/>
  <c r="BR43" i="16" s="1"/>
  <c r="AA43" i="16"/>
  <c r="BC43" i="16" s="1"/>
  <c r="AH44" i="16"/>
  <c r="T44" i="16"/>
  <c r="AV44" i="16" s="1"/>
  <c r="AL44" i="16"/>
  <c r="X44" i="16"/>
  <c r="AZ44" i="16" s="1"/>
  <c r="AP45" i="15"/>
  <c r="AP44" i="16"/>
  <c r="BS44" i="16" s="1"/>
  <c r="AB44" i="16"/>
  <c r="BD44" i="16" s="1"/>
  <c r="AI45" i="16"/>
  <c r="U45" i="16"/>
  <c r="AM45" i="16"/>
  <c r="Y45" i="16"/>
  <c r="AF46" i="16"/>
  <c r="BI46" i="16" s="1"/>
  <c r="R46" i="16"/>
  <c r="AT46" i="16" s="1"/>
  <c r="AJ46" i="16"/>
  <c r="V46" i="16"/>
  <c r="AX46" i="16" s="1"/>
  <c r="AN46" i="16"/>
  <c r="BQ46" i="16" s="1"/>
  <c r="Z46" i="16"/>
  <c r="BB46" i="16" s="1"/>
  <c r="AG47" i="16"/>
  <c r="BJ47" i="16" s="1"/>
  <c r="S47" i="16"/>
  <c r="AK47" i="16"/>
  <c r="BN47" i="16" s="1"/>
  <c r="W47" i="16"/>
  <c r="AO47" i="16"/>
  <c r="BR47" i="16" s="1"/>
  <c r="AA47" i="16"/>
  <c r="AH48" i="16"/>
  <c r="BK48" i="16" s="1"/>
  <c r="T48" i="16"/>
  <c r="AV48" i="16" s="1"/>
  <c r="AL48" i="16"/>
  <c r="BO48" i="16" s="1"/>
  <c r="X48" i="16"/>
  <c r="AZ48" i="16" s="1"/>
  <c r="AP48" i="16"/>
  <c r="BS48" i="16" s="1"/>
  <c r="AB48" i="16"/>
  <c r="BD48" i="16" s="1"/>
  <c r="AI49" i="16"/>
  <c r="U49" i="16"/>
  <c r="AM49" i="16"/>
  <c r="Y49" i="16"/>
  <c r="AF50" i="16"/>
  <c r="R50" i="16"/>
  <c r="AT50" i="16" s="1"/>
  <c r="AJ50" i="16"/>
  <c r="V50" i="16"/>
  <c r="AN51" i="15"/>
  <c r="AN50" i="16"/>
  <c r="Z50" i="16"/>
  <c r="AG51" i="16"/>
  <c r="BJ51" i="16" s="1"/>
  <c r="S51" i="16"/>
  <c r="AU51" i="16" s="1"/>
  <c r="AK51" i="16"/>
  <c r="BN51" i="16" s="1"/>
  <c r="W51" i="16"/>
  <c r="AY51" i="16" s="1"/>
  <c r="AO51" i="16"/>
  <c r="BR51" i="16" s="1"/>
  <c r="AA51" i="16"/>
  <c r="BC51" i="16" s="1"/>
  <c r="AH52" i="16"/>
  <c r="T52" i="16"/>
  <c r="AV52" i="16" s="1"/>
  <c r="AL52" i="16"/>
  <c r="X52" i="16"/>
  <c r="AZ52" i="16" s="1"/>
  <c r="AP52" i="16"/>
  <c r="AB52" i="16"/>
  <c r="BD52" i="16" s="1"/>
  <c r="AI53" i="16"/>
  <c r="U53" i="16"/>
  <c r="AM53" i="16"/>
  <c r="Y53" i="16"/>
  <c r="AF54" i="16"/>
  <c r="R54" i="16"/>
  <c r="AT54" i="16" s="1"/>
  <c r="AJ54" i="16"/>
  <c r="BM54" i="16" s="1"/>
  <c r="V54" i="16"/>
  <c r="AN54" i="16"/>
  <c r="BQ54" i="16" s="1"/>
  <c r="Z54" i="16"/>
  <c r="BB54" i="16" s="1"/>
  <c r="AG55" i="16"/>
  <c r="BJ55" i="16" s="1"/>
  <c r="S55" i="16"/>
  <c r="AU55" i="16" s="1"/>
  <c r="AK55" i="16"/>
  <c r="BN55" i="16" s="1"/>
  <c r="W55" i="16"/>
  <c r="AY55" i="16" s="1"/>
  <c r="AO55" i="16"/>
  <c r="BR55" i="16" s="1"/>
  <c r="AA55" i="16"/>
  <c r="BC55" i="16" s="1"/>
  <c r="AH56" i="16"/>
  <c r="T56" i="16"/>
  <c r="AV56" i="16" s="1"/>
  <c r="AL57" i="15"/>
  <c r="AL56" i="16"/>
  <c r="BO56" i="16" s="1"/>
  <c r="X56" i="16"/>
  <c r="AZ56" i="16" s="1"/>
  <c r="AP56" i="16"/>
  <c r="BS56" i="16" s="1"/>
  <c r="AB56" i="16"/>
  <c r="BD56" i="16" s="1"/>
  <c r="AI57" i="16"/>
  <c r="U57" i="16"/>
  <c r="AM57" i="16"/>
  <c r="Y57" i="16"/>
  <c r="AF58" i="16"/>
  <c r="R58" i="16"/>
  <c r="AT58" i="16" s="1"/>
  <c r="AJ58" i="16"/>
  <c r="V58" i="16"/>
  <c r="AX58" i="16" s="1"/>
  <c r="AN58" i="16"/>
  <c r="BQ58" i="16" s="1"/>
  <c r="AN200" i="16" s="1"/>
  <c r="Z58" i="16"/>
  <c r="BB58" i="16" s="1"/>
  <c r="AG59" i="16"/>
  <c r="BJ59" i="16" s="1"/>
  <c r="S59" i="16"/>
  <c r="AK59" i="16"/>
  <c r="BN59" i="16" s="1"/>
  <c r="W59" i="16"/>
  <c r="AO59" i="16"/>
  <c r="BR59" i="16" s="1"/>
  <c r="AA59" i="16"/>
  <c r="AH60" i="16"/>
  <c r="BK60" i="16" s="1"/>
  <c r="T60" i="16"/>
  <c r="AV60" i="16" s="1"/>
  <c r="AL60" i="16"/>
  <c r="BO60" i="16" s="1"/>
  <c r="X60" i="16"/>
  <c r="AZ60" i="16" s="1"/>
  <c r="AP60" i="16"/>
  <c r="BS60" i="16" s="1"/>
  <c r="AB60" i="16"/>
  <c r="BD60" i="16" s="1"/>
  <c r="AI61" i="16"/>
  <c r="U61" i="16"/>
  <c r="AM61" i="16"/>
  <c r="Y61" i="16"/>
  <c r="AF62" i="16"/>
  <c r="BI62" i="16" s="1"/>
  <c r="R62" i="16"/>
  <c r="AT62" i="16" s="1"/>
  <c r="AJ63" i="15"/>
  <c r="AJ62" i="16"/>
  <c r="V62" i="16"/>
  <c r="AX62" i="16" s="1"/>
  <c r="AN62" i="16"/>
  <c r="Z62" i="16"/>
  <c r="AG63" i="16"/>
  <c r="BJ63" i="16" s="1"/>
  <c r="S63" i="16"/>
  <c r="AU63" i="16" s="1"/>
  <c r="AK63" i="16"/>
  <c r="BN63" i="16" s="1"/>
  <c r="W63" i="16"/>
  <c r="AY63" i="16" s="1"/>
  <c r="AO63" i="16"/>
  <c r="BR63" i="16" s="1"/>
  <c r="AA63" i="16"/>
  <c r="BC63" i="16" s="1"/>
  <c r="AH64" i="16"/>
  <c r="T64" i="16"/>
  <c r="AV64" i="16" s="1"/>
  <c r="AL64" i="16"/>
  <c r="X64" i="16"/>
  <c r="AZ64" i="16" s="1"/>
  <c r="AP64" i="16"/>
  <c r="AB64" i="16"/>
  <c r="BD64" i="16" s="1"/>
  <c r="AI65" i="16"/>
  <c r="U65" i="16"/>
  <c r="AM65" i="16"/>
  <c r="Y65" i="16"/>
  <c r="AF66" i="16"/>
  <c r="R66" i="16"/>
  <c r="AT66" i="16" s="1"/>
  <c r="AJ66" i="16"/>
  <c r="BM66" i="16" s="1"/>
  <c r="V66" i="16"/>
  <c r="AN66" i="16"/>
  <c r="BQ66" i="16" s="1"/>
  <c r="Z66" i="16"/>
  <c r="BB66" i="16" s="1"/>
  <c r="AG67" i="16"/>
  <c r="BJ67" i="16" s="1"/>
  <c r="S67" i="16"/>
  <c r="AU67" i="16" s="1"/>
  <c r="AK67" i="16"/>
  <c r="BN67" i="16" s="1"/>
  <c r="W67" i="16"/>
  <c r="AY67" i="16" s="1"/>
  <c r="AO67" i="16"/>
  <c r="BR67" i="16" s="1"/>
  <c r="AA67" i="16"/>
  <c r="BC67" i="16" s="1"/>
  <c r="AH69" i="15"/>
  <c r="AH68" i="16"/>
  <c r="BK68" i="16" s="1"/>
  <c r="T68" i="16"/>
  <c r="AV68" i="16" s="1"/>
  <c r="AL68" i="16"/>
  <c r="BO68" i="16" s="1"/>
  <c r="X68" i="16"/>
  <c r="AZ68" i="16" s="1"/>
  <c r="AP68" i="16"/>
  <c r="BS68" i="16" s="1"/>
  <c r="AB68" i="16"/>
  <c r="BD68" i="16" s="1"/>
  <c r="AI69" i="16"/>
  <c r="U69" i="16"/>
  <c r="AM69" i="16"/>
  <c r="Y69" i="16"/>
  <c r="AF70" i="16"/>
  <c r="R70" i="16"/>
  <c r="AT70" i="16" s="1"/>
  <c r="AJ70" i="16"/>
  <c r="V70" i="16"/>
  <c r="AX70" i="16" s="1"/>
  <c r="AN70" i="16"/>
  <c r="BQ70" i="16" s="1"/>
  <c r="Z70" i="16"/>
  <c r="BB70" i="16" s="1"/>
  <c r="AG71" i="16"/>
  <c r="BJ71" i="16" s="1"/>
  <c r="S71" i="16"/>
  <c r="AK71" i="16"/>
  <c r="BN71" i="16" s="1"/>
  <c r="W71" i="16"/>
  <c r="AO71" i="16"/>
  <c r="BR71" i="16" s="1"/>
  <c r="AA71" i="16"/>
  <c r="AH72" i="16"/>
  <c r="BK72" i="16" s="1"/>
  <c r="T72" i="16"/>
  <c r="AV72" i="16" s="1"/>
  <c r="AL72" i="16"/>
  <c r="BO72" i="16" s="1"/>
  <c r="X72" i="16"/>
  <c r="AZ72" i="16" s="1"/>
  <c r="AP72" i="16"/>
  <c r="BS72" i="16" s="1"/>
  <c r="AB72" i="16"/>
  <c r="BD72" i="16" s="1"/>
  <c r="AI73" i="16"/>
  <c r="U73" i="16"/>
  <c r="AM73" i="16"/>
  <c r="Y73" i="16"/>
  <c r="AF75" i="15"/>
  <c r="AT75" i="15" s="1"/>
  <c r="AF74" i="16"/>
  <c r="BI74" i="16" s="1"/>
  <c r="R74" i="16"/>
  <c r="AT74" i="16" s="1"/>
  <c r="AJ74" i="16"/>
  <c r="V74" i="16"/>
  <c r="AN74" i="16"/>
  <c r="BQ74" i="16" s="1"/>
  <c r="Z74" i="16"/>
  <c r="BB74" i="16" s="1"/>
  <c r="AG75" i="16"/>
  <c r="BJ75" i="16" s="1"/>
  <c r="S75" i="16"/>
  <c r="AU75" i="16" s="1"/>
  <c r="AK75" i="16"/>
  <c r="BN75" i="16" s="1"/>
  <c r="W75" i="16"/>
  <c r="AY75" i="16" s="1"/>
  <c r="AO75" i="16"/>
  <c r="BR75" i="16" s="1"/>
  <c r="AA75" i="16"/>
  <c r="BC75" i="16" s="1"/>
  <c r="AH76" i="16"/>
  <c r="T76" i="16"/>
  <c r="AV76" i="16" s="1"/>
  <c r="AL76" i="16"/>
  <c r="X76" i="16"/>
  <c r="AZ76" i="16" s="1"/>
  <c r="AP76" i="16"/>
  <c r="AB76" i="16"/>
  <c r="BD76" i="16" s="1"/>
  <c r="E167" i="15"/>
  <c r="AG82" i="16"/>
  <c r="S82" i="16"/>
  <c r="AU82" i="16" s="1"/>
  <c r="AK82" i="16"/>
  <c r="BN82" i="16" s="1"/>
  <c r="W82" i="16"/>
  <c r="AY82" i="16" s="1"/>
  <c r="M167" i="15"/>
  <c r="AO82" i="16"/>
  <c r="AA82" i="16"/>
  <c r="BC82" i="16" s="1"/>
  <c r="AH83" i="16"/>
  <c r="BK83" i="16" s="1"/>
  <c r="T83" i="16"/>
  <c r="AV83" i="16" s="1"/>
  <c r="AL83" i="16"/>
  <c r="BO83" i="16" s="1"/>
  <c r="X83" i="16"/>
  <c r="AZ83" i="16" s="1"/>
  <c r="AP83" i="16"/>
  <c r="BS83" i="16" s="1"/>
  <c r="AB83" i="16"/>
  <c r="BD83" i="16" s="1"/>
  <c r="AI84" i="16"/>
  <c r="U84" i="16"/>
  <c r="AM84" i="16"/>
  <c r="Y84" i="16"/>
  <c r="AF85" i="16"/>
  <c r="R85" i="16"/>
  <c r="AT85" i="16" s="1"/>
  <c r="AJ85" i="16"/>
  <c r="V85" i="16"/>
  <c r="AN85" i="16"/>
  <c r="BQ85" i="16" s="1"/>
  <c r="Z85" i="16"/>
  <c r="BB85" i="16" s="1"/>
  <c r="AG86" i="16"/>
  <c r="S86" i="16"/>
  <c r="AU86" i="16" s="1"/>
  <c r="AK86" i="16"/>
  <c r="W86" i="16"/>
  <c r="AY86" i="16" s="1"/>
  <c r="AO86" i="16"/>
  <c r="AA86" i="16"/>
  <c r="BC86" i="16" s="1"/>
  <c r="AH87" i="16"/>
  <c r="BK87" i="16" s="1"/>
  <c r="T87" i="16"/>
  <c r="AV87" i="16" s="1"/>
  <c r="AL87" i="16"/>
  <c r="BO87" i="16" s="1"/>
  <c r="X87" i="16"/>
  <c r="AZ87" i="16" s="1"/>
  <c r="AP87" i="16"/>
  <c r="BS87" i="16" s="1"/>
  <c r="AB87" i="16"/>
  <c r="BD87" i="16" s="1"/>
  <c r="AI88" i="16"/>
  <c r="U88" i="16"/>
  <c r="AM88" i="16"/>
  <c r="Y88" i="16"/>
  <c r="AF89" i="16"/>
  <c r="R89" i="16"/>
  <c r="AT89" i="16" s="1"/>
  <c r="AJ89" i="16"/>
  <c r="BM89" i="16" s="1"/>
  <c r="V89" i="16"/>
  <c r="AN89" i="16"/>
  <c r="BQ89" i="16" s="1"/>
  <c r="Z89" i="16"/>
  <c r="BB89" i="16" s="1"/>
  <c r="AG90" i="16"/>
  <c r="S90" i="16"/>
  <c r="AU90" i="16" s="1"/>
  <c r="AK90" i="16"/>
  <c r="W90" i="16"/>
  <c r="AY90" i="16" s="1"/>
  <c r="AO90" i="16"/>
  <c r="AA90" i="16"/>
  <c r="BC90" i="16" s="1"/>
  <c r="AH91" i="16"/>
  <c r="T91" i="16"/>
  <c r="AV91" i="16" s="1"/>
  <c r="AL91" i="16"/>
  <c r="X91" i="16"/>
  <c r="AZ91" i="16" s="1"/>
  <c r="AP91" i="16"/>
  <c r="AB91" i="16"/>
  <c r="BD91" i="16" s="1"/>
  <c r="AI92" i="16"/>
  <c r="U92" i="16"/>
  <c r="AM92" i="16"/>
  <c r="Y92" i="16"/>
  <c r="AF93" i="16"/>
  <c r="R93" i="16"/>
  <c r="AT93" i="16" s="1"/>
  <c r="AJ93" i="16"/>
  <c r="V93" i="16"/>
  <c r="AN93" i="16"/>
  <c r="BQ93" i="16" s="1"/>
  <c r="Z93" i="16"/>
  <c r="BB93" i="16" s="1"/>
  <c r="AG94" i="16"/>
  <c r="S94" i="16"/>
  <c r="AU94" i="16" s="1"/>
  <c r="AK94" i="16"/>
  <c r="W94" i="16"/>
  <c r="AY94" i="16" s="1"/>
  <c r="AO94" i="16"/>
  <c r="AA94" i="16"/>
  <c r="BC94" i="16" s="1"/>
  <c r="AH95" i="16"/>
  <c r="BK95" i="16" s="1"/>
  <c r="T95" i="16"/>
  <c r="AV95" i="16" s="1"/>
  <c r="AL95" i="16"/>
  <c r="BO95" i="16" s="1"/>
  <c r="X95" i="16"/>
  <c r="AZ95" i="16" s="1"/>
  <c r="AP95" i="16"/>
  <c r="BS95" i="16" s="1"/>
  <c r="AB95" i="16"/>
  <c r="BD95" i="16" s="1"/>
  <c r="AI96" i="16"/>
  <c r="U96" i="16"/>
  <c r="AM96" i="16"/>
  <c r="Y96" i="16"/>
  <c r="AF97" i="16"/>
  <c r="R97" i="16"/>
  <c r="AT97" i="16" s="1"/>
  <c r="AJ97" i="16"/>
  <c r="BM97" i="16" s="1"/>
  <c r="V97" i="16"/>
  <c r="AN97" i="16"/>
  <c r="BQ97" i="16" s="1"/>
  <c r="Z97" i="16"/>
  <c r="BB97" i="16" s="1"/>
  <c r="AG98" i="16"/>
  <c r="S98" i="16"/>
  <c r="AU98" i="16" s="1"/>
  <c r="AK98" i="16"/>
  <c r="W98" i="16"/>
  <c r="AY98" i="16" s="1"/>
  <c r="AO98" i="16"/>
  <c r="AA98" i="16"/>
  <c r="BC98" i="16" s="1"/>
  <c r="AH101" i="15"/>
  <c r="AH99" i="16"/>
  <c r="BK99" i="16" s="1"/>
  <c r="T99" i="16"/>
  <c r="AL99" i="16"/>
  <c r="BO99" i="16" s="1"/>
  <c r="X99" i="16"/>
  <c r="AP101" i="15"/>
  <c r="AP99" i="16"/>
  <c r="BS99" i="16" s="1"/>
  <c r="AB99" i="16"/>
  <c r="BD99" i="16" s="1"/>
  <c r="AF101" i="16"/>
  <c r="R101" i="16"/>
  <c r="AT101" i="16" s="1"/>
  <c r="AJ101" i="16"/>
  <c r="BM101" i="16" s="1"/>
  <c r="V101" i="16"/>
  <c r="AN101" i="16"/>
  <c r="BQ101" i="16" s="1"/>
  <c r="Z101" i="16"/>
  <c r="BB101" i="16" s="1"/>
  <c r="AG102" i="16"/>
  <c r="S102" i="16"/>
  <c r="AU102" i="16" s="1"/>
  <c r="AK102" i="16"/>
  <c r="W102" i="16"/>
  <c r="AY102" i="16" s="1"/>
  <c r="AO102" i="16"/>
  <c r="AA102" i="16"/>
  <c r="BC102" i="16" s="1"/>
  <c r="AH103" i="16"/>
  <c r="BK103" i="16" s="1"/>
  <c r="T103" i="16"/>
  <c r="AV103" i="16" s="1"/>
  <c r="AL103" i="16"/>
  <c r="BO103" i="16" s="1"/>
  <c r="X103" i="16"/>
  <c r="AZ103" i="16" s="1"/>
  <c r="AP103" i="16"/>
  <c r="BS103" i="16" s="1"/>
  <c r="AB103" i="16"/>
  <c r="BD103" i="16" s="1"/>
  <c r="AI104" i="16"/>
  <c r="U104" i="16"/>
  <c r="AM104" i="16"/>
  <c r="Y104" i="16"/>
  <c r="AF105" i="16"/>
  <c r="R105" i="16"/>
  <c r="AT105" i="16" s="1"/>
  <c r="AJ105" i="16"/>
  <c r="V105" i="16"/>
  <c r="AN105" i="16"/>
  <c r="BQ105" i="16" s="1"/>
  <c r="Z105" i="16"/>
  <c r="BB105" i="16" s="1"/>
  <c r="AG106" i="16"/>
  <c r="S106" i="16"/>
  <c r="AU106" i="16" s="1"/>
  <c r="AK106" i="16"/>
  <c r="W106" i="16"/>
  <c r="AY106" i="16" s="1"/>
  <c r="AO106" i="16"/>
  <c r="AA106" i="16"/>
  <c r="BC106" i="16" s="1"/>
  <c r="AH107" i="16"/>
  <c r="BK107" i="16" s="1"/>
  <c r="T107" i="16"/>
  <c r="AV107" i="16" s="1"/>
  <c r="AL107" i="16"/>
  <c r="BO107" i="16" s="1"/>
  <c r="X107" i="16"/>
  <c r="AZ107" i="16" s="1"/>
  <c r="AP107" i="16"/>
  <c r="BS107" i="16" s="1"/>
  <c r="AB107" i="16"/>
  <c r="BD107" i="16" s="1"/>
  <c r="AI108" i="16"/>
  <c r="U108" i="16"/>
  <c r="AM108" i="16"/>
  <c r="Y108" i="16"/>
  <c r="AF109" i="16"/>
  <c r="R109" i="16"/>
  <c r="AT109" i="16" s="1"/>
  <c r="AJ109" i="16"/>
  <c r="BM109" i="16" s="1"/>
  <c r="V109" i="16"/>
  <c r="AN109" i="16"/>
  <c r="BQ109" i="16" s="1"/>
  <c r="Z109" i="16"/>
  <c r="BB109" i="16" s="1"/>
  <c r="AG110" i="16"/>
  <c r="S110" i="16"/>
  <c r="AU110" i="16" s="1"/>
  <c r="AK110" i="16"/>
  <c r="W110" i="16"/>
  <c r="AY110" i="16" s="1"/>
  <c r="AO110" i="16"/>
  <c r="AA110" i="16"/>
  <c r="BC110" i="16" s="1"/>
  <c r="AH111" i="16"/>
  <c r="T111" i="16"/>
  <c r="AV111" i="16" s="1"/>
  <c r="AL111" i="16"/>
  <c r="X111" i="16"/>
  <c r="AZ111" i="16" s="1"/>
  <c r="AP111" i="16"/>
  <c r="AB111" i="16"/>
  <c r="BD111" i="16" s="1"/>
  <c r="AM112" i="16"/>
  <c r="Y112" i="16"/>
  <c r="AF113" i="16"/>
  <c r="R113" i="16"/>
  <c r="AT113" i="16" s="1"/>
  <c r="AJ113" i="16"/>
  <c r="BM113" i="16" s="1"/>
  <c r="V113" i="16"/>
  <c r="AN113" i="16"/>
  <c r="BQ113" i="16" s="1"/>
  <c r="Z113" i="16"/>
  <c r="BB113" i="16" s="1"/>
  <c r="AG114" i="16"/>
  <c r="S114" i="16"/>
  <c r="AU114" i="16" s="1"/>
  <c r="AK114" i="16"/>
  <c r="W114" i="16"/>
  <c r="AY114" i="16" s="1"/>
  <c r="AO114" i="16"/>
  <c r="AA114" i="16"/>
  <c r="BC114" i="16" s="1"/>
  <c r="AH115" i="16"/>
  <c r="T115" i="16"/>
  <c r="AV115" i="16" s="1"/>
  <c r="AL115" i="16"/>
  <c r="X115" i="16"/>
  <c r="AZ115" i="16" s="1"/>
  <c r="AP115" i="16"/>
  <c r="AB115" i="16"/>
  <c r="BD115" i="16" s="1"/>
  <c r="AK100" i="15"/>
  <c r="E168" i="15"/>
  <c r="AG121" i="16"/>
  <c r="BJ121" i="16" s="1"/>
  <c r="S121" i="16"/>
  <c r="AU121" i="16" s="1"/>
  <c r="AK121" i="16"/>
  <c r="BN121" i="16" s="1"/>
  <c r="W121" i="16"/>
  <c r="AY121" i="16" s="1"/>
  <c r="M168" i="15"/>
  <c r="AO121" i="16"/>
  <c r="BR121" i="16" s="1"/>
  <c r="AA121" i="16"/>
  <c r="AH122" i="16"/>
  <c r="BK122" i="16" s="1"/>
  <c r="T122" i="16"/>
  <c r="AV122" i="16" s="1"/>
  <c r="AL122" i="16"/>
  <c r="BO122" i="16" s="1"/>
  <c r="X122" i="16"/>
  <c r="AZ122" i="16" s="1"/>
  <c r="AP122" i="16"/>
  <c r="BS122" i="16" s="1"/>
  <c r="AB122" i="16"/>
  <c r="BD122" i="16" s="1"/>
  <c r="AI123" i="16"/>
  <c r="U123" i="16"/>
  <c r="AM123" i="16"/>
  <c r="Y123" i="16"/>
  <c r="AF124" i="16"/>
  <c r="R124" i="16"/>
  <c r="AT124" i="16" s="1"/>
  <c r="AJ124" i="16"/>
  <c r="V124" i="16"/>
  <c r="AN124" i="16"/>
  <c r="BQ124" i="16" s="1"/>
  <c r="Z124" i="16"/>
  <c r="BB124" i="16" s="1"/>
  <c r="AG125" i="16"/>
  <c r="BJ125" i="16" s="1"/>
  <c r="S125" i="16"/>
  <c r="AK125" i="16"/>
  <c r="BN125" i="16" s="1"/>
  <c r="W125" i="16"/>
  <c r="AO125" i="16"/>
  <c r="BR125" i="16" s="1"/>
  <c r="AA125" i="16"/>
  <c r="AH126" i="16"/>
  <c r="BK126" i="16" s="1"/>
  <c r="T126" i="16"/>
  <c r="AV126" i="16" s="1"/>
  <c r="AL126" i="16"/>
  <c r="BO126" i="16" s="1"/>
  <c r="X126" i="16"/>
  <c r="AZ126" i="16" s="1"/>
  <c r="AP126" i="16"/>
  <c r="BS126" i="16" s="1"/>
  <c r="AB126" i="16"/>
  <c r="BD126" i="16" s="1"/>
  <c r="AI127" i="16"/>
  <c r="U127" i="16"/>
  <c r="AM127" i="16"/>
  <c r="Y127" i="16"/>
  <c r="AF128" i="16"/>
  <c r="R128" i="16"/>
  <c r="AT128" i="16" s="1"/>
  <c r="AJ128" i="16"/>
  <c r="V128" i="16"/>
  <c r="AX128" i="16" s="1"/>
  <c r="AN128" i="16"/>
  <c r="BQ128" i="16" s="1"/>
  <c r="Z128" i="16"/>
  <c r="BB128" i="16" s="1"/>
  <c r="AG129" i="16"/>
  <c r="BJ129" i="16" s="1"/>
  <c r="S129" i="16"/>
  <c r="AK129" i="16"/>
  <c r="BN129" i="16" s="1"/>
  <c r="W129" i="16"/>
  <c r="AO129" i="16"/>
  <c r="BR129" i="16" s="1"/>
  <c r="AA129" i="16"/>
  <c r="AH130" i="16"/>
  <c r="BK130" i="16" s="1"/>
  <c r="T130" i="16"/>
  <c r="AV130" i="16" s="1"/>
  <c r="AL130" i="16"/>
  <c r="BO130" i="16" s="1"/>
  <c r="X130" i="16"/>
  <c r="AZ130" i="16" s="1"/>
  <c r="AP130" i="16"/>
  <c r="BS130" i="16" s="1"/>
  <c r="AB130" i="16"/>
  <c r="BD130" i="16" s="1"/>
  <c r="AI131" i="16"/>
  <c r="U131" i="16"/>
  <c r="AM131" i="16"/>
  <c r="Y131" i="16"/>
  <c r="AF132" i="16"/>
  <c r="R132" i="16"/>
  <c r="AT132" i="16" s="1"/>
  <c r="AJ132" i="16"/>
  <c r="V132" i="16"/>
  <c r="AN132" i="16"/>
  <c r="BQ132" i="16" s="1"/>
  <c r="Z132" i="16"/>
  <c r="BB132" i="16" s="1"/>
  <c r="AG133" i="16"/>
  <c r="BJ133" i="16" s="1"/>
  <c r="S133" i="16"/>
  <c r="AK133" i="16"/>
  <c r="BN133" i="16" s="1"/>
  <c r="W133" i="16"/>
  <c r="AO133" i="16"/>
  <c r="BR133" i="16" s="1"/>
  <c r="AA133" i="16"/>
  <c r="AH134" i="16"/>
  <c r="BK134" i="16" s="1"/>
  <c r="T134" i="16"/>
  <c r="AV134" i="16" s="1"/>
  <c r="AL134" i="16"/>
  <c r="BO134" i="16" s="1"/>
  <c r="X134" i="16"/>
  <c r="AZ134" i="16" s="1"/>
  <c r="AP134" i="16"/>
  <c r="BS134" i="16" s="1"/>
  <c r="AB134" i="16"/>
  <c r="BD134" i="16" s="1"/>
  <c r="AI135" i="16"/>
  <c r="U135" i="16"/>
  <c r="AM135" i="16"/>
  <c r="Y135" i="16"/>
  <c r="AF136" i="16"/>
  <c r="R136" i="16"/>
  <c r="AT136" i="16" s="1"/>
  <c r="AJ136" i="16"/>
  <c r="V136" i="16"/>
  <c r="AX136" i="16" s="1"/>
  <c r="AN136" i="16"/>
  <c r="BQ136" i="16" s="1"/>
  <c r="AN202" i="16" s="1"/>
  <c r="Z136" i="16"/>
  <c r="BB136" i="16" s="1"/>
  <c r="AG137" i="16"/>
  <c r="BJ137" i="16" s="1"/>
  <c r="S137" i="16"/>
  <c r="AK137" i="16"/>
  <c r="BN137" i="16" s="1"/>
  <c r="W137" i="16"/>
  <c r="AO137" i="16"/>
  <c r="BR137" i="16" s="1"/>
  <c r="AA137" i="16"/>
  <c r="AH138" i="16"/>
  <c r="BK138" i="16" s="1"/>
  <c r="T138" i="16"/>
  <c r="AV138" i="16" s="1"/>
  <c r="AL138" i="16"/>
  <c r="BO138" i="16" s="1"/>
  <c r="X138" i="16"/>
  <c r="AZ138" i="16" s="1"/>
  <c r="AP138" i="16"/>
  <c r="BS138" i="16" s="1"/>
  <c r="AB138" i="16"/>
  <c r="BD138" i="16" s="1"/>
  <c r="AI139" i="16"/>
  <c r="U139" i="16"/>
  <c r="AM139" i="16"/>
  <c r="Y139" i="16"/>
  <c r="AF140" i="16"/>
  <c r="R140" i="16"/>
  <c r="AT140" i="16" s="1"/>
  <c r="AJ140" i="16"/>
  <c r="V140" i="16"/>
  <c r="AN140" i="16"/>
  <c r="BQ140" i="16" s="1"/>
  <c r="Z140" i="16"/>
  <c r="BB140" i="16" s="1"/>
  <c r="AG141" i="16"/>
  <c r="BJ141" i="16" s="1"/>
  <c r="S141" i="16"/>
  <c r="AK141" i="16"/>
  <c r="BN141" i="16" s="1"/>
  <c r="W141" i="16"/>
  <c r="AO141" i="16"/>
  <c r="BR141" i="16" s="1"/>
  <c r="AA141" i="16"/>
  <c r="AH142" i="16"/>
  <c r="BK142" i="16" s="1"/>
  <c r="T142" i="16"/>
  <c r="AV142" i="16" s="1"/>
  <c r="AL142" i="16"/>
  <c r="BO142" i="16" s="1"/>
  <c r="X142" i="16"/>
  <c r="AZ142" i="16" s="1"/>
  <c r="AP142" i="16"/>
  <c r="BS142" i="16" s="1"/>
  <c r="AB142" i="16"/>
  <c r="BD142" i="16" s="1"/>
  <c r="AI143" i="16"/>
  <c r="U143" i="16"/>
  <c r="AM143" i="16"/>
  <c r="Y143" i="16"/>
  <c r="AF144" i="16"/>
  <c r="R144" i="16"/>
  <c r="AT144" i="16" s="1"/>
  <c r="AJ144" i="16"/>
  <c r="V144" i="16"/>
  <c r="AX144" i="16" s="1"/>
  <c r="AN144" i="16"/>
  <c r="BQ144" i="16" s="1"/>
  <c r="Z144" i="16"/>
  <c r="BB144" i="16" s="1"/>
  <c r="AG145" i="16"/>
  <c r="BJ145" i="16" s="1"/>
  <c r="S145" i="16"/>
  <c r="AU145" i="16" s="1"/>
  <c r="AK145" i="16"/>
  <c r="BN145" i="16" s="1"/>
  <c r="W145" i="16"/>
  <c r="AY145" i="16" s="1"/>
  <c r="AO145" i="16"/>
  <c r="BR145" i="16" s="1"/>
  <c r="AA145" i="16"/>
  <c r="BC145" i="16" s="1"/>
  <c r="AH146" i="16"/>
  <c r="BK146" i="16" s="1"/>
  <c r="T146" i="16"/>
  <c r="AV146" i="16" s="1"/>
  <c r="AL146" i="16"/>
  <c r="BO146" i="16" s="1"/>
  <c r="X146" i="16"/>
  <c r="AZ146" i="16" s="1"/>
  <c r="AP149" i="15"/>
  <c r="AP146" i="16"/>
  <c r="AB146" i="16"/>
  <c r="BD146" i="16" s="1"/>
  <c r="AI150" i="15"/>
  <c r="AI147" i="16"/>
  <c r="U147" i="16"/>
  <c r="AM150" i="15"/>
  <c r="AM147" i="16"/>
  <c r="Y147" i="16"/>
  <c r="AF148" i="16"/>
  <c r="R148" i="16"/>
  <c r="AT148" i="16" s="1"/>
  <c r="AJ148" i="16"/>
  <c r="BM148" i="16" s="1"/>
  <c r="V148" i="16"/>
  <c r="AN148" i="16"/>
  <c r="BQ148" i="16" s="1"/>
  <c r="Z148" i="16"/>
  <c r="BB148" i="16" s="1"/>
  <c r="AG149" i="16"/>
  <c r="S149" i="16"/>
  <c r="AU149" i="16" s="1"/>
  <c r="AK149" i="16"/>
  <c r="W149" i="16"/>
  <c r="AY149" i="16" s="1"/>
  <c r="AO152" i="15"/>
  <c r="AO149" i="16"/>
  <c r="BR149" i="16" s="1"/>
  <c r="AA149" i="16"/>
  <c r="BC149" i="16" s="1"/>
  <c r="AH153" i="15"/>
  <c r="AH150" i="16"/>
  <c r="T150" i="16"/>
  <c r="AV150" i="16" s="1"/>
  <c r="AL153" i="15"/>
  <c r="AL150" i="16"/>
  <c r="BO150" i="16" s="1"/>
  <c r="X150" i="16"/>
  <c r="AZ150" i="16" s="1"/>
  <c r="AP150" i="16"/>
  <c r="BS150" i="16" s="1"/>
  <c r="AB150" i="16"/>
  <c r="BD150" i="16" s="1"/>
  <c r="AI151" i="16"/>
  <c r="U151" i="16"/>
  <c r="AM151" i="16"/>
  <c r="Y151" i="16"/>
  <c r="AF152" i="16"/>
  <c r="R152" i="16"/>
  <c r="AT152" i="16" s="1"/>
  <c r="AJ152" i="16"/>
  <c r="V152" i="16"/>
  <c r="AN155" i="15"/>
  <c r="BB155" i="15" s="1"/>
  <c r="AN152" i="16"/>
  <c r="Z152" i="16"/>
  <c r="AG156" i="15"/>
  <c r="AG153" i="16"/>
  <c r="BJ153" i="16" s="1"/>
  <c r="S153" i="16"/>
  <c r="AK156" i="15"/>
  <c r="AK153" i="16"/>
  <c r="BN153" i="16" s="1"/>
  <c r="W153" i="16"/>
  <c r="AY153" i="16" s="1"/>
  <c r="AO153" i="16"/>
  <c r="BR153" i="16" s="1"/>
  <c r="AA153" i="16"/>
  <c r="BC153" i="16" s="1"/>
  <c r="AH154" i="16"/>
  <c r="T154" i="16"/>
  <c r="AV154" i="16" s="1"/>
  <c r="AL154" i="16"/>
  <c r="X154" i="16"/>
  <c r="AZ154" i="16" s="1"/>
  <c r="AP154" i="16"/>
  <c r="AB154" i="16"/>
  <c r="BD154" i="16" s="1"/>
  <c r="AH125" i="15"/>
  <c r="AM130" i="15"/>
  <c r="AJ135" i="15"/>
  <c r="AN139" i="15"/>
  <c r="AK140" i="15"/>
  <c r="AF143" i="15"/>
  <c r="AT143" i="15" s="1"/>
  <c r="AP145" i="15"/>
  <c r="AI146" i="15"/>
  <c r="AH149" i="15"/>
  <c r="AG152" i="15"/>
  <c r="AF155" i="15"/>
  <c r="AT155" i="15" s="1"/>
  <c r="AL157" i="15"/>
  <c r="AP157" i="15"/>
  <c r="AX15" i="15"/>
  <c r="BD9" i="15"/>
  <c r="AH4" i="16"/>
  <c r="BK4" i="16" s="1"/>
  <c r="T4" i="16"/>
  <c r="AL4" i="16"/>
  <c r="BO4" i="16" s="1"/>
  <c r="X4" i="16"/>
  <c r="AP4" i="16"/>
  <c r="BS4" i="16" s="1"/>
  <c r="AB4" i="16"/>
  <c r="AI5" i="16"/>
  <c r="BL5" i="16" s="1"/>
  <c r="U5" i="16"/>
  <c r="AM5" i="16"/>
  <c r="BP5" i="16" s="1"/>
  <c r="Y5" i="16"/>
  <c r="AF6" i="16"/>
  <c r="R6" i="16"/>
  <c r="AT6" i="16" s="1"/>
  <c r="AJ6" i="16"/>
  <c r="V6" i="16"/>
  <c r="AX6" i="16" s="1"/>
  <c r="AN6" i="16"/>
  <c r="BQ6" i="16" s="1"/>
  <c r="Z6" i="16"/>
  <c r="BB6" i="16" s="1"/>
  <c r="AG7" i="16"/>
  <c r="BJ7" i="16" s="1"/>
  <c r="S7" i="16"/>
  <c r="AU7" i="16" s="1"/>
  <c r="AK7" i="16"/>
  <c r="BN7" i="16" s="1"/>
  <c r="W7" i="16"/>
  <c r="AY7" i="16" s="1"/>
  <c r="AO7" i="16"/>
  <c r="BR7" i="16" s="1"/>
  <c r="AA7" i="16"/>
  <c r="BC7" i="16" s="1"/>
  <c r="AH8" i="16"/>
  <c r="BK8" i="16" s="1"/>
  <c r="T8" i="16"/>
  <c r="AL8" i="16"/>
  <c r="BO8" i="16" s="1"/>
  <c r="X8" i="16"/>
  <c r="AP8" i="16"/>
  <c r="BS8" i="16" s="1"/>
  <c r="AB8" i="16"/>
  <c r="AI9" i="16"/>
  <c r="BL9" i="16" s="1"/>
  <c r="U9" i="16"/>
  <c r="AW9" i="16" s="1"/>
  <c r="AM9" i="16"/>
  <c r="BP9" i="16" s="1"/>
  <c r="Y9" i="16"/>
  <c r="BA9" i="16" s="1"/>
  <c r="AF10" i="16"/>
  <c r="R10" i="16"/>
  <c r="AT10" i="16" s="1"/>
  <c r="AJ10" i="16"/>
  <c r="V10" i="16"/>
  <c r="AN10" i="16"/>
  <c r="BQ10" i="16" s="1"/>
  <c r="Z10" i="16"/>
  <c r="BB10" i="16" s="1"/>
  <c r="AG11" i="16"/>
  <c r="BJ11" i="16" s="1"/>
  <c r="S11" i="16"/>
  <c r="AK11" i="16"/>
  <c r="BN11" i="16" s="1"/>
  <c r="W11" i="16"/>
  <c r="AO11" i="16"/>
  <c r="BR11" i="16" s="1"/>
  <c r="AA11" i="16"/>
  <c r="AH12" i="16"/>
  <c r="BK12" i="16" s="1"/>
  <c r="T12" i="16"/>
  <c r="AL12" i="16"/>
  <c r="BO12" i="16" s="1"/>
  <c r="X12" i="16"/>
  <c r="AP12" i="16"/>
  <c r="BS12" i="16" s="1"/>
  <c r="AB12" i="16"/>
  <c r="AI13" i="16"/>
  <c r="BL13" i="16" s="1"/>
  <c r="U13" i="16"/>
  <c r="AW13" i="16" s="1"/>
  <c r="AM13" i="16"/>
  <c r="BP13" i="16" s="1"/>
  <c r="Y13" i="16"/>
  <c r="BA13" i="16" s="1"/>
  <c r="AF14" i="16"/>
  <c r="R14" i="16"/>
  <c r="AT14" i="16" s="1"/>
  <c r="AJ14" i="16"/>
  <c r="V14" i="16"/>
  <c r="AX14" i="16" s="1"/>
  <c r="AN14" i="16"/>
  <c r="BQ14" i="16" s="1"/>
  <c r="Z14" i="16"/>
  <c r="BB14" i="16" s="1"/>
  <c r="AG15" i="16"/>
  <c r="BJ15" i="16" s="1"/>
  <c r="S15" i="16"/>
  <c r="AU15" i="16" s="1"/>
  <c r="AK15" i="16"/>
  <c r="BN15" i="16" s="1"/>
  <c r="W15" i="16"/>
  <c r="AY15" i="16" s="1"/>
  <c r="AO15" i="16"/>
  <c r="BR15" i="16" s="1"/>
  <c r="AA15" i="16"/>
  <c r="BC15" i="16" s="1"/>
  <c r="AH16" i="16"/>
  <c r="BK16" i="16" s="1"/>
  <c r="T16" i="16"/>
  <c r="AL16" i="16"/>
  <c r="BO16" i="16" s="1"/>
  <c r="X16" i="16"/>
  <c r="AP16" i="16"/>
  <c r="BS16" i="16" s="1"/>
  <c r="AB16" i="16"/>
  <c r="AI17" i="16"/>
  <c r="BL17" i="16" s="1"/>
  <c r="U17" i="16"/>
  <c r="AW17" i="16" s="1"/>
  <c r="AM17" i="16"/>
  <c r="BP17" i="16" s="1"/>
  <c r="Y17" i="16"/>
  <c r="BA17" i="16" s="1"/>
  <c r="AF18" i="16"/>
  <c r="R18" i="16"/>
  <c r="AT18" i="16" s="1"/>
  <c r="AJ18" i="16"/>
  <c r="V18" i="16"/>
  <c r="AN18" i="16"/>
  <c r="BQ18" i="16" s="1"/>
  <c r="Z18" i="16"/>
  <c r="BB18" i="16" s="1"/>
  <c r="AG19" i="16"/>
  <c r="BJ19" i="16" s="1"/>
  <c r="S19" i="16"/>
  <c r="AK19" i="16"/>
  <c r="BN19" i="16" s="1"/>
  <c r="W19" i="16"/>
  <c r="AO19" i="16"/>
  <c r="BR19" i="16" s="1"/>
  <c r="AA19" i="16"/>
  <c r="AH20" i="16"/>
  <c r="BK20" i="16" s="1"/>
  <c r="T20" i="16"/>
  <c r="AL20" i="16"/>
  <c r="BO20" i="16" s="1"/>
  <c r="X20" i="16"/>
  <c r="AP20" i="16"/>
  <c r="BS20" i="16" s="1"/>
  <c r="AB20" i="16"/>
  <c r="AI21" i="16"/>
  <c r="BL21" i="16" s="1"/>
  <c r="U21" i="16"/>
  <c r="AW21" i="16" s="1"/>
  <c r="AM21" i="16"/>
  <c r="BP21" i="16" s="1"/>
  <c r="Y21" i="16"/>
  <c r="BA21" i="16" s="1"/>
  <c r="AF22" i="16"/>
  <c r="R22" i="16"/>
  <c r="AT22" i="16" s="1"/>
  <c r="AJ22" i="16"/>
  <c r="V22" i="16"/>
  <c r="AX22" i="16" s="1"/>
  <c r="AN22" i="16"/>
  <c r="BQ22" i="16" s="1"/>
  <c r="Z22" i="16"/>
  <c r="BB22" i="16" s="1"/>
  <c r="AG23" i="16"/>
  <c r="BJ23" i="16" s="1"/>
  <c r="S23" i="16"/>
  <c r="AU23" i="16" s="1"/>
  <c r="AK23" i="16"/>
  <c r="BN23" i="16" s="1"/>
  <c r="W23" i="16"/>
  <c r="AY23" i="16" s="1"/>
  <c r="AO23" i="16"/>
  <c r="BR23" i="16" s="1"/>
  <c r="AA23" i="16"/>
  <c r="BC23" i="16" s="1"/>
  <c r="AH24" i="16"/>
  <c r="BK24" i="16" s="1"/>
  <c r="T24" i="16"/>
  <c r="AL24" i="16"/>
  <c r="BO24" i="16" s="1"/>
  <c r="X24" i="16"/>
  <c r="AP24" i="16"/>
  <c r="BS24" i="16" s="1"/>
  <c r="AB24" i="16"/>
  <c r="AI25" i="16"/>
  <c r="BL25" i="16" s="1"/>
  <c r="U25" i="16"/>
  <c r="AW25" i="16" s="1"/>
  <c r="AM25" i="16"/>
  <c r="BP25" i="16" s="1"/>
  <c r="Y25" i="16"/>
  <c r="BA25" i="16" s="1"/>
  <c r="AF26" i="16"/>
  <c r="R26" i="16"/>
  <c r="AJ26" i="16"/>
  <c r="V26" i="16"/>
  <c r="AN26" i="16"/>
  <c r="BQ26" i="16" s="1"/>
  <c r="Z26" i="16"/>
  <c r="AG27" i="16"/>
  <c r="BJ27" i="16" s="1"/>
  <c r="S27" i="16"/>
  <c r="AU27" i="16" s="1"/>
  <c r="AK27" i="16"/>
  <c r="BN27" i="16" s="1"/>
  <c r="W27" i="16"/>
  <c r="AY27" i="16" s="1"/>
  <c r="AO27" i="16"/>
  <c r="BR27" i="16" s="1"/>
  <c r="AA27" i="16"/>
  <c r="BC27" i="16" s="1"/>
  <c r="AH28" i="16"/>
  <c r="BK28" i="16" s="1"/>
  <c r="T28" i="16"/>
  <c r="AL28" i="16"/>
  <c r="BO28" i="16" s="1"/>
  <c r="X28" i="16"/>
  <c r="AP28" i="16"/>
  <c r="BS28" i="16" s="1"/>
  <c r="AB28" i="16"/>
  <c r="AI29" i="16"/>
  <c r="BL29" i="16" s="1"/>
  <c r="U29" i="16"/>
  <c r="AW29" i="16" s="1"/>
  <c r="AM29" i="16"/>
  <c r="BP29" i="16" s="1"/>
  <c r="Y29" i="16"/>
  <c r="BA29" i="16" s="1"/>
  <c r="AF30" i="16"/>
  <c r="R30" i="16"/>
  <c r="AT30" i="16" s="1"/>
  <c r="AJ30" i="16"/>
  <c r="V30" i="16"/>
  <c r="AX30" i="16" s="1"/>
  <c r="AN30" i="16"/>
  <c r="BQ30" i="16" s="1"/>
  <c r="Z30" i="16"/>
  <c r="BB30" i="16" s="1"/>
  <c r="AG31" i="16"/>
  <c r="BJ31" i="16" s="1"/>
  <c r="S31" i="16"/>
  <c r="AK31" i="16"/>
  <c r="BN31" i="16" s="1"/>
  <c r="W31" i="16"/>
  <c r="AO31" i="16"/>
  <c r="BR31" i="16" s="1"/>
  <c r="AA31" i="16"/>
  <c r="AH32" i="16"/>
  <c r="BK32" i="16" s="1"/>
  <c r="T32" i="16"/>
  <c r="AL32" i="16"/>
  <c r="BO32" i="16" s="1"/>
  <c r="X32" i="16"/>
  <c r="AP32" i="16"/>
  <c r="BS32" i="16" s="1"/>
  <c r="AB32" i="16"/>
  <c r="AI33" i="16"/>
  <c r="BL33" i="16" s="1"/>
  <c r="U33" i="16"/>
  <c r="AW33" i="16" s="1"/>
  <c r="AM33" i="16"/>
  <c r="BP33" i="16" s="1"/>
  <c r="Y33" i="16"/>
  <c r="BA33" i="16" s="1"/>
  <c r="AF34" i="16"/>
  <c r="R34" i="16"/>
  <c r="AT34" i="16" s="1"/>
  <c r="AJ34" i="16"/>
  <c r="V34" i="16"/>
  <c r="AN34" i="16"/>
  <c r="BQ34" i="16" s="1"/>
  <c r="Z34" i="16"/>
  <c r="BB34" i="16" s="1"/>
  <c r="AG35" i="16"/>
  <c r="BJ35" i="16" s="1"/>
  <c r="S35" i="16"/>
  <c r="AK35" i="16"/>
  <c r="BN35" i="16" s="1"/>
  <c r="W35" i="16"/>
  <c r="AO35" i="16"/>
  <c r="BR35" i="16" s="1"/>
  <c r="AA35" i="16"/>
  <c r="AH36" i="16"/>
  <c r="BK36" i="16" s="1"/>
  <c r="T36" i="16"/>
  <c r="AL36" i="16"/>
  <c r="BO36" i="16" s="1"/>
  <c r="X36" i="16"/>
  <c r="AP36" i="16"/>
  <c r="BS36" i="16" s="1"/>
  <c r="AB36" i="16"/>
  <c r="AI37" i="16"/>
  <c r="BL37" i="16" s="1"/>
  <c r="U37" i="16"/>
  <c r="AW37" i="16" s="1"/>
  <c r="AM37" i="16"/>
  <c r="BP37" i="16" s="1"/>
  <c r="Y37" i="16"/>
  <c r="BA37" i="16" s="1"/>
  <c r="AF38" i="16"/>
  <c r="R38" i="16"/>
  <c r="AJ38" i="16"/>
  <c r="V38" i="16"/>
  <c r="AN38" i="16"/>
  <c r="Z38" i="16"/>
  <c r="AH43" i="16"/>
  <c r="BK43" i="16" s="1"/>
  <c r="T43" i="16"/>
  <c r="J166" i="15"/>
  <c r="AL43" i="16"/>
  <c r="BO43" i="16" s="1"/>
  <c r="X43" i="16"/>
  <c r="AZ43" i="16" s="1"/>
  <c r="AP43" i="16"/>
  <c r="BS43" i="16" s="1"/>
  <c r="AB43" i="16"/>
  <c r="BD43" i="16" s="1"/>
  <c r="AI44" i="16"/>
  <c r="U44" i="16"/>
  <c r="AW44" i="16" s="1"/>
  <c r="AM44" i="16"/>
  <c r="Y44" i="16"/>
  <c r="BA44" i="16" s="1"/>
  <c r="AF45" i="16"/>
  <c r="BI45" i="16" s="1"/>
  <c r="R45" i="16"/>
  <c r="AT45" i="16" s="1"/>
  <c r="AJ45" i="16"/>
  <c r="BM45" i="16" s="1"/>
  <c r="V45" i="16"/>
  <c r="AN45" i="16"/>
  <c r="BQ45" i="16" s="1"/>
  <c r="Z45" i="16"/>
  <c r="BB45" i="16" s="1"/>
  <c r="AG46" i="16"/>
  <c r="S46" i="16"/>
  <c r="AU46" i="16" s="1"/>
  <c r="AK46" i="16"/>
  <c r="W46" i="16"/>
  <c r="AY46" i="16" s="1"/>
  <c r="AO46" i="16"/>
  <c r="AA46" i="16"/>
  <c r="BC46" i="16" s="1"/>
  <c r="AH47" i="16"/>
  <c r="BK47" i="16" s="1"/>
  <c r="T47" i="16"/>
  <c r="AV47" i="16" s="1"/>
  <c r="AL47" i="16"/>
  <c r="BO47" i="16" s="1"/>
  <c r="X47" i="16"/>
  <c r="AZ47" i="16" s="1"/>
  <c r="AP47" i="16"/>
  <c r="BS47" i="16" s="1"/>
  <c r="AB47" i="16"/>
  <c r="BD47" i="16" s="1"/>
  <c r="AI48" i="16"/>
  <c r="U48" i="16"/>
  <c r="AW48" i="16" s="1"/>
  <c r="AM48" i="16"/>
  <c r="Y48" i="16"/>
  <c r="BA48" i="16" s="1"/>
  <c r="AF49" i="16"/>
  <c r="BI49" i="16" s="1"/>
  <c r="R49" i="16"/>
  <c r="AT49" i="16" s="1"/>
  <c r="AJ49" i="16"/>
  <c r="V49" i="16"/>
  <c r="AN49" i="16"/>
  <c r="BQ49" i="16" s="1"/>
  <c r="Z49" i="16"/>
  <c r="BB49" i="16" s="1"/>
  <c r="AG50" i="16"/>
  <c r="S50" i="16"/>
  <c r="AU50" i="16" s="1"/>
  <c r="AK50" i="16"/>
  <c r="W50" i="16"/>
  <c r="AY50" i="16" s="1"/>
  <c r="AO50" i="16"/>
  <c r="AA50" i="16"/>
  <c r="BC50" i="16" s="1"/>
  <c r="AH51" i="16"/>
  <c r="BK51" i="16" s="1"/>
  <c r="T51" i="16"/>
  <c r="AV51" i="16" s="1"/>
  <c r="AL51" i="16"/>
  <c r="BO51" i="16" s="1"/>
  <c r="X51" i="16"/>
  <c r="AZ51" i="16" s="1"/>
  <c r="AP51" i="16"/>
  <c r="BS51" i="16" s="1"/>
  <c r="AB51" i="16"/>
  <c r="BD51" i="16" s="1"/>
  <c r="AI52" i="16"/>
  <c r="U52" i="16"/>
  <c r="AW52" i="16" s="1"/>
  <c r="AM52" i="16"/>
  <c r="Y52" i="16"/>
  <c r="BA52" i="16" s="1"/>
  <c r="AF53" i="16"/>
  <c r="BI53" i="16" s="1"/>
  <c r="R53" i="16"/>
  <c r="AT53" i="16" s="1"/>
  <c r="AJ53" i="16"/>
  <c r="BM53" i="16" s="1"/>
  <c r="V53" i="16"/>
  <c r="AN53" i="16"/>
  <c r="BQ53" i="16" s="1"/>
  <c r="Z53" i="16"/>
  <c r="BB53" i="16" s="1"/>
  <c r="AG54" i="16"/>
  <c r="BJ54" i="16" s="1"/>
  <c r="S54" i="16"/>
  <c r="AU54" i="16" s="1"/>
  <c r="AK54" i="16"/>
  <c r="BN54" i="16" s="1"/>
  <c r="W54" i="16"/>
  <c r="AY54" i="16" s="1"/>
  <c r="AO54" i="16"/>
  <c r="BR54" i="16" s="1"/>
  <c r="AA54" i="16"/>
  <c r="BC54" i="16" s="1"/>
  <c r="AH55" i="16"/>
  <c r="BK55" i="16" s="1"/>
  <c r="T55" i="16"/>
  <c r="AV55" i="16" s="1"/>
  <c r="AL55" i="16"/>
  <c r="BO55" i="16" s="1"/>
  <c r="X55" i="16"/>
  <c r="AZ55" i="16" s="1"/>
  <c r="AP55" i="16"/>
  <c r="BS55" i="16" s="1"/>
  <c r="AB55" i="16"/>
  <c r="BD55" i="16" s="1"/>
  <c r="AI56" i="16"/>
  <c r="U56" i="16"/>
  <c r="AW56" i="16" s="1"/>
  <c r="AM56" i="16"/>
  <c r="Y56" i="16"/>
  <c r="BA56" i="16" s="1"/>
  <c r="AF57" i="16"/>
  <c r="BI57" i="16" s="1"/>
  <c r="R57" i="16"/>
  <c r="AT57" i="16" s="1"/>
  <c r="AJ57" i="16"/>
  <c r="V57" i="16"/>
  <c r="AN57" i="16"/>
  <c r="BQ57" i="16" s="1"/>
  <c r="Z57" i="16"/>
  <c r="BB57" i="16" s="1"/>
  <c r="AG58" i="16"/>
  <c r="S58" i="16"/>
  <c r="AU58" i="16" s="1"/>
  <c r="AK58" i="16"/>
  <c r="W58" i="16"/>
  <c r="AY58" i="16" s="1"/>
  <c r="AO58" i="16"/>
  <c r="AA58" i="16"/>
  <c r="BC58" i="16" s="1"/>
  <c r="AH59" i="16"/>
  <c r="BK59" i="16" s="1"/>
  <c r="T59" i="16"/>
  <c r="AV59" i="16" s="1"/>
  <c r="AL59" i="16"/>
  <c r="BO59" i="16" s="1"/>
  <c r="X59" i="16"/>
  <c r="AZ59" i="16" s="1"/>
  <c r="AP59" i="16"/>
  <c r="BS59" i="16" s="1"/>
  <c r="AB59" i="16"/>
  <c r="BD59" i="16" s="1"/>
  <c r="AI60" i="16"/>
  <c r="U60" i="16"/>
  <c r="AW60" i="16" s="1"/>
  <c r="AM60" i="16"/>
  <c r="Y60" i="16"/>
  <c r="BA60" i="16" s="1"/>
  <c r="AF61" i="16"/>
  <c r="BI61" i="16" s="1"/>
  <c r="R61" i="16"/>
  <c r="AT61" i="16" s="1"/>
  <c r="AJ61" i="16"/>
  <c r="BM61" i="16" s="1"/>
  <c r="V61" i="16"/>
  <c r="AN61" i="16"/>
  <c r="BQ61" i="16" s="1"/>
  <c r="Z61" i="16"/>
  <c r="BB61" i="16" s="1"/>
  <c r="AG62" i="16"/>
  <c r="S62" i="16"/>
  <c r="AU62" i="16" s="1"/>
  <c r="AK62" i="16"/>
  <c r="W62" i="16"/>
  <c r="AY62" i="16" s="1"/>
  <c r="AO62" i="16"/>
  <c r="AA62" i="16"/>
  <c r="BC62" i="16" s="1"/>
  <c r="AH63" i="16"/>
  <c r="BK63" i="16" s="1"/>
  <c r="T63" i="16"/>
  <c r="AV63" i="16" s="1"/>
  <c r="AL63" i="16"/>
  <c r="BO63" i="16" s="1"/>
  <c r="X63" i="16"/>
  <c r="AZ63" i="16" s="1"/>
  <c r="AP63" i="16"/>
  <c r="BS63" i="16" s="1"/>
  <c r="AB63" i="16"/>
  <c r="BD63" i="16" s="1"/>
  <c r="AI64" i="16"/>
  <c r="U64" i="16"/>
  <c r="AW64" i="16" s="1"/>
  <c r="AM64" i="16"/>
  <c r="Y64" i="16"/>
  <c r="BA64" i="16" s="1"/>
  <c r="AF65" i="16"/>
  <c r="BI65" i="16" s="1"/>
  <c r="R65" i="16"/>
  <c r="AJ65" i="16"/>
  <c r="V65" i="16"/>
  <c r="AN65" i="16"/>
  <c r="BQ65" i="16" s="1"/>
  <c r="Z65" i="16"/>
  <c r="AG66" i="16"/>
  <c r="BJ66" i="16" s="1"/>
  <c r="S66" i="16"/>
  <c r="AU66" i="16" s="1"/>
  <c r="AK66" i="16"/>
  <c r="BN66" i="16" s="1"/>
  <c r="W66" i="16"/>
  <c r="AY66" i="16" s="1"/>
  <c r="AO66" i="16"/>
  <c r="BR66" i="16" s="1"/>
  <c r="AA66" i="16"/>
  <c r="BC66" i="16" s="1"/>
  <c r="AH67" i="16"/>
  <c r="BK67" i="16" s="1"/>
  <c r="T67" i="16"/>
  <c r="AV67" i="16" s="1"/>
  <c r="AL67" i="16"/>
  <c r="BO67" i="16" s="1"/>
  <c r="X67" i="16"/>
  <c r="AZ67" i="16" s="1"/>
  <c r="AP67" i="16"/>
  <c r="BS67" i="16" s="1"/>
  <c r="AB67" i="16"/>
  <c r="BD67" i="16" s="1"/>
  <c r="AI68" i="16"/>
  <c r="U68" i="16"/>
  <c r="AW68" i="16" s="1"/>
  <c r="AM68" i="16"/>
  <c r="Y68" i="16"/>
  <c r="BA68" i="16" s="1"/>
  <c r="AF69" i="16"/>
  <c r="BI69" i="16" s="1"/>
  <c r="R69" i="16"/>
  <c r="AT69" i="16" s="1"/>
  <c r="AJ69" i="16"/>
  <c r="BM69" i="16" s="1"/>
  <c r="V69" i="16"/>
  <c r="AN69" i="16"/>
  <c r="BQ69" i="16" s="1"/>
  <c r="Z69" i="16"/>
  <c r="BB69" i="16" s="1"/>
  <c r="AG70" i="16"/>
  <c r="S70" i="16"/>
  <c r="AU70" i="16" s="1"/>
  <c r="AK70" i="16"/>
  <c r="W70" i="16"/>
  <c r="AY70" i="16" s="1"/>
  <c r="AO70" i="16"/>
  <c r="AA70" i="16"/>
  <c r="BC70" i="16" s="1"/>
  <c r="AH71" i="16"/>
  <c r="BK71" i="16" s="1"/>
  <c r="T71" i="16"/>
  <c r="AV71" i="16" s="1"/>
  <c r="AL71" i="16"/>
  <c r="BO71" i="16" s="1"/>
  <c r="X71" i="16"/>
  <c r="AZ71" i="16" s="1"/>
  <c r="AP71" i="16"/>
  <c r="BS71" i="16" s="1"/>
  <c r="AB71" i="16"/>
  <c r="BD71" i="16" s="1"/>
  <c r="AI72" i="16"/>
  <c r="U72" i="16"/>
  <c r="AW72" i="16" s="1"/>
  <c r="AM72" i="16"/>
  <c r="Y72" i="16"/>
  <c r="BA72" i="16" s="1"/>
  <c r="AF73" i="16"/>
  <c r="BI73" i="16" s="1"/>
  <c r="R73" i="16"/>
  <c r="AT73" i="16" s="1"/>
  <c r="AJ73" i="16"/>
  <c r="V73" i="16"/>
  <c r="AN73" i="16"/>
  <c r="BQ73" i="16" s="1"/>
  <c r="Z73" i="16"/>
  <c r="BB73" i="16" s="1"/>
  <c r="AG74" i="16"/>
  <c r="BJ74" i="16" s="1"/>
  <c r="S74" i="16"/>
  <c r="AU74" i="16" s="1"/>
  <c r="AK74" i="16"/>
  <c r="BN74" i="16" s="1"/>
  <c r="W74" i="16"/>
  <c r="AY74" i="16" s="1"/>
  <c r="AO74" i="16"/>
  <c r="BR74" i="16" s="1"/>
  <c r="AA74" i="16"/>
  <c r="BC74" i="16" s="1"/>
  <c r="AH75" i="16"/>
  <c r="BK75" i="16" s="1"/>
  <c r="T75" i="16"/>
  <c r="AV75" i="16" s="1"/>
  <c r="AL75" i="16"/>
  <c r="BO75" i="16" s="1"/>
  <c r="X75" i="16"/>
  <c r="AZ75" i="16" s="1"/>
  <c r="AP75" i="16"/>
  <c r="BS75" i="16" s="1"/>
  <c r="AB75" i="16"/>
  <c r="BD75" i="16" s="1"/>
  <c r="AI76" i="16"/>
  <c r="U76" i="16"/>
  <c r="AW76" i="16" s="1"/>
  <c r="AM76" i="16"/>
  <c r="Y76" i="16"/>
  <c r="BA76" i="16" s="1"/>
  <c r="AP52" i="15"/>
  <c r="AM53" i="15"/>
  <c r="AL64" i="15"/>
  <c r="AI65" i="15"/>
  <c r="AH76" i="15"/>
  <c r="AP76" i="15"/>
  <c r="AH82" i="16"/>
  <c r="T82" i="16"/>
  <c r="AV82" i="16" s="1"/>
  <c r="J167" i="15"/>
  <c r="AL82" i="16"/>
  <c r="BO82" i="16" s="1"/>
  <c r="X82" i="16"/>
  <c r="AZ82" i="16" s="1"/>
  <c r="AP82" i="16"/>
  <c r="BS82" i="16" s="1"/>
  <c r="AB82" i="16"/>
  <c r="BD82" i="16" s="1"/>
  <c r="AI83" i="16"/>
  <c r="BL83" i="16" s="1"/>
  <c r="U83" i="16"/>
  <c r="AM83" i="16"/>
  <c r="BP83" i="16" s="1"/>
  <c r="Y83" i="16"/>
  <c r="AF84" i="16"/>
  <c r="BI84" i="16" s="1"/>
  <c r="R84" i="16"/>
  <c r="AT84" i="16" s="1"/>
  <c r="AJ84" i="16"/>
  <c r="V84" i="16"/>
  <c r="AN84" i="16"/>
  <c r="BQ84" i="16" s="1"/>
  <c r="Z84" i="16"/>
  <c r="BB84" i="16" s="1"/>
  <c r="AG85" i="16"/>
  <c r="BJ85" i="16" s="1"/>
  <c r="S85" i="16"/>
  <c r="AK85" i="16"/>
  <c r="BN85" i="16" s="1"/>
  <c r="W85" i="16"/>
  <c r="AO85" i="16"/>
  <c r="BR85" i="16" s="1"/>
  <c r="AA85" i="16"/>
  <c r="AH86" i="16"/>
  <c r="BK86" i="16" s="1"/>
  <c r="T86" i="16"/>
  <c r="AV86" i="16" s="1"/>
  <c r="AL86" i="16"/>
  <c r="BO86" i="16" s="1"/>
  <c r="X86" i="16"/>
  <c r="AZ86" i="16" s="1"/>
  <c r="AP86" i="16"/>
  <c r="BS86" i="16" s="1"/>
  <c r="AB86" i="16"/>
  <c r="BD86" i="16" s="1"/>
  <c r="AI87" i="16"/>
  <c r="BL87" i="16" s="1"/>
  <c r="U87" i="16"/>
  <c r="AM87" i="16"/>
  <c r="BP87" i="16" s="1"/>
  <c r="Y87" i="16"/>
  <c r="AF88" i="16"/>
  <c r="BI88" i="16" s="1"/>
  <c r="R88" i="16"/>
  <c r="AT88" i="16" s="1"/>
  <c r="AJ88" i="16"/>
  <c r="V88" i="16"/>
  <c r="AX88" i="16" s="1"/>
  <c r="AN88" i="16"/>
  <c r="BQ88" i="16" s="1"/>
  <c r="Z88" i="16"/>
  <c r="BB88" i="16" s="1"/>
  <c r="AG89" i="16"/>
  <c r="BJ89" i="16" s="1"/>
  <c r="S89" i="16"/>
  <c r="AK89" i="16"/>
  <c r="BN89" i="16" s="1"/>
  <c r="W89" i="16"/>
  <c r="AO89" i="16"/>
  <c r="BR89" i="16" s="1"/>
  <c r="AA89" i="16"/>
  <c r="AH90" i="16"/>
  <c r="BK90" i="16" s="1"/>
  <c r="T90" i="16"/>
  <c r="AV90" i="16" s="1"/>
  <c r="AL90" i="16"/>
  <c r="BO90" i="16" s="1"/>
  <c r="X90" i="16"/>
  <c r="AZ90" i="16" s="1"/>
  <c r="AP90" i="16"/>
  <c r="BS90" i="16" s="1"/>
  <c r="AB90" i="16"/>
  <c r="BD90" i="16" s="1"/>
  <c r="AI91" i="16"/>
  <c r="BL91" i="16" s="1"/>
  <c r="U91" i="16"/>
  <c r="AW91" i="16" s="1"/>
  <c r="AM91" i="16"/>
  <c r="BP91" i="16" s="1"/>
  <c r="Y91" i="16"/>
  <c r="BA91" i="16" s="1"/>
  <c r="AF92" i="16"/>
  <c r="BI92" i="16" s="1"/>
  <c r="R92" i="16"/>
  <c r="AT92" i="16" s="1"/>
  <c r="AJ92" i="16"/>
  <c r="V92" i="16"/>
  <c r="AN92" i="16"/>
  <c r="BQ92" i="16" s="1"/>
  <c r="Z92" i="16"/>
  <c r="BB92" i="16" s="1"/>
  <c r="AG93" i="16"/>
  <c r="BJ93" i="16" s="1"/>
  <c r="S93" i="16"/>
  <c r="AK93" i="16"/>
  <c r="BN93" i="16" s="1"/>
  <c r="W93" i="16"/>
  <c r="AO93" i="16"/>
  <c r="BR93" i="16" s="1"/>
  <c r="AA93" i="16"/>
  <c r="AH94" i="16"/>
  <c r="BK94" i="16" s="1"/>
  <c r="T94" i="16"/>
  <c r="AV94" i="16" s="1"/>
  <c r="AL94" i="16"/>
  <c r="BO94" i="16" s="1"/>
  <c r="X94" i="16"/>
  <c r="AZ94" i="16" s="1"/>
  <c r="AP94" i="16"/>
  <c r="BS94" i="16" s="1"/>
  <c r="AB94" i="16"/>
  <c r="BD94" i="16" s="1"/>
  <c r="AI95" i="16"/>
  <c r="BL95" i="16" s="1"/>
  <c r="U95" i="16"/>
  <c r="AM95" i="16"/>
  <c r="BP95" i="16" s="1"/>
  <c r="Y95" i="16"/>
  <c r="AF96" i="16"/>
  <c r="BI96" i="16" s="1"/>
  <c r="R96" i="16"/>
  <c r="AT96" i="16" s="1"/>
  <c r="AJ96" i="16"/>
  <c r="V96" i="16"/>
  <c r="AX96" i="16" s="1"/>
  <c r="AN96" i="16"/>
  <c r="BQ96" i="16" s="1"/>
  <c r="Z96" i="16"/>
  <c r="BB96" i="16" s="1"/>
  <c r="AG97" i="16"/>
  <c r="BJ97" i="16" s="1"/>
  <c r="S97" i="16"/>
  <c r="AK97" i="16"/>
  <c r="BN97" i="16" s="1"/>
  <c r="W97" i="16"/>
  <c r="AO97" i="16"/>
  <c r="BR97" i="16" s="1"/>
  <c r="AA97" i="16"/>
  <c r="AH98" i="16"/>
  <c r="BK98" i="16" s="1"/>
  <c r="T98" i="16"/>
  <c r="AV98" i="16" s="1"/>
  <c r="AL98" i="16"/>
  <c r="BO98" i="16" s="1"/>
  <c r="X98" i="16"/>
  <c r="AZ98" i="16" s="1"/>
  <c r="AP98" i="16"/>
  <c r="BS98" i="16" s="1"/>
  <c r="AB98" i="16"/>
  <c r="BD98" i="16" s="1"/>
  <c r="AI99" i="16"/>
  <c r="BL99" i="16" s="1"/>
  <c r="U99" i="16"/>
  <c r="AM99" i="16"/>
  <c r="BP99" i="16" s="1"/>
  <c r="Y99" i="16"/>
  <c r="AG101" i="16"/>
  <c r="BJ101" i="16" s="1"/>
  <c r="S101" i="16"/>
  <c r="AK101" i="16"/>
  <c r="BN101" i="16" s="1"/>
  <c r="W101" i="16"/>
  <c r="AO101" i="16"/>
  <c r="BR101" i="16" s="1"/>
  <c r="AA101" i="16"/>
  <c r="AH102" i="16"/>
  <c r="BK102" i="16" s="1"/>
  <c r="T102" i="16"/>
  <c r="AV102" i="16" s="1"/>
  <c r="AL102" i="16"/>
  <c r="BO102" i="16" s="1"/>
  <c r="X102" i="16"/>
  <c r="AZ102" i="16" s="1"/>
  <c r="AP102" i="16"/>
  <c r="BS102" i="16" s="1"/>
  <c r="AB102" i="16"/>
  <c r="BD102" i="16" s="1"/>
  <c r="AI103" i="16"/>
  <c r="BL103" i="16" s="1"/>
  <c r="U103" i="16"/>
  <c r="AM103" i="16"/>
  <c r="BP103" i="16" s="1"/>
  <c r="Y103" i="16"/>
  <c r="AF104" i="16"/>
  <c r="BI104" i="16" s="1"/>
  <c r="R104" i="16"/>
  <c r="AJ104" i="16"/>
  <c r="V104" i="16"/>
  <c r="AN104" i="16"/>
  <c r="BQ104" i="16" s="1"/>
  <c r="Z104" i="16"/>
  <c r="AG105" i="16"/>
  <c r="BJ105" i="16" s="1"/>
  <c r="S105" i="16"/>
  <c r="AK105" i="16"/>
  <c r="BN105" i="16" s="1"/>
  <c r="W105" i="16"/>
  <c r="AO105" i="16"/>
  <c r="BR105" i="16" s="1"/>
  <c r="AA105" i="16"/>
  <c r="AH106" i="16"/>
  <c r="BK106" i="16" s="1"/>
  <c r="T106" i="16"/>
  <c r="AV106" i="16" s="1"/>
  <c r="AL106" i="16"/>
  <c r="BO106" i="16" s="1"/>
  <c r="X106" i="16"/>
  <c r="AZ106" i="16" s="1"/>
  <c r="AP106" i="16"/>
  <c r="BS106" i="16" s="1"/>
  <c r="AB106" i="16"/>
  <c r="BD106" i="16" s="1"/>
  <c r="AI107" i="16"/>
  <c r="BL107" i="16" s="1"/>
  <c r="U107" i="16"/>
  <c r="AM107" i="16"/>
  <c r="BP107" i="16" s="1"/>
  <c r="Y107" i="16"/>
  <c r="AF108" i="16"/>
  <c r="BI108" i="16" s="1"/>
  <c r="R108" i="16"/>
  <c r="AT108" i="16" s="1"/>
  <c r="AJ108" i="16"/>
  <c r="V108" i="16"/>
  <c r="AX108" i="16" s="1"/>
  <c r="AN108" i="16"/>
  <c r="BQ108" i="16" s="1"/>
  <c r="Z108" i="16"/>
  <c r="BB108" i="16" s="1"/>
  <c r="AG109" i="16"/>
  <c r="BJ109" i="16" s="1"/>
  <c r="S109" i="16"/>
  <c r="AK109" i="16"/>
  <c r="BN109" i="16" s="1"/>
  <c r="W109" i="16"/>
  <c r="AO109" i="16"/>
  <c r="BR109" i="16" s="1"/>
  <c r="AA109" i="16"/>
  <c r="AH110" i="16"/>
  <c r="BK110" i="16" s="1"/>
  <c r="T110" i="16"/>
  <c r="AV110" i="16" s="1"/>
  <c r="AL110" i="16"/>
  <c r="BO110" i="16" s="1"/>
  <c r="X110" i="16"/>
  <c r="AZ110" i="16" s="1"/>
  <c r="AP110" i="16"/>
  <c r="BS110" i="16" s="1"/>
  <c r="AB110" i="16"/>
  <c r="BD110" i="16" s="1"/>
  <c r="AI111" i="16"/>
  <c r="BL111" i="16" s="1"/>
  <c r="U111" i="16"/>
  <c r="AW111" i="16" s="1"/>
  <c r="AM111" i="16"/>
  <c r="BP111" i="16" s="1"/>
  <c r="Y111" i="16"/>
  <c r="BA111" i="16" s="1"/>
  <c r="AJ112" i="16"/>
  <c r="BM112" i="16" s="1"/>
  <c r="V112" i="16"/>
  <c r="AX112" i="16" s="1"/>
  <c r="AN112" i="16"/>
  <c r="Z112" i="16"/>
  <c r="AG113" i="16"/>
  <c r="BJ113" i="16" s="1"/>
  <c r="S113" i="16"/>
  <c r="AK113" i="16"/>
  <c r="BN113" i="16" s="1"/>
  <c r="W113" i="16"/>
  <c r="AO113" i="16"/>
  <c r="BR113" i="16" s="1"/>
  <c r="AA113" i="16"/>
  <c r="AH114" i="16"/>
  <c r="BK114" i="16" s="1"/>
  <c r="T114" i="16"/>
  <c r="AV114" i="16" s="1"/>
  <c r="AL114" i="16"/>
  <c r="BO114" i="16" s="1"/>
  <c r="X114" i="16"/>
  <c r="AZ114" i="16" s="1"/>
  <c r="AP114" i="16"/>
  <c r="BS114" i="16" s="1"/>
  <c r="AB114" i="16"/>
  <c r="BD114" i="16" s="1"/>
  <c r="AI115" i="16"/>
  <c r="BL115" i="16" s="1"/>
  <c r="U115" i="16"/>
  <c r="AW115" i="16" s="1"/>
  <c r="AM115" i="16"/>
  <c r="BP115" i="16" s="1"/>
  <c r="Y115" i="16"/>
  <c r="BA115" i="16" s="1"/>
  <c r="AI93" i="15"/>
  <c r="AO95" i="15"/>
  <c r="AK99" i="15"/>
  <c r="AJ106" i="15"/>
  <c r="AH112" i="15"/>
  <c r="AI117" i="15"/>
  <c r="F168" i="15"/>
  <c r="AH121" i="16"/>
  <c r="BK121" i="16" s="1"/>
  <c r="T121" i="16"/>
  <c r="AV121" i="16" s="1"/>
  <c r="J168" i="15"/>
  <c r="AL121" i="16"/>
  <c r="BO121" i="16" s="1"/>
  <c r="X121" i="16"/>
  <c r="N168" i="15"/>
  <c r="AP121" i="16"/>
  <c r="BS121" i="16" s="1"/>
  <c r="AB121" i="16"/>
  <c r="BD121" i="16" s="1"/>
  <c r="AI122" i="16"/>
  <c r="U122" i="16"/>
  <c r="AW122" i="16" s="1"/>
  <c r="AM122" i="16"/>
  <c r="Y122" i="16"/>
  <c r="BA122" i="16" s="1"/>
  <c r="AF123" i="16"/>
  <c r="R123" i="16"/>
  <c r="AT123" i="16" s="1"/>
  <c r="AJ123" i="16"/>
  <c r="BM123" i="16" s="1"/>
  <c r="V123" i="16"/>
  <c r="AN123" i="16"/>
  <c r="BQ123" i="16" s="1"/>
  <c r="Z123" i="16"/>
  <c r="BB123" i="16" s="1"/>
  <c r="AG124" i="16"/>
  <c r="S124" i="16"/>
  <c r="AU124" i="16" s="1"/>
  <c r="AK124" i="16"/>
  <c r="W124" i="16"/>
  <c r="AY124" i="16" s="1"/>
  <c r="AO124" i="16"/>
  <c r="AA124" i="16"/>
  <c r="BC124" i="16" s="1"/>
  <c r="AH125" i="16"/>
  <c r="BK125" i="16" s="1"/>
  <c r="T125" i="16"/>
  <c r="AV125" i="16" s="1"/>
  <c r="AL125" i="16"/>
  <c r="BO125" i="16" s="1"/>
  <c r="X125" i="16"/>
  <c r="AZ125" i="16" s="1"/>
  <c r="AP125" i="16"/>
  <c r="BS125" i="16" s="1"/>
  <c r="AB125" i="16"/>
  <c r="BD125" i="16" s="1"/>
  <c r="AI126" i="16"/>
  <c r="U126" i="16"/>
  <c r="AW126" i="16" s="1"/>
  <c r="AM126" i="16"/>
  <c r="Y126" i="16"/>
  <c r="BA126" i="16" s="1"/>
  <c r="AF127" i="16"/>
  <c r="R127" i="16"/>
  <c r="AT127" i="16" s="1"/>
  <c r="AJ127" i="16"/>
  <c r="V127" i="16"/>
  <c r="AN127" i="16"/>
  <c r="BQ127" i="16" s="1"/>
  <c r="Z127" i="16"/>
  <c r="BB127" i="16" s="1"/>
  <c r="AG128" i="16"/>
  <c r="S128" i="16"/>
  <c r="AU128" i="16" s="1"/>
  <c r="AK128" i="16"/>
  <c r="W128" i="16"/>
  <c r="AY128" i="16" s="1"/>
  <c r="AO128" i="16"/>
  <c r="AA128" i="16"/>
  <c r="BC128" i="16" s="1"/>
  <c r="AH132" i="15"/>
  <c r="AH129" i="16"/>
  <c r="BK129" i="16" s="1"/>
  <c r="T129" i="16"/>
  <c r="AL129" i="16"/>
  <c r="BO129" i="16" s="1"/>
  <c r="X129" i="16"/>
  <c r="AP129" i="16"/>
  <c r="BS129" i="16" s="1"/>
  <c r="AB129" i="16"/>
  <c r="AI130" i="16"/>
  <c r="BL130" i="16" s="1"/>
  <c r="U130" i="16"/>
  <c r="AW130" i="16" s="1"/>
  <c r="AM130" i="16"/>
  <c r="BP130" i="16" s="1"/>
  <c r="Y130" i="16"/>
  <c r="BA130" i="16" s="1"/>
  <c r="AF134" i="15"/>
  <c r="AT134" i="15" s="1"/>
  <c r="AF131" i="16"/>
  <c r="R131" i="16"/>
  <c r="AT131" i="16" s="1"/>
  <c r="AJ131" i="16"/>
  <c r="V131" i="16"/>
  <c r="AX131" i="16" s="1"/>
  <c r="AN131" i="16"/>
  <c r="BQ131" i="16" s="1"/>
  <c r="Z131" i="16"/>
  <c r="BB131" i="16" s="1"/>
  <c r="AG132" i="16"/>
  <c r="S132" i="16"/>
  <c r="AU132" i="16" s="1"/>
  <c r="AK132" i="16"/>
  <c r="W132" i="16"/>
  <c r="AY132" i="16" s="1"/>
  <c r="AO132" i="16"/>
  <c r="AA132" i="16"/>
  <c r="BC132" i="16" s="1"/>
  <c r="AH133" i="16"/>
  <c r="BK133" i="16" s="1"/>
  <c r="T133" i="16"/>
  <c r="AV133" i="16" s="1"/>
  <c r="AL133" i="16"/>
  <c r="BO133" i="16" s="1"/>
  <c r="X133" i="16"/>
  <c r="AZ133" i="16" s="1"/>
  <c r="AP133" i="16"/>
  <c r="BS133" i="16" s="1"/>
  <c r="AB133" i="16"/>
  <c r="BD133" i="16" s="1"/>
  <c r="AI134" i="16"/>
  <c r="U134" i="16"/>
  <c r="AW134" i="16" s="1"/>
  <c r="AM134" i="16"/>
  <c r="Y134" i="16"/>
  <c r="BA134" i="16" s="1"/>
  <c r="AF135" i="16"/>
  <c r="R135" i="16"/>
  <c r="AT135" i="16" s="1"/>
  <c r="AJ135" i="16"/>
  <c r="BM135" i="16" s="1"/>
  <c r="V135" i="16"/>
  <c r="AN135" i="16"/>
  <c r="BQ135" i="16" s="1"/>
  <c r="Z135" i="16"/>
  <c r="BB135" i="16" s="1"/>
  <c r="AG136" i="16"/>
  <c r="S136" i="16"/>
  <c r="AU136" i="16" s="1"/>
  <c r="AK136" i="16"/>
  <c r="W136" i="16"/>
  <c r="AY136" i="16" s="1"/>
  <c r="AO136" i="16"/>
  <c r="AA136" i="16"/>
  <c r="BC136" i="16" s="1"/>
  <c r="AH137" i="16"/>
  <c r="BK137" i="16" s="1"/>
  <c r="T137" i="16"/>
  <c r="AV137" i="16" s="1"/>
  <c r="AL137" i="16"/>
  <c r="BO137" i="16" s="1"/>
  <c r="X137" i="16"/>
  <c r="AZ137" i="16" s="1"/>
  <c r="AP137" i="16"/>
  <c r="BS137" i="16" s="1"/>
  <c r="AB137" i="16"/>
  <c r="BD137" i="16" s="1"/>
  <c r="AI138" i="16"/>
  <c r="U138" i="16"/>
  <c r="AW138" i="16" s="1"/>
  <c r="AM138" i="16"/>
  <c r="Y138" i="16"/>
  <c r="BA138" i="16" s="1"/>
  <c r="AF139" i="16"/>
  <c r="R139" i="16"/>
  <c r="AT139" i="16" s="1"/>
  <c r="AJ139" i="16"/>
  <c r="V139" i="16"/>
  <c r="AX139" i="16" s="1"/>
  <c r="AN139" i="16"/>
  <c r="BQ139" i="16" s="1"/>
  <c r="Z139" i="16"/>
  <c r="BB139" i="16" s="1"/>
  <c r="AG140" i="16"/>
  <c r="S140" i="16"/>
  <c r="AU140" i="16" s="1"/>
  <c r="AK140" i="16"/>
  <c r="W140" i="16"/>
  <c r="AY140" i="16" s="1"/>
  <c r="AO140" i="16"/>
  <c r="AA140" i="16"/>
  <c r="BC140" i="16" s="1"/>
  <c r="AH141" i="16"/>
  <c r="BK141" i="16" s="1"/>
  <c r="T141" i="16"/>
  <c r="AV141" i="16" s="1"/>
  <c r="AL141" i="16"/>
  <c r="BO141" i="16" s="1"/>
  <c r="X141" i="16"/>
  <c r="AZ141" i="16" s="1"/>
  <c r="AP141" i="16"/>
  <c r="BS141" i="16" s="1"/>
  <c r="AB141" i="16"/>
  <c r="BD141" i="16" s="1"/>
  <c r="AI142" i="16"/>
  <c r="U142" i="16"/>
  <c r="AW142" i="16" s="1"/>
  <c r="AM142" i="16"/>
  <c r="Y142" i="16"/>
  <c r="BA142" i="16" s="1"/>
  <c r="AF143" i="16"/>
  <c r="R143" i="16"/>
  <c r="AJ143" i="16"/>
  <c r="BM143" i="16" s="1"/>
  <c r="V143" i="16"/>
  <c r="AN143" i="16"/>
  <c r="BQ143" i="16" s="1"/>
  <c r="Z143" i="16"/>
  <c r="AG144" i="16"/>
  <c r="S144" i="16"/>
  <c r="AU144" i="16" s="1"/>
  <c r="AK147" i="15"/>
  <c r="AK144" i="16"/>
  <c r="BN144" i="16" s="1"/>
  <c r="W144" i="16"/>
  <c r="AY144" i="16" s="1"/>
  <c r="AO147" i="15"/>
  <c r="AO144" i="16"/>
  <c r="AA144" i="16"/>
  <c r="BC144" i="16" s="1"/>
  <c r="AH145" i="16"/>
  <c r="T145" i="16"/>
  <c r="AV145" i="16" s="1"/>
  <c r="AL145" i="16"/>
  <c r="X145" i="16"/>
  <c r="AZ145" i="16" s="1"/>
  <c r="AP145" i="16"/>
  <c r="AB145" i="16"/>
  <c r="BD145" i="16" s="1"/>
  <c r="AI146" i="16"/>
  <c r="U146" i="16"/>
  <c r="AW146" i="16" s="1"/>
  <c r="AM146" i="16"/>
  <c r="Y146" i="16"/>
  <c r="BA146" i="16" s="1"/>
  <c r="AF147" i="16"/>
  <c r="R147" i="16"/>
  <c r="AT147" i="16" s="1"/>
  <c r="AJ147" i="16"/>
  <c r="BM147" i="16" s="1"/>
  <c r="V147" i="16"/>
  <c r="AN147" i="16"/>
  <c r="BQ147" i="16" s="1"/>
  <c r="Z147" i="16"/>
  <c r="BB147" i="16" s="1"/>
  <c r="AG148" i="16"/>
  <c r="BJ148" i="16" s="1"/>
  <c r="S148" i="16"/>
  <c r="AU148" i="16" s="1"/>
  <c r="AK148" i="16"/>
  <c r="BN148" i="16" s="1"/>
  <c r="W148" i="16"/>
  <c r="AY148" i="16" s="1"/>
  <c r="AO148" i="16"/>
  <c r="BR148" i="16" s="1"/>
  <c r="AA148" i="16"/>
  <c r="BC148" i="16" s="1"/>
  <c r="AH149" i="16"/>
  <c r="T149" i="16"/>
  <c r="AV149" i="16" s="1"/>
  <c r="AL149" i="16"/>
  <c r="X149" i="16"/>
  <c r="AZ149" i="16" s="1"/>
  <c r="AP149" i="16"/>
  <c r="AB149" i="16"/>
  <c r="BD149" i="16" s="1"/>
  <c r="AI150" i="16"/>
  <c r="U150" i="16"/>
  <c r="AW150" i="16" s="1"/>
  <c r="AM150" i="16"/>
  <c r="Y150" i="16"/>
  <c r="BA150" i="16" s="1"/>
  <c r="AF151" i="16"/>
  <c r="R151" i="16"/>
  <c r="AT151" i="16" s="1"/>
  <c r="AJ151" i="16"/>
  <c r="V151" i="16"/>
  <c r="AX151" i="16" s="1"/>
  <c r="AN151" i="16"/>
  <c r="BQ151" i="16" s="1"/>
  <c r="Z151" i="16"/>
  <c r="BB151" i="16" s="1"/>
  <c r="AG152" i="16"/>
  <c r="S152" i="16"/>
  <c r="AU152" i="16" s="1"/>
  <c r="AK152" i="16"/>
  <c r="W152" i="16"/>
  <c r="AY152" i="16" s="1"/>
  <c r="AO152" i="16"/>
  <c r="AA152" i="16"/>
  <c r="BC152" i="16" s="1"/>
  <c r="AH153" i="16"/>
  <c r="BK153" i="16" s="1"/>
  <c r="T153" i="16"/>
  <c r="AV153" i="16" s="1"/>
  <c r="AL153" i="16"/>
  <c r="BO153" i="16" s="1"/>
  <c r="X153" i="16"/>
  <c r="AZ153" i="16" s="1"/>
  <c r="AP153" i="16"/>
  <c r="BS153" i="16" s="1"/>
  <c r="AB153" i="16"/>
  <c r="BD153" i="16" s="1"/>
  <c r="AI154" i="16"/>
  <c r="U154" i="16"/>
  <c r="AW154" i="16" s="1"/>
  <c r="AM154" i="16"/>
  <c r="Y154" i="16"/>
  <c r="BA154" i="16" s="1"/>
  <c r="AO135" i="15"/>
  <c r="AP144" i="15"/>
  <c r="AJ150" i="15"/>
  <c r="AF154" i="15"/>
  <c r="AT154" i="15" s="1"/>
  <c r="AL156" i="15"/>
  <c r="F166" i="15"/>
  <c r="I168" i="15"/>
  <c r="AJ159" i="16"/>
  <c r="AP22" i="15"/>
  <c r="AH26" i="15"/>
  <c r="AI31" i="15"/>
  <c r="AW31" i="15" s="1"/>
  <c r="AF44" i="15"/>
  <c r="R166" i="15"/>
  <c r="AM55" i="15"/>
  <c r="AI67" i="15"/>
  <c r="AH94" i="15"/>
  <c r="AO125" i="15"/>
  <c r="P4" i="15"/>
  <c r="F165" i="15"/>
  <c r="J165" i="15"/>
  <c r="N165" i="15"/>
  <c r="I165" i="15"/>
  <c r="D165" i="15"/>
  <c r="E165" i="15"/>
  <c r="K165" i="15"/>
  <c r="AW5" i="15"/>
  <c r="AV17" i="15"/>
  <c r="L165" i="15"/>
  <c r="AZ25" i="15"/>
  <c r="AW13" i="15"/>
  <c r="AI124" i="15"/>
  <c r="AI168" i="15" s="1"/>
  <c r="H165" i="15"/>
  <c r="AH34" i="15"/>
  <c r="AO49" i="15"/>
  <c r="AK61" i="15"/>
  <c r="AG73" i="15"/>
  <c r="AJ104" i="15"/>
  <c r="AH110" i="15"/>
  <c r="AM12" i="15"/>
  <c r="AI32" i="15"/>
  <c r="AW32" i="15" s="1"/>
  <c r="AI84" i="15"/>
  <c r="AI167" i="15" s="1"/>
  <c r="G167" i="15"/>
  <c r="AW116" i="15"/>
  <c r="AK86" i="15"/>
  <c r="AF89" i="15"/>
  <c r="AT89" i="15" s="1"/>
  <c r="AL107" i="15"/>
  <c r="AJ113" i="15"/>
  <c r="AJ125" i="15"/>
  <c r="AG126" i="15"/>
  <c r="AH127" i="15"/>
  <c r="AV127" i="15" s="1"/>
  <c r="AM128" i="15"/>
  <c r="AF129" i="15"/>
  <c r="AT129" i="15" s="1"/>
  <c r="G165" i="15"/>
  <c r="BD17" i="15"/>
  <c r="AV33" i="15"/>
  <c r="AZ33" i="15"/>
  <c r="BD33" i="15"/>
  <c r="BD101" i="15"/>
  <c r="AG124" i="15"/>
  <c r="AG168" i="15" s="1"/>
  <c r="S168" i="15"/>
  <c r="AK124" i="15"/>
  <c r="AK168" i="15" s="1"/>
  <c r="W168" i="15"/>
  <c r="AM126" i="15"/>
  <c r="AN127" i="15"/>
  <c r="BB127" i="15" s="1"/>
  <c r="AK128" i="15"/>
  <c r="AH129" i="15"/>
  <c r="AV129" i="15" s="1"/>
  <c r="AL129" i="15"/>
  <c r="AI130" i="15"/>
  <c r="AG132" i="15"/>
  <c r="AL133" i="15"/>
  <c r="AP133" i="15"/>
  <c r="AM134" i="15"/>
  <c r="AK136" i="15"/>
  <c r="AO136" i="15"/>
  <c r="AP137" i="15"/>
  <c r="AF139" i="15"/>
  <c r="AT139" i="15" s="1"/>
  <c r="AJ139" i="15"/>
  <c r="AH141" i="15"/>
  <c r="AP141" i="15"/>
  <c r="AJ143" i="15"/>
  <c r="AG144" i="15"/>
  <c r="AK144" i="15"/>
  <c r="AO144" i="15"/>
  <c r="AF147" i="15"/>
  <c r="AT147" i="15" s="1"/>
  <c r="AJ147" i="15"/>
  <c r="AX147" i="15" s="1"/>
  <c r="AN147" i="15"/>
  <c r="AG84" i="15"/>
  <c r="AG167" i="15" s="1"/>
  <c r="BA13" i="15"/>
  <c r="BA9" i="15"/>
  <c r="AF50" i="15"/>
  <c r="AT50" i="15" s="1"/>
  <c r="AN50" i="15"/>
  <c r="AO55" i="15"/>
  <c r="AL56" i="15"/>
  <c r="AM61" i="15"/>
  <c r="AJ62" i="15"/>
  <c r="AK67" i="15"/>
  <c r="AH68" i="15"/>
  <c r="AI73" i="15"/>
  <c r="AF74" i="15"/>
  <c r="AT74" i="15" s="1"/>
  <c r="AO87" i="15"/>
  <c r="AJ90" i="15"/>
  <c r="AP92" i="15"/>
  <c r="AK103" i="15"/>
  <c r="AL108" i="15"/>
  <c r="AI109" i="15"/>
  <c r="AW109" i="15" s="1"/>
  <c r="AJ114" i="15"/>
  <c r="AG115" i="15"/>
  <c r="AY147" i="15"/>
  <c r="BC147" i="15"/>
  <c r="AP140" i="15"/>
  <c r="AV163" i="15"/>
  <c r="AI163" i="15"/>
  <c r="T163" i="15"/>
  <c r="BA20" i="15"/>
  <c r="AW24" i="15"/>
  <c r="AN4" i="15"/>
  <c r="AF16" i="15"/>
  <c r="AL22" i="15"/>
  <c r="AP26" i="15"/>
  <c r="AP30" i="15"/>
  <c r="AJ44" i="15"/>
  <c r="AG45" i="15"/>
  <c r="AO45" i="15"/>
  <c r="AL46" i="15"/>
  <c r="AI47" i="15"/>
  <c r="AF48" i="15"/>
  <c r="AT48" i="15" s="1"/>
  <c r="AN48" i="15"/>
  <c r="AG49" i="15"/>
  <c r="AH50" i="15"/>
  <c r="AP50" i="15"/>
  <c r="BD50" i="15" s="1"/>
  <c r="AM51" i="15"/>
  <c r="AJ52" i="15"/>
  <c r="AG53" i="15"/>
  <c r="AO53" i="15"/>
  <c r="AL54" i="15"/>
  <c r="AI55" i="15"/>
  <c r="AF56" i="15"/>
  <c r="AT56" i="15" s="1"/>
  <c r="AN56" i="15"/>
  <c r="AK57" i="15"/>
  <c r="AH58" i="15"/>
  <c r="AP58" i="15"/>
  <c r="AF60" i="15"/>
  <c r="AT60" i="15" s="1"/>
  <c r="AN60" i="15"/>
  <c r="AH62" i="15"/>
  <c r="AM63" i="15"/>
  <c r="AF72" i="15"/>
  <c r="AT72" i="15" s="1"/>
  <c r="AF84" i="15"/>
  <c r="AJ84" i="15"/>
  <c r="AJ167" i="15" s="1"/>
  <c r="AN84" i="15"/>
  <c r="AN167" i="15" s="1"/>
  <c r="AG85" i="15"/>
  <c r="AK85" i="15"/>
  <c r="AO85" i="15"/>
  <c r="AH86" i="15"/>
  <c r="AL86" i="15"/>
  <c r="AP86" i="15"/>
  <c r="AI87" i="15"/>
  <c r="AM87" i="15"/>
  <c r="AF88" i="15"/>
  <c r="AT88" i="15" s="1"/>
  <c r="AJ88" i="15"/>
  <c r="AN88" i="15"/>
  <c r="AG89" i="15"/>
  <c r="AK89" i="15"/>
  <c r="AO89" i="15"/>
  <c r="AH90" i="15"/>
  <c r="AL90" i="15"/>
  <c r="AP90" i="15"/>
  <c r="AI91" i="15"/>
  <c r="AF92" i="15"/>
  <c r="AT92" i="15" s="1"/>
  <c r="AJ92" i="15"/>
  <c r="AN92" i="15"/>
  <c r="BB92" i="15" s="1"/>
  <c r="AG93" i="15"/>
  <c r="AK93" i="15"/>
  <c r="AO93" i="15"/>
  <c r="AL94" i="15"/>
  <c r="AP94" i="15"/>
  <c r="AI95" i="15"/>
  <c r="AM95" i="15"/>
  <c r="AF96" i="15"/>
  <c r="AT96" i="15" s="1"/>
  <c r="AJ96" i="15"/>
  <c r="AG97" i="15"/>
  <c r="AK97" i="15"/>
  <c r="AO97" i="15"/>
  <c r="AH98" i="15"/>
  <c r="AL98" i="15"/>
  <c r="AP98" i="15"/>
  <c r="AI99" i="15"/>
  <c r="AM99" i="15"/>
  <c r="AF100" i="15"/>
  <c r="AJ100" i="15"/>
  <c r="AN100" i="15"/>
  <c r="BB100" i="15" s="1"/>
  <c r="AG101" i="15"/>
  <c r="AO101" i="15"/>
  <c r="BC101" i="15" s="1"/>
  <c r="AI103" i="15"/>
  <c r="AM103" i="15"/>
  <c r="AF104" i="15"/>
  <c r="AT104" i="15" s="1"/>
  <c r="AN104" i="15"/>
  <c r="AG105" i="15"/>
  <c r="AK105" i="15"/>
  <c r="AO105" i="15"/>
  <c r="AH106" i="15"/>
  <c r="AL106" i="15"/>
  <c r="AP106" i="15"/>
  <c r="AI107" i="15"/>
  <c r="AM107" i="15"/>
  <c r="AF108" i="15"/>
  <c r="AT108" i="15" s="1"/>
  <c r="AJ108" i="15"/>
  <c r="AN108" i="15"/>
  <c r="AG109" i="15"/>
  <c r="AU109" i="15" s="1"/>
  <c r="AK109" i="15"/>
  <c r="AO109" i="15"/>
  <c r="BC109" i="15" s="1"/>
  <c r="AL110" i="15"/>
  <c r="AP110" i="15"/>
  <c r="AI111" i="15"/>
  <c r="AM111" i="15"/>
  <c r="AF112" i="15"/>
  <c r="AT112" i="15" s="1"/>
  <c r="AJ112" i="15"/>
  <c r="AN112" i="15"/>
  <c r="AG113" i="15"/>
  <c r="AK113" i="15"/>
  <c r="AO113" i="15"/>
  <c r="AH114" i="15"/>
  <c r="AL114" i="15"/>
  <c r="AP114" i="15"/>
  <c r="AI115" i="15"/>
  <c r="AM115" i="15"/>
  <c r="AJ116" i="15"/>
  <c r="AX116" i="15" s="1"/>
  <c r="AN116" i="15"/>
  <c r="BB116" i="15" s="1"/>
  <c r="AG117" i="15"/>
  <c r="AU117" i="15" s="1"/>
  <c r="AK117" i="15"/>
  <c r="AY117" i="15" s="1"/>
  <c r="AO117" i="15"/>
  <c r="BC117" i="15" s="1"/>
  <c r="AF124" i="15"/>
  <c r="AJ124" i="15"/>
  <c r="AJ168" i="15" s="1"/>
  <c r="AN124" i="15"/>
  <c r="AN168" i="15" s="1"/>
  <c r="AG125" i="15"/>
  <c r="AK125" i="15"/>
  <c r="AH126" i="15"/>
  <c r="AL126" i="15"/>
  <c r="AP126" i="15"/>
  <c r="AI127" i="15"/>
  <c r="AW127" i="15" s="1"/>
  <c r="AM127" i="15"/>
  <c r="BA127" i="15" s="1"/>
  <c r="AF128" i="15"/>
  <c r="AT128" i="15" s="1"/>
  <c r="AJ128" i="15"/>
  <c r="AN128" i="15"/>
  <c r="AG129" i="15"/>
  <c r="AK129" i="15"/>
  <c r="AO129" i="15"/>
  <c r="BC129" i="15" s="1"/>
  <c r="AH130" i="15"/>
  <c r="AL130" i="15"/>
  <c r="AP130" i="15"/>
  <c r="AI131" i="15"/>
  <c r="AW131" i="15" s="1"/>
  <c r="AM131" i="15"/>
  <c r="BA131" i="15" s="1"/>
  <c r="AF132" i="15"/>
  <c r="AT132" i="15" s="1"/>
  <c r="AJ132" i="15"/>
  <c r="AN132" i="15"/>
  <c r="BB132" i="15" s="1"/>
  <c r="AG133" i="15"/>
  <c r="AK133" i="15"/>
  <c r="AO133" i="15"/>
  <c r="AH134" i="15"/>
  <c r="AV134" i="15" s="1"/>
  <c r="AL134" i="15"/>
  <c r="AP134" i="15"/>
  <c r="AI135" i="15"/>
  <c r="AM135" i="15"/>
  <c r="AF136" i="15"/>
  <c r="AT136" i="15" s="1"/>
  <c r="AJ136" i="15"/>
  <c r="AN136" i="15"/>
  <c r="AG137" i="15"/>
  <c r="AK137" i="15"/>
  <c r="AO137" i="15"/>
  <c r="AH138" i="15"/>
  <c r="AL138" i="15"/>
  <c r="AP138" i="15"/>
  <c r="AI139" i="15"/>
  <c r="AW139" i="15" s="1"/>
  <c r="AM139" i="15"/>
  <c r="BA139" i="15" s="1"/>
  <c r="AF140" i="15"/>
  <c r="AT140" i="15" s="1"/>
  <c r="AJ140" i="15"/>
  <c r="AN140" i="15"/>
  <c r="AG141" i="15"/>
  <c r="AK141" i="15"/>
  <c r="AO141" i="15"/>
  <c r="AH142" i="15"/>
  <c r="AL142" i="15"/>
  <c r="AP142" i="15"/>
  <c r="AI143" i="15"/>
  <c r="AM143" i="15"/>
  <c r="BA143" i="15" s="1"/>
  <c r="AF144" i="15"/>
  <c r="AJ144" i="15"/>
  <c r="AN144" i="15"/>
  <c r="AG145" i="15"/>
  <c r="AK145" i="15"/>
  <c r="AO145" i="15"/>
  <c r="AH146" i="15"/>
  <c r="AP146" i="15"/>
  <c r="AI147" i="15"/>
  <c r="AW147" i="15" s="1"/>
  <c r="AM147" i="15"/>
  <c r="BA147" i="15" s="1"/>
  <c r="AF148" i="15"/>
  <c r="AT148" i="15" s="1"/>
  <c r="AJ148" i="15"/>
  <c r="AN148" i="15"/>
  <c r="AG149" i="15"/>
  <c r="AK149" i="15"/>
  <c r="AO149" i="15"/>
  <c r="AH150" i="15"/>
  <c r="AL150" i="15"/>
  <c r="AP150" i="15"/>
  <c r="AI151" i="15"/>
  <c r="AM151" i="15"/>
  <c r="AF152" i="15"/>
  <c r="AJ152" i="15"/>
  <c r="AN152" i="15"/>
  <c r="AK153" i="15"/>
  <c r="AO153" i="15"/>
  <c r="AH154" i="15"/>
  <c r="AL154" i="15"/>
  <c r="AZ154" i="15" s="1"/>
  <c r="AP154" i="15"/>
  <c r="AI155" i="15"/>
  <c r="AW155" i="15" s="1"/>
  <c r="AM155" i="15"/>
  <c r="BA155" i="15" s="1"/>
  <c r="AF156" i="15"/>
  <c r="AJ156" i="15"/>
  <c r="AN156" i="15"/>
  <c r="BB156" i="15" s="1"/>
  <c r="AG157" i="15"/>
  <c r="AK157" i="15"/>
  <c r="AO157" i="15"/>
  <c r="AF12" i="15"/>
  <c r="AT12" i="15" s="1"/>
  <c r="AF28" i="15"/>
  <c r="AT28" i="15" s="1"/>
  <c r="AH30" i="15"/>
  <c r="AP34" i="15"/>
  <c r="AF36" i="15"/>
  <c r="AT36" i="15" s="1"/>
  <c r="AN44" i="15"/>
  <c r="AK45" i="15"/>
  <c r="AH46" i="15"/>
  <c r="AP46" i="15"/>
  <c r="AM47" i="15"/>
  <c r="AJ48" i="15"/>
  <c r="AK49" i="15"/>
  <c r="AL50" i="15"/>
  <c r="AZ50" i="15" s="1"/>
  <c r="AI51" i="15"/>
  <c r="AF52" i="15"/>
  <c r="AN52" i="15"/>
  <c r="AK53" i="15"/>
  <c r="AH54" i="15"/>
  <c r="AP54" i="15"/>
  <c r="AJ56" i="15"/>
  <c r="AX56" i="15" s="1"/>
  <c r="AG57" i="15"/>
  <c r="AO57" i="15"/>
  <c r="AL58" i="15"/>
  <c r="AI59" i="15"/>
  <c r="AM59" i="15"/>
  <c r="AJ60" i="15"/>
  <c r="AG61" i="15"/>
  <c r="AO61" i="15"/>
  <c r="AL62" i="15"/>
  <c r="AP62" i="15"/>
  <c r="AI63" i="15"/>
  <c r="AF64" i="15"/>
  <c r="AT64" i="15" s="1"/>
  <c r="AJ64" i="15"/>
  <c r="AN64" i="15"/>
  <c r="AG65" i="15"/>
  <c r="AK65" i="15"/>
  <c r="AO65" i="15"/>
  <c r="AH66" i="15"/>
  <c r="AL66" i="15"/>
  <c r="AP66" i="15"/>
  <c r="AM67" i="15"/>
  <c r="AF68" i="15"/>
  <c r="AT68" i="15" s="1"/>
  <c r="AJ68" i="15"/>
  <c r="AN68" i="15"/>
  <c r="AG69" i="15"/>
  <c r="AK69" i="15"/>
  <c r="AO69" i="15"/>
  <c r="AH70" i="15"/>
  <c r="AL70" i="15"/>
  <c r="AP70" i="15"/>
  <c r="AI71" i="15"/>
  <c r="AM71" i="15"/>
  <c r="AJ72" i="15"/>
  <c r="AX72" i="15" s="1"/>
  <c r="AN72" i="15"/>
  <c r="AK73" i="15"/>
  <c r="AO73" i="15"/>
  <c r="AH74" i="15"/>
  <c r="AL74" i="15"/>
  <c r="AP74" i="15"/>
  <c r="AI75" i="15"/>
  <c r="AM75" i="15"/>
  <c r="BA75" i="15" s="1"/>
  <c r="AF76" i="15"/>
  <c r="AT76" i="15" s="1"/>
  <c r="AJ76" i="15"/>
  <c r="AN76" i="15"/>
  <c r="AG77" i="15"/>
  <c r="AK77" i="15"/>
  <c r="AO77" i="15"/>
  <c r="BB15" i="15"/>
  <c r="AY20" i="15"/>
  <c r="BC20" i="15"/>
  <c r="BD21" i="15"/>
  <c r="BC24" i="15"/>
  <c r="AX31" i="15"/>
  <c r="AY32" i="15"/>
  <c r="AO4" i="15"/>
  <c r="AH5" i="15"/>
  <c r="AP5" i="15"/>
  <c r="BD5" i="15" s="1"/>
  <c r="AK8" i="15"/>
  <c r="AL9" i="15"/>
  <c r="AZ9" i="15" s="1"/>
  <c r="AJ11" i="15"/>
  <c r="AK12" i="15"/>
  <c r="AH13" i="15"/>
  <c r="AV13" i="15" s="1"/>
  <c r="AP13" i="15"/>
  <c r="BD13" i="15" s="1"/>
  <c r="AN19" i="15"/>
  <c r="AH21" i="15"/>
  <c r="AV21" i="15" s="1"/>
  <c r="AL21" i="15"/>
  <c r="AZ21" i="15" s="1"/>
  <c r="AJ23" i="15"/>
  <c r="AX23" i="15" s="1"/>
  <c r="AK24" i="15"/>
  <c r="AY24" i="15" s="1"/>
  <c r="AH25" i="15"/>
  <c r="AV25" i="15" s="1"/>
  <c r="AP25" i="15"/>
  <c r="BD25" i="15" s="1"/>
  <c r="AF27" i="15"/>
  <c r="AN27" i="15"/>
  <c r="AO28" i="15"/>
  <c r="AN31" i="15"/>
  <c r="BB31" i="15" s="1"/>
  <c r="AM34" i="15"/>
  <c r="AF35" i="15"/>
  <c r="AT35" i="15" s="1"/>
  <c r="AJ35" i="15"/>
  <c r="AG36" i="15"/>
  <c r="AO36" i="15"/>
  <c r="AG44" i="15"/>
  <c r="AK44" i="15"/>
  <c r="AO44" i="15"/>
  <c r="AH45" i="15"/>
  <c r="AG48" i="15"/>
  <c r="AO48" i="15"/>
  <c r="AF51" i="15"/>
  <c r="AT51" i="15" s="1"/>
  <c r="AP53" i="15"/>
  <c r="AM54" i="15"/>
  <c r="AO56" i="15"/>
  <c r="AN59" i="15"/>
  <c r="AK60" i="15"/>
  <c r="AM62" i="15"/>
  <c r="AL65" i="15"/>
  <c r="AI66" i="15"/>
  <c r="AK68" i="15"/>
  <c r="AJ71" i="15"/>
  <c r="AG72" i="15"/>
  <c r="AI74" i="15"/>
  <c r="AH77" i="15"/>
  <c r="AP77" i="15"/>
  <c r="AM46" i="15"/>
  <c r="AN47" i="15"/>
  <c r="AH49" i="15"/>
  <c r="AP49" i="15"/>
  <c r="AM50" i="15"/>
  <c r="AJ51" i="15"/>
  <c r="AX51" i="15" s="1"/>
  <c r="AK52" i="15"/>
  <c r="AY52" i="15" s="1"/>
  <c r="AH53" i="15"/>
  <c r="AI54" i="15"/>
  <c r="AF55" i="15"/>
  <c r="AT55" i="15" s="1"/>
  <c r="AN55" i="15"/>
  <c r="AK56" i="15"/>
  <c r="AH57" i="15"/>
  <c r="AM58" i="15"/>
  <c r="AJ59" i="15"/>
  <c r="AH61" i="15"/>
  <c r="AP61" i="15"/>
  <c r="AF63" i="15"/>
  <c r="AT63" i="15" s="1"/>
  <c r="AK64" i="15"/>
  <c r="AH65" i="15"/>
  <c r="AM66" i="15"/>
  <c r="AJ67" i="15"/>
  <c r="AG68" i="15"/>
  <c r="AO68" i="15"/>
  <c r="AL69" i="15"/>
  <c r="AI70" i="15"/>
  <c r="AF71" i="15"/>
  <c r="AT71" i="15" s="1"/>
  <c r="AN71" i="15"/>
  <c r="AO72" i="15"/>
  <c r="AL73" i="15"/>
  <c r="AM74" i="15"/>
  <c r="AJ75" i="15"/>
  <c r="AG76" i="15"/>
  <c r="AO76" i="15"/>
  <c r="BC76" i="15" s="1"/>
  <c r="AL77" i="15"/>
  <c r="AO84" i="15"/>
  <c r="BA134" i="15"/>
  <c r="AV76" i="15"/>
  <c r="AZ64" i="15"/>
  <c r="BD23" i="15"/>
  <c r="BA21" i="15"/>
  <c r="BA5" i="15"/>
  <c r="AH44" i="15"/>
  <c r="AL44" i="15"/>
  <c r="AP44" i="15"/>
  <c r="AI45" i="15"/>
  <c r="AM45" i="15"/>
  <c r="AF46" i="15"/>
  <c r="AT46" i="15" s="1"/>
  <c r="AJ46" i="15"/>
  <c r="AN46" i="15"/>
  <c r="AK47" i="15"/>
  <c r="AH48" i="15"/>
  <c r="AL48" i="15"/>
  <c r="AP48" i="15"/>
  <c r="AI49" i="15"/>
  <c r="AM49" i="15"/>
  <c r="AJ50" i="15"/>
  <c r="AG51" i="15"/>
  <c r="AK51" i="15"/>
  <c r="AO51" i="15"/>
  <c r="BC51" i="15" s="1"/>
  <c r="AH52" i="15"/>
  <c r="AV52" i="15" s="1"/>
  <c r="AL52" i="15"/>
  <c r="AI53" i="15"/>
  <c r="AF54" i="15"/>
  <c r="AT54" i="15" s="1"/>
  <c r="AJ54" i="15"/>
  <c r="AN54" i="15"/>
  <c r="AG55" i="15"/>
  <c r="AK55" i="15"/>
  <c r="AY55" i="15" s="1"/>
  <c r="AH56" i="15"/>
  <c r="AP56" i="15"/>
  <c r="AI57" i="15"/>
  <c r="AM57" i="15"/>
  <c r="AF58" i="15"/>
  <c r="AT58" i="15" s="1"/>
  <c r="AJ58" i="15"/>
  <c r="AG59" i="15"/>
  <c r="AO59" i="15"/>
  <c r="AH60" i="15"/>
  <c r="AL60" i="15"/>
  <c r="AP60" i="15"/>
  <c r="AI61" i="15"/>
  <c r="AF62" i="15"/>
  <c r="AT62" i="15" s="1"/>
  <c r="AN62" i="15"/>
  <c r="AG63" i="15"/>
  <c r="AK63" i="15"/>
  <c r="AY63" i="15" s="1"/>
  <c r="AO63" i="15"/>
  <c r="AH64" i="15"/>
  <c r="AP64" i="15"/>
  <c r="AM65" i="15"/>
  <c r="AF66" i="15"/>
  <c r="AT66" i="15" s="1"/>
  <c r="AT166" i="15" s="1"/>
  <c r="AJ66" i="15"/>
  <c r="AN66" i="15"/>
  <c r="AG67" i="15"/>
  <c r="AO67" i="15"/>
  <c r="AL68" i="15"/>
  <c r="AZ68" i="15" s="1"/>
  <c r="AP68" i="15"/>
  <c r="AI69" i="15"/>
  <c r="AM69" i="15"/>
  <c r="AF70" i="15"/>
  <c r="AT70" i="15" s="1"/>
  <c r="AN70" i="15"/>
  <c r="AK71" i="15"/>
  <c r="AO71" i="15"/>
  <c r="AH72" i="15"/>
  <c r="AL72" i="15"/>
  <c r="AP72" i="15"/>
  <c r="AM73" i="15"/>
  <c r="AJ74" i="15"/>
  <c r="AN74" i="15"/>
  <c r="AG75" i="15"/>
  <c r="AK75" i="15"/>
  <c r="AY75" i="15" s="1"/>
  <c r="AO75" i="15"/>
  <c r="AL76" i="15"/>
  <c r="AI77" i="15"/>
  <c r="AM77" i="15"/>
  <c r="AH84" i="15"/>
  <c r="AL84" i="15"/>
  <c r="AL167" i="15" s="1"/>
  <c r="AP84" i="15"/>
  <c r="AI85" i="15"/>
  <c r="AM85" i="15"/>
  <c r="AF86" i="15"/>
  <c r="AT86" i="15" s="1"/>
  <c r="AJ86" i="15"/>
  <c r="AN86" i="15"/>
  <c r="AG87" i="15"/>
  <c r="AK87" i="15"/>
  <c r="AH88" i="15"/>
  <c r="AL88" i="15"/>
  <c r="AP88" i="15"/>
  <c r="AI89" i="15"/>
  <c r="AM89" i="15"/>
  <c r="AF90" i="15"/>
  <c r="AT90" i="15" s="1"/>
  <c r="AG91" i="15"/>
  <c r="AK91" i="15"/>
  <c r="AO91" i="15"/>
  <c r="AH92" i="15"/>
  <c r="AV92" i="15" s="1"/>
  <c r="AL92" i="15"/>
  <c r="AM93" i="15"/>
  <c r="AF94" i="15"/>
  <c r="AT94" i="15" s="1"/>
  <c r="AJ94" i="15"/>
  <c r="AN94" i="15"/>
  <c r="AG95" i="15"/>
  <c r="AK95" i="15"/>
  <c r="AH96" i="15"/>
  <c r="AL96" i="15"/>
  <c r="AP96" i="15"/>
  <c r="AI97" i="15"/>
  <c r="AM97" i="15"/>
  <c r="AF98" i="15"/>
  <c r="AT98" i="15" s="1"/>
  <c r="AJ98" i="15"/>
  <c r="AN98" i="15"/>
  <c r="AG99" i="15"/>
  <c r="AO99" i="15"/>
  <c r="AH100" i="15"/>
  <c r="AV100" i="15" s="1"/>
  <c r="AL100" i="15"/>
  <c r="AP100" i="15"/>
  <c r="BD100" i="15" s="1"/>
  <c r="AI101" i="15"/>
  <c r="AM101" i="15"/>
  <c r="BA101" i="15" s="1"/>
  <c r="AG103" i="15"/>
  <c r="AO103" i="15"/>
  <c r="AH104" i="15"/>
  <c r="AL104" i="15"/>
  <c r="AP104" i="15"/>
  <c r="BD104" i="15" s="1"/>
  <c r="AI105" i="15"/>
  <c r="AF106" i="15"/>
  <c r="AT106" i="15" s="1"/>
  <c r="AT167" i="15" s="1"/>
  <c r="AN106" i="15"/>
  <c r="AG107" i="15"/>
  <c r="AK107" i="15"/>
  <c r="AO107" i="15"/>
  <c r="AH108" i="15"/>
  <c r="AP108" i="15"/>
  <c r="BD108" i="15" s="1"/>
  <c r="AM109" i="15"/>
  <c r="BA109" i="15" s="1"/>
  <c r="AF110" i="15"/>
  <c r="AT110" i="15" s="1"/>
  <c r="AJ110" i="15"/>
  <c r="AN110" i="15"/>
  <c r="AG111" i="15"/>
  <c r="AO111" i="15"/>
  <c r="AL112" i="15"/>
  <c r="AP112" i="15"/>
  <c r="BD112" i="15" s="1"/>
  <c r="AI113" i="15"/>
  <c r="AM113" i="15"/>
  <c r="AF114" i="15"/>
  <c r="AT114" i="15" s="1"/>
  <c r="AN114" i="15"/>
  <c r="AK115" i="15"/>
  <c r="AO115" i="15"/>
  <c r="AH116" i="15"/>
  <c r="AV116" i="15" s="1"/>
  <c r="AL116" i="15"/>
  <c r="AZ116" i="15" s="1"/>
  <c r="AP116" i="15"/>
  <c r="BD116" i="15" s="1"/>
  <c r="AM117" i="15"/>
  <c r="BA117" i="15" s="1"/>
  <c r="AH124" i="15"/>
  <c r="AH168" i="15" s="1"/>
  <c r="AL124" i="15"/>
  <c r="AP124" i="15"/>
  <c r="AP168" i="15" s="1"/>
  <c r="AI125" i="15"/>
  <c r="AM125" i="15"/>
  <c r="AF126" i="15"/>
  <c r="AT126" i="15" s="1"/>
  <c r="AJ126" i="15"/>
  <c r="AN126" i="15"/>
  <c r="AG127" i="15"/>
  <c r="AU127" i="15" s="1"/>
  <c r="AM129" i="15"/>
  <c r="BA129" i="15" s="1"/>
  <c r="AK131" i="15"/>
  <c r="AY131" i="15" s="1"/>
  <c r="AL136" i="15"/>
  <c r="AJ138" i="15"/>
  <c r="AI141" i="15"/>
  <c r="AL144" i="15"/>
  <c r="AH148" i="15"/>
  <c r="AN150" i="15"/>
  <c r="AG151" i="15"/>
  <c r="AI153" i="15"/>
  <c r="AM153" i="15"/>
  <c r="AH156" i="15"/>
  <c r="AV156" i="15" s="1"/>
  <c r="AW154" i="15"/>
  <c r="AL45" i="15"/>
  <c r="AI46" i="15"/>
  <c r="AF47" i="15"/>
  <c r="AT47" i="15" s="1"/>
  <c r="AJ47" i="15"/>
  <c r="AK48" i="15"/>
  <c r="AL49" i="15"/>
  <c r="AI50" i="15"/>
  <c r="AG52" i="15"/>
  <c r="AU52" i="15" s="1"/>
  <c r="AO52" i="15"/>
  <c r="AL53" i="15"/>
  <c r="AJ55" i="15"/>
  <c r="AX55" i="15" s="1"/>
  <c r="AG56" i="15"/>
  <c r="AP57" i="15"/>
  <c r="AI58" i="15"/>
  <c r="AW58" i="15" s="1"/>
  <c r="AF59" i="15"/>
  <c r="AT59" i="15" s="1"/>
  <c r="AG60" i="15"/>
  <c r="AO60" i="15"/>
  <c r="AL61" i="15"/>
  <c r="AI62" i="15"/>
  <c r="AN63" i="15"/>
  <c r="AG64" i="15"/>
  <c r="AO64" i="15"/>
  <c r="AP65" i="15"/>
  <c r="AF67" i="15"/>
  <c r="AT67" i="15" s="1"/>
  <c r="AN67" i="15"/>
  <c r="AP69" i="15"/>
  <c r="AM70" i="15"/>
  <c r="AK72" i="15"/>
  <c r="AH73" i="15"/>
  <c r="AP73" i="15"/>
  <c r="AN75" i="15"/>
  <c r="AK76" i="15"/>
  <c r="AW44" i="15"/>
  <c r="AW117" i="15"/>
  <c r="AW21" i="15"/>
  <c r="AW28" i="15"/>
  <c r="AX5" i="15"/>
  <c r="BB9" i="15"/>
  <c r="AV15" i="15"/>
  <c r="AZ19" i="15"/>
  <c r="AX21" i="15"/>
  <c r="AZ23" i="15"/>
  <c r="BA24" i="15"/>
  <c r="AZ27" i="15"/>
  <c r="AK6" i="15"/>
  <c r="AM8" i="15"/>
  <c r="AJ9" i="15"/>
  <c r="AX9" i="15" s="1"/>
  <c r="AK10" i="15"/>
  <c r="AP11" i="15"/>
  <c r="AK14" i="15"/>
  <c r="AL15" i="15"/>
  <c r="AZ15" i="15" s="1"/>
  <c r="AP15" i="15"/>
  <c r="BD15" i="15" s="1"/>
  <c r="AI16" i="15"/>
  <c r="AW16" i="15" s="1"/>
  <c r="AG18" i="15"/>
  <c r="AI20" i="15"/>
  <c r="AW20" i="15" s="1"/>
  <c r="AN21" i="15"/>
  <c r="BB21" i="15" s="1"/>
  <c r="AH23" i="15"/>
  <c r="AV23" i="15" s="1"/>
  <c r="AN25" i="15"/>
  <c r="BB25" i="15" s="1"/>
  <c r="AP27" i="15"/>
  <c r="BD27" i="15" s="1"/>
  <c r="AF29" i="15"/>
  <c r="AT29" i="15" s="1"/>
  <c r="AG34" i="15"/>
  <c r="AK34" i="15"/>
  <c r="AH35" i="15"/>
  <c r="AF37" i="15"/>
  <c r="AT37" i="15" s="1"/>
  <c r="AN37" i="15"/>
  <c r="AM44" i="15"/>
  <c r="AF45" i="15"/>
  <c r="AT45" i="15" s="1"/>
  <c r="AJ45" i="15"/>
  <c r="AN45" i="15"/>
  <c r="AG46" i="15"/>
  <c r="AK46" i="15"/>
  <c r="AO46" i="15"/>
  <c r="AH47" i="15"/>
  <c r="AL47" i="15"/>
  <c r="AP47" i="15"/>
  <c r="BD47" i="15" s="1"/>
  <c r="AI48" i="15"/>
  <c r="AM48" i="15"/>
  <c r="BA48" i="15" s="1"/>
  <c r="AF49" i="15"/>
  <c r="AT49" i="15" s="1"/>
  <c r="AJ49" i="15"/>
  <c r="AX49" i="15" s="1"/>
  <c r="AN49" i="15"/>
  <c r="AG50" i="15"/>
  <c r="AU50" i="15" s="1"/>
  <c r="AK50" i="15"/>
  <c r="AO50" i="15"/>
  <c r="AH51" i="15"/>
  <c r="AL51" i="15"/>
  <c r="AZ51" i="15" s="1"/>
  <c r="AP51" i="15"/>
  <c r="AI52" i="15"/>
  <c r="AW52" i="15" s="1"/>
  <c r="AM52" i="15"/>
  <c r="AF53" i="15"/>
  <c r="AT53" i="15" s="1"/>
  <c r="AJ53" i="15"/>
  <c r="AN53" i="15"/>
  <c r="AG54" i="15"/>
  <c r="AK54" i="15"/>
  <c r="AO54" i="15"/>
  <c r="AH55" i="15"/>
  <c r="AV55" i="15" s="1"/>
  <c r="AL55" i="15"/>
  <c r="AP55" i="15"/>
  <c r="AI56" i="15"/>
  <c r="AM56" i="15"/>
  <c r="BA56" i="15" s="1"/>
  <c r="AF57" i="15"/>
  <c r="AT57" i="15" s="1"/>
  <c r="AJ57" i="15"/>
  <c r="AN57" i="15"/>
  <c r="AG58" i="15"/>
  <c r="AK58" i="15"/>
  <c r="AO58" i="15"/>
  <c r="BC58" i="15" s="1"/>
  <c r="AH59" i="15"/>
  <c r="AL59" i="15"/>
  <c r="AZ59" i="15" s="1"/>
  <c r="AP59" i="15"/>
  <c r="AI60" i="15"/>
  <c r="AW60" i="15" s="1"/>
  <c r="AM60" i="15"/>
  <c r="AF61" i="15"/>
  <c r="AT61" i="15" s="1"/>
  <c r="AJ61" i="15"/>
  <c r="AN61" i="15"/>
  <c r="AG62" i="15"/>
  <c r="AK62" i="15"/>
  <c r="AO62" i="15"/>
  <c r="AH63" i="15"/>
  <c r="AL63" i="15"/>
  <c r="AP63" i="15"/>
  <c r="BD63" i="15" s="1"/>
  <c r="AI64" i="15"/>
  <c r="AM64" i="15"/>
  <c r="BA64" i="15" s="1"/>
  <c r="AF65" i="15"/>
  <c r="AT65" i="15" s="1"/>
  <c r="AJ65" i="15"/>
  <c r="AX65" i="15" s="1"/>
  <c r="AN65" i="15"/>
  <c r="AG66" i="15"/>
  <c r="AU66" i="15" s="1"/>
  <c r="AK66" i="15"/>
  <c r="AO66" i="15"/>
  <c r="AH67" i="15"/>
  <c r="AL67" i="15"/>
  <c r="AZ67" i="15" s="1"/>
  <c r="AP67" i="15"/>
  <c r="AI68" i="15"/>
  <c r="AW68" i="15" s="1"/>
  <c r="AM68" i="15"/>
  <c r="AF69" i="15"/>
  <c r="AT69" i="15" s="1"/>
  <c r="AJ69" i="15"/>
  <c r="AN69" i="15"/>
  <c r="AG70" i="15"/>
  <c r="AK70" i="15"/>
  <c r="AY70" i="15" s="1"/>
  <c r="AO70" i="15"/>
  <c r="AH71" i="15"/>
  <c r="AL71" i="15"/>
  <c r="AP71" i="15"/>
  <c r="AI72" i="15"/>
  <c r="AM72" i="15"/>
  <c r="AF73" i="15"/>
  <c r="AT73" i="15" s="1"/>
  <c r="AJ73" i="15"/>
  <c r="AN73" i="15"/>
  <c r="AG74" i="15"/>
  <c r="AK74" i="15"/>
  <c r="AO74" i="15"/>
  <c r="AH75" i="15"/>
  <c r="AL75" i="15"/>
  <c r="AZ75" i="15" s="1"/>
  <c r="AP75" i="15"/>
  <c r="AI76" i="15"/>
  <c r="AW76" i="15" s="1"/>
  <c r="AM76" i="15"/>
  <c r="AF77" i="15"/>
  <c r="AT77" i="15" s="1"/>
  <c r="AJ77" i="15"/>
  <c r="AN77" i="15"/>
  <c r="BA92" i="15"/>
  <c r="BC106" i="15"/>
  <c r="BC167" i="15" s="1"/>
  <c r="AM84" i="15"/>
  <c r="AM167" i="15" s="1"/>
  <c r="AF85" i="15"/>
  <c r="AT85" i="15" s="1"/>
  <c r="AJ85" i="15"/>
  <c r="AL87" i="15"/>
  <c r="AP87" i="15"/>
  <c r="AI88" i="15"/>
  <c r="AK90" i="15"/>
  <c r="AO90" i="15"/>
  <c r="AH91" i="15"/>
  <c r="AJ93" i="15"/>
  <c r="AN93" i="15"/>
  <c r="AG94" i="15"/>
  <c r="AI96" i="15"/>
  <c r="AM96" i="15"/>
  <c r="AF97" i="15"/>
  <c r="AT97" i="15" s="1"/>
  <c r="AH99" i="15"/>
  <c r="AL99" i="15"/>
  <c r="AP99" i="15"/>
  <c r="AM100" i="15"/>
  <c r="BA100" i="15" s="1"/>
  <c r="AJ101" i="15"/>
  <c r="AL103" i="15"/>
  <c r="AI104" i="15"/>
  <c r="AF105" i="15"/>
  <c r="AT105" i="15" s="1"/>
  <c r="AN105" i="15"/>
  <c r="AK106" i="15"/>
  <c r="AH107" i="15"/>
  <c r="AP107" i="15"/>
  <c r="AM108" i="15"/>
  <c r="BA108" i="15" s="1"/>
  <c r="AJ109" i="15"/>
  <c r="AX109" i="15" s="1"/>
  <c r="AG110" i="15"/>
  <c r="AO110" i="15"/>
  <c r="AL111" i="15"/>
  <c r="AI112" i="15"/>
  <c r="AF113" i="15"/>
  <c r="AT113" i="15" s="1"/>
  <c r="AN113" i="15"/>
  <c r="AK114" i="15"/>
  <c r="AH115" i="15"/>
  <c r="AP115" i="15"/>
  <c r="AM116" i="15"/>
  <c r="BA116" i="15" s="1"/>
  <c r="AJ117" i="15"/>
  <c r="AX117" i="15" s="1"/>
  <c r="AW126" i="15"/>
  <c r="AK84" i="15"/>
  <c r="AK167" i="15" s="1"/>
  <c r="AH85" i="15"/>
  <c r="AL85" i="15"/>
  <c r="AP85" i="15"/>
  <c r="BD85" i="15" s="1"/>
  <c r="AG100" i="15"/>
  <c r="AO100" i="15"/>
  <c r="BC100" i="15" s="1"/>
  <c r="AL101" i="15"/>
  <c r="AY156" i="15"/>
  <c r="AX139" i="15"/>
  <c r="BB147" i="15"/>
  <c r="AX143" i="15"/>
  <c r="AK127" i="15"/>
  <c r="AY127" i="15" s="1"/>
  <c r="AO127" i="15"/>
  <c r="BC127" i="15" s="1"/>
  <c r="AH128" i="15"/>
  <c r="AL128" i="15"/>
  <c r="AZ128" i="15" s="1"/>
  <c r="AP128" i="15"/>
  <c r="AI129" i="15"/>
  <c r="AW129" i="15" s="1"/>
  <c r="AF130" i="15"/>
  <c r="AT130" i="15" s="1"/>
  <c r="AJ130" i="15"/>
  <c r="AN130" i="15"/>
  <c r="AG131" i="15"/>
  <c r="AU131" i="15" s="1"/>
  <c r="AO131" i="15"/>
  <c r="BC131" i="15" s="1"/>
  <c r="AL132" i="15"/>
  <c r="AZ132" i="15" s="1"/>
  <c r="AP132" i="15"/>
  <c r="AI133" i="15"/>
  <c r="AM133" i="15"/>
  <c r="AJ134" i="15"/>
  <c r="AX134" i="15" s="1"/>
  <c r="AN134" i="15"/>
  <c r="AG135" i="15"/>
  <c r="AK135" i="15"/>
  <c r="AH136" i="15"/>
  <c r="AP136" i="15"/>
  <c r="AI137" i="15"/>
  <c r="AM137" i="15"/>
  <c r="AF138" i="15"/>
  <c r="AT138" i="15" s="1"/>
  <c r="AG139" i="15"/>
  <c r="AU139" i="15" s="1"/>
  <c r="AK139" i="15"/>
  <c r="AY139" i="15" s="1"/>
  <c r="AO139" i="15"/>
  <c r="BC139" i="15" s="1"/>
  <c r="AH140" i="15"/>
  <c r="AL140" i="15"/>
  <c r="AM141" i="15"/>
  <c r="AF142" i="15"/>
  <c r="AT142" i="15" s="1"/>
  <c r="AJ142" i="15"/>
  <c r="AN142" i="15"/>
  <c r="AG143" i="15"/>
  <c r="AU143" i="15" s="1"/>
  <c r="AK143" i="15"/>
  <c r="AO143" i="15"/>
  <c r="BC143" i="15" s="1"/>
  <c r="AH144" i="15"/>
  <c r="AM145" i="15"/>
  <c r="AF146" i="15"/>
  <c r="AT146" i="15" s="1"/>
  <c r="AT168" i="15" s="1"/>
  <c r="AJ146" i="15"/>
  <c r="AN146" i="15"/>
  <c r="AG147" i="15"/>
  <c r="AU147" i="15" s="1"/>
  <c r="AL148" i="15"/>
  <c r="AP148" i="15"/>
  <c r="AI149" i="15"/>
  <c r="AM149" i="15"/>
  <c r="AF150" i="15"/>
  <c r="AT150" i="15" s="1"/>
  <c r="AK151" i="15"/>
  <c r="AO151" i="15"/>
  <c r="AH152" i="15"/>
  <c r="AL152" i="15"/>
  <c r="AP152" i="15"/>
  <c r="AJ154" i="15"/>
  <c r="AN154" i="15"/>
  <c r="BB154" i="15" s="1"/>
  <c r="AG155" i="15"/>
  <c r="AU155" i="15" s="1"/>
  <c r="AK155" i="15"/>
  <c r="AY155" i="15" s="1"/>
  <c r="AO155" i="15"/>
  <c r="BC155" i="15" s="1"/>
  <c r="AI157" i="15"/>
  <c r="AM157" i="15"/>
  <c r="BA154" i="15"/>
  <c r="AU136" i="15"/>
  <c r="AN85" i="15"/>
  <c r="AH87" i="15"/>
  <c r="AM88" i="15"/>
  <c r="AG90" i="15"/>
  <c r="AU90" i="15" s="1"/>
  <c r="AL91" i="15"/>
  <c r="AF93" i="15"/>
  <c r="AT93" i="15" s="1"/>
  <c r="AK94" i="15"/>
  <c r="AP95" i="15"/>
  <c r="AJ97" i="15"/>
  <c r="AO98" i="15"/>
  <c r="AF125" i="15"/>
  <c r="AT125" i="15" s="1"/>
  <c r="AN125" i="15"/>
  <c r="AK126" i="15"/>
  <c r="AO126" i="15"/>
  <c r="AL127" i="15"/>
  <c r="AZ127" i="15" s="1"/>
  <c r="AP127" i="15"/>
  <c r="BD127" i="15" s="1"/>
  <c r="AI128" i="15"/>
  <c r="AW128" i="15" s="1"/>
  <c r="AJ129" i="15"/>
  <c r="AX129" i="15" s="1"/>
  <c r="AN129" i="15"/>
  <c r="BB129" i="15" s="1"/>
  <c r="AG130" i="15"/>
  <c r="AK130" i="15"/>
  <c r="AO130" i="15"/>
  <c r="AH131" i="15"/>
  <c r="AV131" i="15" s="1"/>
  <c r="AL131" i="15"/>
  <c r="AZ131" i="15" s="1"/>
  <c r="AP131" i="15"/>
  <c r="BD131" i="15" s="1"/>
  <c r="AI132" i="15"/>
  <c r="AW132" i="15" s="1"/>
  <c r="AM132" i="15"/>
  <c r="AF133" i="15"/>
  <c r="AT133" i="15" s="1"/>
  <c r="AJ133" i="15"/>
  <c r="AN133" i="15"/>
  <c r="AG134" i="15"/>
  <c r="AK134" i="15"/>
  <c r="AY134" i="15" s="1"/>
  <c r="AO134" i="15"/>
  <c r="AH135" i="15"/>
  <c r="AL135" i="15"/>
  <c r="AP135" i="15"/>
  <c r="AI136" i="15"/>
  <c r="AM136" i="15"/>
  <c r="AF137" i="15"/>
  <c r="AT137" i="15" s="1"/>
  <c r="AJ137" i="15"/>
  <c r="AN137" i="15"/>
  <c r="AG138" i="15"/>
  <c r="AK138" i="15"/>
  <c r="AO138" i="15"/>
  <c r="AH139" i="15"/>
  <c r="AV139" i="15" s="1"/>
  <c r="AL139" i="15"/>
  <c r="AZ139" i="15" s="1"/>
  <c r="AP139" i="15"/>
  <c r="BD139" i="15" s="1"/>
  <c r="AI140" i="15"/>
  <c r="AM140" i="15"/>
  <c r="AF141" i="15"/>
  <c r="AT141" i="15" s="1"/>
  <c r="AJ141" i="15"/>
  <c r="AN141" i="15"/>
  <c r="AG142" i="15"/>
  <c r="AK142" i="15"/>
  <c r="AO142" i="15"/>
  <c r="AH143" i="15"/>
  <c r="AV143" i="15" s="1"/>
  <c r="AL143" i="15"/>
  <c r="AP143" i="15"/>
  <c r="BD143" i="15" s="1"/>
  <c r="AI144" i="15"/>
  <c r="AW144" i="15" s="1"/>
  <c r="AM144" i="15"/>
  <c r="AF145" i="15"/>
  <c r="AT145" i="15" s="1"/>
  <c r="AJ145" i="15"/>
  <c r="AN145" i="15"/>
  <c r="AG146" i="15"/>
  <c r="AK146" i="15"/>
  <c r="AO146" i="15"/>
  <c r="AH147" i="15"/>
  <c r="AV147" i="15" s="1"/>
  <c r="AL147" i="15"/>
  <c r="AZ147" i="15" s="1"/>
  <c r="AP147" i="15"/>
  <c r="BD147" i="15" s="1"/>
  <c r="AI148" i="15"/>
  <c r="AM148" i="15"/>
  <c r="BA148" i="15" s="1"/>
  <c r="AF149" i="15"/>
  <c r="AT149" i="15" s="1"/>
  <c r="AJ149" i="15"/>
  <c r="AN149" i="15"/>
  <c r="AG150" i="15"/>
  <c r="AK150" i="15"/>
  <c r="AO150" i="15"/>
  <c r="AH151" i="15"/>
  <c r="AL151" i="15"/>
  <c r="AP151" i="15"/>
  <c r="AI152" i="15"/>
  <c r="AM152" i="15"/>
  <c r="AF153" i="15"/>
  <c r="AJ153" i="15"/>
  <c r="AN153" i="15"/>
  <c r="AG154" i="15"/>
  <c r="AU154" i="15" s="1"/>
  <c r="AK154" i="15"/>
  <c r="AO154" i="15"/>
  <c r="BC154" i="15" s="1"/>
  <c r="AH155" i="15"/>
  <c r="AV155" i="15" s="1"/>
  <c r="AL155" i="15"/>
  <c r="AZ155" i="15" s="1"/>
  <c r="AP155" i="15"/>
  <c r="BD155" i="15" s="1"/>
  <c r="AI156" i="15"/>
  <c r="AW156" i="15" s="1"/>
  <c r="AM156" i="15"/>
  <c r="AF157" i="15"/>
  <c r="AT157" i="15" s="1"/>
  <c r="AJ157" i="15"/>
  <c r="AN157" i="15"/>
  <c r="AI86" i="15"/>
  <c r="AM86" i="15"/>
  <c r="BA86" i="15" s="1"/>
  <c r="AF87" i="15"/>
  <c r="AT87" i="15" s="1"/>
  <c r="AJ87" i="15"/>
  <c r="AN87" i="15"/>
  <c r="AG88" i="15"/>
  <c r="AK88" i="15"/>
  <c r="AO88" i="15"/>
  <c r="AH89" i="15"/>
  <c r="AL89" i="15"/>
  <c r="AP89" i="15"/>
  <c r="AI90" i="15"/>
  <c r="AW90" i="15" s="1"/>
  <c r="AM90" i="15"/>
  <c r="AF91" i="15"/>
  <c r="AT91" i="15" s="1"/>
  <c r="AJ91" i="15"/>
  <c r="AN91" i="15"/>
  <c r="AG92" i="15"/>
  <c r="AK92" i="15"/>
  <c r="AY92" i="15" s="1"/>
  <c r="AO92" i="15"/>
  <c r="AH93" i="15"/>
  <c r="AL93" i="15"/>
  <c r="AP93" i="15"/>
  <c r="BD93" i="15" s="1"/>
  <c r="AI94" i="15"/>
  <c r="AW94" i="15" s="1"/>
  <c r="AM94" i="15"/>
  <c r="AF95" i="15"/>
  <c r="AT95" i="15" s="1"/>
  <c r="AJ95" i="15"/>
  <c r="AN95" i="15"/>
  <c r="AG96" i="15"/>
  <c r="AK96" i="15"/>
  <c r="AO96" i="15"/>
  <c r="AH97" i="15"/>
  <c r="AL97" i="15"/>
  <c r="AP97" i="15"/>
  <c r="AI98" i="15"/>
  <c r="AM98" i="15"/>
  <c r="BA98" i="15" s="1"/>
  <c r="AF99" i="15"/>
  <c r="AT99" i="15" s="1"/>
  <c r="AJ99" i="15"/>
  <c r="AN99" i="15"/>
  <c r="AF103" i="15"/>
  <c r="AT103" i="15" s="1"/>
  <c r="AJ103" i="15"/>
  <c r="AN103" i="15"/>
  <c r="AG104" i="15"/>
  <c r="AK104" i="15"/>
  <c r="AY104" i="15" s="1"/>
  <c r="AO104" i="15"/>
  <c r="AH105" i="15"/>
  <c r="AL105" i="15"/>
  <c r="AP105" i="15"/>
  <c r="AI106" i="15"/>
  <c r="AM106" i="15"/>
  <c r="BA106" i="15" s="1"/>
  <c r="BA167" i="15" s="1"/>
  <c r="AF107" i="15"/>
  <c r="AT107" i="15" s="1"/>
  <c r="AJ107" i="15"/>
  <c r="AN107" i="15"/>
  <c r="AG108" i="15"/>
  <c r="AU108" i="15" s="1"/>
  <c r="AK108" i="15"/>
  <c r="AO108" i="15"/>
  <c r="BC108" i="15" s="1"/>
  <c r="AH109" i="15"/>
  <c r="AV109" i="15" s="1"/>
  <c r="AL109" i="15"/>
  <c r="AP109" i="15"/>
  <c r="BD109" i="15" s="1"/>
  <c r="AI110" i="15"/>
  <c r="AW110" i="15" s="1"/>
  <c r="AM110" i="15"/>
  <c r="AF111" i="15"/>
  <c r="AT111" i="15" s="1"/>
  <c r="AJ111" i="15"/>
  <c r="AN111" i="15"/>
  <c r="AG112" i="15"/>
  <c r="AK112" i="15"/>
  <c r="AO112" i="15"/>
  <c r="AH113" i="15"/>
  <c r="AL113" i="15"/>
  <c r="AP113" i="15"/>
  <c r="AI114" i="15"/>
  <c r="AW114" i="15" s="1"/>
  <c r="AM114" i="15"/>
  <c r="AF115" i="15"/>
  <c r="AT115" i="15" s="1"/>
  <c r="AJ115" i="15"/>
  <c r="AN115" i="15"/>
  <c r="AG116" i="15"/>
  <c r="AU116" i="15" s="1"/>
  <c r="AK116" i="15"/>
  <c r="AY116" i="15" s="1"/>
  <c r="AO116" i="15"/>
  <c r="BC116" i="15" s="1"/>
  <c r="AH117" i="15"/>
  <c r="AV117" i="15" s="1"/>
  <c r="AL117" i="15"/>
  <c r="AZ117" i="15" s="1"/>
  <c r="AP117" i="15"/>
  <c r="BD117" i="15" s="1"/>
  <c r="AO124" i="15"/>
  <c r="AL125" i="15"/>
  <c r="AP125" i="15"/>
  <c r="BD125" i="15" s="1"/>
  <c r="AJ127" i="15"/>
  <c r="AX127" i="15" s="1"/>
  <c r="AG128" i="15"/>
  <c r="AU128" i="15" s="1"/>
  <c r="AO128" i="15"/>
  <c r="AP129" i="15"/>
  <c r="BD129" i="15" s="1"/>
  <c r="AJ131" i="15"/>
  <c r="AX131" i="15" s="1"/>
  <c r="AN131" i="15"/>
  <c r="BB131" i="15" s="1"/>
  <c r="AK132" i="15"/>
  <c r="AY132" i="15" s="1"/>
  <c r="AO132" i="15"/>
  <c r="AI134" i="15"/>
  <c r="AW134" i="15" s="1"/>
  <c r="AF135" i="15"/>
  <c r="AT135" i="15" s="1"/>
  <c r="AN135" i="15"/>
  <c r="AH137" i="15"/>
  <c r="AV137" i="15" s="1"/>
  <c r="AL137" i="15"/>
  <c r="AI138" i="15"/>
  <c r="AM138" i="15"/>
  <c r="AG140" i="15"/>
  <c r="AO140" i="15"/>
  <c r="AL141" i="15"/>
  <c r="AN143" i="15"/>
  <c r="BB143" i="15" s="1"/>
  <c r="AH145" i="15"/>
  <c r="AM146" i="15"/>
  <c r="AG148" i="15"/>
  <c r="AL149" i="15"/>
  <c r="AF151" i="15"/>
  <c r="AT151" i="15" s="1"/>
  <c r="AK152" i="15"/>
  <c r="AP153" i="15"/>
  <c r="AJ155" i="15"/>
  <c r="AX155" i="15" s="1"/>
  <c r="AO156" i="15"/>
  <c r="AF11" i="15"/>
  <c r="AT11" i="15" s="1"/>
  <c r="AH4" i="15"/>
  <c r="AI35" i="15"/>
  <c r="AG32" i="15"/>
  <c r="AG28" i="15"/>
  <c r="AI27" i="15"/>
  <c r="AG24" i="15"/>
  <c r="AU24" i="15" s="1"/>
  <c r="AI23" i="15"/>
  <c r="AW23" i="15" s="1"/>
  <c r="AM19" i="15"/>
  <c r="BA19" i="15" s="1"/>
  <c r="AG16" i="15"/>
  <c r="AU16" i="15" s="1"/>
  <c r="AI15" i="15"/>
  <c r="AW15" i="15" s="1"/>
  <c r="AM11" i="15"/>
  <c r="AM7" i="15"/>
  <c r="AI7" i="15"/>
  <c r="AF4" i="15"/>
  <c r="AT4" i="15" s="1"/>
  <c r="AG4" i="15"/>
  <c r="AJ37" i="15"/>
  <c r="AP36" i="15"/>
  <c r="AL36" i="15"/>
  <c r="AH36" i="15"/>
  <c r="AN33" i="15"/>
  <c r="BB33" i="15" s="1"/>
  <c r="AJ33" i="15"/>
  <c r="AX33" i="15" s="1"/>
  <c r="AP32" i="15"/>
  <c r="BD32" i="15" s="1"/>
  <c r="AL32" i="15"/>
  <c r="AH32" i="15"/>
  <c r="AV32" i="15" s="1"/>
  <c r="AN29" i="15"/>
  <c r="AJ29" i="15"/>
  <c r="AX29" i="15" s="1"/>
  <c r="AP28" i="15"/>
  <c r="BD28" i="15" s="1"/>
  <c r="AL28" i="15"/>
  <c r="AH28" i="15"/>
  <c r="AV28" i="15" s="1"/>
  <c r="AJ25" i="15"/>
  <c r="AX25" i="15" s="1"/>
  <c r="AP24" i="15"/>
  <c r="BD24" i="15" s="1"/>
  <c r="AL24" i="15"/>
  <c r="AZ24" i="15" s="1"/>
  <c r="AH24" i="15"/>
  <c r="AV24" i="15" s="1"/>
  <c r="AP20" i="15"/>
  <c r="BD20" i="15" s="1"/>
  <c r="AL20" i="15"/>
  <c r="AZ20" i="15" s="1"/>
  <c r="AH20" i="15"/>
  <c r="AV20" i="15" s="1"/>
  <c r="AF7" i="15"/>
  <c r="AT7" i="15" s="1"/>
  <c r="AP4" i="15"/>
  <c r="BD4" i="15" s="1"/>
  <c r="AM35" i="15"/>
  <c r="BA35" i="15" s="1"/>
  <c r="AM31" i="15"/>
  <c r="BA31" i="15" s="1"/>
  <c r="AM27" i="15"/>
  <c r="AM23" i="15"/>
  <c r="BA23" i="15" s="1"/>
  <c r="AG20" i="15"/>
  <c r="AU20" i="15" s="1"/>
  <c r="AI19" i="15"/>
  <c r="AW19" i="15" s="1"/>
  <c r="AM15" i="15"/>
  <c r="BA15" i="15" s="1"/>
  <c r="AG12" i="15"/>
  <c r="AI11" i="15"/>
  <c r="AG8" i="15"/>
  <c r="AU8" i="15" s="1"/>
  <c r="AP35" i="15"/>
  <c r="AF34" i="15"/>
  <c r="AT34" i="15" s="1"/>
  <c r="AF30" i="15"/>
  <c r="AT30" i="15" s="1"/>
  <c r="AF26" i="15"/>
  <c r="AY26" i="15" s="1"/>
  <c r="AY165" i="15" s="1"/>
  <c r="AF22" i="15"/>
  <c r="AT22" i="15" s="1"/>
  <c r="AF18" i="15"/>
  <c r="AT18" i="15" s="1"/>
  <c r="AF14" i="15"/>
  <c r="AT14" i="15" s="1"/>
  <c r="AF10" i="15"/>
  <c r="AT10" i="15" s="1"/>
  <c r="AF6" i="15"/>
  <c r="AT6" i="15" s="1"/>
  <c r="AI4" i="15"/>
  <c r="AW4" i="15" s="1"/>
  <c r="AM4" i="15"/>
  <c r="AN36" i="15"/>
  <c r="AJ36" i="15"/>
  <c r="AL35" i="15"/>
  <c r="AN34" i="15"/>
  <c r="AJ34" i="15"/>
  <c r="AJ32" i="15"/>
  <c r="AP31" i="15"/>
  <c r="BD31" i="15" s="1"/>
  <c r="AH31" i="15"/>
  <c r="AV31" i="15" s="1"/>
  <c r="AN30" i="15"/>
  <c r="AJ30" i="15"/>
  <c r="AO37" i="15"/>
  <c r="BC37" i="15" s="1"/>
  <c r="AK37" i="15"/>
  <c r="AY37" i="15" s="1"/>
  <c r="AG37" i="15"/>
  <c r="AO35" i="15"/>
  <c r="AK35" i="15"/>
  <c r="AG35" i="15"/>
  <c r="AU35" i="15" s="1"/>
  <c r="AI34" i="15"/>
  <c r="AO33" i="15"/>
  <c r="BC33" i="15" s="1"/>
  <c r="AG33" i="15"/>
  <c r="AU33" i="15" s="1"/>
  <c r="AM32" i="15"/>
  <c r="AO31" i="15"/>
  <c r="BC31" i="15" s="1"/>
  <c r="AK31" i="15"/>
  <c r="AY31" i="15" s="1"/>
  <c r="AG31" i="15"/>
  <c r="AU31" i="15" s="1"/>
  <c r="AM30" i="15"/>
  <c r="BA30" i="15" s="1"/>
  <c r="AI30" i="15"/>
  <c r="AO29" i="15"/>
  <c r="AK29" i="15"/>
  <c r="AY29" i="15" s="1"/>
  <c r="AG29" i="15"/>
  <c r="AU29" i="15" s="1"/>
  <c r="AO27" i="15"/>
  <c r="BC27" i="15" s="1"/>
  <c r="AK27" i="15"/>
  <c r="AG27" i="15"/>
  <c r="AU27" i="15" s="1"/>
  <c r="AM26" i="15"/>
  <c r="AI26" i="15"/>
  <c r="AW26" i="15" s="1"/>
  <c r="AW165" i="15" s="1"/>
  <c r="AO25" i="15"/>
  <c r="BC25" i="15" s="1"/>
  <c r="AK25" i="15"/>
  <c r="AY25" i="15" s="1"/>
  <c r="AG25" i="15"/>
  <c r="AU25" i="15" s="1"/>
  <c r="AO23" i="15"/>
  <c r="BC23" i="15" s="1"/>
  <c r="AK23" i="15"/>
  <c r="AY23" i="15" s="1"/>
  <c r="AG23" i="15"/>
  <c r="AU23" i="15" s="1"/>
  <c r="AM22" i="15"/>
  <c r="AI22" i="15"/>
  <c r="AO21" i="15"/>
  <c r="BC21" i="15" s="1"/>
  <c r="AK21" i="15"/>
  <c r="AY21" i="15" s="1"/>
  <c r="AG21" i="15"/>
  <c r="AU21" i="15" s="1"/>
  <c r="AO19" i="15"/>
  <c r="BC19" i="15" s="1"/>
  <c r="AK19" i="15"/>
  <c r="AG19" i="15"/>
  <c r="AU19" i="15" s="1"/>
  <c r="AM18" i="15"/>
  <c r="AI18" i="15"/>
  <c r="AO17" i="15"/>
  <c r="BC17" i="15" s="1"/>
  <c r="AK17" i="15"/>
  <c r="AY17" i="15" s="1"/>
  <c r="AG17" i="15"/>
  <c r="AU17" i="15" s="1"/>
  <c r="AO15" i="15"/>
  <c r="BC15" i="15" s="1"/>
  <c r="AK15" i="15"/>
  <c r="AY15" i="15" s="1"/>
  <c r="AG15" i="15"/>
  <c r="AU15" i="15" s="1"/>
  <c r="AM14" i="15"/>
  <c r="BA14" i="15" s="1"/>
  <c r="AI14" i="15"/>
  <c r="AO13" i="15"/>
  <c r="BC13" i="15" s="1"/>
  <c r="AK13" i="15"/>
  <c r="AY13" i="15" s="1"/>
  <c r="AG13" i="15"/>
  <c r="AU13" i="15" s="1"/>
  <c r="AO11" i="15"/>
  <c r="BC11" i="15" s="1"/>
  <c r="AK11" i="15"/>
  <c r="AG11" i="15"/>
  <c r="AM10" i="15"/>
  <c r="AI10" i="15"/>
  <c r="AW10" i="15" s="1"/>
  <c r="AO9" i="15"/>
  <c r="BC9" i="15" s="1"/>
  <c r="AK9" i="15"/>
  <c r="AY9" i="15" s="1"/>
  <c r="AG9" i="15"/>
  <c r="AU9" i="15" s="1"/>
  <c r="AO7" i="15"/>
  <c r="AK7" i="15"/>
  <c r="AY7" i="15" s="1"/>
  <c r="AG7" i="15"/>
  <c r="AM6" i="15"/>
  <c r="AI6" i="15"/>
  <c r="AO5" i="15"/>
  <c r="AK5" i="15"/>
  <c r="AY5" i="15" s="1"/>
  <c r="AG5" i="15"/>
  <c r="AN28" i="15"/>
  <c r="AJ28" i="15"/>
  <c r="AX28" i="15" s="1"/>
  <c r="AN26" i="15"/>
  <c r="AJ26" i="15"/>
  <c r="AN24" i="15"/>
  <c r="BB24" i="15" s="1"/>
  <c r="AJ24" i="15"/>
  <c r="AX24" i="15" s="1"/>
  <c r="AN22" i="15"/>
  <c r="AJ22" i="15"/>
  <c r="AN20" i="15"/>
  <c r="BB20" i="15" s="1"/>
  <c r="AJ20" i="15"/>
  <c r="AX20" i="15" s="1"/>
  <c r="AN18" i="15"/>
  <c r="BB18" i="15" s="1"/>
  <c r="AJ18" i="15"/>
  <c r="AN16" i="15"/>
  <c r="AJ16" i="15"/>
  <c r="AX16" i="15" s="1"/>
  <c r="AN14" i="15"/>
  <c r="AJ14" i="15"/>
  <c r="AX14" i="15" s="1"/>
  <c r="AN12" i="15"/>
  <c r="AJ12" i="15"/>
  <c r="AN10" i="15"/>
  <c r="AJ10" i="15"/>
  <c r="AN8" i="15"/>
  <c r="BB8" i="15" s="1"/>
  <c r="AJ8" i="15"/>
  <c r="AN6" i="15"/>
  <c r="AJ6" i="15"/>
  <c r="AP18" i="15"/>
  <c r="AL18" i="15"/>
  <c r="AH18" i="15"/>
  <c r="AV18" i="15" s="1"/>
  <c r="AP16" i="15"/>
  <c r="BD16" i="15" s="1"/>
  <c r="AL16" i="15"/>
  <c r="AH16" i="15"/>
  <c r="AV16" i="15" s="1"/>
  <c r="AP14" i="15"/>
  <c r="AL14" i="15"/>
  <c r="AZ14" i="15" s="1"/>
  <c r="AH14" i="15"/>
  <c r="AP12" i="15"/>
  <c r="AL12" i="15"/>
  <c r="AH12" i="15"/>
  <c r="AP10" i="15"/>
  <c r="BD10" i="15" s="1"/>
  <c r="AL10" i="15"/>
  <c r="AH10" i="15"/>
  <c r="AP8" i="15"/>
  <c r="AL8" i="15"/>
  <c r="AZ8" i="15" s="1"/>
  <c r="AH8" i="15"/>
  <c r="AP6" i="15"/>
  <c r="AL6" i="15"/>
  <c r="AH6" i="15"/>
  <c r="O44" i="3"/>
  <c r="O45" i="3"/>
  <c r="O46" i="3"/>
  <c r="O43" i="3"/>
  <c r="AT152" i="15" l="1"/>
  <c r="BC152" i="15"/>
  <c r="AV10" i="15"/>
  <c r="BB10" i="15"/>
  <c r="BB26" i="15"/>
  <c r="BB165" i="15" s="1"/>
  <c r="AU11" i="15"/>
  <c r="BE15" i="15"/>
  <c r="BE19" i="15"/>
  <c r="AZ149" i="15"/>
  <c r="BB115" i="15"/>
  <c r="BB99" i="15"/>
  <c r="BC96" i="15"/>
  <c r="AU88" i="15"/>
  <c r="BA152" i="15"/>
  <c r="BB149" i="15"/>
  <c r="BB133" i="15"/>
  <c r="BC114" i="15"/>
  <c r="AU132" i="15"/>
  <c r="BD149" i="15"/>
  <c r="BC74" i="15"/>
  <c r="AV74" i="15"/>
  <c r="AV152" i="15"/>
  <c r="AY90" i="15"/>
  <c r="BC66" i="15"/>
  <c r="BC166" i="15" s="1"/>
  <c r="AY62" i="15"/>
  <c r="AU58" i="15"/>
  <c r="BD96" i="15"/>
  <c r="AZ72" i="15"/>
  <c r="BB66" i="15"/>
  <c r="BB166" i="15" s="1"/>
  <c r="BD60" i="15"/>
  <c r="AT27" i="15"/>
  <c r="AV27" i="15"/>
  <c r="AT52" i="15"/>
  <c r="BD52" i="15"/>
  <c r="AT156" i="15"/>
  <c r="AZ156" i="15"/>
  <c r="AU156" i="15"/>
  <c r="BD134" i="15"/>
  <c r="AT100" i="15"/>
  <c r="AW100" i="15"/>
  <c r="BE100" i="15" s="1"/>
  <c r="AY100" i="15"/>
  <c r="AK201" i="16"/>
  <c r="AU152" i="15"/>
  <c r="AW92" i="15"/>
  <c r="AX127" i="16"/>
  <c r="BM108" i="16"/>
  <c r="AJ201" i="16" s="1"/>
  <c r="AG201" i="16"/>
  <c r="BM96" i="16"/>
  <c r="BM88" i="16"/>
  <c r="AX73" i="16"/>
  <c r="AM162" i="16"/>
  <c r="AX57" i="16"/>
  <c r="AX49" i="16"/>
  <c r="BM30" i="16"/>
  <c r="AJ199" i="16" s="1"/>
  <c r="BM22" i="16"/>
  <c r="BM14" i="16"/>
  <c r="BM6" i="16"/>
  <c r="BM144" i="16"/>
  <c r="BM136" i="16"/>
  <c r="BM128" i="16"/>
  <c r="AX105" i="16"/>
  <c r="AP163" i="16"/>
  <c r="AX93" i="16"/>
  <c r="AX85" i="16"/>
  <c r="AX74" i="16"/>
  <c r="BM70" i="16"/>
  <c r="BM58" i="16"/>
  <c r="BM46" i="16"/>
  <c r="BM7" i="16"/>
  <c r="BM145" i="16"/>
  <c r="AK164" i="16"/>
  <c r="AX137" i="16"/>
  <c r="AX129" i="16"/>
  <c r="BM114" i="16"/>
  <c r="BM110" i="16"/>
  <c r="BM102" i="16"/>
  <c r="BM98" i="16"/>
  <c r="BM90" i="16"/>
  <c r="BT90" i="16" s="1"/>
  <c r="AX71" i="16"/>
  <c r="AX63" i="16"/>
  <c r="AX55" i="16"/>
  <c r="AX47" i="16"/>
  <c r="BB43" i="16"/>
  <c r="AX36" i="16"/>
  <c r="AX28" i="16"/>
  <c r="AX20" i="16"/>
  <c r="AX12" i="16"/>
  <c r="AX4" i="16"/>
  <c r="BM154" i="16"/>
  <c r="BM146" i="16"/>
  <c r="BM138" i="16"/>
  <c r="BM130" i="16"/>
  <c r="BM122" i="16"/>
  <c r="AX107" i="16"/>
  <c r="AX95" i="16"/>
  <c r="BB87" i="16"/>
  <c r="AX83" i="16"/>
  <c r="BM76" i="16"/>
  <c r="BM68" i="16"/>
  <c r="BT68" i="16" s="1"/>
  <c r="BM60" i="16"/>
  <c r="BM52" i="16"/>
  <c r="BM44" i="16"/>
  <c r="BD8" i="15"/>
  <c r="AV12" i="15"/>
  <c r="AX10" i="15"/>
  <c r="AX26" i="15"/>
  <c r="AX165" i="15" s="1"/>
  <c r="AU5" i="15"/>
  <c r="BA10" i="15"/>
  <c r="BA26" i="15"/>
  <c r="BA165" i="15" s="1"/>
  <c r="BA32" i="15"/>
  <c r="AW11" i="15"/>
  <c r="AZ32" i="15"/>
  <c r="AV36" i="15"/>
  <c r="BA11" i="15"/>
  <c r="AU32" i="15"/>
  <c r="BE32" i="15" s="1"/>
  <c r="BC156" i="15"/>
  <c r="AU140" i="15"/>
  <c r="BC132" i="15"/>
  <c r="BA114" i="15"/>
  <c r="BC92" i="15"/>
  <c r="BD89" i="15"/>
  <c r="AY88" i="15"/>
  <c r="AY154" i="15"/>
  <c r="AU134" i="15"/>
  <c r="BA132" i="15"/>
  <c r="BA88" i="15"/>
  <c r="AX154" i="15"/>
  <c r="BE154" i="15" s="1"/>
  <c r="BB134" i="15"/>
  <c r="BD132" i="15"/>
  <c r="AU100" i="15"/>
  <c r="BD115" i="15"/>
  <c r="AU110" i="15"/>
  <c r="BD99" i="15"/>
  <c r="BA96" i="15"/>
  <c r="AW88" i="15"/>
  <c r="BB109" i="15"/>
  <c r="AV75" i="15"/>
  <c r="BD67" i="15"/>
  <c r="AY66" i="15"/>
  <c r="AY166" i="15" s="1"/>
  <c r="AU62" i="15"/>
  <c r="BA8" i="15"/>
  <c r="BD19" i="15"/>
  <c r="BB75" i="15"/>
  <c r="BE75" i="15" s="1"/>
  <c r="BA70" i="15"/>
  <c r="AW62" i="15"/>
  <c r="BB114" i="15"/>
  <c r="BB110" i="15"/>
  <c r="AZ100" i="15"/>
  <c r="BB98" i="15"/>
  <c r="BA89" i="15"/>
  <c r="AV88" i="15"/>
  <c r="AU75" i="15"/>
  <c r="BD72" i="15"/>
  <c r="AY71" i="15"/>
  <c r="AU67" i="15"/>
  <c r="BA57" i="15"/>
  <c r="AV48" i="15"/>
  <c r="AY8" i="15"/>
  <c r="BC32" i="15"/>
  <c r="AX19" i="15"/>
  <c r="AV154" i="15"/>
  <c r="AW143" i="15"/>
  <c r="AZ134" i="15"/>
  <c r="BE134" i="15" s="1"/>
  <c r="AU101" i="15"/>
  <c r="BC89" i="15"/>
  <c r="AV101" i="15"/>
  <c r="BB101" i="15"/>
  <c r="BE101" i="15" s="1"/>
  <c r="BL154" i="16"/>
  <c r="BR152" i="16"/>
  <c r="BJ152" i="16"/>
  <c r="BP150" i="16"/>
  <c r="BS149" i="16"/>
  <c r="BK149" i="16"/>
  <c r="BL146" i="16"/>
  <c r="BO145" i="16"/>
  <c r="BR144" i="16"/>
  <c r="BL142" i="16"/>
  <c r="BR140" i="16"/>
  <c r="BJ140" i="16"/>
  <c r="BP138" i="16"/>
  <c r="BN136" i="16"/>
  <c r="BL134" i="16"/>
  <c r="BR132" i="16"/>
  <c r="BJ132" i="16"/>
  <c r="BD129" i="16"/>
  <c r="AV129" i="16"/>
  <c r="BR128" i="16"/>
  <c r="BJ128" i="16"/>
  <c r="BP126" i="16"/>
  <c r="BN124" i="16"/>
  <c r="BL122" i="16"/>
  <c r="BT122" i="16" s="1"/>
  <c r="AZ121" i="16"/>
  <c r="AY113" i="16"/>
  <c r="AY109" i="16"/>
  <c r="AW107" i="16"/>
  <c r="BC105" i="16"/>
  <c r="AO199" i="16"/>
  <c r="AL163" i="16"/>
  <c r="AO164" i="16"/>
  <c r="AV8" i="15"/>
  <c r="AZ10" i="15"/>
  <c r="AX8" i="15"/>
  <c r="BC5" i="15"/>
  <c r="AY11" i="15"/>
  <c r="AY19" i="15"/>
  <c r="AY27" i="15"/>
  <c r="AX32" i="15"/>
  <c r="BA27" i="15"/>
  <c r="AW27" i="15"/>
  <c r="AW138" i="15"/>
  <c r="AX115" i="15"/>
  <c r="AZ109" i="15"/>
  <c r="AX99" i="15"/>
  <c r="AU92" i="15"/>
  <c r="BE92" i="15" s="1"/>
  <c r="BA90" i="15"/>
  <c r="BA156" i="15"/>
  <c r="AX149" i="15"/>
  <c r="AZ143" i="15"/>
  <c r="BC134" i="15"/>
  <c r="AX133" i="15"/>
  <c r="AZ152" i="15"/>
  <c r="AY143" i="15"/>
  <c r="BE143" i="15" s="1"/>
  <c r="AZ101" i="15"/>
  <c r="AX101" i="15"/>
  <c r="BC90" i="15"/>
  <c r="BD75" i="15"/>
  <c r="AV67" i="15"/>
  <c r="BC62" i="15"/>
  <c r="AY58" i="15"/>
  <c r="BA52" i="15"/>
  <c r="AW48" i="15"/>
  <c r="AV19" i="15"/>
  <c r="BC60" i="15"/>
  <c r="BC52" i="15"/>
  <c r="AY48" i="15"/>
  <c r="AW101" i="15"/>
  <c r="AZ92" i="15"/>
  <c r="BC75" i="15"/>
  <c r="AZ52" i="15"/>
  <c r="AX75" i="15"/>
  <c r="BA62" i="15"/>
  <c r="AU48" i="15"/>
  <c r="BB27" i="15"/>
  <c r="BB19" i="15"/>
  <c r="AV5" i="15"/>
  <c r="BC8" i="15"/>
  <c r="AW75" i="15"/>
  <c r="BD66" i="15"/>
  <c r="BD166" i="15" s="1"/>
  <c r="BB52" i="15"/>
  <c r="AX156" i="15"/>
  <c r="BD154" i="15"/>
  <c r="BD144" i="15"/>
  <c r="AX132" i="15"/>
  <c r="AY109" i="15"/>
  <c r="BE109" i="15" s="1"/>
  <c r="AX100" i="15"/>
  <c r="AX92" i="15"/>
  <c r="BB32" i="15"/>
  <c r="BD140" i="15"/>
  <c r="AX114" i="15"/>
  <c r="BD92" i="15"/>
  <c r="AZ5" i="15"/>
  <c r="BP154" i="16"/>
  <c r="BT154" i="16" s="1"/>
  <c r="BN152" i="16"/>
  <c r="BL150" i="16"/>
  <c r="BO149" i="16"/>
  <c r="BP146" i="16"/>
  <c r="BT146" i="16" s="1"/>
  <c r="BS145" i="16"/>
  <c r="BK145" i="16"/>
  <c r="BJ144" i="16"/>
  <c r="BP142" i="16"/>
  <c r="BT142" i="16" s="1"/>
  <c r="BN140" i="16"/>
  <c r="BL138" i="16"/>
  <c r="BR136" i="16"/>
  <c r="BJ136" i="16"/>
  <c r="BP134" i="16"/>
  <c r="BN132" i="16"/>
  <c r="AZ129" i="16"/>
  <c r="BN128" i="16"/>
  <c r="BL126" i="16"/>
  <c r="BR124" i="16"/>
  <c r="BJ124" i="16"/>
  <c r="BP122" i="16"/>
  <c r="BC113" i="16"/>
  <c r="AU113" i="16"/>
  <c r="BC109" i="16"/>
  <c r="AU109" i="16"/>
  <c r="BA107" i="16"/>
  <c r="AY105" i="16"/>
  <c r="AW103" i="16"/>
  <c r="BC101" i="16"/>
  <c r="AU101" i="16"/>
  <c r="AW99" i="16"/>
  <c r="BC97" i="16"/>
  <c r="AU97" i="16"/>
  <c r="BA95" i="16"/>
  <c r="AY93" i="16"/>
  <c r="BC89" i="16"/>
  <c r="AU89" i="16"/>
  <c r="BA87" i="16"/>
  <c r="AY85" i="16"/>
  <c r="AW83" i="16"/>
  <c r="BK82" i="16"/>
  <c r="BP76" i="16"/>
  <c r="BL72" i="16"/>
  <c r="BR70" i="16"/>
  <c r="BJ70" i="16"/>
  <c r="BP68" i="16"/>
  <c r="AU105" i="16"/>
  <c r="BA103" i="16"/>
  <c r="AY101" i="16"/>
  <c r="BA99" i="16"/>
  <c r="AY97" i="16"/>
  <c r="AW95" i="16"/>
  <c r="BC93" i="16"/>
  <c r="AU93" i="16"/>
  <c r="AY89" i="16"/>
  <c r="AW87" i="16"/>
  <c r="BC85" i="16"/>
  <c r="AU85" i="16"/>
  <c r="BA83" i="16"/>
  <c r="BL76" i="16"/>
  <c r="BP72" i="16"/>
  <c r="BN70" i="16"/>
  <c r="BL68" i="16"/>
  <c r="BP64" i="16"/>
  <c r="BN62" i="16"/>
  <c r="BL60" i="16"/>
  <c r="BR58" i="16"/>
  <c r="BJ58" i="16"/>
  <c r="BP56" i="16"/>
  <c r="BL52" i="16"/>
  <c r="BR50" i="16"/>
  <c r="BJ50" i="16"/>
  <c r="BP48" i="16"/>
  <c r="BN46" i="16"/>
  <c r="BL44" i="16"/>
  <c r="AZ36" i="16"/>
  <c r="BC35" i="16"/>
  <c r="AU35" i="16"/>
  <c r="BD32" i="16"/>
  <c r="AV32" i="16"/>
  <c r="AY31" i="16"/>
  <c r="AZ28" i="16"/>
  <c r="BD24" i="16"/>
  <c r="AV24" i="16"/>
  <c r="AZ20" i="16"/>
  <c r="BC19" i="16"/>
  <c r="AU19" i="16"/>
  <c r="BD16" i="16"/>
  <c r="AV16" i="16"/>
  <c r="AZ12" i="16"/>
  <c r="BC11" i="16"/>
  <c r="AU11" i="16"/>
  <c r="BD8" i="16"/>
  <c r="AV8" i="16"/>
  <c r="AW5" i="16"/>
  <c r="BE5" i="16" s="1"/>
  <c r="AZ4" i="16"/>
  <c r="BS154" i="16"/>
  <c r="BK154" i="16"/>
  <c r="BN149" i="16"/>
  <c r="BS146" i="16"/>
  <c r="BC141" i="16"/>
  <c r="AU141" i="16"/>
  <c r="AY137" i="16"/>
  <c r="BC133" i="16"/>
  <c r="AU133" i="16"/>
  <c r="AY129" i="16"/>
  <c r="BC125" i="16"/>
  <c r="AU125" i="16"/>
  <c r="BS115" i="16"/>
  <c r="BK115" i="16"/>
  <c r="BN114" i="16"/>
  <c r="BS111" i="16"/>
  <c r="BK111" i="16"/>
  <c r="BN110" i="16"/>
  <c r="BR106" i="16"/>
  <c r="BJ106" i="16"/>
  <c r="BN102" i="16"/>
  <c r="AZ99" i="16"/>
  <c r="BN98" i="16"/>
  <c r="AN201" i="16"/>
  <c r="BR94" i="16"/>
  <c r="BJ94" i="16"/>
  <c r="BS91" i="16"/>
  <c r="BT91" i="16" s="1"/>
  <c r="BK91" i="16"/>
  <c r="BN90" i="16"/>
  <c r="BR86" i="16"/>
  <c r="BJ86" i="16"/>
  <c r="BO76" i="16"/>
  <c r="AY71" i="16"/>
  <c r="BL64" i="16"/>
  <c r="BR62" i="16"/>
  <c r="BJ62" i="16"/>
  <c r="BP60" i="16"/>
  <c r="BN58" i="16"/>
  <c r="BL56" i="16"/>
  <c r="BP52" i="16"/>
  <c r="BN50" i="16"/>
  <c r="BL48" i="16"/>
  <c r="BR46" i="16"/>
  <c r="BJ46" i="16"/>
  <c r="BP44" i="16"/>
  <c r="AV43" i="16"/>
  <c r="BD36" i="16"/>
  <c r="AV36" i="16"/>
  <c r="AY35" i="16"/>
  <c r="AZ32" i="16"/>
  <c r="BC31" i="16"/>
  <c r="AU31" i="16"/>
  <c r="BD28" i="16"/>
  <c r="AV28" i="16"/>
  <c r="AZ24" i="16"/>
  <c r="BD20" i="16"/>
  <c r="AV20" i="16"/>
  <c r="AY19" i="16"/>
  <c r="AZ16" i="16"/>
  <c r="BD12" i="16"/>
  <c r="AV12" i="16"/>
  <c r="AY11" i="16"/>
  <c r="AZ8" i="16"/>
  <c r="BA5" i="16"/>
  <c r="BD4" i="16"/>
  <c r="AV4" i="16"/>
  <c r="BO154" i="16"/>
  <c r="AU153" i="16"/>
  <c r="BK150" i="16"/>
  <c r="BJ149" i="16"/>
  <c r="AY141" i="16"/>
  <c r="BC137" i="16"/>
  <c r="AU137" i="16"/>
  <c r="AY133" i="16"/>
  <c r="BC129" i="16"/>
  <c r="AU129" i="16"/>
  <c r="AY125" i="16"/>
  <c r="BC121" i="16"/>
  <c r="BO115" i="16"/>
  <c r="BR114" i="16"/>
  <c r="BJ114" i="16"/>
  <c r="BO111" i="16"/>
  <c r="BR110" i="16"/>
  <c r="BJ110" i="16"/>
  <c r="BT110" i="16" s="1"/>
  <c r="BN106" i="16"/>
  <c r="BR102" i="16"/>
  <c r="BJ102" i="16"/>
  <c r="AV99" i="16"/>
  <c r="BR98" i="16"/>
  <c r="BJ98" i="16"/>
  <c r="BN94" i="16"/>
  <c r="BO91" i="16"/>
  <c r="BR90" i="16"/>
  <c r="BJ90" i="16"/>
  <c r="BN86" i="16"/>
  <c r="BR82" i="16"/>
  <c r="BS76" i="16"/>
  <c r="BK76" i="16"/>
  <c r="BC71" i="16"/>
  <c r="AU71" i="16"/>
  <c r="BS64" i="16"/>
  <c r="BK64" i="16"/>
  <c r="BC59" i="16"/>
  <c r="AU59" i="16"/>
  <c r="BS52" i="16"/>
  <c r="BK52" i="16"/>
  <c r="BQ50" i="16"/>
  <c r="BC47" i="16"/>
  <c r="AU47" i="16"/>
  <c r="BO44" i="16"/>
  <c r="BO64" i="16"/>
  <c r="AY59" i="16"/>
  <c r="BK56" i="16"/>
  <c r="BO52" i="16"/>
  <c r="AY47" i="16"/>
  <c r="BK44" i="16"/>
  <c r="AY43" i="16"/>
  <c r="AU36" i="16"/>
  <c r="BK33" i="16"/>
  <c r="BT33" i="16" s="1"/>
  <c r="AU32" i="16"/>
  <c r="BK29" i="16"/>
  <c r="AY28" i="16"/>
  <c r="AP161" i="16"/>
  <c r="BC20" i="16"/>
  <c r="BO17" i="16"/>
  <c r="AY16" i="16"/>
  <c r="BO13" i="16"/>
  <c r="AU12" i="16"/>
  <c r="BO9" i="16"/>
  <c r="BC8" i="16"/>
  <c r="AZ5" i="16"/>
  <c r="BN154" i="16"/>
  <c r="BR150" i="16"/>
  <c r="BJ150" i="16"/>
  <c r="BN142" i="16"/>
  <c r="BR138" i="16"/>
  <c r="BJ138" i="16"/>
  <c r="BN134" i="16"/>
  <c r="BR130" i="16"/>
  <c r="BJ130" i="16"/>
  <c r="BN126" i="16"/>
  <c r="BR122" i="16"/>
  <c r="BJ122" i="16"/>
  <c r="BC107" i="16"/>
  <c r="AU107" i="16"/>
  <c r="AY103" i="16"/>
  <c r="AY99" i="16"/>
  <c r="BC95" i="16"/>
  <c r="AU95" i="16"/>
  <c r="BC87" i="16"/>
  <c r="AU87" i="16"/>
  <c r="AY83" i="16"/>
  <c r="BN76" i="16"/>
  <c r="BR72" i="16"/>
  <c r="BJ72" i="16"/>
  <c r="BN68" i="16"/>
  <c r="BR64" i="16"/>
  <c r="BJ64" i="16"/>
  <c r="BN60" i="16"/>
  <c r="BR56" i="16"/>
  <c r="BJ56" i="16"/>
  <c r="BN52" i="16"/>
  <c r="BR48" i="16"/>
  <c r="BJ48" i="16"/>
  <c r="BN44" i="16"/>
  <c r="BT44" i="16" s="1"/>
  <c r="BR37" i="16"/>
  <c r="BJ37" i="16"/>
  <c r="BN33" i="16"/>
  <c r="BR29" i="16"/>
  <c r="BJ29" i="16"/>
  <c r="BN25" i="16"/>
  <c r="BR21" i="16"/>
  <c r="BJ21" i="16"/>
  <c r="BN17" i="16"/>
  <c r="BR13" i="16"/>
  <c r="BJ13" i="16"/>
  <c r="BN9" i="16"/>
  <c r="BT9" i="16" s="1"/>
  <c r="BM13" i="16"/>
  <c r="AX5" i="16"/>
  <c r="BO37" i="16"/>
  <c r="BB35" i="16"/>
  <c r="BS33" i="16"/>
  <c r="BC32" i="16"/>
  <c r="BB31" i="16"/>
  <c r="BS29" i="16"/>
  <c r="BC28" i="16"/>
  <c r="BQ27" i="16"/>
  <c r="BC24" i="16"/>
  <c r="BS21" i="16"/>
  <c r="AU20" i="16"/>
  <c r="AX19" i="16"/>
  <c r="BQ15" i="16"/>
  <c r="BS13" i="16"/>
  <c r="BK13" i="16"/>
  <c r="AY12" i="16"/>
  <c r="BB11" i="16"/>
  <c r="BS9" i="16"/>
  <c r="BK9" i="16"/>
  <c r="BD5" i="16"/>
  <c r="AU4" i="16"/>
  <c r="BR154" i="16"/>
  <c r="BJ154" i="16"/>
  <c r="BN150" i="16"/>
  <c r="BR142" i="16"/>
  <c r="BJ142" i="16"/>
  <c r="BN138" i="16"/>
  <c r="BR134" i="16"/>
  <c r="BJ134" i="16"/>
  <c r="BN130" i="16"/>
  <c r="BT130" i="16" s="1"/>
  <c r="BR126" i="16"/>
  <c r="BJ126" i="16"/>
  <c r="BN122" i="16"/>
  <c r="AY107" i="16"/>
  <c r="BC103" i="16"/>
  <c r="AU103" i="16"/>
  <c r="BC99" i="16"/>
  <c r="AU99" i="16"/>
  <c r="AY95" i="16"/>
  <c r="AY87" i="16"/>
  <c r="BC83" i="16"/>
  <c r="AU83" i="16"/>
  <c r="BE83" i="16" s="1"/>
  <c r="BR76" i="16"/>
  <c r="BJ76" i="16"/>
  <c r="BN72" i="16"/>
  <c r="BR68" i="16"/>
  <c r="BJ68" i="16"/>
  <c r="BN64" i="16"/>
  <c r="BR60" i="16"/>
  <c r="BJ60" i="16"/>
  <c r="BT60" i="16" s="1"/>
  <c r="BN56" i="16"/>
  <c r="BR52" i="16"/>
  <c r="BJ52" i="16"/>
  <c r="BN48" i="16"/>
  <c r="BR44" i="16"/>
  <c r="BJ44" i="16"/>
  <c r="AX43" i="16"/>
  <c r="BN37" i="16"/>
  <c r="BR33" i="16"/>
  <c r="BJ33" i="16"/>
  <c r="BN29" i="16"/>
  <c r="BR25" i="16"/>
  <c r="BT25" i="16" s="1"/>
  <c r="BJ25" i="16"/>
  <c r="BN21" i="16"/>
  <c r="BR17" i="16"/>
  <c r="BJ17" i="16"/>
  <c r="BT17" i="16" s="1"/>
  <c r="BN13" i="16"/>
  <c r="BR9" i="16"/>
  <c r="BJ9" i="16"/>
  <c r="AN164" i="16"/>
  <c r="AF164" i="16"/>
  <c r="BQ115" i="16"/>
  <c r="BB103" i="16"/>
  <c r="AN163" i="16" s="1"/>
  <c r="BB99" i="16"/>
  <c r="AX87" i="16"/>
  <c r="AN162" i="16"/>
  <c r="AF162" i="16"/>
  <c r="AN161" i="16"/>
  <c r="AF161" i="16"/>
  <c r="BM21" i="16"/>
  <c r="BQ17" i="16"/>
  <c r="BQ13" i="16"/>
  <c r="BQ9" i="16"/>
  <c r="BB5" i="16"/>
  <c r="BD141" i="15"/>
  <c r="AW141" i="15"/>
  <c r="AU107" i="15"/>
  <c r="BC91" i="15"/>
  <c r="AX86" i="15"/>
  <c r="BA65" i="15"/>
  <c r="BA49" i="15"/>
  <c r="AX11" i="15"/>
  <c r="AY99" i="15"/>
  <c r="AW67" i="15"/>
  <c r="BJ151" i="16"/>
  <c r="BI151" i="16"/>
  <c r="BJ139" i="16"/>
  <c r="BI139" i="16"/>
  <c r="BJ131" i="16"/>
  <c r="BI131" i="16"/>
  <c r="BJ127" i="16"/>
  <c r="BI127" i="16"/>
  <c r="BB104" i="16"/>
  <c r="Z163" i="16"/>
  <c r="AT104" i="16"/>
  <c r="R163" i="16"/>
  <c r="BC18" i="15"/>
  <c r="AY65" i="15"/>
  <c r="AY49" i="15"/>
  <c r="AW37" i="15"/>
  <c r="BB143" i="16"/>
  <c r="Z164" i="16"/>
  <c r="AT143" i="16"/>
  <c r="R164" i="16"/>
  <c r="BA149" i="15"/>
  <c r="BA145" i="15"/>
  <c r="AW133" i="15"/>
  <c r="AV149" i="15"/>
  <c r="AX73" i="15"/>
  <c r="BD71" i="15"/>
  <c r="AV63" i="15"/>
  <c r="AX57" i="15"/>
  <c r="BD55" i="15"/>
  <c r="AY54" i="15"/>
  <c r="AV47" i="15"/>
  <c r="BB37" i="15"/>
  <c r="AU34" i="15"/>
  <c r="BD11" i="15"/>
  <c r="AZ11" i="15"/>
  <c r="AY140" i="15"/>
  <c r="BB67" i="15"/>
  <c r="AU64" i="15"/>
  <c r="AX66" i="15"/>
  <c r="AX166" i="15" s="1"/>
  <c r="BB62" i="15"/>
  <c r="AX58" i="15"/>
  <c r="BD56" i="15"/>
  <c r="AV37" i="15"/>
  <c r="AX27" i="15"/>
  <c r="BC12" i="15"/>
  <c r="BB96" i="15"/>
  <c r="BA12" i="15"/>
  <c r="BB139" i="15"/>
  <c r="AZ6" i="15"/>
  <c r="AX6" i="15"/>
  <c r="AX18" i="15"/>
  <c r="AX22" i="15"/>
  <c r="BA6" i="15"/>
  <c r="BE9" i="15"/>
  <c r="BE13" i="15"/>
  <c r="BE17" i="15"/>
  <c r="BA18" i="15"/>
  <c r="BE21" i="15"/>
  <c r="BA22" i="15"/>
  <c r="BB34" i="15"/>
  <c r="BA4" i="15"/>
  <c r="BE20" i="15"/>
  <c r="AU4" i="15"/>
  <c r="AV145" i="15"/>
  <c r="BE116" i="15"/>
  <c r="AV113" i="15"/>
  <c r="BB111" i="15"/>
  <c r="AX107" i="15"/>
  <c r="BD105" i="15"/>
  <c r="AV97" i="15"/>
  <c r="BB95" i="15"/>
  <c r="AX91" i="15"/>
  <c r="AX157" i="15"/>
  <c r="AU150" i="15"/>
  <c r="BB145" i="15"/>
  <c r="BC142" i="15"/>
  <c r="AX141" i="15"/>
  <c r="AY138" i="15"/>
  <c r="AZ135" i="15"/>
  <c r="AY94" i="15"/>
  <c r="AW149" i="15"/>
  <c r="AZ71" i="15"/>
  <c r="AU10" i="15"/>
  <c r="BB58" i="15"/>
  <c r="BB71" i="15"/>
  <c r="AV65" i="15"/>
  <c r="AY56" i="15"/>
  <c r="BD49" i="15"/>
  <c r="AW108" i="15"/>
  <c r="AU72" i="15"/>
  <c r="BC48" i="15"/>
  <c r="AY12" i="15"/>
  <c r="BB11" i="15"/>
  <c r="BA29" i="15"/>
  <c r="AU157" i="15"/>
  <c r="AX152" i="15"/>
  <c r="AY149" i="15"/>
  <c r="BB144" i="15"/>
  <c r="BC141" i="15"/>
  <c r="AX140" i="15"/>
  <c r="AU133" i="15"/>
  <c r="BB128" i="15"/>
  <c r="BD114" i="15"/>
  <c r="BB108" i="15"/>
  <c r="AW107" i="15"/>
  <c r="BA99" i="15"/>
  <c r="AX96" i="15"/>
  <c r="AU93" i="15"/>
  <c r="AW91" i="15"/>
  <c r="AX88" i="15"/>
  <c r="BD86" i="15"/>
  <c r="BB60" i="15"/>
  <c r="AY57" i="15"/>
  <c r="BB48" i="15"/>
  <c r="BD26" i="15"/>
  <c r="BD165" i="15" s="1"/>
  <c r="AX62" i="15"/>
  <c r="BB50" i="15"/>
  <c r="BC144" i="15"/>
  <c r="BD133" i="15"/>
  <c r="AZ129" i="15"/>
  <c r="BA126" i="15"/>
  <c r="AU126" i="15"/>
  <c r="BM151" i="16"/>
  <c r="BJ147" i="16"/>
  <c r="AG202" i="16" s="1"/>
  <c r="BI147" i="16"/>
  <c r="AF202" i="16" s="1"/>
  <c r="BJ143" i="16"/>
  <c r="BI143" i="16"/>
  <c r="BM139" i="16"/>
  <c r="BJ135" i="16"/>
  <c r="BI135" i="16"/>
  <c r="BM131" i="16"/>
  <c r="BM127" i="16"/>
  <c r="BJ123" i="16"/>
  <c r="BI123" i="16"/>
  <c r="BB112" i="16"/>
  <c r="AX104" i="16"/>
  <c r="V163" i="16"/>
  <c r="AX92" i="16"/>
  <c r="AX84" i="16"/>
  <c r="BM73" i="16"/>
  <c r="BM65" i="16"/>
  <c r="BM57" i="16"/>
  <c r="BM49" i="16"/>
  <c r="AX34" i="16"/>
  <c r="V161" i="16"/>
  <c r="AX26" i="16"/>
  <c r="AX18" i="16"/>
  <c r="AX10" i="16"/>
  <c r="AX152" i="16"/>
  <c r="BA151" i="16"/>
  <c r="BK148" i="16"/>
  <c r="BI148" i="16"/>
  <c r="BT148" i="16" s="1"/>
  <c r="AW147" i="16"/>
  <c r="AI164" i="16" s="1"/>
  <c r="AW143" i="16"/>
  <c r="U164" i="16"/>
  <c r="AX140" i="16"/>
  <c r="BA139" i="16"/>
  <c r="AW135" i="16"/>
  <c r="AX132" i="16"/>
  <c r="BA131" i="16"/>
  <c r="AW127" i="16"/>
  <c r="AX124" i="16"/>
  <c r="BA123" i="16"/>
  <c r="BK113" i="16"/>
  <c r="BI113" i="16"/>
  <c r="BK109" i="16"/>
  <c r="BI109" i="16"/>
  <c r="BL108" i="16"/>
  <c r="BM105" i="16"/>
  <c r="BP104" i="16"/>
  <c r="BK101" i="16"/>
  <c r="BI101" i="16"/>
  <c r="BL97" i="16"/>
  <c r="BI97" i="16"/>
  <c r="BL96" i="16"/>
  <c r="BM93" i="16"/>
  <c r="BP92" i="16"/>
  <c r="BL89" i="16"/>
  <c r="BI89" i="16"/>
  <c r="BL88" i="16"/>
  <c r="BM85" i="16"/>
  <c r="BP84" i="16"/>
  <c r="BM74" i="16"/>
  <c r="BA73" i="16"/>
  <c r="AW69" i="16"/>
  <c r="AI162" i="16" s="1"/>
  <c r="BS66" i="16"/>
  <c r="BI66" i="16"/>
  <c r="BL65" i="16"/>
  <c r="BM62" i="16"/>
  <c r="BA61" i="16"/>
  <c r="AW57" i="16"/>
  <c r="BL54" i="16"/>
  <c r="BI54" i="16"/>
  <c r="BL53" i="16"/>
  <c r="AX50" i="16"/>
  <c r="BA49" i="16"/>
  <c r="AW45" i="16"/>
  <c r="BK35" i="16"/>
  <c r="BI35" i="16"/>
  <c r="BL34" i="16"/>
  <c r="AX31" i="16"/>
  <c r="BK31" i="16"/>
  <c r="BI31" i="16"/>
  <c r="BL30" i="16"/>
  <c r="BM27" i="16"/>
  <c r="Y161" i="16"/>
  <c r="BA26" i="16"/>
  <c r="AX23" i="16"/>
  <c r="BL22" i="16"/>
  <c r="BB19" i="16"/>
  <c r="BA18" i="16"/>
  <c r="AX15" i="16"/>
  <c r="BL14" i="16"/>
  <c r="BK11" i="16"/>
  <c r="BI11" i="16"/>
  <c r="BL10" i="16"/>
  <c r="BQ7" i="16"/>
  <c r="AW6" i="16"/>
  <c r="BL152" i="16"/>
  <c r="BO151" i="16"/>
  <c r="AX149" i="16"/>
  <c r="BA148" i="16"/>
  <c r="BD147" i="16"/>
  <c r="AP164" i="16" s="1"/>
  <c r="AV147" i="16"/>
  <c r="AH164" i="16" s="1"/>
  <c r="AW144" i="16"/>
  <c r="AZ143" i="16"/>
  <c r="X164" i="16"/>
  <c r="BK143" i="16"/>
  <c r="BL140" i="16"/>
  <c r="BO139" i="16"/>
  <c r="BM137" i="16"/>
  <c r="BP136" i="16"/>
  <c r="AM202" i="16" s="1"/>
  <c r="BS135" i="16"/>
  <c r="BK135" i="16"/>
  <c r="BL132" i="16"/>
  <c r="BO131" i="16"/>
  <c r="BM129" i="16"/>
  <c r="BP128" i="16"/>
  <c r="BS127" i="16"/>
  <c r="BK127" i="16"/>
  <c r="BL124" i="16"/>
  <c r="BO123" i="16"/>
  <c r="AX121" i="16"/>
  <c r="AW113" i="16"/>
  <c r="AZ112" i="16"/>
  <c r="AW109" i="16"/>
  <c r="AZ108" i="16"/>
  <c r="AX106" i="16"/>
  <c r="BA105" i="16"/>
  <c r="BD104" i="16"/>
  <c r="AB163" i="16"/>
  <c r="AV104" i="16"/>
  <c r="T163" i="16"/>
  <c r="AW101" i="16"/>
  <c r="AW97" i="16"/>
  <c r="AZ96" i="16"/>
  <c r="AX94" i="16"/>
  <c r="BA93" i="16"/>
  <c r="BD92" i="16"/>
  <c r="AV92" i="16"/>
  <c r="AW89" i="16"/>
  <c r="AZ88" i="16"/>
  <c r="AX86" i="16"/>
  <c r="BA85" i="16"/>
  <c r="BD84" i="16"/>
  <c r="AV84" i="16"/>
  <c r="BB82" i="16"/>
  <c r="BM82" i="16"/>
  <c r="BL74" i="16"/>
  <c r="BO73" i="16"/>
  <c r="BM71" i="16"/>
  <c r="BP70" i="16"/>
  <c r="BS69" i="16"/>
  <c r="BK69" i="16"/>
  <c r="BL66" i="16"/>
  <c r="BO65" i="16"/>
  <c r="AG200" i="16"/>
  <c r="BM63" i="16"/>
  <c r="BP62" i="16"/>
  <c r="BS61" i="16"/>
  <c r="BK61" i="16"/>
  <c r="BL58" i="16"/>
  <c r="BO57" i="16"/>
  <c r="BM55" i="16"/>
  <c r="BP54" i="16"/>
  <c r="BS53" i="16"/>
  <c r="BK53" i="16"/>
  <c r="BL50" i="16"/>
  <c r="BO49" i="16"/>
  <c r="BM47" i="16"/>
  <c r="BP46" i="16"/>
  <c r="BS45" i="16"/>
  <c r="BK45" i="16"/>
  <c r="BQ43" i="16"/>
  <c r="BM36" i="16"/>
  <c r="BP35" i="16"/>
  <c r="BS34" i="16"/>
  <c r="BK34" i="16"/>
  <c r="BL31" i="16"/>
  <c r="BO30" i="16"/>
  <c r="BT29" i="16"/>
  <c r="BM28" i="16"/>
  <c r="BP27" i="16"/>
  <c r="BS26" i="16"/>
  <c r="BK26" i="16"/>
  <c r="BL23" i="16"/>
  <c r="BO22" i="16"/>
  <c r="BM20" i="16"/>
  <c r="BP19" i="16"/>
  <c r="AM199" i="16" s="1"/>
  <c r="BS18" i="16"/>
  <c r="BK18" i="16"/>
  <c r="BL15" i="16"/>
  <c r="BO14" i="16"/>
  <c r="BM12" i="16"/>
  <c r="BP11" i="16"/>
  <c r="BS10" i="16"/>
  <c r="BK10" i="16"/>
  <c r="BL7" i="16"/>
  <c r="BO6" i="16"/>
  <c r="BT5" i="16"/>
  <c r="BM4" i="16"/>
  <c r="AW153" i="16"/>
  <c r="AZ152" i="16"/>
  <c r="BC151" i="16"/>
  <c r="AU151" i="16"/>
  <c r="AX150" i="16"/>
  <c r="BA149" i="16"/>
  <c r="BD148" i="16"/>
  <c r="AV148" i="16"/>
  <c r="AY147" i="16"/>
  <c r="AW145" i="16"/>
  <c r="AZ144" i="16"/>
  <c r="BC143" i="16"/>
  <c r="AA164" i="16"/>
  <c r="AU143" i="16"/>
  <c r="S164" i="16"/>
  <c r="AX142" i="16"/>
  <c r="BA141" i="16"/>
  <c r="BD140" i="16"/>
  <c r="AV140" i="16"/>
  <c r="AY139" i="16"/>
  <c r="AW137" i="16"/>
  <c r="AZ136" i="16"/>
  <c r="BC135" i="16"/>
  <c r="AU135" i="16"/>
  <c r="AX134" i="16"/>
  <c r="BA133" i="16"/>
  <c r="BD132" i="16"/>
  <c r="AV132" i="16"/>
  <c r="AY131" i="16"/>
  <c r="AW129" i="16"/>
  <c r="AZ128" i="16"/>
  <c r="BC127" i="16"/>
  <c r="AU127" i="16"/>
  <c r="AX126" i="16"/>
  <c r="BE126" i="16" s="1"/>
  <c r="BA125" i="16"/>
  <c r="BD124" i="16"/>
  <c r="AV124" i="16"/>
  <c r="AY123" i="16"/>
  <c r="AX115" i="16"/>
  <c r="BL114" i="16"/>
  <c r="AZ113" i="16"/>
  <c r="AY112" i="16"/>
  <c r="BE112" i="16" s="1"/>
  <c r="AX111" i="16"/>
  <c r="BA110" i="16"/>
  <c r="BL110" i="16"/>
  <c r="AZ109" i="16"/>
  <c r="BN108" i="16"/>
  <c r="BB107" i="16"/>
  <c r="BM107" i="16"/>
  <c r="BA106" i="16"/>
  <c r="BE106" i="16" s="1"/>
  <c r="BD105" i="16"/>
  <c r="AV105" i="16"/>
  <c r="BJ104" i="16"/>
  <c r="AX103" i="16"/>
  <c r="AJ163" i="16" s="1"/>
  <c r="AW102" i="16"/>
  <c r="AW98" i="16"/>
  <c r="BS97" i="16"/>
  <c r="BK97" i="16"/>
  <c r="AH201" i="16" s="1"/>
  <c r="BN96" i="16"/>
  <c r="BB95" i="16"/>
  <c r="BM95" i="16"/>
  <c r="BP94" i="16"/>
  <c r="BS93" i="16"/>
  <c r="AV93" i="16"/>
  <c r="BR92" i="16"/>
  <c r="AU92" i="16"/>
  <c r="AX91" i="16"/>
  <c r="BA90" i="16"/>
  <c r="BL90" i="16"/>
  <c r="BK89" i="16"/>
  <c r="BN88" i="16"/>
  <c r="BQ87" i="16"/>
  <c r="BP86" i="16"/>
  <c r="BS85" i="16"/>
  <c r="BK85" i="16"/>
  <c r="AY84" i="16"/>
  <c r="BM83" i="16"/>
  <c r="BP82" i="16"/>
  <c r="AW75" i="16"/>
  <c r="AZ74" i="16"/>
  <c r="BC73" i="16"/>
  <c r="AU73" i="16"/>
  <c r="AX72" i="16"/>
  <c r="BA71" i="16"/>
  <c r="BD70" i="16"/>
  <c r="AV70" i="16"/>
  <c r="AY69" i="16"/>
  <c r="AK162" i="16" s="1"/>
  <c r="AW67" i="16"/>
  <c r="AZ66" i="16"/>
  <c r="BC65" i="16"/>
  <c r="AA162" i="16"/>
  <c r="AU65" i="16"/>
  <c r="S162" i="16"/>
  <c r="AX64" i="16"/>
  <c r="AJ162" i="16" s="1"/>
  <c r="BA63" i="16"/>
  <c r="BD62" i="16"/>
  <c r="AV62" i="16"/>
  <c r="AY61" i="16"/>
  <c r="AW59" i="16"/>
  <c r="AZ58" i="16"/>
  <c r="BC57" i="16"/>
  <c r="AU57" i="16"/>
  <c r="AX56" i="16"/>
  <c r="BE56" i="16" s="1"/>
  <c r="BA55" i="16"/>
  <c r="BD54" i="16"/>
  <c r="AV54" i="16"/>
  <c r="AY53" i="16"/>
  <c r="AW51" i="16"/>
  <c r="AZ50" i="16"/>
  <c r="BC49" i="16"/>
  <c r="AU49" i="16"/>
  <c r="AX48" i="16"/>
  <c r="BA47" i="16"/>
  <c r="BD46" i="16"/>
  <c r="AV46" i="16"/>
  <c r="AY45" i="16"/>
  <c r="AX37" i="16"/>
  <c r="BA36" i="16"/>
  <c r="BO35" i="16"/>
  <c r="BR34" i="16"/>
  <c r="AU34" i="16"/>
  <c r="AX33" i="16"/>
  <c r="BE33" i="16" s="1"/>
  <c r="BL32" i="16"/>
  <c r="BO31" i="16"/>
  <c r="BC30" i="16"/>
  <c r="AO161" i="16" s="1"/>
  <c r="AU30" i="16"/>
  <c r="AG161" i="16" s="1"/>
  <c r="AX29" i="16"/>
  <c r="BE29" i="16" s="1"/>
  <c r="BA28" i="16"/>
  <c r="BL28" i="16"/>
  <c r="BO27" i="16"/>
  <c r="W161" i="16"/>
  <c r="AY26" i="16"/>
  <c r="AX25" i="16"/>
  <c r="AJ161" i="16" s="1"/>
  <c r="AW24" i="16"/>
  <c r="AZ23" i="16"/>
  <c r="BN22" i="16"/>
  <c r="BQ21" i="16"/>
  <c r="AW20" i="16"/>
  <c r="AV19" i="16"/>
  <c r="AY18" i="16"/>
  <c r="AX17" i="16"/>
  <c r="AW16" i="16"/>
  <c r="BE16" i="16" s="1"/>
  <c r="AZ15" i="16"/>
  <c r="AY14" i="16"/>
  <c r="BL12" i="16"/>
  <c r="AZ11" i="16"/>
  <c r="AY10" i="16"/>
  <c r="BL8" i="16"/>
  <c r="AW4" i="16"/>
  <c r="AX147" i="16"/>
  <c r="AX143" i="16"/>
  <c r="V164" i="16"/>
  <c r="AX135" i="16"/>
  <c r="AX123" i="16"/>
  <c r="BQ112" i="16"/>
  <c r="BM104" i="16"/>
  <c r="BM92" i="16"/>
  <c r="BM84" i="16"/>
  <c r="AX69" i="16"/>
  <c r="BB65" i="16"/>
  <c r="Z162" i="16"/>
  <c r="AT65" i="16"/>
  <c r="R162" i="16"/>
  <c r="AX61" i="16"/>
  <c r="AX53" i="16"/>
  <c r="AX45" i="16"/>
  <c r="BM34" i="16"/>
  <c r="BJ30" i="16"/>
  <c r="BI30" i="16"/>
  <c r="BM26" i="16"/>
  <c r="BJ22" i="16"/>
  <c r="BI22" i="16"/>
  <c r="BM18" i="16"/>
  <c r="BJ14" i="16"/>
  <c r="BI14" i="16"/>
  <c r="BM10" i="16"/>
  <c r="BJ6" i="16"/>
  <c r="BI6" i="16"/>
  <c r="BB152" i="16"/>
  <c r="BM152" i="16"/>
  <c r="BP151" i="16"/>
  <c r="AX148" i="16"/>
  <c r="BA147" i="16"/>
  <c r="AM164" i="16" s="1"/>
  <c r="BL147" i="16"/>
  <c r="BK144" i="16"/>
  <c r="BI144" i="16"/>
  <c r="BL143" i="16"/>
  <c r="BM140" i="16"/>
  <c r="BP139" i="16"/>
  <c r="BK136" i="16"/>
  <c r="BI136" i="16"/>
  <c r="BL135" i="16"/>
  <c r="BM132" i="16"/>
  <c r="BP131" i="16"/>
  <c r="BK128" i="16"/>
  <c r="BI128" i="16"/>
  <c r="BL127" i="16"/>
  <c r="BM124" i="16"/>
  <c r="BP123" i="16"/>
  <c r="AX113" i="16"/>
  <c r="BA112" i="16"/>
  <c r="AX109" i="16"/>
  <c r="BA108" i="16"/>
  <c r="AW104" i="16"/>
  <c r="U163" i="16"/>
  <c r="AX101" i="16"/>
  <c r="AX97" i="16"/>
  <c r="BA96" i="16"/>
  <c r="AW92" i="16"/>
  <c r="AX89" i="16"/>
  <c r="BA88" i="16"/>
  <c r="AW84" i="16"/>
  <c r="BP73" i="16"/>
  <c r="BL70" i="16"/>
  <c r="BI70" i="16"/>
  <c r="BL69" i="16"/>
  <c r="AX66" i="16"/>
  <c r="BA65" i="16"/>
  <c r="Y162" i="16"/>
  <c r="BB62" i="16"/>
  <c r="BP61" i="16"/>
  <c r="BK58" i="16"/>
  <c r="AH200" i="16" s="1"/>
  <c r="BI58" i="16"/>
  <c r="BL57" i="16"/>
  <c r="AX54" i="16"/>
  <c r="BA53" i="16"/>
  <c r="BB50" i="16"/>
  <c r="BM50" i="16"/>
  <c r="BP49" i="16"/>
  <c r="BL45" i="16"/>
  <c r="AX35" i="16"/>
  <c r="BA34" i="16"/>
  <c r="BM31" i="16"/>
  <c r="BA30" i="16"/>
  <c r="AM161" i="16" s="1"/>
  <c r="BB27" i="16"/>
  <c r="BP26" i="16"/>
  <c r="BB23" i="16"/>
  <c r="BM23" i="16"/>
  <c r="BA22" i="16"/>
  <c r="BQ19" i="16"/>
  <c r="AN199" i="16" s="1"/>
  <c r="BP18" i="16"/>
  <c r="BB15" i="16"/>
  <c r="BM15" i="16"/>
  <c r="BA14" i="16"/>
  <c r="AX11" i="16"/>
  <c r="BA10" i="16"/>
  <c r="BK7" i="16"/>
  <c r="BI7" i="16"/>
  <c r="BL6" i="16"/>
  <c r="BE154" i="16"/>
  <c r="AX153" i="16"/>
  <c r="BA152" i="16"/>
  <c r="BD151" i="16"/>
  <c r="AV151" i="16"/>
  <c r="BM149" i="16"/>
  <c r="BP148" i="16"/>
  <c r="BS147" i="16"/>
  <c r="BK147" i="16"/>
  <c r="BL144" i="16"/>
  <c r="BO143" i="16"/>
  <c r="BE142" i="16"/>
  <c r="AX141" i="16"/>
  <c r="BA140" i="16"/>
  <c r="BD139" i="16"/>
  <c r="AV139" i="16"/>
  <c r="AW136" i="16"/>
  <c r="AZ135" i="16"/>
  <c r="BE134" i="16"/>
  <c r="AX133" i="16"/>
  <c r="BA132" i="16"/>
  <c r="BD131" i="16"/>
  <c r="AV131" i="16"/>
  <c r="AW128" i="16"/>
  <c r="AZ127" i="16"/>
  <c r="AX125" i="16"/>
  <c r="BA124" i="16"/>
  <c r="BD123" i="16"/>
  <c r="AV123" i="16"/>
  <c r="BB121" i="16"/>
  <c r="BL113" i="16"/>
  <c r="BO112" i="16"/>
  <c r="BL109" i="16"/>
  <c r="BO108" i="16"/>
  <c r="BM106" i="16"/>
  <c r="BP105" i="16"/>
  <c r="BS104" i="16"/>
  <c r="BK104" i="16"/>
  <c r="BL101" i="16"/>
  <c r="BO96" i="16"/>
  <c r="BM94" i="16"/>
  <c r="BP93" i="16"/>
  <c r="BS92" i="16"/>
  <c r="BK92" i="16"/>
  <c r="BO88" i="16"/>
  <c r="BM86" i="16"/>
  <c r="BP85" i="16"/>
  <c r="BS84" i="16"/>
  <c r="BK84" i="16"/>
  <c r="BQ82" i="16"/>
  <c r="BE76" i="16"/>
  <c r="AX75" i="16"/>
  <c r="BA74" i="16"/>
  <c r="BD73" i="16"/>
  <c r="AV73" i="16"/>
  <c r="AW70" i="16"/>
  <c r="AZ69" i="16"/>
  <c r="AL162" i="16" s="1"/>
  <c r="BE68" i="16"/>
  <c r="AX67" i="16"/>
  <c r="BE67" i="16" s="1"/>
  <c r="BA66" i="16"/>
  <c r="BD65" i="16"/>
  <c r="AB162" i="16"/>
  <c r="AV65" i="16"/>
  <c r="T162" i="16"/>
  <c r="AW62" i="16"/>
  <c r="AZ61" i="16"/>
  <c r="BE60" i="16"/>
  <c r="AX59" i="16"/>
  <c r="BA58" i="16"/>
  <c r="BD57" i="16"/>
  <c r="AV57" i="16"/>
  <c r="AW54" i="16"/>
  <c r="AZ53" i="16"/>
  <c r="BE52" i="16"/>
  <c r="AX51" i="16"/>
  <c r="BA50" i="16"/>
  <c r="BD49" i="16"/>
  <c r="AV49" i="16"/>
  <c r="AW46" i="16"/>
  <c r="AZ45" i="16"/>
  <c r="BE44" i="16"/>
  <c r="AW35" i="16"/>
  <c r="AZ34" i="16"/>
  <c r="AX32" i="16"/>
  <c r="BA31" i="16"/>
  <c r="BD30" i="16"/>
  <c r="AV30" i="16"/>
  <c r="AH161" i="16" s="1"/>
  <c r="AW27" i="16"/>
  <c r="AZ26" i="16"/>
  <c r="X161" i="16"/>
  <c r="BE25" i="16"/>
  <c r="AX24" i="16"/>
  <c r="BA23" i="16"/>
  <c r="BD22" i="16"/>
  <c r="AV22" i="16"/>
  <c r="AW19" i="16"/>
  <c r="AZ18" i="16"/>
  <c r="BE17" i="16"/>
  <c r="AX16" i="16"/>
  <c r="BA15" i="16"/>
  <c r="BD14" i="16"/>
  <c r="AV14" i="16"/>
  <c r="AW11" i="16"/>
  <c r="AZ10" i="16"/>
  <c r="BE9" i="16"/>
  <c r="AX8" i="16"/>
  <c r="BA7" i="16"/>
  <c r="BD6" i="16"/>
  <c r="AV6" i="16"/>
  <c r="BL153" i="16"/>
  <c r="BO152" i="16"/>
  <c r="BR151" i="16"/>
  <c r="BM150" i="16"/>
  <c r="BP149" i="16"/>
  <c r="BS148" i="16"/>
  <c r="BN147" i="16"/>
  <c r="BL145" i="16"/>
  <c r="BO144" i="16"/>
  <c r="BR143" i="16"/>
  <c r="BM142" i="16"/>
  <c r="BP141" i="16"/>
  <c r="BS140" i="16"/>
  <c r="BN139" i="16"/>
  <c r="BL137" i="16"/>
  <c r="BO136" i="16"/>
  <c r="BR135" i="16"/>
  <c r="BM134" i="16"/>
  <c r="BP133" i="16"/>
  <c r="BS132" i="16"/>
  <c r="BN131" i="16"/>
  <c r="BL129" i="16"/>
  <c r="BO128" i="16"/>
  <c r="BR127" i="16"/>
  <c r="BM126" i="16"/>
  <c r="BP125" i="16"/>
  <c r="BS124" i="16"/>
  <c r="BN123" i="16"/>
  <c r="AW121" i="16"/>
  <c r="BE121" i="16" s="1"/>
  <c r="BB115" i="16"/>
  <c r="BM115" i="16"/>
  <c r="BA114" i="16"/>
  <c r="BO113" i="16"/>
  <c r="BC112" i="16"/>
  <c r="BN112" i="16"/>
  <c r="BM111" i="16"/>
  <c r="BP110" i="16"/>
  <c r="BD109" i="16"/>
  <c r="BO109" i="16"/>
  <c r="BC108" i="16"/>
  <c r="BQ107" i="16"/>
  <c r="BT107" i="16" s="1"/>
  <c r="BP106" i="16"/>
  <c r="BS105" i="16"/>
  <c r="AY104" i="16"/>
  <c r="W163" i="16"/>
  <c r="BA102" i="16"/>
  <c r="BL102" i="16"/>
  <c r="AZ101" i="16"/>
  <c r="AX99" i="16"/>
  <c r="BL98" i="16"/>
  <c r="AZ97" i="16"/>
  <c r="BC96" i="16"/>
  <c r="AU96" i="16"/>
  <c r="BQ95" i="16"/>
  <c r="BT95" i="16" s="1"/>
  <c r="AW94" i="16"/>
  <c r="AZ93" i="16"/>
  <c r="BK93" i="16"/>
  <c r="BJ92" i="16"/>
  <c r="BM91" i="16"/>
  <c r="BP90" i="16"/>
  <c r="AZ89" i="16"/>
  <c r="BC88" i="16"/>
  <c r="AU88" i="16"/>
  <c r="AW86" i="16"/>
  <c r="AZ85" i="16"/>
  <c r="BC84" i="16"/>
  <c r="BN84" i="16"/>
  <c r="BL75" i="16"/>
  <c r="BO74" i="16"/>
  <c r="BR73" i="16"/>
  <c r="BJ73" i="16"/>
  <c r="BM72" i="16"/>
  <c r="BP71" i="16"/>
  <c r="BS70" i="16"/>
  <c r="BK70" i="16"/>
  <c r="BN69" i="16"/>
  <c r="BL67" i="16"/>
  <c r="BO66" i="16"/>
  <c r="BR65" i="16"/>
  <c r="BJ65" i="16"/>
  <c r="BM64" i="16"/>
  <c r="BP63" i="16"/>
  <c r="BS62" i="16"/>
  <c r="BK62" i="16"/>
  <c r="BN61" i="16"/>
  <c r="BL59" i="16"/>
  <c r="BO58" i="16"/>
  <c r="AL200" i="16" s="1"/>
  <c r="BR57" i="16"/>
  <c r="BJ57" i="16"/>
  <c r="BM56" i="16"/>
  <c r="BP55" i="16"/>
  <c r="BS54" i="16"/>
  <c r="BK54" i="16"/>
  <c r="BN53" i="16"/>
  <c r="BL51" i="16"/>
  <c r="BT51" i="16" s="1"/>
  <c r="BO50" i="16"/>
  <c r="BR49" i="16"/>
  <c r="BJ49" i="16"/>
  <c r="BM48" i="16"/>
  <c r="BT48" i="16" s="1"/>
  <c r="BP47" i="16"/>
  <c r="BS46" i="16"/>
  <c r="BK46" i="16"/>
  <c r="BN45" i="16"/>
  <c r="AW43" i="16"/>
  <c r="BM37" i="16"/>
  <c r="BP36" i="16"/>
  <c r="BD35" i="16"/>
  <c r="AV35" i="16"/>
  <c r="BA32" i="16"/>
  <c r="BD31" i="16"/>
  <c r="BR30" i="16"/>
  <c r="BP28" i="16"/>
  <c r="BD27" i="16"/>
  <c r="AA161" i="16"/>
  <c r="BC26" i="16"/>
  <c r="BN26" i="16"/>
  <c r="BA24" i="16"/>
  <c r="BL24" i="16"/>
  <c r="BT24" i="16" s="1"/>
  <c r="BO23" i="16"/>
  <c r="BC22" i="16"/>
  <c r="AU22" i="16"/>
  <c r="BL20" i="16"/>
  <c r="AZ19" i="16"/>
  <c r="BN18" i="16"/>
  <c r="BA16" i="16"/>
  <c r="BL16" i="16"/>
  <c r="BT16" i="16" s="1"/>
  <c r="BO15" i="16"/>
  <c r="BC14" i="16"/>
  <c r="BN14" i="16"/>
  <c r="BA12" i="16"/>
  <c r="BO11" i="16"/>
  <c r="BC10" i="16"/>
  <c r="BN10" i="16"/>
  <c r="BA8" i="16"/>
  <c r="AZ7" i="16"/>
  <c r="AY6" i="16"/>
  <c r="BL4" i="16"/>
  <c r="Z161" i="16"/>
  <c r="BB26" i="16"/>
  <c r="R161" i="16"/>
  <c r="AT26" i="16"/>
  <c r="BQ152" i="16"/>
  <c r="AW151" i="16"/>
  <c r="BP147" i="16"/>
  <c r="BA143" i="16"/>
  <c r="Y164" i="16"/>
  <c r="AW139" i="16"/>
  <c r="BA135" i="16"/>
  <c r="AW131" i="16"/>
  <c r="BA127" i="16"/>
  <c r="AW123" i="16"/>
  <c r="BP112" i="16"/>
  <c r="BP108" i="16"/>
  <c r="BK105" i="16"/>
  <c r="BI105" i="16"/>
  <c r="BL104" i="16"/>
  <c r="BP96" i="16"/>
  <c r="BL93" i="16"/>
  <c r="BI93" i="16"/>
  <c r="BL92" i="16"/>
  <c r="BP88" i="16"/>
  <c r="BL85" i="16"/>
  <c r="BI85" i="16"/>
  <c r="BL84" i="16"/>
  <c r="AW73" i="16"/>
  <c r="BA69" i="16"/>
  <c r="BP65" i="16"/>
  <c r="BQ62" i="16"/>
  <c r="AW61" i="16"/>
  <c r="BA57" i="16"/>
  <c r="BP53" i="16"/>
  <c r="AW49" i="16"/>
  <c r="BA45" i="16"/>
  <c r="BP34" i="16"/>
  <c r="BP30" i="16"/>
  <c r="U161" i="16"/>
  <c r="AW26" i="16"/>
  <c r="BQ23" i="16"/>
  <c r="BP22" i="16"/>
  <c r="BK19" i="16"/>
  <c r="BI19" i="16"/>
  <c r="AW18" i="16"/>
  <c r="BP14" i="16"/>
  <c r="BP10" i="16"/>
  <c r="BA6" i="16"/>
  <c r="BP152" i="16"/>
  <c r="BS151" i="16"/>
  <c r="BK151" i="16"/>
  <c r="AW148" i="16"/>
  <c r="AZ147" i="16"/>
  <c r="AL164" i="16" s="1"/>
  <c r="BE146" i="16"/>
  <c r="BA144" i="16"/>
  <c r="BD143" i="16"/>
  <c r="AB164" i="16"/>
  <c r="BP140" i="16"/>
  <c r="BS139" i="16"/>
  <c r="BK139" i="16"/>
  <c r="BL136" i="16"/>
  <c r="AI202" i="16" s="1"/>
  <c r="BO135" i="16"/>
  <c r="BP132" i="16"/>
  <c r="BS131" i="16"/>
  <c r="BK131" i="16"/>
  <c r="BL128" i="16"/>
  <c r="BO127" i="16"/>
  <c r="BT126" i="16"/>
  <c r="BP124" i="16"/>
  <c r="BS123" i="16"/>
  <c r="BK123" i="16"/>
  <c r="BE115" i="16"/>
  <c r="BA113" i="16"/>
  <c r="BD112" i="16"/>
  <c r="BE111" i="16"/>
  <c r="BA109" i="16"/>
  <c r="BD108" i="16"/>
  <c r="AV108" i="16"/>
  <c r="AH163" i="16" s="1"/>
  <c r="AW105" i="16"/>
  <c r="AZ104" i="16"/>
  <c r="X163" i="16"/>
  <c r="AG163" i="16"/>
  <c r="BA101" i="16"/>
  <c r="BA97" i="16"/>
  <c r="BD96" i="16"/>
  <c r="AV96" i="16"/>
  <c r="AW93" i="16"/>
  <c r="AZ92" i="16"/>
  <c r="BE91" i="16"/>
  <c r="BA89" i="16"/>
  <c r="BD88" i="16"/>
  <c r="AV88" i="16"/>
  <c r="AW85" i="16"/>
  <c r="AZ84" i="16"/>
  <c r="BP74" i="16"/>
  <c r="BS73" i="16"/>
  <c r="BK73" i="16"/>
  <c r="BO69" i="16"/>
  <c r="BP66" i="16"/>
  <c r="BS65" i="16"/>
  <c r="BK65" i="16"/>
  <c r="BL62" i="16"/>
  <c r="BO61" i="16"/>
  <c r="BP58" i="16"/>
  <c r="BS57" i="16"/>
  <c r="BK57" i="16"/>
  <c r="BO53" i="16"/>
  <c r="BP50" i="16"/>
  <c r="BS49" i="16"/>
  <c r="BK49" i="16"/>
  <c r="BL46" i="16"/>
  <c r="BO45" i="16"/>
  <c r="BL35" i="16"/>
  <c r="BO34" i="16"/>
  <c r="BP31" i="16"/>
  <c r="BS30" i="16"/>
  <c r="BK30" i="16"/>
  <c r="BL27" i="16"/>
  <c r="BO26" i="16"/>
  <c r="AG199" i="16"/>
  <c r="BP23" i="16"/>
  <c r="BS22" i="16"/>
  <c r="BK22" i="16"/>
  <c r="BL19" i="16"/>
  <c r="AI199" i="16" s="1"/>
  <c r="BO18" i="16"/>
  <c r="BP15" i="16"/>
  <c r="BS14" i="16"/>
  <c r="BK14" i="16"/>
  <c r="BL11" i="16"/>
  <c r="BO10" i="16"/>
  <c r="BP7" i="16"/>
  <c r="BS6" i="16"/>
  <c r="BK6" i="16"/>
  <c r="BA153" i="16"/>
  <c r="BE153" i="16" s="1"/>
  <c r="BD152" i="16"/>
  <c r="AV152" i="16"/>
  <c r="AY151" i="16"/>
  <c r="AW149" i="16"/>
  <c r="AZ148" i="16"/>
  <c r="BC147" i="16"/>
  <c r="AU147" i="16"/>
  <c r="BA145" i="16"/>
  <c r="BD144" i="16"/>
  <c r="AV144" i="16"/>
  <c r="AY143" i="16"/>
  <c r="W164" i="16"/>
  <c r="AW141" i="16"/>
  <c r="AZ140" i="16"/>
  <c r="BC139" i="16"/>
  <c r="AU139" i="16"/>
  <c r="BA137" i="16"/>
  <c r="BD136" i="16"/>
  <c r="AV136" i="16"/>
  <c r="AY135" i="16"/>
  <c r="AW133" i="16"/>
  <c r="AZ132" i="16"/>
  <c r="BC131" i="16"/>
  <c r="AU131" i="16"/>
  <c r="BA129" i="16"/>
  <c r="BD128" i="16"/>
  <c r="AV128" i="16"/>
  <c r="BE128" i="16" s="1"/>
  <c r="AY127" i="16"/>
  <c r="AW125" i="16"/>
  <c r="AZ124" i="16"/>
  <c r="BC123" i="16"/>
  <c r="AU123" i="16"/>
  <c r="BA121" i="16"/>
  <c r="BL121" i="16"/>
  <c r="BP114" i="16"/>
  <c r="BD113" i="16"/>
  <c r="BR112" i="16"/>
  <c r="BS109" i="16"/>
  <c r="AV109" i="16"/>
  <c r="BR108" i="16"/>
  <c r="AO201" i="16" s="1"/>
  <c r="AU108" i="16"/>
  <c r="AW106" i="16"/>
  <c r="AZ105" i="16"/>
  <c r="BC104" i="16"/>
  <c r="AA163" i="16"/>
  <c r="BN104" i="16"/>
  <c r="BP102" i="16"/>
  <c r="BT102" i="16" s="1"/>
  <c r="BD101" i="16"/>
  <c r="BO101" i="16"/>
  <c r="BA98" i="16"/>
  <c r="BE98" i="16" s="1"/>
  <c r="BO97" i="16"/>
  <c r="AL201" i="16" s="1"/>
  <c r="BR96" i="16"/>
  <c r="BJ96" i="16"/>
  <c r="BL94" i="16"/>
  <c r="BO93" i="16"/>
  <c r="AY92" i="16"/>
  <c r="BD89" i="16"/>
  <c r="BO89" i="16"/>
  <c r="BR88" i="16"/>
  <c r="BJ88" i="16"/>
  <c r="BL86" i="16"/>
  <c r="BO85" i="16"/>
  <c r="BR84" i="16"/>
  <c r="AU84" i="16"/>
  <c r="AW82" i="16"/>
  <c r="BA75" i="16"/>
  <c r="BD74" i="16"/>
  <c r="AV74" i="16"/>
  <c r="AY73" i="16"/>
  <c r="AW71" i="16"/>
  <c r="AZ70" i="16"/>
  <c r="BC69" i="16"/>
  <c r="AO162" i="16" s="1"/>
  <c r="AU69" i="16"/>
  <c r="BA67" i="16"/>
  <c r="BD66" i="16"/>
  <c r="AV66" i="16"/>
  <c r="AY65" i="16"/>
  <c r="W162" i="16"/>
  <c r="AW63" i="16"/>
  <c r="AZ62" i="16"/>
  <c r="BC61" i="16"/>
  <c r="AU61" i="16"/>
  <c r="BA59" i="16"/>
  <c r="BD58" i="16"/>
  <c r="AV58" i="16"/>
  <c r="AY57" i="16"/>
  <c r="AW55" i="16"/>
  <c r="BE55" i="16" s="1"/>
  <c r="AZ54" i="16"/>
  <c r="BC53" i="16"/>
  <c r="AU53" i="16"/>
  <c r="BA51" i="16"/>
  <c r="BE51" i="16" s="1"/>
  <c r="BD50" i="16"/>
  <c r="AV50" i="16"/>
  <c r="AY49" i="16"/>
  <c r="AW47" i="16"/>
  <c r="AZ46" i="16"/>
  <c r="BC45" i="16"/>
  <c r="AU45" i="16"/>
  <c r="BA43" i="16"/>
  <c r="BL43" i="16"/>
  <c r="BT43" i="16" s="1"/>
  <c r="AW36" i="16"/>
  <c r="BS35" i="16"/>
  <c r="AY34" i="16"/>
  <c r="BP32" i="16"/>
  <c r="BT32" i="16" s="1"/>
  <c r="BS31" i="16"/>
  <c r="AV31" i="16"/>
  <c r="AY30" i="16"/>
  <c r="AK161" i="16" s="1"/>
  <c r="BS27" i="16"/>
  <c r="AV27" i="16"/>
  <c r="BR26" i="16"/>
  <c r="BP24" i="16"/>
  <c r="BD23" i="16"/>
  <c r="BR22" i="16"/>
  <c r="BA20" i="16"/>
  <c r="BD19" i="16"/>
  <c r="BO19" i="16"/>
  <c r="AL199" i="16" s="1"/>
  <c r="BC18" i="16"/>
  <c r="BP16" i="16"/>
  <c r="BD15" i="16"/>
  <c r="AV15" i="16"/>
  <c r="BR14" i="16"/>
  <c r="AU14" i="16"/>
  <c r="BP12" i="16"/>
  <c r="BT12" i="16" s="1"/>
  <c r="BD11" i="16"/>
  <c r="BR10" i="16"/>
  <c r="AU10" i="16"/>
  <c r="BP8" i="16"/>
  <c r="BT8" i="16" s="1"/>
  <c r="BD7" i="16"/>
  <c r="BO7" i="16"/>
  <c r="BC6" i="16"/>
  <c r="BN6" i="16"/>
  <c r="BA4" i="16"/>
  <c r="BB5" i="15"/>
  <c r="AX65" i="16"/>
  <c r="V162" i="16"/>
  <c r="BE50" i="16"/>
  <c r="BJ34" i="16"/>
  <c r="BI34" i="16"/>
  <c r="BT31" i="16"/>
  <c r="BJ26" i="16"/>
  <c r="BI26" i="16"/>
  <c r="BJ18" i="16"/>
  <c r="BI18" i="16"/>
  <c r="BJ10" i="16"/>
  <c r="BI10" i="16"/>
  <c r="BK152" i="16"/>
  <c r="BI152" i="16"/>
  <c r="BL151" i="16"/>
  <c r="BP143" i="16"/>
  <c r="BK140" i="16"/>
  <c r="BI140" i="16"/>
  <c r="BL139" i="16"/>
  <c r="AJ202" i="16"/>
  <c r="BP135" i="16"/>
  <c r="BK132" i="16"/>
  <c r="BI132" i="16"/>
  <c r="BL131" i="16"/>
  <c r="BP127" i="16"/>
  <c r="BK124" i="16"/>
  <c r="BI124" i="16"/>
  <c r="BL123" i="16"/>
  <c r="AW108" i="16"/>
  <c r="BA104" i="16"/>
  <c r="Y163" i="16"/>
  <c r="AW96" i="16"/>
  <c r="BE94" i="16"/>
  <c r="BA92" i="16"/>
  <c r="AW88" i="16"/>
  <c r="BA84" i="16"/>
  <c r="BE75" i="16"/>
  <c r="BL73" i="16"/>
  <c r="BP69" i="16"/>
  <c r="AW65" i="16"/>
  <c r="U162" i="16"/>
  <c r="BL61" i="16"/>
  <c r="AJ200" i="16"/>
  <c r="BP57" i="16"/>
  <c r="AW53" i="16"/>
  <c r="BS50" i="16"/>
  <c r="BI50" i="16"/>
  <c r="BT50" i="16" s="1"/>
  <c r="BL49" i="16"/>
  <c r="BP45" i="16"/>
  <c r="AW34" i="16"/>
  <c r="AW30" i="16"/>
  <c r="AI161" i="16" s="1"/>
  <c r="BK27" i="16"/>
  <c r="BI27" i="16"/>
  <c r="BL26" i="16"/>
  <c r="BE24" i="16"/>
  <c r="BK23" i="16"/>
  <c r="BI23" i="16"/>
  <c r="AW22" i="16"/>
  <c r="BL18" i="16"/>
  <c r="BK15" i="16"/>
  <c r="BI15" i="16"/>
  <c r="AW14" i="16"/>
  <c r="AW10" i="16"/>
  <c r="BP6" i="16"/>
  <c r="AW152" i="16"/>
  <c r="AZ151" i="16"/>
  <c r="BE150" i="16"/>
  <c r="BL148" i="16"/>
  <c r="BO147" i="16"/>
  <c r="BP144" i="16"/>
  <c r="BS143" i="16"/>
  <c r="AV143" i="16"/>
  <c r="T164" i="16"/>
  <c r="AW140" i="16"/>
  <c r="AZ139" i="16"/>
  <c r="BE138" i="16"/>
  <c r="BA136" i="16"/>
  <c r="BD135" i="16"/>
  <c r="AV135" i="16"/>
  <c r="AW132" i="16"/>
  <c r="AZ131" i="16"/>
  <c r="BE130" i="16"/>
  <c r="BA128" i="16"/>
  <c r="BD127" i="16"/>
  <c r="AV127" i="16"/>
  <c r="AW124" i="16"/>
  <c r="AZ123" i="16"/>
  <c r="BE122" i="16"/>
  <c r="BT115" i="16"/>
  <c r="BP113" i="16"/>
  <c r="BS112" i="16"/>
  <c r="BT111" i="16"/>
  <c r="BP109" i="16"/>
  <c r="BS108" i="16"/>
  <c r="BK108" i="16"/>
  <c r="BL105" i="16"/>
  <c r="BO104" i="16"/>
  <c r="BT103" i="16"/>
  <c r="BP101" i="16"/>
  <c r="BT99" i="16"/>
  <c r="BP97" i="16"/>
  <c r="AM201" i="16" s="1"/>
  <c r="BS96" i="16"/>
  <c r="BK96" i="16"/>
  <c r="BO92" i="16"/>
  <c r="BP89" i="16"/>
  <c r="BS88" i="16"/>
  <c r="BK88" i="16"/>
  <c r="BO84" i="16"/>
  <c r="BT83" i="16"/>
  <c r="AX82" i="16"/>
  <c r="BJ82" i="16"/>
  <c r="BI82" i="16"/>
  <c r="AW74" i="16"/>
  <c r="AZ73" i="16"/>
  <c r="BE72" i="16"/>
  <c r="BA70" i="16"/>
  <c r="BD69" i="16"/>
  <c r="AP162" i="16" s="1"/>
  <c r="AV69" i="16"/>
  <c r="AH162" i="16" s="1"/>
  <c r="AW66" i="16"/>
  <c r="BE66" i="16" s="1"/>
  <c r="AZ65" i="16"/>
  <c r="X162" i="16"/>
  <c r="AG162" i="16"/>
  <c r="BA62" i="16"/>
  <c r="BD61" i="16"/>
  <c r="AV61" i="16"/>
  <c r="AW58" i="16"/>
  <c r="BE58" i="16" s="1"/>
  <c r="AZ57" i="16"/>
  <c r="BA54" i="16"/>
  <c r="BD53" i="16"/>
  <c r="AV53" i="16"/>
  <c r="AW50" i="16"/>
  <c r="AZ49" i="16"/>
  <c r="BE48" i="16"/>
  <c r="BA46" i="16"/>
  <c r="BD45" i="16"/>
  <c r="AV45" i="16"/>
  <c r="BM43" i="16"/>
  <c r="BE37" i="16"/>
  <c r="BA35" i="16"/>
  <c r="BD34" i="16"/>
  <c r="AV34" i="16"/>
  <c r="AW31" i="16"/>
  <c r="AZ30" i="16"/>
  <c r="AL161" i="16" s="1"/>
  <c r="BA27" i="16"/>
  <c r="BD26" i="16"/>
  <c r="AB161" i="16"/>
  <c r="AV26" i="16"/>
  <c r="T161" i="16"/>
  <c r="AW23" i="16"/>
  <c r="AZ22" i="16"/>
  <c r="BE21" i="16"/>
  <c r="BA19" i="16"/>
  <c r="BD18" i="16"/>
  <c r="AV18" i="16"/>
  <c r="AW15" i="16"/>
  <c r="AZ14" i="16"/>
  <c r="BE13" i="16"/>
  <c r="BA11" i="16"/>
  <c r="BD10" i="16"/>
  <c r="AV10" i="16"/>
  <c r="AW7" i="16"/>
  <c r="AZ6" i="16"/>
  <c r="BP153" i="16"/>
  <c r="BS152" i="16"/>
  <c r="BN151" i="16"/>
  <c r="BL149" i="16"/>
  <c r="BO148" i="16"/>
  <c r="BR147" i="16"/>
  <c r="BP145" i="16"/>
  <c r="BS144" i="16"/>
  <c r="BN143" i="16"/>
  <c r="BL141" i="16"/>
  <c r="BT141" i="16" s="1"/>
  <c r="BO140" i="16"/>
  <c r="BR139" i="16"/>
  <c r="BP137" i="16"/>
  <c r="BT137" i="16" s="1"/>
  <c r="BS136" i="16"/>
  <c r="AP202" i="16" s="1"/>
  <c r="BN135" i="16"/>
  <c r="BL133" i="16"/>
  <c r="BT133" i="16" s="1"/>
  <c r="BO132" i="16"/>
  <c r="BR131" i="16"/>
  <c r="BP129" i="16"/>
  <c r="BT129" i="16" s="1"/>
  <c r="BS128" i="16"/>
  <c r="BN127" i="16"/>
  <c r="BL125" i="16"/>
  <c r="BT125" i="16" s="1"/>
  <c r="BO124" i="16"/>
  <c r="BR123" i="16"/>
  <c r="BP121" i="16"/>
  <c r="AW114" i="16"/>
  <c r="BE114" i="16" s="1"/>
  <c r="BS113" i="16"/>
  <c r="AV113" i="16"/>
  <c r="AW110" i="16"/>
  <c r="BE110" i="16" s="1"/>
  <c r="AY108" i="16"/>
  <c r="BJ108" i="16"/>
  <c r="BL106" i="16"/>
  <c r="BO105" i="16"/>
  <c r="BR104" i="16"/>
  <c r="AU104" i="16"/>
  <c r="S163" i="16"/>
  <c r="BS101" i="16"/>
  <c r="AV101" i="16"/>
  <c r="BE101" i="16" s="1"/>
  <c r="BP98" i="16"/>
  <c r="BD97" i="16"/>
  <c r="AV97" i="16"/>
  <c r="AY96" i="16"/>
  <c r="BA94" i="16"/>
  <c r="BD93" i="16"/>
  <c r="BC92" i="16"/>
  <c r="BN92" i="16"/>
  <c r="AW90" i="16"/>
  <c r="BE90" i="16" s="1"/>
  <c r="BS89" i="16"/>
  <c r="AV89" i="16"/>
  <c r="AY88" i="16"/>
  <c r="BM87" i="16"/>
  <c r="BT87" i="16" s="1"/>
  <c r="BA86" i="16"/>
  <c r="BD85" i="16"/>
  <c r="AV85" i="16"/>
  <c r="BE85" i="16" s="1"/>
  <c r="BJ84" i="16"/>
  <c r="BA82" i="16"/>
  <c r="BL82" i="16"/>
  <c r="BP75" i="16"/>
  <c r="BS74" i="16"/>
  <c r="BK74" i="16"/>
  <c r="BN73" i="16"/>
  <c r="BL71" i="16"/>
  <c r="BT71" i="16" s="1"/>
  <c r="BO70" i="16"/>
  <c r="BR69" i="16"/>
  <c r="BJ69" i="16"/>
  <c r="BP67" i="16"/>
  <c r="BT67" i="16" s="1"/>
  <c r="BK66" i="16"/>
  <c r="BN65" i="16"/>
  <c r="BL63" i="16"/>
  <c r="BT63" i="16" s="1"/>
  <c r="BO62" i="16"/>
  <c r="BR61" i="16"/>
  <c r="BJ61" i="16"/>
  <c r="BP59" i="16"/>
  <c r="BT59" i="16" s="1"/>
  <c r="BS58" i="16"/>
  <c r="AP200" i="16" s="1"/>
  <c r="BN57" i="16"/>
  <c r="BL55" i="16"/>
  <c r="BO54" i="16"/>
  <c r="BR53" i="16"/>
  <c r="BJ53" i="16"/>
  <c r="BP51" i="16"/>
  <c r="BK50" i="16"/>
  <c r="BN49" i="16"/>
  <c r="BL47" i="16"/>
  <c r="BO46" i="16"/>
  <c r="BR45" i="16"/>
  <c r="BJ45" i="16"/>
  <c r="BT45" i="16" s="1"/>
  <c r="BP43" i="16"/>
  <c r="BL36" i="16"/>
  <c r="AZ35" i="16"/>
  <c r="BC34" i="16"/>
  <c r="BN34" i="16"/>
  <c r="AW32" i="16"/>
  <c r="AZ31" i="16"/>
  <c r="BN30" i="16"/>
  <c r="AK199" i="16" s="1"/>
  <c r="AW28" i="16"/>
  <c r="AZ27" i="16"/>
  <c r="S161" i="16"/>
  <c r="AU26" i="16"/>
  <c r="BE26" i="16" s="1"/>
  <c r="BS23" i="16"/>
  <c r="AV23" i="16"/>
  <c r="AY22" i="16"/>
  <c r="BP20" i="16"/>
  <c r="BT20" i="16" s="1"/>
  <c r="BS19" i="16"/>
  <c r="BR18" i="16"/>
  <c r="AU18" i="16"/>
  <c r="BS15" i="16"/>
  <c r="AW12" i="16"/>
  <c r="BS11" i="16"/>
  <c r="AV11" i="16"/>
  <c r="AW8" i="16"/>
  <c r="BE8" i="16" s="1"/>
  <c r="BS7" i="16"/>
  <c r="AV7" i="16"/>
  <c r="BR6" i="16"/>
  <c r="AU6" i="16"/>
  <c r="BE6" i="16" s="1"/>
  <c r="BP4" i="16"/>
  <c r="BT4" i="16" s="1"/>
  <c r="BA25" i="15"/>
  <c r="BE25" i="15" s="1"/>
  <c r="AK159" i="16"/>
  <c r="BE155" i="15"/>
  <c r="AU166" i="15"/>
  <c r="AW97" i="15"/>
  <c r="BD84" i="15"/>
  <c r="AP167" i="15"/>
  <c r="AV146" i="15"/>
  <c r="AV168" i="15" s="1"/>
  <c r="AV130" i="15"/>
  <c r="AT84" i="15"/>
  <c r="AF167" i="15"/>
  <c r="AD4" i="15"/>
  <c r="T165" i="15"/>
  <c r="X165" i="15"/>
  <c r="AB165" i="15"/>
  <c r="U165" i="15"/>
  <c r="Y165" i="15"/>
  <c r="W165" i="15"/>
  <c r="Z165" i="15"/>
  <c r="S165" i="15"/>
  <c r="R165" i="15"/>
  <c r="V165" i="15"/>
  <c r="AA165" i="15"/>
  <c r="AZ12" i="15"/>
  <c r="BE31" i="15"/>
  <c r="BC146" i="15"/>
  <c r="BC168" i="15" s="1"/>
  <c r="AY142" i="15"/>
  <c r="AW104" i="15"/>
  <c r="BE127" i="15"/>
  <c r="BA74" i="15"/>
  <c r="AX4" i="15"/>
  <c r="AY89" i="15"/>
  <c r="AW73" i="15"/>
  <c r="BD12" i="15"/>
  <c r="AZ18" i="15"/>
  <c r="BC29" i="15"/>
  <c r="BD35" i="15"/>
  <c r="BB29" i="15"/>
  <c r="BD36" i="15"/>
  <c r="AV4" i="15"/>
  <c r="AU148" i="15"/>
  <c r="AZ141" i="15"/>
  <c r="BC124" i="15"/>
  <c r="AO168" i="15"/>
  <c r="BD113" i="15"/>
  <c r="AY112" i="15"/>
  <c r="AV105" i="15"/>
  <c r="BD97" i="15"/>
  <c r="AY96" i="15"/>
  <c r="AZ93" i="15"/>
  <c r="AV89" i="15"/>
  <c r="AW86" i="15"/>
  <c r="AW152" i="15"/>
  <c r="BC150" i="15"/>
  <c r="AY146" i="15"/>
  <c r="AY168" i="15" s="1"/>
  <c r="AU142" i="15"/>
  <c r="BA140" i="15"/>
  <c r="AW136" i="15"/>
  <c r="AY130" i="15"/>
  <c r="AY126" i="15"/>
  <c r="AX97" i="15"/>
  <c r="AZ91" i="15"/>
  <c r="BB85" i="15"/>
  <c r="BB146" i="15"/>
  <c r="BB168" i="15" s="1"/>
  <c r="BB142" i="15"/>
  <c r="AZ140" i="15"/>
  <c r="BE139" i="15"/>
  <c r="BB130" i="15"/>
  <c r="AY136" i="15"/>
  <c r="BA150" i="15"/>
  <c r="AV85" i="15"/>
  <c r="AW96" i="15"/>
  <c r="BB89" i="15"/>
  <c r="AU74" i="15"/>
  <c r="BA72" i="15"/>
  <c r="AV71" i="15"/>
  <c r="BB69" i="15"/>
  <c r="BB53" i="15"/>
  <c r="BC50" i="15"/>
  <c r="AY46" i="15"/>
  <c r="AV35" i="15"/>
  <c r="BC34" i="15"/>
  <c r="BC26" i="15"/>
  <c r="BC165" i="15" s="1"/>
  <c r="AY72" i="15"/>
  <c r="AU60" i="15"/>
  <c r="BA142" i="15"/>
  <c r="AV148" i="15"/>
  <c r="AZ136" i="15"/>
  <c r="BC115" i="15"/>
  <c r="BC107" i="15"/>
  <c r="AV104" i="15"/>
  <c r="BC99" i="15"/>
  <c r="AZ96" i="15"/>
  <c r="AU91" i="15"/>
  <c r="BD88" i="15"/>
  <c r="AV84" i="15"/>
  <c r="AH167" i="15"/>
  <c r="AX74" i="15"/>
  <c r="AV72" i="15"/>
  <c r="AV64" i="15"/>
  <c r="AZ60" i="15"/>
  <c r="BD48" i="15"/>
  <c r="BB90" i="15"/>
  <c r="AZ73" i="15"/>
  <c r="AW70" i="15"/>
  <c r="AX67" i="15"/>
  <c r="BA58" i="15"/>
  <c r="AY60" i="15"/>
  <c r="BC36" i="15"/>
  <c r="BB35" i="15"/>
  <c r="BD29" i="15"/>
  <c r="BD74" i="15"/>
  <c r="AX48" i="15"/>
  <c r="AZ34" i="15"/>
  <c r="BC157" i="15"/>
  <c r="AV150" i="15"/>
  <c r="AZ142" i="15"/>
  <c r="AU141" i="15"/>
  <c r="BC133" i="15"/>
  <c r="BD130" i="15"/>
  <c r="AY129" i="15"/>
  <c r="BA115" i="15"/>
  <c r="AV114" i="15"/>
  <c r="AU105" i="15"/>
  <c r="AY97" i="15"/>
  <c r="BC93" i="15"/>
  <c r="AZ90" i="15"/>
  <c r="AU89" i="15"/>
  <c r="AV86" i="15"/>
  <c r="BD58" i="15"/>
  <c r="AV50" i="15"/>
  <c r="AX44" i="15"/>
  <c r="AJ166" i="15"/>
  <c r="AZ26" i="15"/>
  <c r="AZ165" i="15" s="1"/>
  <c r="AW29" i="15"/>
  <c r="AT44" i="15"/>
  <c r="AF166" i="15"/>
  <c r="AZ124" i="15"/>
  <c r="AL168" i="15"/>
  <c r="AZ44" i="15"/>
  <c r="AL166" i="15"/>
  <c r="AX150" i="15"/>
  <c r="BC84" i="15"/>
  <c r="AO167" i="15"/>
  <c r="AY44" i="15"/>
  <c r="AK166" i="15"/>
  <c r="BD150" i="15"/>
  <c r="AT124" i="15"/>
  <c r="AF168" i="15"/>
  <c r="BC105" i="15"/>
  <c r="AX89" i="15"/>
  <c r="BE23" i="15"/>
  <c r="BE33" i="15"/>
  <c r="AU12" i="15"/>
  <c r="AZ36" i="15"/>
  <c r="BE24" i="15"/>
  <c r="AZ105" i="15"/>
  <c r="AZ89" i="15"/>
  <c r="BC130" i="15"/>
  <c r="AW157" i="15"/>
  <c r="BE147" i="15"/>
  <c r="BA141" i="15"/>
  <c r="BE131" i="15"/>
  <c r="AV107" i="15"/>
  <c r="AX93" i="15"/>
  <c r="AY74" i="15"/>
  <c r="AW36" i="15"/>
  <c r="AW146" i="15"/>
  <c r="AW168" i="15" s="1"/>
  <c r="AV73" i="15"/>
  <c r="BD57" i="15"/>
  <c r="AW89" i="15"/>
  <c r="BB74" i="15"/>
  <c r="AV44" i="15"/>
  <c r="AH166" i="15"/>
  <c r="AX71" i="15"/>
  <c r="AU44" i="15"/>
  <c r="AG166" i="15"/>
  <c r="AY36" i="15"/>
  <c r="AZ4" i="15"/>
  <c r="BC73" i="15"/>
  <c r="BA71" i="15"/>
  <c r="BD34" i="15"/>
  <c r="AX105" i="15"/>
  <c r="AV34" i="15"/>
  <c r="AX12" i="15"/>
  <c r="BC35" i="15"/>
  <c r="AX36" i="15"/>
  <c r="BB12" i="15"/>
  <c r="AU37" i="15"/>
  <c r="BB36" i="15"/>
  <c r="AX37" i="15"/>
  <c r="AY152" i="15"/>
  <c r="BA146" i="15"/>
  <c r="BA168" i="15" s="1"/>
  <c r="BC140" i="15"/>
  <c r="AZ97" i="15"/>
  <c r="AU96" i="15"/>
  <c r="BC88" i="15"/>
  <c r="AY150" i="15"/>
  <c r="AU146" i="15"/>
  <c r="AW140" i="15"/>
  <c r="AU130" i="15"/>
  <c r="BA124" i="15"/>
  <c r="BD152" i="15"/>
  <c r="BD148" i="15"/>
  <c r="AX146" i="15"/>
  <c r="AX168" i="15" s="1"/>
  <c r="AX142" i="15"/>
  <c r="AV140" i="15"/>
  <c r="AV136" i="15"/>
  <c r="AX130" i="15"/>
  <c r="AU124" i="15"/>
  <c r="AW150" i="15"/>
  <c r="AY114" i="15"/>
  <c r="BB105" i="15"/>
  <c r="AV99" i="15"/>
  <c r="AU94" i="15"/>
  <c r="AU86" i="15"/>
  <c r="BB73" i="15"/>
  <c r="AW72" i="15"/>
  <c r="BA60" i="15"/>
  <c r="BB57" i="15"/>
  <c r="AY50" i="15"/>
  <c r="BA44" i="15"/>
  <c r="AM166" i="15"/>
  <c r="AW12" i="15"/>
  <c r="BD65" i="15"/>
  <c r="AW50" i="15"/>
  <c r="AV96" i="15"/>
  <c r="AZ88" i="15"/>
  <c r="BC71" i="15"/>
  <c r="AV60" i="15"/>
  <c r="AX50" i="15"/>
  <c r="AZ48" i="15"/>
  <c r="BD44" i="15"/>
  <c r="AP166" i="15"/>
  <c r="BA130" i="15"/>
  <c r="AZ107" i="15"/>
  <c r="BC72" i="15"/>
  <c r="BA66" i="15"/>
  <c r="BA166" i="15" s="1"/>
  <c r="BA50" i="15"/>
  <c r="AW74" i="15"/>
  <c r="AW66" i="15"/>
  <c r="AW166" i="15" s="1"/>
  <c r="BC44" i="15"/>
  <c r="AO166" i="15"/>
  <c r="AU36" i="15"/>
  <c r="BD37" i="15"/>
  <c r="AV29" i="15"/>
  <c r="BA36" i="15"/>
  <c r="AZ74" i="15"/>
  <c r="BB72" i="15"/>
  <c r="AV66" i="15"/>
  <c r="AV166" i="15" s="1"/>
  <c r="BB64" i="15"/>
  <c r="BD62" i="15"/>
  <c r="AX60" i="15"/>
  <c r="BC57" i="15"/>
  <c r="BB44" i="15"/>
  <c r="AN166" i="15"/>
  <c r="BC86" i="15"/>
  <c r="AY67" i="15"/>
  <c r="AU129" i="15"/>
  <c r="BE117" i="15"/>
  <c r="AU71" i="15"/>
  <c r="BA37" i="15"/>
  <c r="AW163" i="15"/>
  <c r="AJ163" i="15"/>
  <c r="U163" i="15"/>
  <c r="AT153" i="15"/>
  <c r="AZ153" i="15"/>
  <c r="AZ151" i="15"/>
  <c r="AW137" i="15"/>
  <c r="AU135" i="15"/>
  <c r="AZ111" i="15"/>
  <c r="AZ87" i="15"/>
  <c r="BD111" i="15"/>
  <c r="BD103" i="15"/>
  <c r="AV95" i="15"/>
  <c r="AV7" i="15"/>
  <c r="BC30" i="15"/>
  <c r="AX113" i="15"/>
  <c r="AZ45" i="15"/>
  <c r="AU151" i="15"/>
  <c r="AU103" i="15"/>
  <c r="AY95" i="15"/>
  <c r="AW77" i="15"/>
  <c r="AW69" i="15"/>
  <c r="AW61" i="15"/>
  <c r="BC59" i="15"/>
  <c r="AU47" i="15"/>
  <c r="BB47" i="15"/>
  <c r="BB59" i="15"/>
  <c r="BB7" i="15"/>
  <c r="AY77" i="15"/>
  <c r="BD70" i="15"/>
  <c r="AY69" i="15"/>
  <c r="AV54" i="15"/>
  <c r="AW51" i="15"/>
  <c r="BA47" i="15"/>
  <c r="AV22" i="15"/>
  <c r="BC125" i="15"/>
  <c r="AY110" i="15"/>
  <c r="BD76" i="15"/>
  <c r="BD138" i="15"/>
  <c r="AY137" i="15"/>
  <c r="AY125" i="15"/>
  <c r="AY113" i="15"/>
  <c r="AZ110" i="15"/>
  <c r="AV98" i="15"/>
  <c r="BD94" i="15"/>
  <c r="AY85" i="15"/>
  <c r="AZ54" i="15"/>
  <c r="BA51" i="15"/>
  <c r="BC45" i="15"/>
  <c r="AY103" i="15"/>
  <c r="AX63" i="15"/>
  <c r="AU153" i="15"/>
  <c r="AV94" i="15"/>
  <c r="BA55" i="15"/>
  <c r="BD22" i="15"/>
  <c r="BD6" i="15"/>
  <c r="BD14" i="15"/>
  <c r="BB6" i="15"/>
  <c r="BB14" i="15"/>
  <c r="BB22" i="15"/>
  <c r="AU7" i="15"/>
  <c r="AY35" i="15"/>
  <c r="AZ35" i="15"/>
  <c r="AW35" i="15"/>
  <c r="BA138" i="15"/>
  <c r="BB135" i="15"/>
  <c r="BC128" i="15"/>
  <c r="AZ125" i="15"/>
  <c r="BC112" i="15"/>
  <c r="AX111" i="15"/>
  <c r="AY108" i="15"/>
  <c r="AU104" i="15"/>
  <c r="AW98" i="15"/>
  <c r="AX95" i="15"/>
  <c r="AV151" i="15"/>
  <c r="AW148" i="15"/>
  <c r="AX145" i="15"/>
  <c r="AU138" i="15"/>
  <c r="BA136" i="15"/>
  <c r="AV135" i="15"/>
  <c r="BC126" i="15"/>
  <c r="BC98" i="15"/>
  <c r="AV87" i="15"/>
  <c r="BD137" i="15"/>
  <c r="AV157" i="15"/>
  <c r="BC151" i="15"/>
  <c r="AV144" i="15"/>
  <c r="BD136" i="15"/>
  <c r="BD128" i="15"/>
  <c r="BD145" i="15"/>
  <c r="AV141" i="15"/>
  <c r="AY128" i="15"/>
  <c r="AY84" i="15"/>
  <c r="BB151" i="15"/>
  <c r="BB113" i="15"/>
  <c r="BC110" i="15"/>
  <c r="BD107" i="15"/>
  <c r="BB93" i="15"/>
  <c r="AX85" i="15"/>
  <c r="AZ115" i="15"/>
  <c r="AV103" i="15"/>
  <c r="BC94" i="15"/>
  <c r="BA76" i="15"/>
  <c r="BC70" i="15"/>
  <c r="AX69" i="15"/>
  <c r="AZ63" i="15"/>
  <c r="AV59" i="15"/>
  <c r="AW56" i="15"/>
  <c r="BC54" i="15"/>
  <c r="AX53" i="15"/>
  <c r="BD51" i="15"/>
  <c r="AZ47" i="15"/>
  <c r="AU46" i="15"/>
  <c r="AY34" i="15"/>
  <c r="AU18" i="15"/>
  <c r="AY14" i="15"/>
  <c r="BC6" i="15"/>
  <c r="AW93" i="15"/>
  <c r="AY76" i="15"/>
  <c r="BB63" i="15"/>
  <c r="AU56" i="15"/>
  <c r="AX47" i="15"/>
  <c r="AX135" i="15"/>
  <c r="BB150" i="15"/>
  <c r="AX138" i="15"/>
  <c r="BA125" i="15"/>
  <c r="AV124" i="15"/>
  <c r="AZ112" i="15"/>
  <c r="AX110" i="15"/>
  <c r="AV108" i="15"/>
  <c r="BB106" i="15"/>
  <c r="BB167" i="15" s="1"/>
  <c r="AZ104" i="15"/>
  <c r="AX98" i="15"/>
  <c r="AU95" i="15"/>
  <c r="BA93" i="15"/>
  <c r="AY91" i="15"/>
  <c r="AY87" i="15"/>
  <c r="AZ84" i="15"/>
  <c r="AZ76" i="15"/>
  <c r="BB70" i="15"/>
  <c r="BD68" i="15"/>
  <c r="BD64" i="15"/>
  <c r="AU63" i="15"/>
  <c r="AU59" i="15"/>
  <c r="AW57" i="15"/>
  <c r="AU55" i="15"/>
  <c r="AW53" i="15"/>
  <c r="AY51" i="15"/>
  <c r="AW49" i="15"/>
  <c r="AY47" i="15"/>
  <c r="BA45" i="15"/>
  <c r="AY98" i="15"/>
  <c r="AU76" i="15"/>
  <c r="AZ69" i="15"/>
  <c r="BD61" i="15"/>
  <c r="AV57" i="15"/>
  <c r="AW54" i="15"/>
  <c r="BA46" i="15"/>
  <c r="AU84" i="15"/>
  <c r="AZ65" i="15"/>
  <c r="BC56" i="15"/>
  <c r="AX35" i="15"/>
  <c r="BC28" i="15"/>
  <c r="AZ37" i="15"/>
  <c r="AZ29" i="15"/>
  <c r="AY4" i="15"/>
  <c r="AU22" i="15"/>
  <c r="AU77" i="15"/>
  <c r="AZ70" i="15"/>
  <c r="AU69" i="15"/>
  <c r="BA67" i="15"/>
  <c r="BC65" i="15"/>
  <c r="AX64" i="15"/>
  <c r="AZ62" i="15"/>
  <c r="BA59" i="15"/>
  <c r="AU57" i="15"/>
  <c r="AY53" i="15"/>
  <c r="BD46" i="15"/>
  <c r="AY30" i="15"/>
  <c r="AZ133" i="15"/>
  <c r="BA104" i="15"/>
  <c r="AZ30" i="15"/>
  <c r="AV112" i="15"/>
  <c r="AU115" i="15"/>
  <c r="BA61" i="15"/>
  <c r="BA128" i="15"/>
  <c r="AU114" i="15"/>
  <c r="BC153" i="15"/>
  <c r="AZ150" i="15"/>
  <c r="AU149" i="15"/>
  <c r="BC145" i="15"/>
  <c r="AX144" i="15"/>
  <c r="BD142" i="15"/>
  <c r="AY141" i="15"/>
  <c r="AZ138" i="15"/>
  <c r="AU137" i="15"/>
  <c r="BA135" i="15"/>
  <c r="AX128" i="15"/>
  <c r="BD126" i="15"/>
  <c r="AU125" i="15"/>
  <c r="AZ114" i="15"/>
  <c r="AU113" i="15"/>
  <c r="BA111" i="15"/>
  <c r="AX108" i="15"/>
  <c r="BD106" i="15"/>
  <c r="BD167" i="15" s="1"/>
  <c r="AY105" i="15"/>
  <c r="BA103" i="15"/>
  <c r="AW99" i="15"/>
  <c r="BC97" i="15"/>
  <c r="AZ94" i="15"/>
  <c r="BD90" i="15"/>
  <c r="AZ86" i="15"/>
  <c r="AU85" i="15"/>
  <c r="BB56" i="15"/>
  <c r="BC53" i="15"/>
  <c r="AU45" i="15"/>
  <c r="AZ22" i="15"/>
  <c r="BD156" i="15"/>
  <c r="AZ95" i="15"/>
  <c r="BA91" i="15"/>
  <c r="AV132" i="15"/>
  <c r="BE132" i="15" s="1"/>
  <c r="AX90" i="15"/>
  <c r="AZ56" i="15"/>
  <c r="AZ57" i="15"/>
  <c r="AZ146" i="15"/>
  <c r="AZ168" i="15" s="1"/>
  <c r="AU73" i="15"/>
  <c r="BC49" i="15"/>
  <c r="AX30" i="15"/>
  <c r="AW7" i="15"/>
  <c r="BD153" i="15"/>
  <c r="BB103" i="15"/>
  <c r="BB87" i="15"/>
  <c r="BB153" i="15"/>
  <c r="BB137" i="15"/>
  <c r="AZ145" i="15"/>
  <c r="AY151" i="15"/>
  <c r="AV125" i="15"/>
  <c r="AV153" i="15"/>
  <c r="BB77" i="15"/>
  <c r="BB61" i="15"/>
  <c r="BB45" i="15"/>
  <c r="AY6" i="15"/>
  <c r="BC14" i="15"/>
  <c r="AU6" i="15"/>
  <c r="AY22" i="15"/>
  <c r="BC135" i="15"/>
  <c r="BC95" i="15"/>
  <c r="BA153" i="15"/>
  <c r="BB126" i="15"/>
  <c r="AW125" i="15"/>
  <c r="BA113" i="15"/>
  <c r="BC111" i="15"/>
  <c r="BB94" i="15"/>
  <c r="AU87" i="15"/>
  <c r="BA85" i="15"/>
  <c r="BB54" i="15"/>
  <c r="AU51" i="15"/>
  <c r="BB46" i="15"/>
  <c r="AW45" i="15"/>
  <c r="AZ7" i="15"/>
  <c r="BC68" i="15"/>
  <c r="AV61" i="15"/>
  <c r="AV53" i="15"/>
  <c r="AW145" i="15"/>
  <c r="BD77" i="15"/>
  <c r="BA54" i="15"/>
  <c r="BB76" i="15"/>
  <c r="AV70" i="15"/>
  <c r="BB68" i="15"/>
  <c r="BC61" i="15"/>
  <c r="AW59" i="15"/>
  <c r="AV46" i="15"/>
  <c r="BC148" i="15"/>
  <c r="AU98" i="15"/>
  <c r="BA53" i="15"/>
  <c r="BC55" i="15"/>
  <c r="AX151" i="15"/>
  <c r="AY153" i="15"/>
  <c r="BA151" i="15"/>
  <c r="BB148" i="15"/>
  <c r="AY145" i="15"/>
  <c r="AT144" i="15"/>
  <c r="AU144" i="15"/>
  <c r="AV138" i="15"/>
  <c r="BB136" i="15"/>
  <c r="AW135" i="15"/>
  <c r="AZ126" i="15"/>
  <c r="BB124" i="15"/>
  <c r="BB112" i="15"/>
  <c r="AW111" i="15"/>
  <c r="AZ106" i="15"/>
  <c r="AZ167" i="15" s="1"/>
  <c r="AW103" i="15"/>
  <c r="BD98" i="15"/>
  <c r="BA95" i="15"/>
  <c r="BA87" i="15"/>
  <c r="BB84" i="15"/>
  <c r="BA63" i="15"/>
  <c r="AU53" i="15"/>
  <c r="AW47" i="15"/>
  <c r="AT16" i="15"/>
  <c r="BA16" i="15"/>
  <c r="AX106" i="15"/>
  <c r="AX167" i="15" s="1"/>
  <c r="AW84" i="15"/>
  <c r="BC47" i="15"/>
  <c r="BB51" i="15"/>
  <c r="AV110" i="15"/>
  <c r="AV6" i="15"/>
  <c r="AV14" i="15"/>
  <c r="AZ16" i="15"/>
  <c r="BD18" i="15"/>
  <c r="BB16" i="15"/>
  <c r="BB28" i="15"/>
  <c r="AW6" i="15"/>
  <c r="BC7" i="15"/>
  <c r="AW14" i="15"/>
  <c r="AW18" i="15"/>
  <c r="AW22" i="15"/>
  <c r="AW30" i="15"/>
  <c r="AW34" i="15"/>
  <c r="BB30" i="15"/>
  <c r="AX34" i="15"/>
  <c r="AT26" i="15"/>
  <c r="AT165" i="15" s="1"/>
  <c r="AU26" i="15"/>
  <c r="AZ28" i="15"/>
  <c r="BA7" i="15"/>
  <c r="AU28" i="15"/>
  <c r="AZ137" i="15"/>
  <c r="AZ113" i="15"/>
  <c r="AU112" i="15"/>
  <c r="BA110" i="15"/>
  <c r="BB107" i="15"/>
  <c r="AW106" i="15"/>
  <c r="AW167" i="15" s="1"/>
  <c r="BC104" i="15"/>
  <c r="AX103" i="15"/>
  <c r="BA94" i="15"/>
  <c r="AV93" i="15"/>
  <c r="BB91" i="15"/>
  <c r="AX87" i="15"/>
  <c r="BB157" i="15"/>
  <c r="AX153" i="15"/>
  <c r="BD151" i="15"/>
  <c r="BA144" i="15"/>
  <c r="BB141" i="15"/>
  <c r="BC138" i="15"/>
  <c r="AX137" i="15"/>
  <c r="BD135" i="15"/>
  <c r="BB125" i="15"/>
  <c r="BD95" i="15"/>
  <c r="BA157" i="15"/>
  <c r="AZ148" i="15"/>
  <c r="BA137" i="15"/>
  <c r="AY135" i="15"/>
  <c r="BA133" i="15"/>
  <c r="AV128" i="15"/>
  <c r="AV133" i="15"/>
  <c r="AZ157" i="15"/>
  <c r="AY144" i="15"/>
  <c r="BC136" i="15"/>
  <c r="AW130" i="15"/>
  <c r="AY124" i="15"/>
  <c r="AZ85" i="15"/>
  <c r="AW142" i="15"/>
  <c r="AX125" i="15"/>
  <c r="AV115" i="15"/>
  <c r="AW112" i="15"/>
  <c r="AY106" i="15"/>
  <c r="AY167" i="15" s="1"/>
  <c r="AZ103" i="15"/>
  <c r="AZ99" i="15"/>
  <c r="AV91" i="15"/>
  <c r="BD87" i="15"/>
  <c r="BA84" i="15"/>
  <c r="BA112" i="15"/>
  <c r="AU106" i="15"/>
  <c r="BB97" i="15"/>
  <c r="AX77" i="15"/>
  <c r="AU70" i="15"/>
  <c r="BA68" i="15"/>
  <c r="BB65" i="15"/>
  <c r="AW64" i="15"/>
  <c r="AX61" i="15"/>
  <c r="BD59" i="15"/>
  <c r="AZ55" i="15"/>
  <c r="AU54" i="15"/>
  <c r="AV51" i="15"/>
  <c r="BB49" i="15"/>
  <c r="BC46" i="15"/>
  <c r="AX45" i="15"/>
  <c r="AY10" i="15"/>
  <c r="BE10" i="15" s="1"/>
  <c r="AY18" i="15"/>
  <c r="AU14" i="15"/>
  <c r="BC10" i="15"/>
  <c r="BD7" i="15"/>
  <c r="AU30" i="15"/>
  <c r="BA105" i="15"/>
  <c r="BD73" i="15"/>
  <c r="BD69" i="15"/>
  <c r="BC64" i="15"/>
  <c r="AZ61" i="15"/>
  <c r="AZ53" i="15"/>
  <c r="AZ49" i="15"/>
  <c r="AW46" i="15"/>
  <c r="AW153" i="15"/>
  <c r="AZ144" i="15"/>
  <c r="AX126" i="15"/>
  <c r="BD124" i="15"/>
  <c r="AY115" i="15"/>
  <c r="AW113" i="15"/>
  <c r="AU111" i="15"/>
  <c r="AY107" i="15"/>
  <c r="AW105" i="15"/>
  <c r="BC103" i="15"/>
  <c r="AU99" i="15"/>
  <c r="BA97" i="15"/>
  <c r="AX94" i="15"/>
  <c r="BB86" i="15"/>
  <c r="AW85" i="15"/>
  <c r="BA77" i="15"/>
  <c r="BA73" i="15"/>
  <c r="BA69" i="15"/>
  <c r="BC67" i="15"/>
  <c r="BC63" i="15"/>
  <c r="AV56" i="15"/>
  <c r="AX54" i="15"/>
  <c r="AX46" i="15"/>
  <c r="AY111" i="15"/>
  <c r="AX70" i="15"/>
  <c r="AZ77" i="15"/>
  <c r="AU68" i="15"/>
  <c r="AY64" i="15"/>
  <c r="AX59" i="15"/>
  <c r="BB55" i="15"/>
  <c r="AV49" i="15"/>
  <c r="AY86" i="15"/>
  <c r="AV77" i="15"/>
  <c r="AY68" i="15"/>
  <c r="BD53" i="15"/>
  <c r="AV45" i="15"/>
  <c r="BA34" i="15"/>
  <c r="BC4" i="15"/>
  <c r="AY28" i="15"/>
  <c r="AY16" i="15"/>
  <c r="AX7" i="15"/>
  <c r="BC77" i="15"/>
  <c r="AX76" i="15"/>
  <c r="AY73" i="15"/>
  <c r="AW71" i="15"/>
  <c r="BC69" i="15"/>
  <c r="AX68" i="15"/>
  <c r="AZ66" i="15"/>
  <c r="AZ166" i="15" s="1"/>
  <c r="AU65" i="15"/>
  <c r="AW63" i="15"/>
  <c r="AU61" i="15"/>
  <c r="AZ58" i="15"/>
  <c r="BD54" i="15"/>
  <c r="AY45" i="15"/>
  <c r="AV30" i="15"/>
  <c r="BC16" i="15"/>
  <c r="AV11" i="15"/>
  <c r="AW124" i="15"/>
  <c r="BD91" i="15"/>
  <c r="BB138" i="15"/>
  <c r="AW65" i="15"/>
  <c r="BC87" i="15"/>
  <c r="BC22" i="15"/>
  <c r="BD157" i="15"/>
  <c r="AY157" i="15"/>
  <c r="BB152" i="15"/>
  <c r="AW151" i="15"/>
  <c r="BC149" i="15"/>
  <c r="AX148" i="15"/>
  <c r="BD146" i="15"/>
  <c r="BD168" i="15" s="1"/>
  <c r="AU145" i="15"/>
  <c r="AV142" i="15"/>
  <c r="BB140" i="15"/>
  <c r="BC137" i="15"/>
  <c r="AX136" i="15"/>
  <c r="AY133" i="15"/>
  <c r="AZ130" i="15"/>
  <c r="AV126" i="15"/>
  <c r="AX124" i="15"/>
  <c r="AW115" i="15"/>
  <c r="BC113" i="15"/>
  <c r="AX112" i="15"/>
  <c r="BD110" i="15"/>
  <c r="BA107" i="15"/>
  <c r="AV106" i="15"/>
  <c r="AV167" i="15" s="1"/>
  <c r="BB104" i="15"/>
  <c r="AZ98" i="15"/>
  <c r="AU97" i="15"/>
  <c r="AW95" i="15"/>
  <c r="AY93" i="15"/>
  <c r="AV90" i="15"/>
  <c r="BE90" i="15" s="1"/>
  <c r="BB88" i="15"/>
  <c r="AW87" i="15"/>
  <c r="BC85" i="15"/>
  <c r="AX84" i="15"/>
  <c r="AV62" i="15"/>
  <c r="AV58" i="15"/>
  <c r="AW55" i="15"/>
  <c r="AX52" i="15"/>
  <c r="BE52" i="15" s="1"/>
  <c r="AU49" i="15"/>
  <c r="AZ46" i="15"/>
  <c r="BD30" i="15"/>
  <c r="BB4" i="15"/>
  <c r="AV111" i="15"/>
  <c r="BA28" i="15"/>
  <c r="AY59" i="15"/>
  <c r="AZ108" i="15"/>
  <c r="AV68" i="15"/>
  <c r="AV69" i="15"/>
  <c r="BD45" i="15"/>
  <c r="AX104" i="15"/>
  <c r="AY61" i="15"/>
  <c r="AV26" i="15"/>
  <c r="AV165" i="15" s="1"/>
  <c r="F49" i="3"/>
  <c r="B46" i="3"/>
  <c r="B45" i="3"/>
  <c r="B44" i="3"/>
  <c r="B43" i="3"/>
  <c r="D41" i="3"/>
  <c r="D42" i="3"/>
  <c r="E42" i="3"/>
  <c r="F42" i="3"/>
  <c r="G42" i="3"/>
  <c r="H42" i="3"/>
  <c r="I42" i="3"/>
  <c r="J42" i="3"/>
  <c r="K42" i="3"/>
  <c r="L42" i="3"/>
  <c r="M42" i="3"/>
  <c r="C42" i="3"/>
  <c r="AC37" i="14"/>
  <c r="AM38" i="3" s="1"/>
  <c r="AM100" i="3" s="1"/>
  <c r="Y37" i="14"/>
  <c r="O38" i="3" s="1"/>
  <c r="O100" i="3" s="1"/>
  <c r="W37" i="14"/>
  <c r="C38" i="3" s="1"/>
  <c r="C100" i="3" s="1"/>
  <c r="AC36" i="14"/>
  <c r="AM37" i="3" s="1"/>
  <c r="AM99" i="3" s="1"/>
  <c r="AA36" i="14"/>
  <c r="AA37" i="3" s="1"/>
  <c r="AA99" i="3" s="1"/>
  <c r="Y36" i="14"/>
  <c r="O37" i="3" s="1"/>
  <c r="W36" i="14"/>
  <c r="C37" i="3" s="1"/>
  <c r="C99" i="3" s="1"/>
  <c r="AC35" i="14"/>
  <c r="AM36" i="3" s="1"/>
  <c r="Y35" i="14"/>
  <c r="O36" i="3" s="1"/>
  <c r="O98" i="3" s="1"/>
  <c r="W35" i="14"/>
  <c r="C36" i="3" s="1"/>
  <c r="C98" i="3" s="1"/>
  <c r="AC34" i="14"/>
  <c r="AM35" i="3" s="1"/>
  <c r="AM97" i="3" s="1"/>
  <c r="AA34" i="14"/>
  <c r="AA35" i="3" s="1"/>
  <c r="AA97" i="3" s="1"/>
  <c r="Y34" i="14"/>
  <c r="O35" i="3" s="1"/>
  <c r="O97" i="3" s="1"/>
  <c r="W34" i="14"/>
  <c r="C35" i="3" s="1"/>
  <c r="C97" i="3" s="1"/>
  <c r="AC33" i="14"/>
  <c r="AM34" i="3" s="1"/>
  <c r="AM96" i="3" s="1"/>
  <c r="Y33" i="14"/>
  <c r="O34" i="3" s="1"/>
  <c r="O96" i="3" s="1"/>
  <c r="W33" i="14"/>
  <c r="C34" i="3" s="1"/>
  <c r="C96" i="3" s="1"/>
  <c r="AC32" i="14"/>
  <c r="AM33" i="3" s="1"/>
  <c r="AM95" i="3" s="1"/>
  <c r="AA32" i="14"/>
  <c r="AA33" i="3" s="1"/>
  <c r="Y32" i="14"/>
  <c r="O33" i="3" s="1"/>
  <c r="W32" i="14"/>
  <c r="C33" i="3" s="1"/>
  <c r="C95" i="3" s="1"/>
  <c r="AC31" i="14"/>
  <c r="AM32" i="3" s="1"/>
  <c r="AM94" i="3" s="1"/>
  <c r="Y31" i="14"/>
  <c r="O32" i="3" s="1"/>
  <c r="O94" i="3" s="1"/>
  <c r="W31" i="14"/>
  <c r="C32" i="3" s="1"/>
  <c r="C94" i="3" s="1"/>
  <c r="AC30" i="14"/>
  <c r="AM31" i="3" s="1"/>
  <c r="AM93" i="3" s="1"/>
  <c r="AA30" i="14"/>
  <c r="AA31" i="3" s="1"/>
  <c r="AA93" i="3" s="1"/>
  <c r="Y30" i="14"/>
  <c r="O31" i="3" s="1"/>
  <c r="W30" i="14"/>
  <c r="C31" i="3" s="1"/>
  <c r="C93" i="3" s="1"/>
  <c r="AC29" i="14"/>
  <c r="AM30" i="3" s="1"/>
  <c r="AM92" i="3" s="1"/>
  <c r="Y29" i="14"/>
  <c r="O30" i="3" s="1"/>
  <c r="O92" i="3" s="1"/>
  <c r="W29" i="14"/>
  <c r="C30" i="3" s="1"/>
  <c r="C92" i="3" s="1"/>
  <c r="AC28" i="14"/>
  <c r="AM29" i="3" s="1"/>
  <c r="AM91" i="3" s="1"/>
  <c r="AA28" i="14"/>
  <c r="AA29" i="3" s="1"/>
  <c r="AA91" i="3" s="1"/>
  <c r="Y28" i="14"/>
  <c r="O29" i="3" s="1"/>
  <c r="O91" i="3" s="1"/>
  <c r="W28" i="14"/>
  <c r="C29" i="3" s="1"/>
  <c r="C91" i="3" s="1"/>
  <c r="AC27" i="14"/>
  <c r="AM28" i="3" s="1"/>
  <c r="AM90" i="3" s="1"/>
  <c r="Y27" i="14"/>
  <c r="O28" i="3" s="1"/>
  <c r="W27" i="14"/>
  <c r="C28" i="3" s="1"/>
  <c r="C90" i="3" s="1"/>
  <c r="AC26" i="14"/>
  <c r="AM27" i="3" s="1"/>
  <c r="AM89" i="3" s="1"/>
  <c r="AA26" i="14"/>
  <c r="AA27" i="3" s="1"/>
  <c r="AA89" i="3" s="1"/>
  <c r="Y26" i="14"/>
  <c r="O27" i="3" s="1"/>
  <c r="O89" i="3" s="1"/>
  <c r="W26" i="14"/>
  <c r="C27" i="3" s="1"/>
  <c r="C89" i="3" s="1"/>
  <c r="AC25" i="14"/>
  <c r="AM26" i="3" s="1"/>
  <c r="AM88" i="3" s="1"/>
  <c r="Y25" i="14"/>
  <c r="O26" i="3" s="1"/>
  <c r="O88" i="3" s="1"/>
  <c r="W25" i="14"/>
  <c r="C26" i="3" s="1"/>
  <c r="C88" i="3" s="1"/>
  <c r="AC24" i="14"/>
  <c r="AM25" i="3" s="1"/>
  <c r="AM87" i="3" s="1"/>
  <c r="AA24" i="14"/>
  <c r="AA25" i="3" s="1"/>
  <c r="AA87" i="3" s="1"/>
  <c r="Y24" i="14"/>
  <c r="O25" i="3" s="1"/>
  <c r="O87" i="3" s="1"/>
  <c r="W24" i="14"/>
  <c r="C25" i="3" s="1"/>
  <c r="C87" i="3" s="1"/>
  <c r="AC23" i="14"/>
  <c r="AM24" i="3" s="1"/>
  <c r="AM86" i="3" s="1"/>
  <c r="Y23" i="14"/>
  <c r="O24" i="3" s="1"/>
  <c r="O86" i="3" s="1"/>
  <c r="W23" i="14"/>
  <c r="C24" i="3" s="1"/>
  <c r="C86" i="3" s="1"/>
  <c r="AC22" i="14"/>
  <c r="AM23" i="3" s="1"/>
  <c r="AM85" i="3" s="1"/>
  <c r="W22" i="14"/>
  <c r="C23" i="3" s="1"/>
  <c r="C85" i="3" s="1"/>
  <c r="AC21" i="14"/>
  <c r="AM22" i="3" s="1"/>
  <c r="AM84" i="3" s="1"/>
  <c r="AA21" i="14"/>
  <c r="AA22" i="3" s="1"/>
  <c r="AA84" i="3" s="1"/>
  <c r="Y21" i="14"/>
  <c r="O22" i="3" s="1"/>
  <c r="O84" i="3" s="1"/>
  <c r="W21" i="14"/>
  <c r="C22" i="3" s="1"/>
  <c r="C84" i="3" s="1"/>
  <c r="AC20" i="14"/>
  <c r="AM21" i="3" s="1"/>
  <c r="AM83" i="3" s="1"/>
  <c r="Y20" i="14"/>
  <c r="O21" i="3" s="1"/>
  <c r="O83" i="3" s="1"/>
  <c r="W20" i="14"/>
  <c r="C21" i="3" s="1"/>
  <c r="C83" i="3" s="1"/>
  <c r="AC19" i="14"/>
  <c r="AM20" i="3" s="1"/>
  <c r="AM82" i="3" s="1"/>
  <c r="AA19" i="14"/>
  <c r="AA20" i="3" s="1"/>
  <c r="AA82" i="3" s="1"/>
  <c r="Y19" i="14"/>
  <c r="O20" i="3" s="1"/>
  <c r="O82" i="3" s="1"/>
  <c r="W19" i="14"/>
  <c r="C20" i="3" s="1"/>
  <c r="C82" i="3" s="1"/>
  <c r="AC18" i="14"/>
  <c r="AM19" i="3" s="1"/>
  <c r="AM81" i="3" s="1"/>
  <c r="Y18" i="14"/>
  <c r="O19" i="3" s="1"/>
  <c r="O81" i="3" s="1"/>
  <c r="W18" i="14"/>
  <c r="C19" i="3" s="1"/>
  <c r="C81" i="3" s="1"/>
  <c r="AC17" i="14"/>
  <c r="AM18" i="3" s="1"/>
  <c r="AM80" i="3" s="1"/>
  <c r="AA17" i="14"/>
  <c r="AA18" i="3" s="1"/>
  <c r="AA80" i="3" s="1"/>
  <c r="Y17" i="14"/>
  <c r="O18" i="3" s="1"/>
  <c r="O80" i="3" s="1"/>
  <c r="W17" i="14"/>
  <c r="C18" i="3" s="1"/>
  <c r="C80" i="3" s="1"/>
  <c r="AC16" i="14"/>
  <c r="AM17" i="3" s="1"/>
  <c r="AM79" i="3" s="1"/>
  <c r="Y16" i="14"/>
  <c r="O17" i="3" s="1"/>
  <c r="O79" i="3" s="1"/>
  <c r="W16" i="14"/>
  <c r="C17" i="3" s="1"/>
  <c r="C79" i="3" s="1"/>
  <c r="AC15" i="14"/>
  <c r="AM16" i="3" s="1"/>
  <c r="AM78" i="3" s="1"/>
  <c r="AA15" i="14"/>
  <c r="AA16" i="3" s="1"/>
  <c r="AA78" i="3" s="1"/>
  <c r="Y15" i="14"/>
  <c r="O16" i="3" s="1"/>
  <c r="O78" i="3" s="1"/>
  <c r="W15" i="14"/>
  <c r="C16" i="3" s="1"/>
  <c r="C78" i="3" s="1"/>
  <c r="AC14" i="14"/>
  <c r="AM15" i="3" s="1"/>
  <c r="AM77" i="3" s="1"/>
  <c r="AA14" i="14"/>
  <c r="AA15" i="3" s="1"/>
  <c r="AA77" i="3" s="1"/>
  <c r="Y14" i="14"/>
  <c r="O15" i="3" s="1"/>
  <c r="O77" i="3" s="1"/>
  <c r="W14" i="14"/>
  <c r="C15" i="3" s="1"/>
  <c r="AC13" i="14"/>
  <c r="AM14" i="3" s="1"/>
  <c r="AM76" i="3" s="1"/>
  <c r="Y13" i="14"/>
  <c r="O14" i="3" s="1"/>
  <c r="O76" i="3" s="1"/>
  <c r="W13" i="14"/>
  <c r="C14" i="3" s="1"/>
  <c r="C76" i="3" s="1"/>
  <c r="AC12" i="14"/>
  <c r="AM13" i="3" s="1"/>
  <c r="AM75" i="3" s="1"/>
  <c r="AA12" i="14"/>
  <c r="AA13" i="3" s="1"/>
  <c r="AA75" i="3" s="1"/>
  <c r="Y12" i="14"/>
  <c r="O13" i="3" s="1"/>
  <c r="O75" i="3" s="1"/>
  <c r="W12" i="14"/>
  <c r="C13" i="3" s="1"/>
  <c r="C75" i="3" s="1"/>
  <c r="AC11" i="14"/>
  <c r="AM12" i="3" s="1"/>
  <c r="AM74" i="3" s="1"/>
  <c r="AA11" i="14"/>
  <c r="AA12" i="3" s="1"/>
  <c r="AA74" i="3" s="1"/>
  <c r="Y11" i="14"/>
  <c r="O12" i="3" s="1"/>
  <c r="O74" i="3" s="1"/>
  <c r="W11" i="14"/>
  <c r="C12" i="3" s="1"/>
  <c r="C74" i="3" s="1"/>
  <c r="AC10" i="14"/>
  <c r="AM11" i="3" s="1"/>
  <c r="AM73" i="3" s="1"/>
  <c r="Y10" i="14"/>
  <c r="O11" i="3" s="1"/>
  <c r="O73" i="3" s="1"/>
  <c r="W10" i="14"/>
  <c r="C11" i="3" s="1"/>
  <c r="C73" i="3" s="1"/>
  <c r="AC9" i="14"/>
  <c r="AM10" i="3" s="1"/>
  <c r="AM72" i="3" s="1"/>
  <c r="AA9" i="14"/>
  <c r="AA10" i="3" s="1"/>
  <c r="AA72" i="3" s="1"/>
  <c r="Y9" i="14"/>
  <c r="O10" i="3" s="1"/>
  <c r="W9" i="14"/>
  <c r="C10" i="3" s="1"/>
  <c r="C72" i="3" s="1"/>
  <c r="AC8" i="14"/>
  <c r="AM9" i="3" s="1"/>
  <c r="AM71" i="3" s="1"/>
  <c r="Y8" i="14"/>
  <c r="O9" i="3" s="1"/>
  <c r="O71" i="3" s="1"/>
  <c r="W8" i="14"/>
  <c r="C9" i="3" s="1"/>
  <c r="C71" i="3" s="1"/>
  <c r="AC7" i="14"/>
  <c r="AM8" i="3" s="1"/>
  <c r="AM70" i="3" s="1"/>
  <c r="AA7" i="14"/>
  <c r="AA8" i="3" s="1"/>
  <c r="AA70" i="3" s="1"/>
  <c r="Y7" i="14"/>
  <c r="O8" i="3" s="1"/>
  <c r="O70" i="3" s="1"/>
  <c r="W7" i="14"/>
  <c r="C8" i="3" s="1"/>
  <c r="C70" i="3" s="1"/>
  <c r="AC6" i="14"/>
  <c r="AM7" i="3" s="1"/>
  <c r="AM69" i="3" s="1"/>
  <c r="Y6" i="14"/>
  <c r="O7" i="3" s="1"/>
  <c r="O69" i="3" s="1"/>
  <c r="W6" i="14"/>
  <c r="C7" i="3" s="1"/>
  <c r="AC5" i="14"/>
  <c r="AM6" i="3" s="1"/>
  <c r="AM68" i="3" s="1"/>
  <c r="AA5" i="14"/>
  <c r="AA6" i="3" s="1"/>
  <c r="AA68" i="3" s="1"/>
  <c r="Y5" i="14"/>
  <c r="O6" i="3" s="1"/>
  <c r="O68" i="3" s="1"/>
  <c r="W5" i="14"/>
  <c r="C6" i="3" s="1"/>
  <c r="C68" i="3" s="1"/>
  <c r="AC4" i="14"/>
  <c r="AM5" i="3" s="1"/>
  <c r="AM67" i="3" s="1"/>
  <c r="AA4" i="14"/>
  <c r="AA5" i="3" s="1"/>
  <c r="AA67" i="3" s="1"/>
  <c r="Y4" i="14"/>
  <c r="O5" i="3" s="1"/>
  <c r="W4" i="14"/>
  <c r="C5" i="3" s="1"/>
  <c r="C67" i="3" s="1"/>
  <c r="AC38" i="14"/>
  <c r="AM39" i="3" s="1"/>
  <c r="AM101" i="3" s="1"/>
  <c r="AA38" i="14"/>
  <c r="AA39" i="3" s="1"/>
  <c r="AA101" i="3" s="1"/>
  <c r="Y38" i="14"/>
  <c r="O39" i="3" s="1"/>
  <c r="W38" i="14"/>
  <c r="C39" i="3" s="1"/>
  <c r="C101" i="3" s="1"/>
  <c r="AA37" i="14"/>
  <c r="AA38" i="3" s="1"/>
  <c r="AA100" i="3" s="1"/>
  <c r="AA35" i="14"/>
  <c r="AA36" i="3" s="1"/>
  <c r="AA98" i="3" s="1"/>
  <c r="AA33" i="14"/>
  <c r="AA34" i="3" s="1"/>
  <c r="AA96" i="3" s="1"/>
  <c r="AA31" i="14"/>
  <c r="AA32" i="3" s="1"/>
  <c r="AA29" i="14"/>
  <c r="AA30" i="3" s="1"/>
  <c r="AA92" i="3" s="1"/>
  <c r="AA27" i="14"/>
  <c r="AA28" i="3" s="1"/>
  <c r="AA90" i="3" s="1"/>
  <c r="AA25" i="14"/>
  <c r="AA26" i="3" s="1"/>
  <c r="AA88" i="3" s="1"/>
  <c r="AA23" i="14"/>
  <c r="AA24" i="3" s="1"/>
  <c r="AA86" i="3" s="1"/>
  <c r="AA22" i="14"/>
  <c r="AA23" i="3" s="1"/>
  <c r="AA85" i="3" s="1"/>
  <c r="Y22" i="14"/>
  <c r="O23" i="3" s="1"/>
  <c r="O85" i="3" s="1"/>
  <c r="AA20" i="14"/>
  <c r="AA21" i="3" s="1"/>
  <c r="AA18" i="14"/>
  <c r="AA19" i="3" s="1"/>
  <c r="AA81" i="3" s="1"/>
  <c r="AA16" i="14"/>
  <c r="AA17" i="3" s="1"/>
  <c r="AA79" i="3" s="1"/>
  <c r="AA13" i="14"/>
  <c r="AA14" i="3" s="1"/>
  <c r="AA76" i="3" s="1"/>
  <c r="AA10" i="14"/>
  <c r="AA11" i="3" s="1"/>
  <c r="AA73" i="3" s="1"/>
  <c r="AA8" i="14"/>
  <c r="AA9" i="3" s="1"/>
  <c r="AA71" i="3" s="1"/>
  <c r="AA6" i="14"/>
  <c r="AA7" i="3" s="1"/>
  <c r="AA69" i="3" s="1"/>
  <c r="AC37" i="13"/>
  <c r="AV38" i="3" s="1"/>
  <c r="AA37" i="13"/>
  <c r="AJ38" i="3" s="1"/>
  <c r="W37" i="13"/>
  <c r="L38" i="3" s="1"/>
  <c r="L100" i="3" s="1"/>
  <c r="AC36" i="13"/>
  <c r="AV37" i="3" s="1"/>
  <c r="AA36" i="13"/>
  <c r="AJ37" i="3" s="1"/>
  <c r="Y36" i="13"/>
  <c r="X37" i="3" s="1"/>
  <c r="W36" i="13"/>
  <c r="L37" i="3" s="1"/>
  <c r="AC35" i="13"/>
  <c r="AV36" i="3" s="1"/>
  <c r="Y35" i="13"/>
  <c r="X36" i="3" s="1"/>
  <c r="W35" i="13"/>
  <c r="L36" i="3" s="1"/>
  <c r="L98" i="3" s="1"/>
  <c r="AC34" i="13"/>
  <c r="AV35" i="3" s="1"/>
  <c r="AA34" i="13"/>
  <c r="AJ35" i="3" s="1"/>
  <c r="W34" i="13"/>
  <c r="L35" i="3" s="1"/>
  <c r="AC33" i="13"/>
  <c r="AV34" i="3" s="1"/>
  <c r="W33" i="13"/>
  <c r="L34" i="3" s="1"/>
  <c r="L96" i="3" s="1"/>
  <c r="AC32" i="13"/>
  <c r="AV33" i="3" s="1"/>
  <c r="Y32" i="13"/>
  <c r="X33" i="3" s="1"/>
  <c r="W32" i="13"/>
  <c r="L33" i="3" s="1"/>
  <c r="AC31" i="13"/>
  <c r="AV32" i="3" s="1"/>
  <c r="AA31" i="13"/>
  <c r="AJ32" i="3" s="1"/>
  <c r="Y31" i="13"/>
  <c r="X32" i="3" s="1"/>
  <c r="W31" i="13"/>
  <c r="L32" i="3" s="1"/>
  <c r="L94" i="3" s="1"/>
  <c r="AC30" i="13"/>
  <c r="AV31" i="3" s="1"/>
  <c r="AA30" i="13"/>
  <c r="AJ31" i="3" s="1"/>
  <c r="W30" i="13"/>
  <c r="L31" i="3" s="1"/>
  <c r="AC29" i="13"/>
  <c r="AV30" i="3" s="1"/>
  <c r="AA29" i="13"/>
  <c r="AJ30" i="3" s="1"/>
  <c r="W29" i="13"/>
  <c r="L30" i="3" s="1"/>
  <c r="L92" i="3" s="1"/>
  <c r="AC28" i="13"/>
  <c r="AV29" i="3" s="1"/>
  <c r="AV91" i="3" s="1"/>
  <c r="AA28" i="13"/>
  <c r="AJ29" i="3" s="1"/>
  <c r="Y28" i="13"/>
  <c r="X29" i="3" s="1"/>
  <c r="W28" i="13"/>
  <c r="L29" i="3" s="1"/>
  <c r="AC27" i="13"/>
  <c r="AV28" i="3" s="1"/>
  <c r="AA27" i="13"/>
  <c r="AJ28" i="3" s="1"/>
  <c r="Y27" i="13"/>
  <c r="X28" i="3" s="1"/>
  <c r="W27" i="13"/>
  <c r="L28" i="3" s="1"/>
  <c r="L90" i="3" s="1"/>
  <c r="AC26" i="13"/>
  <c r="AV27" i="3" s="1"/>
  <c r="AA26" i="13"/>
  <c r="AJ27" i="3" s="1"/>
  <c r="W26" i="13"/>
  <c r="L27" i="3" s="1"/>
  <c r="AC25" i="13"/>
  <c r="AV26" i="3" s="1"/>
  <c r="AA25" i="13"/>
  <c r="AJ26" i="3" s="1"/>
  <c r="Y25" i="13"/>
  <c r="X26" i="3" s="1"/>
  <c r="W25" i="13"/>
  <c r="L26" i="3" s="1"/>
  <c r="L88" i="3" s="1"/>
  <c r="AC24" i="13"/>
  <c r="AV25" i="3" s="1"/>
  <c r="Y24" i="13"/>
  <c r="X25" i="3" s="1"/>
  <c r="W24" i="13"/>
  <c r="L25" i="3" s="1"/>
  <c r="AC23" i="13"/>
  <c r="AV24" i="3" s="1"/>
  <c r="AA23" i="13"/>
  <c r="AJ24" i="3" s="1"/>
  <c r="Y23" i="13"/>
  <c r="X24" i="3" s="1"/>
  <c r="W23" i="13"/>
  <c r="L24" i="3" s="1"/>
  <c r="L86" i="3" s="1"/>
  <c r="AC22" i="13"/>
  <c r="AV23" i="3" s="1"/>
  <c r="AA22" i="13"/>
  <c r="AJ23" i="3" s="1"/>
  <c r="W22" i="13"/>
  <c r="L23" i="3" s="1"/>
  <c r="AC21" i="13"/>
  <c r="AV22" i="3" s="1"/>
  <c r="AA21" i="13"/>
  <c r="AJ22" i="3" s="1"/>
  <c r="W21" i="13"/>
  <c r="L22" i="3" s="1"/>
  <c r="L84" i="3" s="1"/>
  <c r="AC20" i="13"/>
  <c r="AV21" i="3" s="1"/>
  <c r="AA20" i="13"/>
  <c r="AJ21" i="3" s="1"/>
  <c r="Y20" i="13"/>
  <c r="X21" i="3" s="1"/>
  <c r="W20" i="13"/>
  <c r="L21" i="3" s="1"/>
  <c r="AC19" i="13"/>
  <c r="AV20" i="3" s="1"/>
  <c r="AA19" i="13"/>
  <c r="AJ20" i="3" s="1"/>
  <c r="Y19" i="13"/>
  <c r="X20" i="3" s="1"/>
  <c r="W19" i="13"/>
  <c r="L20" i="3" s="1"/>
  <c r="L82" i="3" s="1"/>
  <c r="AC18" i="13"/>
  <c r="AV19" i="3" s="1"/>
  <c r="AA18" i="13"/>
  <c r="AJ19" i="3" s="1"/>
  <c r="Y18" i="13"/>
  <c r="X19" i="3" s="1"/>
  <c r="W18" i="13"/>
  <c r="L19" i="3" s="1"/>
  <c r="AC17" i="13"/>
  <c r="AV18" i="3" s="1"/>
  <c r="AA17" i="13"/>
  <c r="AJ18" i="3" s="1"/>
  <c r="W17" i="13"/>
  <c r="L18" i="3" s="1"/>
  <c r="L80" i="3" s="1"/>
  <c r="AC16" i="13"/>
  <c r="AV17" i="3" s="1"/>
  <c r="AA16" i="13"/>
  <c r="AJ17" i="3" s="1"/>
  <c r="Y16" i="13"/>
  <c r="X17" i="3" s="1"/>
  <c r="W16" i="13"/>
  <c r="L17" i="3" s="1"/>
  <c r="AC15" i="13"/>
  <c r="AV16" i="3" s="1"/>
  <c r="AA15" i="13"/>
  <c r="AJ16" i="3" s="1"/>
  <c r="Y15" i="13"/>
  <c r="X16" i="3" s="1"/>
  <c r="W15" i="13"/>
  <c r="L16" i="3" s="1"/>
  <c r="L78" i="3" s="1"/>
  <c r="AC14" i="13"/>
  <c r="AV15" i="3" s="1"/>
  <c r="AA14" i="13"/>
  <c r="AJ15" i="3" s="1"/>
  <c r="W14" i="13"/>
  <c r="L15" i="3" s="1"/>
  <c r="AC13" i="13"/>
  <c r="AV14" i="3" s="1"/>
  <c r="AA13" i="13"/>
  <c r="AJ14" i="3" s="1"/>
  <c r="Y13" i="13"/>
  <c r="X14" i="3" s="1"/>
  <c r="W13" i="13"/>
  <c r="L14" i="3" s="1"/>
  <c r="L76" i="3" s="1"/>
  <c r="AC12" i="13"/>
  <c r="AV13" i="3" s="1"/>
  <c r="Y12" i="13"/>
  <c r="X13" i="3" s="1"/>
  <c r="W12" i="13"/>
  <c r="L13" i="3" s="1"/>
  <c r="AC11" i="13"/>
  <c r="AV12" i="3" s="1"/>
  <c r="AA11" i="13"/>
  <c r="AJ12" i="3" s="1"/>
  <c r="Y11" i="13"/>
  <c r="X12" i="3" s="1"/>
  <c r="W11" i="13"/>
  <c r="L12" i="3" s="1"/>
  <c r="L74" i="3" s="1"/>
  <c r="AC10" i="13"/>
  <c r="AV11" i="3" s="1"/>
  <c r="AA10" i="13"/>
  <c r="AJ11" i="3" s="1"/>
  <c r="W10" i="13"/>
  <c r="L11" i="3" s="1"/>
  <c r="AC9" i="13"/>
  <c r="AV10" i="3" s="1"/>
  <c r="W9" i="13"/>
  <c r="L10" i="3" s="1"/>
  <c r="L72" i="3" s="1"/>
  <c r="AC8" i="13"/>
  <c r="AV9" i="3" s="1"/>
  <c r="AA8" i="13"/>
  <c r="AJ9" i="3" s="1"/>
  <c r="Y8" i="13"/>
  <c r="X9" i="3" s="1"/>
  <c r="W8" i="13"/>
  <c r="L9" i="3" s="1"/>
  <c r="AC7" i="13"/>
  <c r="AV8" i="3" s="1"/>
  <c r="AA7" i="13"/>
  <c r="AJ8" i="3" s="1"/>
  <c r="Y7" i="13"/>
  <c r="X8" i="3" s="1"/>
  <c r="W7" i="13"/>
  <c r="L8" i="3" s="1"/>
  <c r="L70" i="3" s="1"/>
  <c r="AC6" i="13"/>
  <c r="AV7" i="3" s="1"/>
  <c r="AA6" i="13"/>
  <c r="AJ7" i="3" s="1"/>
  <c r="W6" i="13"/>
  <c r="L7" i="3" s="1"/>
  <c r="AC5" i="13"/>
  <c r="AV6" i="3" s="1"/>
  <c r="AA5" i="13"/>
  <c r="AJ6" i="3" s="1"/>
  <c r="Y5" i="13"/>
  <c r="X6" i="3" s="1"/>
  <c r="W5" i="13"/>
  <c r="L6" i="3" s="1"/>
  <c r="L68" i="3" s="1"/>
  <c r="AC4" i="13"/>
  <c r="AV5" i="3" s="1"/>
  <c r="AA4" i="13"/>
  <c r="AJ5" i="3" s="1"/>
  <c r="Y4" i="13"/>
  <c r="X5" i="3" s="1"/>
  <c r="W4" i="13"/>
  <c r="L5" i="3" s="1"/>
  <c r="AC38" i="13"/>
  <c r="AV39" i="3" s="1"/>
  <c r="AA38" i="13"/>
  <c r="AJ39" i="3" s="1"/>
  <c r="Y38" i="13"/>
  <c r="X39" i="3" s="1"/>
  <c r="W38" i="13"/>
  <c r="L39" i="3" s="1"/>
  <c r="Y37" i="13"/>
  <c r="X38" i="3" s="1"/>
  <c r="AA35" i="13"/>
  <c r="AJ36" i="3" s="1"/>
  <c r="Y34" i="13"/>
  <c r="X35" i="3" s="1"/>
  <c r="AA33" i="13"/>
  <c r="AJ34" i="3" s="1"/>
  <c r="Y33" i="13"/>
  <c r="X34" i="3" s="1"/>
  <c r="AA32" i="13"/>
  <c r="AJ33" i="3" s="1"/>
  <c r="Y30" i="13"/>
  <c r="X31" i="3" s="1"/>
  <c r="Y29" i="13"/>
  <c r="X30" i="3" s="1"/>
  <c r="Y26" i="13"/>
  <c r="X27" i="3" s="1"/>
  <c r="X89" i="3" s="1"/>
  <c r="AA24" i="13"/>
  <c r="AJ25" i="3" s="1"/>
  <c r="AJ87" i="3" s="1"/>
  <c r="Y22" i="13"/>
  <c r="X23" i="3" s="1"/>
  <c r="Y21" i="13"/>
  <c r="X22" i="3" s="1"/>
  <c r="Y17" i="13"/>
  <c r="X18" i="3" s="1"/>
  <c r="Y14" i="13"/>
  <c r="X15" i="3" s="1"/>
  <c r="AA12" i="13"/>
  <c r="AJ13" i="3" s="1"/>
  <c r="Y10" i="13"/>
  <c r="X11" i="3" s="1"/>
  <c r="AA9" i="13"/>
  <c r="AJ10" i="3" s="1"/>
  <c r="Y9" i="13"/>
  <c r="X10" i="3" s="1"/>
  <c r="Y6" i="13"/>
  <c r="X7" i="3" s="1"/>
  <c r="AC37" i="12"/>
  <c r="AU38" i="3" s="1"/>
  <c r="AA37" i="12"/>
  <c r="AI38" i="3" s="1"/>
  <c r="AI100" i="3" s="1"/>
  <c r="Y37" i="12"/>
  <c r="W38" i="3" s="1"/>
  <c r="W100" i="3" s="1"/>
  <c r="W37" i="12"/>
  <c r="K38" i="3" s="1"/>
  <c r="K100" i="3" s="1"/>
  <c r="AC36" i="12"/>
  <c r="AU37" i="3" s="1"/>
  <c r="AA36" i="12"/>
  <c r="AI37" i="3" s="1"/>
  <c r="AI99" i="3" s="1"/>
  <c r="Y36" i="12"/>
  <c r="W37" i="3" s="1"/>
  <c r="W99" i="3" s="1"/>
  <c r="W36" i="12"/>
  <c r="K37" i="3" s="1"/>
  <c r="AC35" i="12"/>
  <c r="AU36" i="3" s="1"/>
  <c r="AA35" i="12"/>
  <c r="AI36" i="3" s="1"/>
  <c r="Y35" i="12"/>
  <c r="W36" i="3" s="1"/>
  <c r="W35" i="12"/>
  <c r="K36" i="3" s="1"/>
  <c r="K98" i="3" s="1"/>
  <c r="AC34" i="12"/>
  <c r="AU35" i="3" s="1"/>
  <c r="AA34" i="12"/>
  <c r="AI35" i="3" s="1"/>
  <c r="Y34" i="12"/>
  <c r="W35" i="3" s="1"/>
  <c r="W34" i="12"/>
  <c r="K35" i="3" s="1"/>
  <c r="AC33" i="12"/>
  <c r="AU34" i="3" s="1"/>
  <c r="AA33" i="12"/>
  <c r="AI34" i="3" s="1"/>
  <c r="Y33" i="12"/>
  <c r="W34" i="3" s="1"/>
  <c r="W33" i="12"/>
  <c r="K34" i="3" s="1"/>
  <c r="K96" i="3" s="1"/>
  <c r="AC32" i="12"/>
  <c r="AU33" i="3" s="1"/>
  <c r="AA32" i="12"/>
  <c r="AI33" i="3" s="1"/>
  <c r="Y32" i="12"/>
  <c r="W33" i="3" s="1"/>
  <c r="W95" i="3" s="1"/>
  <c r="W32" i="12"/>
  <c r="K33" i="3" s="1"/>
  <c r="AC31" i="12"/>
  <c r="AU32" i="3" s="1"/>
  <c r="AA31" i="12"/>
  <c r="AI32" i="3" s="1"/>
  <c r="W31" i="12"/>
  <c r="K32" i="3" s="1"/>
  <c r="K94" i="3" s="1"/>
  <c r="AC30" i="12"/>
  <c r="AU31" i="3" s="1"/>
  <c r="AA30" i="12"/>
  <c r="AI31" i="3" s="1"/>
  <c r="W30" i="12"/>
  <c r="K31" i="3" s="1"/>
  <c r="AC29" i="12"/>
  <c r="AU30" i="3" s="1"/>
  <c r="AA29" i="12"/>
  <c r="AI30" i="3" s="1"/>
  <c r="Y29" i="12"/>
  <c r="W30" i="3" s="1"/>
  <c r="W92" i="3" s="1"/>
  <c r="W29" i="12"/>
  <c r="K30" i="3" s="1"/>
  <c r="K92" i="3" s="1"/>
  <c r="AC28" i="12"/>
  <c r="AU29" i="3" s="1"/>
  <c r="AA28" i="12"/>
  <c r="AI29" i="3" s="1"/>
  <c r="Y28" i="12"/>
  <c r="W29" i="3" s="1"/>
  <c r="W91" i="3" s="1"/>
  <c r="W28" i="12"/>
  <c r="K29" i="3" s="1"/>
  <c r="AC27" i="12"/>
  <c r="AU28" i="3" s="1"/>
  <c r="AA27" i="12"/>
  <c r="AI28" i="3" s="1"/>
  <c r="Y27" i="12"/>
  <c r="W28" i="3" s="1"/>
  <c r="W27" i="12"/>
  <c r="K28" i="3" s="1"/>
  <c r="K90" i="3" s="1"/>
  <c r="AC26" i="12"/>
  <c r="AU27" i="3" s="1"/>
  <c r="AA26" i="12"/>
  <c r="AI27" i="3" s="1"/>
  <c r="Y26" i="12"/>
  <c r="W27" i="3" s="1"/>
  <c r="W26" i="12"/>
  <c r="K27" i="3" s="1"/>
  <c r="AC25" i="12"/>
  <c r="AU26" i="3" s="1"/>
  <c r="AA25" i="12"/>
  <c r="AI26" i="3" s="1"/>
  <c r="W25" i="12"/>
  <c r="K26" i="3" s="1"/>
  <c r="K88" i="3" s="1"/>
  <c r="AC24" i="12"/>
  <c r="AU25" i="3" s="1"/>
  <c r="AA24" i="12"/>
  <c r="AI25" i="3" s="1"/>
  <c r="Y24" i="12"/>
  <c r="W25" i="3" s="1"/>
  <c r="W24" i="12"/>
  <c r="K25" i="3" s="1"/>
  <c r="AC23" i="12"/>
  <c r="AU24" i="3" s="1"/>
  <c r="AA23" i="12"/>
  <c r="AI24" i="3" s="1"/>
  <c r="Y23" i="12"/>
  <c r="W24" i="3" s="1"/>
  <c r="W23" i="12"/>
  <c r="K24" i="3" s="1"/>
  <c r="K86" i="3" s="1"/>
  <c r="AC22" i="12"/>
  <c r="AU23" i="3" s="1"/>
  <c r="AA22" i="12"/>
  <c r="AI23" i="3" s="1"/>
  <c r="AI85" i="3" s="1"/>
  <c r="Y22" i="12"/>
  <c r="W23" i="3" s="1"/>
  <c r="AC21" i="12"/>
  <c r="AU22" i="3" s="1"/>
  <c r="AA21" i="12"/>
  <c r="AI22" i="3" s="1"/>
  <c r="Y21" i="12"/>
  <c r="W22" i="3" s="1"/>
  <c r="W84" i="3" s="1"/>
  <c r="W21" i="12"/>
  <c r="K22" i="3" s="1"/>
  <c r="K84" i="3" s="1"/>
  <c r="AC20" i="12"/>
  <c r="AU21" i="3" s="1"/>
  <c r="AA20" i="12"/>
  <c r="AI21" i="3" s="1"/>
  <c r="Y20" i="12"/>
  <c r="W21" i="3" s="1"/>
  <c r="W83" i="3" s="1"/>
  <c r="W20" i="12"/>
  <c r="K21" i="3" s="1"/>
  <c r="AC19" i="12"/>
  <c r="AU20" i="3" s="1"/>
  <c r="AA19" i="12"/>
  <c r="AI20" i="3" s="1"/>
  <c r="Y19" i="12"/>
  <c r="W20" i="3" s="1"/>
  <c r="W19" i="12"/>
  <c r="K20" i="3" s="1"/>
  <c r="K82" i="3" s="1"/>
  <c r="AC18" i="12"/>
  <c r="AU19" i="3" s="1"/>
  <c r="AA18" i="12"/>
  <c r="AI19" i="3" s="1"/>
  <c r="Y18" i="12"/>
  <c r="W19" i="3" s="1"/>
  <c r="W18" i="12"/>
  <c r="K19" i="3" s="1"/>
  <c r="AC17" i="12"/>
  <c r="AU18" i="3" s="1"/>
  <c r="AA17" i="12"/>
  <c r="AI18" i="3" s="1"/>
  <c r="Y17" i="12"/>
  <c r="W18" i="3" s="1"/>
  <c r="W17" i="12"/>
  <c r="K18" i="3" s="1"/>
  <c r="K80" i="3" s="1"/>
  <c r="AC16" i="12"/>
  <c r="AU17" i="3" s="1"/>
  <c r="AA16" i="12"/>
  <c r="AI17" i="3" s="1"/>
  <c r="Y16" i="12"/>
  <c r="W17" i="3" s="1"/>
  <c r="W79" i="3" s="1"/>
  <c r="W16" i="12"/>
  <c r="K17" i="3" s="1"/>
  <c r="AC15" i="12"/>
  <c r="AU16" i="3" s="1"/>
  <c r="AA15" i="12"/>
  <c r="AI16" i="3" s="1"/>
  <c r="AI78" i="3" s="1"/>
  <c r="Y15" i="12"/>
  <c r="W16" i="3" s="1"/>
  <c r="W15" i="12"/>
  <c r="K16" i="3" s="1"/>
  <c r="K78" i="3" s="1"/>
  <c r="AC14" i="12"/>
  <c r="AU15" i="3" s="1"/>
  <c r="Y14" i="12"/>
  <c r="W15" i="3" s="1"/>
  <c r="W14" i="12"/>
  <c r="K15" i="3" s="1"/>
  <c r="AC13" i="12"/>
  <c r="AU14" i="3" s="1"/>
  <c r="AA13" i="12"/>
  <c r="AI14" i="3" s="1"/>
  <c r="Y13" i="12"/>
  <c r="W14" i="3" s="1"/>
  <c r="W13" i="12"/>
  <c r="K14" i="3" s="1"/>
  <c r="K76" i="3" s="1"/>
  <c r="AC12" i="12"/>
  <c r="AU13" i="3" s="1"/>
  <c r="AA12" i="12"/>
  <c r="AI13" i="3" s="1"/>
  <c r="Y12" i="12"/>
  <c r="W13" i="3" s="1"/>
  <c r="W12" i="12"/>
  <c r="K13" i="3" s="1"/>
  <c r="AC11" i="12"/>
  <c r="AU12" i="3" s="1"/>
  <c r="AA11" i="12"/>
  <c r="AI12" i="3" s="1"/>
  <c r="Y11" i="12"/>
  <c r="W12" i="3" s="1"/>
  <c r="W11" i="12"/>
  <c r="K12" i="3" s="1"/>
  <c r="K74" i="3" s="1"/>
  <c r="AC10" i="12"/>
  <c r="AU11" i="3" s="1"/>
  <c r="AA10" i="12"/>
  <c r="AI11" i="3" s="1"/>
  <c r="Y10" i="12"/>
  <c r="W11" i="3" s="1"/>
  <c r="AC9" i="12"/>
  <c r="AU10" i="3" s="1"/>
  <c r="AA9" i="12"/>
  <c r="AI10" i="3" s="1"/>
  <c r="Y9" i="12"/>
  <c r="W10" i="3" s="1"/>
  <c r="W9" i="12"/>
  <c r="K10" i="3" s="1"/>
  <c r="K72" i="3" s="1"/>
  <c r="AC8" i="12"/>
  <c r="AU9" i="3" s="1"/>
  <c r="AA8" i="12"/>
  <c r="AI9" i="3" s="1"/>
  <c r="Y8" i="12"/>
  <c r="W9" i="3" s="1"/>
  <c r="W8" i="12"/>
  <c r="K9" i="3" s="1"/>
  <c r="AC7" i="12"/>
  <c r="AU8" i="3" s="1"/>
  <c r="AA7" i="12"/>
  <c r="AI8" i="3" s="1"/>
  <c r="AI70" i="3" s="1"/>
  <c r="Y7" i="12"/>
  <c r="W8" i="3" s="1"/>
  <c r="W7" i="12"/>
  <c r="K8" i="3" s="1"/>
  <c r="K70" i="3" s="1"/>
  <c r="AA6" i="12"/>
  <c r="AI7" i="3" s="1"/>
  <c r="Y6" i="12"/>
  <c r="W7" i="3" s="1"/>
  <c r="W6" i="12"/>
  <c r="K7" i="3" s="1"/>
  <c r="AC5" i="12"/>
  <c r="AU6" i="3" s="1"/>
  <c r="AA5" i="12"/>
  <c r="AI6" i="3" s="1"/>
  <c r="Y5" i="12"/>
  <c r="W6" i="3" s="1"/>
  <c r="W5" i="12"/>
  <c r="K6" i="3" s="1"/>
  <c r="K68" i="3" s="1"/>
  <c r="AC4" i="12"/>
  <c r="AU5" i="3" s="1"/>
  <c r="AA4" i="12"/>
  <c r="AI5" i="3" s="1"/>
  <c r="Y4" i="12"/>
  <c r="W5" i="3" s="1"/>
  <c r="W4" i="12"/>
  <c r="K5" i="3" s="1"/>
  <c r="AC38" i="12"/>
  <c r="AU39" i="3" s="1"/>
  <c r="AA38" i="12"/>
  <c r="AI39" i="3" s="1"/>
  <c r="AI101" i="3" s="1"/>
  <c r="Y38" i="12"/>
  <c r="W39" i="3" s="1"/>
  <c r="W38" i="12"/>
  <c r="K39" i="3" s="1"/>
  <c r="Y31" i="12"/>
  <c r="W32" i="3" s="1"/>
  <c r="Y30" i="12"/>
  <c r="W31" i="3" s="1"/>
  <c r="Y25" i="12"/>
  <c r="W26" i="3" s="1"/>
  <c r="W22" i="12"/>
  <c r="K23" i="3" s="1"/>
  <c r="AA14" i="12"/>
  <c r="AI15" i="3" s="1"/>
  <c r="W10" i="12"/>
  <c r="K11" i="3" s="1"/>
  <c r="K73" i="3" s="1"/>
  <c r="AC6" i="12"/>
  <c r="AU7" i="3" s="1"/>
  <c r="AC37" i="10"/>
  <c r="AT38" i="3" s="1"/>
  <c r="AA37" i="10"/>
  <c r="AH38" i="3" s="1"/>
  <c r="AH100" i="3" s="1"/>
  <c r="Y37" i="10"/>
  <c r="V38" i="3" s="1"/>
  <c r="W37" i="10"/>
  <c r="J38" i="3" s="1"/>
  <c r="J100" i="3" s="1"/>
  <c r="AC36" i="10"/>
  <c r="AT37" i="3" s="1"/>
  <c r="Y36" i="10"/>
  <c r="V37" i="3" s="1"/>
  <c r="W36" i="10"/>
  <c r="J37" i="3" s="1"/>
  <c r="AC35" i="10"/>
  <c r="AT36" i="3" s="1"/>
  <c r="AA35" i="10"/>
  <c r="AH36" i="3" s="1"/>
  <c r="Y35" i="10"/>
  <c r="V36" i="3" s="1"/>
  <c r="W35" i="10"/>
  <c r="J36" i="3" s="1"/>
  <c r="J98" i="3" s="1"/>
  <c r="AC34" i="10"/>
  <c r="AT35" i="3" s="1"/>
  <c r="AA34" i="10"/>
  <c r="AH35" i="3" s="1"/>
  <c r="Y34" i="10"/>
  <c r="V35" i="3" s="1"/>
  <c r="W34" i="10"/>
  <c r="J35" i="3" s="1"/>
  <c r="AC33" i="10"/>
  <c r="AT34" i="3" s="1"/>
  <c r="AA33" i="10"/>
  <c r="AH34" i="3" s="1"/>
  <c r="Y33" i="10"/>
  <c r="V34" i="3" s="1"/>
  <c r="W33" i="10"/>
  <c r="J34" i="3" s="1"/>
  <c r="J96" i="3" s="1"/>
  <c r="AC32" i="10"/>
  <c r="AT33" i="3" s="1"/>
  <c r="AA32" i="10"/>
  <c r="AH33" i="3" s="1"/>
  <c r="AH95" i="3" s="1"/>
  <c r="Y32" i="10"/>
  <c r="V33" i="3" s="1"/>
  <c r="W32" i="10"/>
  <c r="J33" i="3" s="1"/>
  <c r="AC31" i="10"/>
  <c r="AT32" i="3" s="1"/>
  <c r="AA31" i="10"/>
  <c r="AH32" i="3" s="1"/>
  <c r="W31" i="10"/>
  <c r="J32" i="3" s="1"/>
  <c r="J94" i="3" s="1"/>
  <c r="AC30" i="10"/>
  <c r="AT31" i="3" s="1"/>
  <c r="Y30" i="10"/>
  <c r="V31" i="3" s="1"/>
  <c r="W30" i="10"/>
  <c r="J31" i="3" s="1"/>
  <c r="AC29" i="10"/>
  <c r="AT30" i="3" s="1"/>
  <c r="AA29" i="10"/>
  <c r="AH30" i="3" s="1"/>
  <c r="Y29" i="10"/>
  <c r="V30" i="3" s="1"/>
  <c r="W29" i="10"/>
  <c r="J30" i="3" s="1"/>
  <c r="J92" i="3" s="1"/>
  <c r="AC28" i="10"/>
  <c r="AT29" i="3" s="1"/>
  <c r="Y28" i="10"/>
  <c r="V29" i="3" s="1"/>
  <c r="W28" i="10"/>
  <c r="J29" i="3" s="1"/>
  <c r="AC27" i="10"/>
  <c r="AT28" i="3" s="1"/>
  <c r="AA27" i="10"/>
  <c r="AH28" i="3" s="1"/>
  <c r="Y27" i="10"/>
  <c r="V28" i="3" s="1"/>
  <c r="W27" i="10"/>
  <c r="J28" i="3" s="1"/>
  <c r="J90" i="3" s="1"/>
  <c r="AC26" i="10"/>
  <c r="AT27" i="3" s="1"/>
  <c r="Y26" i="10"/>
  <c r="V27" i="3" s="1"/>
  <c r="W26" i="10"/>
  <c r="J27" i="3" s="1"/>
  <c r="AC25" i="10"/>
  <c r="AT26" i="3" s="1"/>
  <c r="AA25" i="10"/>
  <c r="AH26" i="3" s="1"/>
  <c r="Y25" i="10"/>
  <c r="V26" i="3" s="1"/>
  <c r="W25" i="10"/>
  <c r="J26" i="3" s="1"/>
  <c r="J88" i="3" s="1"/>
  <c r="AC24" i="10"/>
  <c r="AT25" i="3" s="1"/>
  <c r="AA24" i="10"/>
  <c r="AH25" i="3" s="1"/>
  <c r="Y24" i="10"/>
  <c r="V25" i="3" s="1"/>
  <c r="W24" i="10"/>
  <c r="J25" i="3" s="1"/>
  <c r="AC23" i="10"/>
  <c r="AT24" i="3" s="1"/>
  <c r="AA23" i="10"/>
  <c r="AH24" i="3" s="1"/>
  <c r="Y23" i="10"/>
  <c r="V24" i="3" s="1"/>
  <c r="W23" i="10"/>
  <c r="J24" i="3" s="1"/>
  <c r="J86" i="3" s="1"/>
  <c r="AC22" i="10"/>
  <c r="AT23" i="3" s="1"/>
  <c r="Y22" i="10"/>
  <c r="V23" i="3" s="1"/>
  <c r="W22" i="10"/>
  <c r="J23" i="3" s="1"/>
  <c r="J85" i="3" s="1"/>
  <c r="AC21" i="10"/>
  <c r="AT22" i="3" s="1"/>
  <c r="AA21" i="10"/>
  <c r="AH22" i="3" s="1"/>
  <c r="W21" i="10"/>
  <c r="J22" i="3" s="1"/>
  <c r="J84" i="3" s="1"/>
  <c r="AC20" i="10"/>
  <c r="AT21" i="3" s="1"/>
  <c r="Y20" i="10"/>
  <c r="V21" i="3" s="1"/>
  <c r="W20" i="10"/>
  <c r="J21" i="3" s="1"/>
  <c r="AC19" i="10"/>
  <c r="AT20" i="3" s="1"/>
  <c r="AA19" i="10"/>
  <c r="AH20" i="3" s="1"/>
  <c r="Y19" i="10"/>
  <c r="V20" i="3" s="1"/>
  <c r="W19" i="10"/>
  <c r="J20" i="3" s="1"/>
  <c r="J82" i="3" s="1"/>
  <c r="AC18" i="10"/>
  <c r="AT19" i="3" s="1"/>
  <c r="W18" i="10"/>
  <c r="J19" i="3" s="1"/>
  <c r="AC17" i="10"/>
  <c r="AT18" i="3" s="1"/>
  <c r="AA17" i="10"/>
  <c r="AH18" i="3" s="1"/>
  <c r="Y17" i="10"/>
  <c r="V18" i="3" s="1"/>
  <c r="W17" i="10"/>
  <c r="J18" i="3" s="1"/>
  <c r="J80" i="3" s="1"/>
  <c r="AC16" i="10"/>
  <c r="AT17" i="3" s="1"/>
  <c r="W16" i="10"/>
  <c r="J17" i="3" s="1"/>
  <c r="AC15" i="10"/>
  <c r="AT16" i="3" s="1"/>
  <c r="AA15" i="10"/>
  <c r="AH16" i="3" s="1"/>
  <c r="AH78" i="3" s="1"/>
  <c r="Y15" i="10"/>
  <c r="V16" i="3" s="1"/>
  <c r="W15" i="10"/>
  <c r="J16" i="3" s="1"/>
  <c r="J78" i="3" s="1"/>
  <c r="AC14" i="10"/>
  <c r="AT15" i="3" s="1"/>
  <c r="Y14" i="10"/>
  <c r="V15" i="3" s="1"/>
  <c r="W14" i="10"/>
  <c r="J15" i="3" s="1"/>
  <c r="AC13" i="10"/>
  <c r="AT14" i="3" s="1"/>
  <c r="AA13" i="10"/>
  <c r="AH14" i="3" s="1"/>
  <c r="Y13" i="10"/>
  <c r="V14" i="3" s="1"/>
  <c r="W13" i="10"/>
  <c r="J14" i="3" s="1"/>
  <c r="J76" i="3" s="1"/>
  <c r="AC12" i="10"/>
  <c r="AT13" i="3" s="1"/>
  <c r="Y12" i="10"/>
  <c r="V13" i="3" s="1"/>
  <c r="W12" i="10"/>
  <c r="J13" i="3" s="1"/>
  <c r="AC11" i="10"/>
  <c r="AT12" i="3" s="1"/>
  <c r="AA11" i="10"/>
  <c r="AH12" i="3" s="1"/>
  <c r="Y11" i="10"/>
  <c r="V12" i="3" s="1"/>
  <c r="V74" i="3" s="1"/>
  <c r="W11" i="10"/>
  <c r="J12" i="3" s="1"/>
  <c r="J74" i="3" s="1"/>
  <c r="AC10" i="10"/>
  <c r="AT11" i="3" s="1"/>
  <c r="AA10" i="10"/>
  <c r="AH11" i="3" s="1"/>
  <c r="Y10" i="10"/>
  <c r="V11" i="3" s="1"/>
  <c r="W10" i="10"/>
  <c r="J11" i="3" s="1"/>
  <c r="J73" i="3" s="1"/>
  <c r="AC9" i="10"/>
  <c r="AT10" i="3" s="1"/>
  <c r="AA9" i="10"/>
  <c r="AH10" i="3" s="1"/>
  <c r="Y9" i="10"/>
  <c r="V10" i="3" s="1"/>
  <c r="W9" i="10"/>
  <c r="J10" i="3" s="1"/>
  <c r="J72" i="3" s="1"/>
  <c r="AC8" i="10"/>
  <c r="AT9" i="3" s="1"/>
  <c r="AA8" i="10"/>
  <c r="AH9" i="3" s="1"/>
  <c r="Y8" i="10"/>
  <c r="V9" i="3" s="1"/>
  <c r="W8" i="10"/>
  <c r="J9" i="3" s="1"/>
  <c r="J71" i="3" s="1"/>
  <c r="AC7" i="10"/>
  <c r="AT8" i="3" s="1"/>
  <c r="AA7" i="10"/>
  <c r="AH8" i="3" s="1"/>
  <c r="AH70" i="3" s="1"/>
  <c r="W7" i="10"/>
  <c r="J8" i="3" s="1"/>
  <c r="J70" i="3" s="1"/>
  <c r="AC6" i="10"/>
  <c r="AT7" i="3" s="1"/>
  <c r="AA6" i="10"/>
  <c r="AH7" i="3" s="1"/>
  <c r="Y6" i="10"/>
  <c r="V7" i="3" s="1"/>
  <c r="W6" i="10"/>
  <c r="J7" i="3" s="1"/>
  <c r="AC5" i="10"/>
  <c r="AT6" i="3" s="1"/>
  <c r="AA5" i="10"/>
  <c r="AH6" i="3" s="1"/>
  <c r="Y5" i="10"/>
  <c r="V6" i="3" s="1"/>
  <c r="W5" i="10"/>
  <c r="J6" i="3" s="1"/>
  <c r="J68" i="3" s="1"/>
  <c r="AC4" i="10"/>
  <c r="AT5" i="3" s="1"/>
  <c r="AA4" i="10"/>
  <c r="AH5" i="3" s="1"/>
  <c r="Y4" i="10"/>
  <c r="V5" i="3" s="1"/>
  <c r="W4" i="10"/>
  <c r="J5" i="3" s="1"/>
  <c r="AC38" i="10"/>
  <c r="AT39" i="3" s="1"/>
  <c r="AA38" i="10"/>
  <c r="AH39" i="3" s="1"/>
  <c r="AH101" i="3" s="1"/>
  <c r="Y38" i="10"/>
  <c r="V39" i="3" s="1"/>
  <c r="W38" i="10"/>
  <c r="J39" i="3" s="1"/>
  <c r="AA36" i="10"/>
  <c r="AH37" i="3" s="1"/>
  <c r="AH99" i="3" s="1"/>
  <c r="Y31" i="10"/>
  <c r="V32" i="3" s="1"/>
  <c r="AA30" i="10"/>
  <c r="AH31" i="3" s="1"/>
  <c r="AA28" i="10"/>
  <c r="AH29" i="3" s="1"/>
  <c r="AA26" i="10"/>
  <c r="AH27" i="3" s="1"/>
  <c r="AA22" i="10"/>
  <c r="AH23" i="3" s="1"/>
  <c r="Y21" i="10"/>
  <c r="V22" i="3" s="1"/>
  <c r="AA20" i="10"/>
  <c r="AH21" i="3" s="1"/>
  <c r="AA18" i="10"/>
  <c r="AH19" i="3" s="1"/>
  <c r="Y18" i="10"/>
  <c r="V19" i="3" s="1"/>
  <c r="AA16" i="10"/>
  <c r="AH17" i="3" s="1"/>
  <c r="Y16" i="10"/>
  <c r="V17" i="3" s="1"/>
  <c r="AA14" i="10"/>
  <c r="AH15" i="3" s="1"/>
  <c r="AA12" i="10"/>
  <c r="AH13" i="3" s="1"/>
  <c r="Y7" i="10"/>
  <c r="V8" i="3" s="1"/>
  <c r="AC38" i="9"/>
  <c r="AS39" i="3" s="1"/>
  <c r="AA38" i="9"/>
  <c r="AG39" i="3" s="1"/>
  <c r="AG101" i="3" s="1"/>
  <c r="Y38" i="9"/>
  <c r="U39" i="3" s="1"/>
  <c r="W38" i="9"/>
  <c r="I39" i="3" s="1"/>
  <c r="AC37" i="9"/>
  <c r="AS38" i="3" s="1"/>
  <c r="AA37" i="9"/>
  <c r="AG38" i="3" s="1"/>
  <c r="AG100" i="3" s="1"/>
  <c r="Y37" i="9"/>
  <c r="U38" i="3" s="1"/>
  <c r="W37" i="9"/>
  <c r="I38" i="3" s="1"/>
  <c r="AC36" i="9"/>
  <c r="AS37" i="3" s="1"/>
  <c r="AA36" i="9"/>
  <c r="AG37" i="3" s="1"/>
  <c r="AG99" i="3" s="1"/>
  <c r="Y36" i="9"/>
  <c r="U37" i="3" s="1"/>
  <c r="W36" i="9"/>
  <c r="I37" i="3" s="1"/>
  <c r="AA35" i="9"/>
  <c r="AG36" i="3" s="1"/>
  <c r="Y35" i="9"/>
  <c r="U36" i="3" s="1"/>
  <c r="W35" i="9"/>
  <c r="I36" i="3" s="1"/>
  <c r="AA34" i="9"/>
  <c r="AG35" i="3" s="1"/>
  <c r="Y34" i="9"/>
  <c r="U35" i="3" s="1"/>
  <c r="AC33" i="9"/>
  <c r="AS34" i="3" s="1"/>
  <c r="AA33" i="9"/>
  <c r="AG34" i="3" s="1"/>
  <c r="Y33" i="9"/>
  <c r="U34" i="3" s="1"/>
  <c r="W33" i="9"/>
  <c r="I34" i="3" s="1"/>
  <c r="AA32" i="9"/>
  <c r="AG33" i="3" s="1"/>
  <c r="Y32" i="9"/>
  <c r="U33" i="3" s="1"/>
  <c r="W32" i="9"/>
  <c r="I33" i="3" s="1"/>
  <c r="AC31" i="9"/>
  <c r="AS32" i="3" s="1"/>
  <c r="AA31" i="9"/>
  <c r="AG32" i="3" s="1"/>
  <c r="Y31" i="9"/>
  <c r="U32" i="3" s="1"/>
  <c r="W31" i="9"/>
  <c r="I32" i="3" s="1"/>
  <c r="AC30" i="9"/>
  <c r="AS31" i="3" s="1"/>
  <c r="AA30" i="9"/>
  <c r="AG31" i="3" s="1"/>
  <c r="Y30" i="9"/>
  <c r="U31" i="3" s="1"/>
  <c r="W30" i="9"/>
  <c r="I31" i="3" s="1"/>
  <c r="AC29" i="9"/>
  <c r="AS30" i="3" s="1"/>
  <c r="AA29" i="9"/>
  <c r="AG30" i="3" s="1"/>
  <c r="Y29" i="9"/>
  <c r="U30" i="3" s="1"/>
  <c r="W29" i="9"/>
  <c r="I30" i="3" s="1"/>
  <c r="AC28" i="9"/>
  <c r="AS29" i="3" s="1"/>
  <c r="AA28" i="9"/>
  <c r="AG29" i="3" s="1"/>
  <c r="Y28" i="9"/>
  <c r="U29" i="3" s="1"/>
  <c r="W28" i="9"/>
  <c r="I29" i="3" s="1"/>
  <c r="AC27" i="9"/>
  <c r="AS28" i="3" s="1"/>
  <c r="AA27" i="9"/>
  <c r="AG28" i="3" s="1"/>
  <c r="Y27" i="9"/>
  <c r="U28" i="3" s="1"/>
  <c r="W27" i="9"/>
  <c r="I28" i="3" s="1"/>
  <c r="AC26" i="9"/>
  <c r="AS27" i="3" s="1"/>
  <c r="AA26" i="9"/>
  <c r="AG27" i="3" s="1"/>
  <c r="Y26" i="9"/>
  <c r="U27" i="3" s="1"/>
  <c r="W26" i="9"/>
  <c r="I27" i="3" s="1"/>
  <c r="AA25" i="9"/>
  <c r="AG26" i="3" s="1"/>
  <c r="Y25" i="9"/>
  <c r="U26" i="3" s="1"/>
  <c r="W25" i="9"/>
  <c r="I26" i="3" s="1"/>
  <c r="AC24" i="9"/>
  <c r="AS25" i="3" s="1"/>
  <c r="AA24" i="9"/>
  <c r="AG25" i="3" s="1"/>
  <c r="Y24" i="9"/>
  <c r="U25" i="3" s="1"/>
  <c r="W24" i="9"/>
  <c r="I25" i="3" s="1"/>
  <c r="AA23" i="9"/>
  <c r="AG24" i="3" s="1"/>
  <c r="Y23" i="9"/>
  <c r="U24" i="3" s="1"/>
  <c r="W23" i="9"/>
  <c r="I24" i="3" s="1"/>
  <c r="AC22" i="9"/>
  <c r="AS23" i="3" s="1"/>
  <c r="AA22" i="9"/>
  <c r="AG23" i="3" s="1"/>
  <c r="Y22" i="9"/>
  <c r="U23" i="3" s="1"/>
  <c r="W22" i="9"/>
  <c r="I23" i="3" s="1"/>
  <c r="AA21" i="9"/>
  <c r="AG22" i="3" s="1"/>
  <c r="Y21" i="9"/>
  <c r="U22" i="3" s="1"/>
  <c r="W21" i="9"/>
  <c r="I22" i="3" s="1"/>
  <c r="AC20" i="9"/>
  <c r="AS21" i="3" s="1"/>
  <c r="AA20" i="9"/>
  <c r="AG21" i="3" s="1"/>
  <c r="Y20" i="9"/>
  <c r="U21" i="3" s="1"/>
  <c r="W20" i="9"/>
  <c r="I21" i="3" s="1"/>
  <c r="AC19" i="9"/>
  <c r="AS20" i="3" s="1"/>
  <c r="AA19" i="9"/>
  <c r="AG20" i="3" s="1"/>
  <c r="Y19" i="9"/>
  <c r="U20" i="3" s="1"/>
  <c r="W19" i="9"/>
  <c r="I20" i="3" s="1"/>
  <c r="AC18" i="9"/>
  <c r="AS19" i="3" s="1"/>
  <c r="AA18" i="9"/>
  <c r="AG19" i="3" s="1"/>
  <c r="Y18" i="9"/>
  <c r="U19" i="3" s="1"/>
  <c r="W18" i="9"/>
  <c r="I19" i="3" s="1"/>
  <c r="AC17" i="9"/>
  <c r="AS18" i="3" s="1"/>
  <c r="AA17" i="9"/>
  <c r="AG18" i="3" s="1"/>
  <c r="Y17" i="9"/>
  <c r="U18" i="3" s="1"/>
  <c r="W17" i="9"/>
  <c r="I18" i="3" s="1"/>
  <c r="AC16" i="9"/>
  <c r="AS17" i="3" s="1"/>
  <c r="AA16" i="9"/>
  <c r="AG17" i="3" s="1"/>
  <c r="Y16" i="9"/>
  <c r="U17" i="3" s="1"/>
  <c r="W16" i="9"/>
  <c r="I17" i="3" s="1"/>
  <c r="AC15" i="9"/>
  <c r="AS16" i="3" s="1"/>
  <c r="AA15" i="9"/>
  <c r="AG16" i="3" s="1"/>
  <c r="AG78" i="3" s="1"/>
  <c r="Y15" i="9"/>
  <c r="U16" i="3" s="1"/>
  <c r="W15" i="9"/>
  <c r="I16" i="3" s="1"/>
  <c r="AC14" i="9"/>
  <c r="AS15" i="3" s="1"/>
  <c r="AA14" i="9"/>
  <c r="AG15" i="3" s="1"/>
  <c r="Y14" i="9"/>
  <c r="U15" i="3" s="1"/>
  <c r="AC13" i="9"/>
  <c r="AS14" i="3" s="1"/>
  <c r="AA13" i="9"/>
  <c r="AG14" i="3" s="1"/>
  <c r="AG76" i="3" s="1"/>
  <c r="Y13" i="9"/>
  <c r="U14" i="3" s="1"/>
  <c r="W13" i="9"/>
  <c r="I14" i="3" s="1"/>
  <c r="AC12" i="9"/>
  <c r="AS13" i="3" s="1"/>
  <c r="AA12" i="9"/>
  <c r="AG13" i="3" s="1"/>
  <c r="Y12" i="9"/>
  <c r="U13" i="3" s="1"/>
  <c r="W12" i="9"/>
  <c r="I13" i="3" s="1"/>
  <c r="AA11" i="9"/>
  <c r="AG12" i="3" s="1"/>
  <c r="Y11" i="9"/>
  <c r="U12" i="3" s="1"/>
  <c r="W11" i="9"/>
  <c r="I12" i="3" s="1"/>
  <c r="AC10" i="9"/>
  <c r="AS11" i="3" s="1"/>
  <c r="AA10" i="9"/>
  <c r="AG11" i="3" s="1"/>
  <c r="Y10" i="9"/>
  <c r="U11" i="3" s="1"/>
  <c r="W10" i="9"/>
  <c r="I11" i="3" s="1"/>
  <c r="AA9" i="9"/>
  <c r="AG10" i="3" s="1"/>
  <c r="Y9" i="9"/>
  <c r="U10" i="3" s="1"/>
  <c r="W9" i="9"/>
  <c r="I10" i="3" s="1"/>
  <c r="AC8" i="9"/>
  <c r="AS9" i="3" s="1"/>
  <c r="AA8" i="9"/>
  <c r="AG9" i="3" s="1"/>
  <c r="Y8" i="9"/>
  <c r="U9" i="3" s="1"/>
  <c r="W8" i="9"/>
  <c r="I9" i="3" s="1"/>
  <c r="AA7" i="9"/>
  <c r="AG8" i="3" s="1"/>
  <c r="AG70" i="3" s="1"/>
  <c r="Y7" i="9"/>
  <c r="U8" i="3" s="1"/>
  <c r="W7" i="9"/>
  <c r="I8" i="3" s="1"/>
  <c r="AC6" i="9"/>
  <c r="AS7" i="3" s="1"/>
  <c r="AA6" i="9"/>
  <c r="AG7" i="3" s="1"/>
  <c r="Y6" i="9"/>
  <c r="U7" i="3" s="1"/>
  <c r="W6" i="9"/>
  <c r="I7" i="3" s="1"/>
  <c r="AC5" i="9"/>
  <c r="AS6" i="3" s="1"/>
  <c r="AA5" i="9"/>
  <c r="AG6" i="3" s="1"/>
  <c r="Y5" i="9"/>
  <c r="U6" i="3" s="1"/>
  <c r="W5" i="9"/>
  <c r="I6" i="3" s="1"/>
  <c r="AA4" i="9"/>
  <c r="AG5" i="3" s="1"/>
  <c r="Y4" i="9"/>
  <c r="U5" i="3" s="1"/>
  <c r="W4" i="9"/>
  <c r="I5" i="3" s="1"/>
  <c r="AC35" i="9"/>
  <c r="AS36" i="3" s="1"/>
  <c r="AC34" i="9"/>
  <c r="AS35" i="3" s="1"/>
  <c r="W34" i="9"/>
  <c r="I35" i="3" s="1"/>
  <c r="AC32" i="9"/>
  <c r="AS33" i="3" s="1"/>
  <c r="AC25" i="9"/>
  <c r="AS26" i="3" s="1"/>
  <c r="AC23" i="9"/>
  <c r="AS24" i="3" s="1"/>
  <c r="AC21" i="9"/>
  <c r="AS22" i="3" s="1"/>
  <c r="W14" i="9"/>
  <c r="I15" i="3" s="1"/>
  <c r="AC11" i="9"/>
  <c r="AS12" i="3" s="1"/>
  <c r="AC9" i="9"/>
  <c r="AS10" i="3" s="1"/>
  <c r="AC7" i="9"/>
  <c r="AS8" i="3" s="1"/>
  <c r="AC4" i="9"/>
  <c r="AS5" i="3" s="1"/>
  <c r="AC37" i="8"/>
  <c r="AR38" i="3" s="1"/>
  <c r="AA37" i="8"/>
  <c r="AF38" i="3" s="1"/>
  <c r="AF100" i="3" s="1"/>
  <c r="Y37" i="8"/>
  <c r="T38" i="3" s="1"/>
  <c r="T100" i="3" s="1"/>
  <c r="W37" i="8"/>
  <c r="H38" i="3" s="1"/>
  <c r="AA36" i="8"/>
  <c r="AF37" i="3" s="1"/>
  <c r="Y36" i="8"/>
  <c r="T37" i="3" s="1"/>
  <c r="W36" i="8"/>
  <c r="H37" i="3" s="1"/>
  <c r="AC35" i="8"/>
  <c r="AR36" i="3" s="1"/>
  <c r="AA35" i="8"/>
  <c r="AF36" i="3" s="1"/>
  <c r="Y35" i="8"/>
  <c r="T36" i="3" s="1"/>
  <c r="W35" i="8"/>
  <c r="H36" i="3" s="1"/>
  <c r="AC34" i="8"/>
  <c r="AR35" i="3" s="1"/>
  <c r="AA34" i="8"/>
  <c r="AF35" i="3" s="1"/>
  <c r="W34" i="8"/>
  <c r="H35" i="3" s="1"/>
  <c r="AA33" i="8"/>
  <c r="AF34" i="3" s="1"/>
  <c r="W33" i="8"/>
  <c r="H34" i="3" s="1"/>
  <c r="AA32" i="8"/>
  <c r="AF33" i="3" s="1"/>
  <c r="Y32" i="8"/>
  <c r="T33" i="3" s="1"/>
  <c r="W32" i="8"/>
  <c r="H33" i="3" s="1"/>
  <c r="AA31" i="8"/>
  <c r="AF32" i="3" s="1"/>
  <c r="Y31" i="8"/>
  <c r="T32" i="3" s="1"/>
  <c r="W31" i="8"/>
  <c r="H32" i="3" s="1"/>
  <c r="AC30" i="8"/>
  <c r="AR31" i="3" s="1"/>
  <c r="AA30" i="8"/>
  <c r="AF31" i="3" s="1"/>
  <c r="W30" i="8"/>
  <c r="H31" i="3" s="1"/>
  <c r="AC29" i="8"/>
  <c r="AR30" i="3" s="1"/>
  <c r="AA29" i="8"/>
  <c r="AF30" i="3" s="1"/>
  <c r="Y29" i="8"/>
  <c r="T30" i="3" s="1"/>
  <c r="W29" i="8"/>
  <c r="H30" i="3" s="1"/>
  <c r="AC28" i="8"/>
  <c r="AR29" i="3" s="1"/>
  <c r="AA28" i="8"/>
  <c r="AF29" i="3" s="1"/>
  <c r="Y28" i="8"/>
  <c r="T29" i="3" s="1"/>
  <c r="W28" i="8"/>
  <c r="H29" i="3" s="1"/>
  <c r="AA27" i="8"/>
  <c r="AF28" i="3" s="1"/>
  <c r="AF90" i="3" s="1"/>
  <c r="Y27" i="8"/>
  <c r="T28" i="3" s="1"/>
  <c r="W27" i="8"/>
  <c r="H28" i="3" s="1"/>
  <c r="AC26" i="8"/>
  <c r="AR27" i="3" s="1"/>
  <c r="AA26" i="8"/>
  <c r="AF27" i="3" s="1"/>
  <c r="Y26" i="8"/>
  <c r="T27" i="3" s="1"/>
  <c r="W26" i="8"/>
  <c r="H27" i="3" s="1"/>
  <c r="AC25" i="8"/>
  <c r="AR26" i="3" s="1"/>
  <c r="Y25" i="8"/>
  <c r="T26" i="3" s="1"/>
  <c r="W25" i="8"/>
  <c r="H26" i="3" s="1"/>
  <c r="AC24" i="8"/>
  <c r="AR25" i="3" s="1"/>
  <c r="AA24" i="8"/>
  <c r="AF25" i="3" s="1"/>
  <c r="Y24" i="8"/>
  <c r="T25" i="3" s="1"/>
  <c r="W24" i="8"/>
  <c r="H25" i="3" s="1"/>
  <c r="AA23" i="8"/>
  <c r="AF24" i="3" s="1"/>
  <c r="Y23" i="8"/>
  <c r="T24" i="3" s="1"/>
  <c r="W23" i="8"/>
  <c r="H24" i="3" s="1"/>
  <c r="AC22" i="8"/>
  <c r="AR23" i="3" s="1"/>
  <c r="AA22" i="8"/>
  <c r="AF23" i="3" s="1"/>
  <c r="Y22" i="8"/>
  <c r="T23" i="3" s="1"/>
  <c r="W22" i="8"/>
  <c r="H23" i="3" s="1"/>
  <c r="AC21" i="8"/>
  <c r="AR22" i="3" s="1"/>
  <c r="AA21" i="8"/>
  <c r="AF22" i="3" s="1"/>
  <c r="Y21" i="8"/>
  <c r="T22" i="3" s="1"/>
  <c r="T84" i="3" s="1"/>
  <c r="W21" i="8"/>
  <c r="H22" i="3" s="1"/>
  <c r="AC20" i="8"/>
  <c r="AR21" i="3" s="1"/>
  <c r="AA20" i="8"/>
  <c r="AF21" i="3" s="1"/>
  <c r="Y20" i="8"/>
  <c r="T21" i="3" s="1"/>
  <c r="W20" i="8"/>
  <c r="H21" i="3" s="1"/>
  <c r="AA19" i="8"/>
  <c r="AF20" i="3" s="1"/>
  <c r="Y19" i="8"/>
  <c r="T20" i="3" s="1"/>
  <c r="W19" i="8"/>
  <c r="H20" i="3" s="1"/>
  <c r="AC18" i="8"/>
  <c r="AR19" i="3" s="1"/>
  <c r="AA18" i="8"/>
  <c r="AF19" i="3" s="1"/>
  <c r="Y18" i="8"/>
  <c r="T19" i="3" s="1"/>
  <c r="T81" i="3" s="1"/>
  <c r="W18" i="8"/>
  <c r="H19" i="3" s="1"/>
  <c r="AC17" i="8"/>
  <c r="AR18" i="3" s="1"/>
  <c r="AA17" i="8"/>
  <c r="AF18" i="3" s="1"/>
  <c r="Y17" i="8"/>
  <c r="T18" i="3" s="1"/>
  <c r="T80" i="3" s="1"/>
  <c r="W17" i="8"/>
  <c r="H18" i="3" s="1"/>
  <c r="AC16" i="8"/>
  <c r="AR17" i="3" s="1"/>
  <c r="AA16" i="8"/>
  <c r="AF17" i="3" s="1"/>
  <c r="Y16" i="8"/>
  <c r="T17" i="3" s="1"/>
  <c r="T79" i="3" s="1"/>
  <c r="W16" i="8"/>
  <c r="H17" i="3" s="1"/>
  <c r="AA15" i="8"/>
  <c r="AF16" i="3" s="1"/>
  <c r="AF78" i="3" s="1"/>
  <c r="Y15" i="8"/>
  <c r="T16" i="3" s="1"/>
  <c r="T78" i="3" s="1"/>
  <c r="W15" i="8"/>
  <c r="H16" i="3" s="1"/>
  <c r="AC14" i="8"/>
  <c r="AR15" i="3" s="1"/>
  <c r="AA14" i="8"/>
  <c r="AF15" i="3" s="1"/>
  <c r="Y14" i="8"/>
  <c r="T15" i="3" s="1"/>
  <c r="T77" i="3" s="1"/>
  <c r="W14" i="8"/>
  <c r="H15" i="3" s="1"/>
  <c r="AC13" i="8"/>
  <c r="AR14" i="3" s="1"/>
  <c r="Y13" i="8"/>
  <c r="T14" i="3" s="1"/>
  <c r="W13" i="8"/>
  <c r="H14" i="3" s="1"/>
  <c r="AA12" i="8"/>
  <c r="AF13" i="3" s="1"/>
  <c r="Y12" i="8"/>
  <c r="T13" i="3" s="1"/>
  <c r="W12" i="8"/>
  <c r="H13" i="3" s="1"/>
  <c r="AC11" i="8"/>
  <c r="AR12" i="3" s="1"/>
  <c r="AA11" i="8"/>
  <c r="AF12" i="3" s="1"/>
  <c r="Y11" i="8"/>
  <c r="T12" i="3" s="1"/>
  <c r="W11" i="8"/>
  <c r="H12" i="3" s="1"/>
  <c r="AC10" i="8"/>
  <c r="AR11" i="3" s="1"/>
  <c r="AA10" i="8"/>
  <c r="AF11" i="3" s="1"/>
  <c r="Y10" i="8"/>
  <c r="T11" i="3" s="1"/>
  <c r="W10" i="8"/>
  <c r="H11" i="3" s="1"/>
  <c r="AC9" i="8"/>
  <c r="AR10" i="3" s="1"/>
  <c r="AA9" i="8"/>
  <c r="AF10" i="3" s="1"/>
  <c r="Y9" i="8"/>
  <c r="T10" i="3" s="1"/>
  <c r="W9" i="8"/>
  <c r="H10" i="3" s="1"/>
  <c r="AC8" i="8"/>
  <c r="AR9" i="3" s="1"/>
  <c r="AA8" i="8"/>
  <c r="AF9" i="3" s="1"/>
  <c r="Y8" i="8"/>
  <c r="T9" i="3" s="1"/>
  <c r="W8" i="8"/>
  <c r="H9" i="3" s="1"/>
  <c r="AA7" i="8"/>
  <c r="AF8" i="3" s="1"/>
  <c r="AF70" i="3" s="1"/>
  <c r="Y7" i="8"/>
  <c r="T8" i="3" s="1"/>
  <c r="T70" i="3" s="1"/>
  <c r="W7" i="8"/>
  <c r="H8" i="3" s="1"/>
  <c r="AC6" i="8"/>
  <c r="AR7" i="3" s="1"/>
  <c r="AA6" i="8"/>
  <c r="AF7" i="3" s="1"/>
  <c r="Y6" i="8"/>
  <c r="T7" i="3" s="1"/>
  <c r="AA5" i="8"/>
  <c r="AF6" i="3" s="1"/>
  <c r="Y5" i="8"/>
  <c r="T6" i="3" s="1"/>
  <c r="W5" i="8"/>
  <c r="H6" i="3" s="1"/>
  <c r="Y4" i="8"/>
  <c r="T5" i="3" s="1"/>
  <c r="W4" i="8"/>
  <c r="H5" i="3" s="1"/>
  <c r="AC38" i="8"/>
  <c r="AR39" i="3" s="1"/>
  <c r="AA38" i="8"/>
  <c r="AF39" i="3" s="1"/>
  <c r="AF101" i="3" s="1"/>
  <c r="Y38" i="8"/>
  <c r="T39" i="3" s="1"/>
  <c r="T101" i="3" s="1"/>
  <c r="W38" i="8"/>
  <c r="H39" i="3" s="1"/>
  <c r="AC36" i="8"/>
  <c r="AR37" i="3" s="1"/>
  <c r="Y34" i="8"/>
  <c r="T35" i="3" s="1"/>
  <c r="T97" i="3" s="1"/>
  <c r="AC33" i="8"/>
  <c r="AR34" i="3" s="1"/>
  <c r="Y33" i="8"/>
  <c r="T34" i="3" s="1"/>
  <c r="AC32" i="8"/>
  <c r="AR33" i="3" s="1"/>
  <c r="AC31" i="8"/>
  <c r="AR32" i="3" s="1"/>
  <c r="Y30" i="8"/>
  <c r="T31" i="3" s="1"/>
  <c r="AC27" i="8"/>
  <c r="AR28" i="3" s="1"/>
  <c r="AA25" i="8"/>
  <c r="AF26" i="3" s="1"/>
  <c r="AC23" i="8"/>
  <c r="AR24" i="3" s="1"/>
  <c r="AC19" i="8"/>
  <c r="AR20" i="3" s="1"/>
  <c r="AC15" i="8"/>
  <c r="AR16" i="3" s="1"/>
  <c r="AA13" i="8"/>
  <c r="AF14" i="3" s="1"/>
  <c r="AC12" i="8"/>
  <c r="AR13" i="3" s="1"/>
  <c r="AC7" i="8"/>
  <c r="AR8" i="3" s="1"/>
  <c r="AC5" i="8"/>
  <c r="AR6" i="3" s="1"/>
  <c r="AC4" i="8"/>
  <c r="AR5" i="3" s="1"/>
  <c r="AA4" i="8"/>
  <c r="AF5" i="3" s="1"/>
  <c r="AC37" i="7"/>
  <c r="AQ38" i="3" s="1"/>
  <c r="Y37" i="7"/>
  <c r="S38" i="3" s="1"/>
  <c r="W37" i="7"/>
  <c r="G38" i="3" s="1"/>
  <c r="G100" i="3" s="1"/>
  <c r="AC36" i="7"/>
  <c r="AQ37" i="3" s="1"/>
  <c r="AA36" i="7"/>
  <c r="AE37" i="3" s="1"/>
  <c r="Y36" i="7"/>
  <c r="S37" i="3" s="1"/>
  <c r="W36" i="7"/>
  <c r="G37" i="3" s="1"/>
  <c r="G99" i="3" s="1"/>
  <c r="AC35" i="7"/>
  <c r="AQ36" i="3" s="1"/>
  <c r="AA35" i="7"/>
  <c r="AE36" i="3" s="1"/>
  <c r="Y35" i="7"/>
  <c r="S36" i="3" s="1"/>
  <c r="W35" i="7"/>
  <c r="G36" i="3" s="1"/>
  <c r="G98" i="3" s="1"/>
  <c r="AC34" i="7"/>
  <c r="AQ35" i="3" s="1"/>
  <c r="AA34" i="7"/>
  <c r="AE35" i="3" s="1"/>
  <c r="Y34" i="7"/>
  <c r="S35" i="3" s="1"/>
  <c r="W34" i="7"/>
  <c r="G35" i="3" s="1"/>
  <c r="AC33" i="7"/>
  <c r="AQ34" i="3" s="1"/>
  <c r="AA33" i="7"/>
  <c r="AE34" i="3" s="1"/>
  <c r="AE96" i="3" s="1"/>
  <c r="Y33" i="7"/>
  <c r="S34" i="3" s="1"/>
  <c r="W33" i="7"/>
  <c r="G34" i="3" s="1"/>
  <c r="G96" i="3" s="1"/>
  <c r="AC32" i="7"/>
  <c r="AQ33" i="3" s="1"/>
  <c r="Y32" i="7"/>
  <c r="S33" i="3" s="1"/>
  <c r="S95" i="3" s="1"/>
  <c r="W32" i="7"/>
  <c r="G33" i="3" s="1"/>
  <c r="AC31" i="7"/>
  <c r="AQ32" i="3" s="1"/>
  <c r="AA31" i="7"/>
  <c r="AE32" i="3" s="1"/>
  <c r="Y31" i="7"/>
  <c r="S32" i="3" s="1"/>
  <c r="W31" i="7"/>
  <c r="G32" i="3" s="1"/>
  <c r="G94" i="3" s="1"/>
  <c r="AA30" i="7"/>
  <c r="AE31" i="3" s="1"/>
  <c r="Y30" i="7"/>
  <c r="S31" i="3" s="1"/>
  <c r="W30" i="7"/>
  <c r="G31" i="3" s="1"/>
  <c r="G93" i="3" s="1"/>
  <c r="AC29" i="7"/>
  <c r="AQ30" i="3" s="1"/>
  <c r="Y29" i="7"/>
  <c r="S30" i="3" s="1"/>
  <c r="W29" i="7"/>
  <c r="G30" i="3" s="1"/>
  <c r="G92" i="3" s="1"/>
  <c r="AC28" i="7"/>
  <c r="AQ29" i="3" s="1"/>
  <c r="AA28" i="7"/>
  <c r="AE29" i="3" s="1"/>
  <c r="Y28" i="7"/>
  <c r="S29" i="3" s="1"/>
  <c r="W28" i="7"/>
  <c r="G29" i="3" s="1"/>
  <c r="AC27" i="7"/>
  <c r="AQ28" i="3" s="1"/>
  <c r="AA27" i="7"/>
  <c r="AE28" i="3" s="1"/>
  <c r="Y27" i="7"/>
  <c r="S28" i="3" s="1"/>
  <c r="W27" i="7"/>
  <c r="G28" i="3" s="1"/>
  <c r="G90" i="3" s="1"/>
  <c r="AC26" i="7"/>
  <c r="AQ27" i="3" s="1"/>
  <c r="AA26" i="7"/>
  <c r="AE27" i="3" s="1"/>
  <c r="Y26" i="7"/>
  <c r="S27" i="3" s="1"/>
  <c r="W26" i="7"/>
  <c r="G27" i="3" s="1"/>
  <c r="AC25" i="7"/>
  <c r="AQ26" i="3" s="1"/>
  <c r="AA25" i="7"/>
  <c r="AE26" i="3" s="1"/>
  <c r="Y25" i="7"/>
  <c r="S26" i="3" s="1"/>
  <c r="W25" i="7"/>
  <c r="G26" i="3" s="1"/>
  <c r="G88" i="3" s="1"/>
  <c r="AC24" i="7"/>
  <c r="AQ25" i="3" s="1"/>
  <c r="Y24" i="7"/>
  <c r="S25" i="3" s="1"/>
  <c r="W24" i="7"/>
  <c r="G25" i="3" s="1"/>
  <c r="AC23" i="7"/>
  <c r="AQ24" i="3" s="1"/>
  <c r="AA23" i="7"/>
  <c r="AE24" i="3" s="1"/>
  <c r="Y23" i="7"/>
  <c r="S24" i="3" s="1"/>
  <c r="W23" i="7"/>
  <c r="G24" i="3" s="1"/>
  <c r="G86" i="3" s="1"/>
  <c r="AC22" i="7"/>
  <c r="AQ23" i="3" s="1"/>
  <c r="AA22" i="7"/>
  <c r="AE23" i="3" s="1"/>
  <c r="Y22" i="7"/>
  <c r="S23" i="3" s="1"/>
  <c r="W22" i="7"/>
  <c r="G23" i="3" s="1"/>
  <c r="G85" i="3" s="1"/>
  <c r="AA21" i="7"/>
  <c r="AE22" i="3" s="1"/>
  <c r="Y21" i="7"/>
  <c r="S22" i="3" s="1"/>
  <c r="W21" i="7"/>
  <c r="G22" i="3" s="1"/>
  <c r="G84" i="3" s="1"/>
  <c r="AC20" i="7"/>
  <c r="AQ21" i="3" s="1"/>
  <c r="AA20" i="7"/>
  <c r="AE21" i="3" s="1"/>
  <c r="Y20" i="7"/>
  <c r="S21" i="3" s="1"/>
  <c r="W20" i="7"/>
  <c r="G21" i="3" s="1"/>
  <c r="G83" i="3" s="1"/>
  <c r="AC19" i="7"/>
  <c r="AQ20" i="3" s="1"/>
  <c r="AA19" i="7"/>
  <c r="AE20" i="3" s="1"/>
  <c r="Y19" i="7"/>
  <c r="S20" i="3" s="1"/>
  <c r="S82" i="3" s="1"/>
  <c r="W19" i="7"/>
  <c r="G20" i="3" s="1"/>
  <c r="G82" i="3" s="1"/>
  <c r="AC18" i="7"/>
  <c r="AQ19" i="3" s="1"/>
  <c r="AA18" i="7"/>
  <c r="AE19" i="3" s="1"/>
  <c r="Y18" i="7"/>
  <c r="S19" i="3" s="1"/>
  <c r="W18" i="7"/>
  <c r="G19" i="3" s="1"/>
  <c r="G81" i="3" s="1"/>
  <c r="AC17" i="7"/>
  <c r="AQ18" i="3" s="1"/>
  <c r="AA17" i="7"/>
  <c r="AE18" i="3" s="1"/>
  <c r="Y17" i="7"/>
  <c r="S18" i="3" s="1"/>
  <c r="W17" i="7"/>
  <c r="G18" i="3" s="1"/>
  <c r="G80" i="3" s="1"/>
  <c r="AC16" i="7"/>
  <c r="AQ17" i="3" s="1"/>
  <c r="AA16" i="7"/>
  <c r="AE17" i="3" s="1"/>
  <c r="Y16" i="7"/>
  <c r="S17" i="3" s="1"/>
  <c r="S79" i="3" s="1"/>
  <c r="AC15" i="7"/>
  <c r="AQ16" i="3" s="1"/>
  <c r="AA15" i="7"/>
  <c r="AE16" i="3" s="1"/>
  <c r="Y15" i="7"/>
  <c r="S16" i="3" s="1"/>
  <c r="W15" i="7"/>
  <c r="G16" i="3" s="1"/>
  <c r="G78" i="3" s="1"/>
  <c r="AA14" i="7"/>
  <c r="AE15" i="3" s="1"/>
  <c r="Y14" i="7"/>
  <c r="S15" i="3" s="1"/>
  <c r="S77" i="3" s="1"/>
  <c r="AC13" i="7"/>
  <c r="AQ14" i="3" s="1"/>
  <c r="AA13" i="7"/>
  <c r="AE14" i="3" s="1"/>
  <c r="Y13" i="7"/>
  <c r="S14" i="3" s="1"/>
  <c r="W13" i="7"/>
  <c r="G14" i="3" s="1"/>
  <c r="G76" i="3" s="1"/>
  <c r="AC12" i="7"/>
  <c r="AQ13" i="3" s="1"/>
  <c r="AA12" i="7"/>
  <c r="AE13" i="3" s="1"/>
  <c r="Y12" i="7"/>
  <c r="S13" i="3" s="1"/>
  <c r="S75" i="3" s="1"/>
  <c r="AC11" i="7"/>
  <c r="AQ12" i="3" s="1"/>
  <c r="AA11" i="7"/>
  <c r="AE12" i="3" s="1"/>
  <c r="Y11" i="7"/>
  <c r="S12" i="3" s="1"/>
  <c r="S74" i="3" s="1"/>
  <c r="W11" i="7"/>
  <c r="G12" i="3" s="1"/>
  <c r="G74" i="3" s="1"/>
  <c r="AC10" i="7"/>
  <c r="AQ11" i="3" s="1"/>
  <c r="AA10" i="7"/>
  <c r="AE11" i="3" s="1"/>
  <c r="AC9" i="7"/>
  <c r="AQ10" i="3" s="1"/>
  <c r="AA9" i="7"/>
  <c r="AE10" i="3" s="1"/>
  <c r="Y9" i="7"/>
  <c r="S10" i="3" s="1"/>
  <c r="W9" i="7"/>
  <c r="G10" i="3" s="1"/>
  <c r="G72" i="3" s="1"/>
  <c r="AC8" i="7"/>
  <c r="AQ9" i="3" s="1"/>
  <c r="AA8" i="7"/>
  <c r="AE9" i="3" s="1"/>
  <c r="Y8" i="7"/>
  <c r="S9" i="3" s="1"/>
  <c r="AC7" i="7"/>
  <c r="AQ8" i="3" s="1"/>
  <c r="AA7" i="7"/>
  <c r="AE8" i="3" s="1"/>
  <c r="AE70" i="3" s="1"/>
  <c r="Y7" i="7"/>
  <c r="S8" i="3" s="1"/>
  <c r="W7" i="7"/>
  <c r="G8" i="3" s="1"/>
  <c r="G70" i="3" s="1"/>
  <c r="AC6" i="7"/>
  <c r="AQ7" i="3" s="1"/>
  <c r="AA6" i="7"/>
  <c r="AE7" i="3" s="1"/>
  <c r="Y6" i="7"/>
  <c r="S7" i="3" s="1"/>
  <c r="S69" i="3" s="1"/>
  <c r="W6" i="7"/>
  <c r="G7" i="3" s="1"/>
  <c r="AC5" i="7"/>
  <c r="AQ6" i="3" s="1"/>
  <c r="AA5" i="7"/>
  <c r="AE6" i="3" s="1"/>
  <c r="Y5" i="7"/>
  <c r="S6" i="3" s="1"/>
  <c r="W5" i="7"/>
  <c r="G6" i="3" s="1"/>
  <c r="G68" i="3" s="1"/>
  <c r="AC4" i="7"/>
  <c r="AQ5" i="3" s="1"/>
  <c r="AA4" i="7"/>
  <c r="AE5" i="3" s="1"/>
  <c r="Y4" i="7"/>
  <c r="S5" i="3" s="1"/>
  <c r="W4" i="7"/>
  <c r="G5" i="3" s="1"/>
  <c r="G67" i="3" s="1"/>
  <c r="AC38" i="7"/>
  <c r="AQ39" i="3" s="1"/>
  <c r="AA38" i="7"/>
  <c r="AE39" i="3" s="1"/>
  <c r="AE101" i="3" s="1"/>
  <c r="Y38" i="7"/>
  <c r="S39" i="3" s="1"/>
  <c r="W38" i="7"/>
  <c r="G39" i="3" s="1"/>
  <c r="AA37" i="7"/>
  <c r="AE38" i="3" s="1"/>
  <c r="AE100" i="3" s="1"/>
  <c r="AA32" i="7"/>
  <c r="AE33" i="3" s="1"/>
  <c r="AC30" i="7"/>
  <c r="AQ31" i="3" s="1"/>
  <c r="AA29" i="7"/>
  <c r="AE30" i="3" s="1"/>
  <c r="AA24" i="7"/>
  <c r="AE25" i="3" s="1"/>
  <c r="AC21" i="7"/>
  <c r="AQ22" i="3" s="1"/>
  <c r="W16" i="7"/>
  <c r="G17" i="3" s="1"/>
  <c r="AC14" i="7"/>
  <c r="AQ15" i="3" s="1"/>
  <c r="W14" i="7"/>
  <c r="G15" i="3" s="1"/>
  <c r="W12" i="7"/>
  <c r="G13" i="3" s="1"/>
  <c r="G75" i="3" s="1"/>
  <c r="Y10" i="7"/>
  <c r="S11" i="3" s="1"/>
  <c r="S73" i="3" s="1"/>
  <c r="W10" i="7"/>
  <c r="G11" i="3" s="1"/>
  <c r="W8" i="7"/>
  <c r="G9" i="3" s="1"/>
  <c r="AC37" i="6"/>
  <c r="AP38" i="3" s="1"/>
  <c r="AA37" i="6"/>
  <c r="AD38" i="3" s="1"/>
  <c r="AD100" i="3" s="1"/>
  <c r="Y37" i="6"/>
  <c r="R38" i="3" s="1"/>
  <c r="W37" i="6"/>
  <c r="F38" i="3" s="1"/>
  <c r="AC36" i="6"/>
  <c r="AP37" i="3" s="1"/>
  <c r="Y36" i="6"/>
  <c r="R37" i="3" s="1"/>
  <c r="W36" i="6"/>
  <c r="F37" i="3" s="1"/>
  <c r="AC35" i="6"/>
  <c r="AP36" i="3" s="1"/>
  <c r="AA35" i="6"/>
  <c r="AD36" i="3" s="1"/>
  <c r="Y35" i="6"/>
  <c r="R36" i="3" s="1"/>
  <c r="W35" i="6"/>
  <c r="F36" i="3" s="1"/>
  <c r="AC34" i="6"/>
  <c r="AP35" i="3" s="1"/>
  <c r="AC33" i="6"/>
  <c r="AP34" i="3" s="1"/>
  <c r="AA33" i="6"/>
  <c r="AD34" i="3" s="1"/>
  <c r="Y33" i="6"/>
  <c r="R34" i="3" s="1"/>
  <c r="W33" i="6"/>
  <c r="F34" i="3" s="1"/>
  <c r="AC32" i="6"/>
  <c r="AP33" i="3" s="1"/>
  <c r="AA32" i="6"/>
  <c r="AD33" i="3" s="1"/>
  <c r="W32" i="6"/>
  <c r="F33" i="3" s="1"/>
  <c r="AC31" i="6"/>
  <c r="AP32" i="3" s="1"/>
  <c r="AA31" i="6"/>
  <c r="AD32" i="3" s="1"/>
  <c r="Y31" i="6"/>
  <c r="R32" i="3" s="1"/>
  <c r="W31" i="6"/>
  <c r="F32" i="3" s="1"/>
  <c r="AC30" i="6"/>
  <c r="AP31" i="3" s="1"/>
  <c r="Y30" i="6"/>
  <c r="R31" i="3" s="1"/>
  <c r="AC29" i="6"/>
  <c r="AP30" i="3" s="1"/>
  <c r="AA29" i="6"/>
  <c r="AD30" i="3" s="1"/>
  <c r="W29" i="6"/>
  <c r="F30" i="3" s="1"/>
  <c r="W28" i="6"/>
  <c r="F29" i="3" s="1"/>
  <c r="AC27" i="6"/>
  <c r="AP28" i="3" s="1"/>
  <c r="AA27" i="6"/>
  <c r="AD28" i="3" s="1"/>
  <c r="W27" i="6"/>
  <c r="F28" i="3" s="1"/>
  <c r="AC26" i="6"/>
  <c r="AP27" i="3" s="1"/>
  <c r="Y26" i="6"/>
  <c r="R27" i="3" s="1"/>
  <c r="AC25" i="6"/>
  <c r="AP26" i="3" s="1"/>
  <c r="AA25" i="6"/>
  <c r="AD26" i="3" s="1"/>
  <c r="W25" i="6"/>
  <c r="F26" i="3" s="1"/>
  <c r="AA24" i="6"/>
  <c r="AD25" i="3" s="1"/>
  <c r="Y24" i="6"/>
  <c r="R25" i="3" s="1"/>
  <c r="AC23" i="6"/>
  <c r="AP24" i="3" s="1"/>
  <c r="AA23" i="6"/>
  <c r="AD24" i="3" s="1"/>
  <c r="W23" i="6"/>
  <c r="F24" i="3" s="1"/>
  <c r="AC22" i="6"/>
  <c r="AP23" i="3" s="1"/>
  <c r="W22" i="6"/>
  <c r="F23" i="3" s="1"/>
  <c r="AC21" i="6"/>
  <c r="AP22" i="3" s="1"/>
  <c r="AA21" i="6"/>
  <c r="AD22" i="3" s="1"/>
  <c r="AD84" i="3" s="1"/>
  <c r="Y21" i="6"/>
  <c r="R22" i="3" s="1"/>
  <c r="W21" i="6"/>
  <c r="F22" i="3" s="1"/>
  <c r="AC20" i="6"/>
  <c r="AP21" i="3" s="1"/>
  <c r="Y20" i="6"/>
  <c r="R21" i="3" s="1"/>
  <c r="W20" i="6"/>
  <c r="F21" i="3" s="1"/>
  <c r="AC19" i="6"/>
  <c r="AP20" i="3" s="1"/>
  <c r="AA19" i="6"/>
  <c r="AD20" i="3" s="1"/>
  <c r="AD82" i="3" s="1"/>
  <c r="Y19" i="6"/>
  <c r="R20" i="3" s="1"/>
  <c r="W19" i="6"/>
  <c r="F20" i="3" s="1"/>
  <c r="AC18" i="6"/>
  <c r="AP19" i="3" s="1"/>
  <c r="AC17" i="6"/>
  <c r="AP18" i="3" s="1"/>
  <c r="AA17" i="6"/>
  <c r="AD18" i="3" s="1"/>
  <c r="Y17" i="6"/>
  <c r="R18" i="3" s="1"/>
  <c r="W17" i="6"/>
  <c r="F18" i="3" s="1"/>
  <c r="AC16" i="6"/>
  <c r="AP17" i="3" s="1"/>
  <c r="AA16" i="6"/>
  <c r="AD17" i="3" s="1"/>
  <c r="Y16" i="6"/>
  <c r="R17" i="3" s="1"/>
  <c r="W16" i="6"/>
  <c r="F17" i="3" s="1"/>
  <c r="AC15" i="6"/>
  <c r="AP16" i="3" s="1"/>
  <c r="AA15" i="6"/>
  <c r="AD16" i="3" s="1"/>
  <c r="AD78" i="3" s="1"/>
  <c r="Y15" i="6"/>
  <c r="R16" i="3" s="1"/>
  <c r="W15" i="6"/>
  <c r="F16" i="3" s="1"/>
  <c r="AC14" i="6"/>
  <c r="AP15" i="3" s="1"/>
  <c r="AA14" i="6"/>
  <c r="AD15" i="3" s="1"/>
  <c r="Y14" i="6"/>
  <c r="R15" i="3" s="1"/>
  <c r="W14" i="6"/>
  <c r="F15" i="3" s="1"/>
  <c r="AC13" i="6"/>
  <c r="AP14" i="3" s="1"/>
  <c r="AA13" i="6"/>
  <c r="AD14" i="3" s="1"/>
  <c r="W13" i="6"/>
  <c r="F14" i="3" s="1"/>
  <c r="AC12" i="6"/>
  <c r="AP13" i="3" s="1"/>
  <c r="AA12" i="6"/>
  <c r="AD13" i="3" s="1"/>
  <c r="Y12" i="6"/>
  <c r="R13" i="3" s="1"/>
  <c r="W12" i="6"/>
  <c r="F13" i="3" s="1"/>
  <c r="AC11" i="6"/>
  <c r="AP12" i="3" s="1"/>
  <c r="AA11" i="6"/>
  <c r="AD12" i="3" s="1"/>
  <c r="Y11" i="6"/>
  <c r="R12" i="3" s="1"/>
  <c r="W11" i="6"/>
  <c r="F12" i="3" s="1"/>
  <c r="AC10" i="6"/>
  <c r="AP11" i="3" s="1"/>
  <c r="AA10" i="6"/>
  <c r="AD11" i="3" s="1"/>
  <c r="W10" i="6"/>
  <c r="F11" i="3" s="1"/>
  <c r="AC9" i="6"/>
  <c r="AP10" i="3" s="1"/>
  <c r="AA9" i="6"/>
  <c r="AD10" i="3" s="1"/>
  <c r="Y9" i="6"/>
  <c r="R10" i="3" s="1"/>
  <c r="W9" i="6"/>
  <c r="F10" i="3" s="1"/>
  <c r="AC8" i="6"/>
  <c r="AP9" i="3" s="1"/>
  <c r="AA8" i="6"/>
  <c r="AD9" i="3" s="1"/>
  <c r="Y8" i="6"/>
  <c r="R9" i="3" s="1"/>
  <c r="W8" i="6"/>
  <c r="F9" i="3" s="1"/>
  <c r="AC7" i="6"/>
  <c r="AP8" i="3" s="1"/>
  <c r="AA7" i="6"/>
  <c r="AD8" i="3" s="1"/>
  <c r="AD70" i="3" s="1"/>
  <c r="W7" i="6"/>
  <c r="F8" i="3" s="1"/>
  <c r="AC6" i="6"/>
  <c r="AP7" i="3" s="1"/>
  <c r="AA6" i="6"/>
  <c r="AD7" i="3" s="1"/>
  <c r="Y6" i="6"/>
  <c r="R7" i="3" s="1"/>
  <c r="W6" i="6"/>
  <c r="F7" i="3" s="1"/>
  <c r="AC5" i="6"/>
  <c r="AP6" i="3" s="1"/>
  <c r="AA5" i="6"/>
  <c r="AD6" i="3" s="1"/>
  <c r="Y5" i="6"/>
  <c r="R6" i="3" s="1"/>
  <c r="W5" i="6"/>
  <c r="F6" i="3" s="1"/>
  <c r="AC4" i="6"/>
  <c r="AP5" i="3" s="1"/>
  <c r="AA4" i="6"/>
  <c r="AD5" i="3" s="1"/>
  <c r="Y4" i="6"/>
  <c r="R5" i="3" s="1"/>
  <c r="W4" i="6"/>
  <c r="F5" i="3" s="1"/>
  <c r="AC38" i="6"/>
  <c r="AP39" i="3" s="1"/>
  <c r="AA38" i="6"/>
  <c r="AD39" i="3" s="1"/>
  <c r="AD101" i="3" s="1"/>
  <c r="Y38" i="6"/>
  <c r="R39" i="3" s="1"/>
  <c r="W38" i="6"/>
  <c r="F39" i="3" s="1"/>
  <c r="AA36" i="6"/>
  <c r="AD37" i="3" s="1"/>
  <c r="AA34" i="6"/>
  <c r="AD35" i="3" s="1"/>
  <c r="Y34" i="6"/>
  <c r="R35" i="3" s="1"/>
  <c r="W34" i="6"/>
  <c r="F35" i="3" s="1"/>
  <c r="Y32" i="6"/>
  <c r="R33" i="3" s="1"/>
  <c r="AA30" i="6"/>
  <c r="AD31" i="3" s="1"/>
  <c r="AD93" i="3" s="1"/>
  <c r="W30" i="6"/>
  <c r="F31" i="3" s="1"/>
  <c r="Y29" i="6"/>
  <c r="R30" i="3" s="1"/>
  <c r="AC28" i="6"/>
  <c r="AP29" i="3" s="1"/>
  <c r="AA28" i="6"/>
  <c r="AD29" i="3" s="1"/>
  <c r="Y28" i="6"/>
  <c r="R29" i="3" s="1"/>
  <c r="Y27" i="6"/>
  <c r="R28" i="3" s="1"/>
  <c r="AA26" i="6"/>
  <c r="AD27" i="3" s="1"/>
  <c r="W26" i="6"/>
  <c r="F27" i="3" s="1"/>
  <c r="Y25" i="6"/>
  <c r="R26" i="3" s="1"/>
  <c r="AC24" i="6"/>
  <c r="AP25" i="3" s="1"/>
  <c r="W24" i="6"/>
  <c r="F25" i="3" s="1"/>
  <c r="Y23" i="6"/>
  <c r="R24" i="3" s="1"/>
  <c r="AA22" i="6"/>
  <c r="AD23" i="3" s="1"/>
  <c r="Y22" i="6"/>
  <c r="R23" i="3" s="1"/>
  <c r="AA20" i="6"/>
  <c r="AD21" i="3" s="1"/>
  <c r="AA18" i="6"/>
  <c r="AD19" i="3" s="1"/>
  <c r="Y18" i="6"/>
  <c r="R19" i="3" s="1"/>
  <c r="Y13" i="6"/>
  <c r="R14" i="3" s="1"/>
  <c r="Y10" i="6"/>
  <c r="R11" i="3" s="1"/>
  <c r="R73" i="3" s="1"/>
  <c r="Y7" i="6"/>
  <c r="R8" i="3" s="1"/>
  <c r="AC37" i="5"/>
  <c r="AN38" i="3" s="1"/>
  <c r="AN100" i="3" s="1"/>
  <c r="AA37" i="5"/>
  <c r="AB38" i="3" s="1"/>
  <c r="AB100" i="3" s="1"/>
  <c r="Y37" i="5"/>
  <c r="P38" i="3" s="1"/>
  <c r="W37" i="5"/>
  <c r="D38" i="3" s="1"/>
  <c r="AC36" i="5"/>
  <c r="AN37" i="3" s="1"/>
  <c r="AA36" i="5"/>
  <c r="AB37" i="3" s="1"/>
  <c r="Y36" i="5"/>
  <c r="P37" i="3" s="1"/>
  <c r="W36" i="5"/>
  <c r="D37" i="3" s="1"/>
  <c r="Y35" i="5"/>
  <c r="P36" i="3" s="1"/>
  <c r="W35" i="5"/>
  <c r="D36" i="3" s="1"/>
  <c r="AC34" i="5"/>
  <c r="AN35" i="3" s="1"/>
  <c r="AN97" i="3" s="1"/>
  <c r="AA34" i="5"/>
  <c r="AB35" i="3" s="1"/>
  <c r="Y34" i="5"/>
  <c r="P35" i="3" s="1"/>
  <c r="W34" i="5"/>
  <c r="D35" i="3" s="1"/>
  <c r="Y33" i="5"/>
  <c r="P34" i="3" s="1"/>
  <c r="W33" i="5"/>
  <c r="D34" i="3" s="1"/>
  <c r="AC32" i="5"/>
  <c r="AN33" i="3" s="1"/>
  <c r="AA32" i="5"/>
  <c r="AB33" i="3" s="1"/>
  <c r="AB95" i="3" s="1"/>
  <c r="Y32" i="5"/>
  <c r="P33" i="3" s="1"/>
  <c r="W32" i="5"/>
  <c r="D33" i="3" s="1"/>
  <c r="AC31" i="5"/>
  <c r="AN32" i="3" s="1"/>
  <c r="AA31" i="5"/>
  <c r="AB32" i="3" s="1"/>
  <c r="Y31" i="5"/>
  <c r="P32" i="3" s="1"/>
  <c r="W31" i="5"/>
  <c r="D32" i="3" s="1"/>
  <c r="AC30" i="5"/>
  <c r="AN31" i="3" s="1"/>
  <c r="AA30" i="5"/>
  <c r="AB31" i="3" s="1"/>
  <c r="W30" i="5"/>
  <c r="D31" i="3" s="1"/>
  <c r="AA29" i="5"/>
  <c r="AB30" i="3" s="1"/>
  <c r="Y29" i="5"/>
  <c r="P30" i="3" s="1"/>
  <c r="P92" i="3" s="1"/>
  <c r="W29" i="5"/>
  <c r="D30" i="3" s="1"/>
  <c r="AC28" i="5"/>
  <c r="AN29" i="3" s="1"/>
  <c r="AA28" i="5"/>
  <c r="AB29" i="3" s="1"/>
  <c r="Y28" i="5"/>
  <c r="P29" i="3" s="1"/>
  <c r="W28" i="5"/>
  <c r="D29" i="3" s="1"/>
  <c r="AA27" i="5"/>
  <c r="AB28" i="3" s="1"/>
  <c r="Y27" i="5"/>
  <c r="P28" i="3" s="1"/>
  <c r="P90" i="3" s="1"/>
  <c r="W27" i="5"/>
  <c r="D28" i="3" s="1"/>
  <c r="AC26" i="5"/>
  <c r="AN27" i="3" s="1"/>
  <c r="AA26" i="5"/>
  <c r="AB27" i="3" s="1"/>
  <c r="Y26" i="5"/>
  <c r="P27" i="3" s="1"/>
  <c r="P89" i="3" s="1"/>
  <c r="W26" i="5"/>
  <c r="D27" i="3" s="1"/>
  <c r="AA25" i="5"/>
  <c r="AB26" i="3" s="1"/>
  <c r="Y25" i="5"/>
  <c r="P26" i="3" s="1"/>
  <c r="W25" i="5"/>
  <c r="D26" i="3" s="1"/>
  <c r="AC24" i="5"/>
  <c r="AN25" i="3" s="1"/>
  <c r="AA24" i="5"/>
  <c r="AB25" i="3" s="1"/>
  <c r="Y24" i="5"/>
  <c r="P25" i="3" s="1"/>
  <c r="W24" i="5"/>
  <c r="D25" i="3" s="1"/>
  <c r="AC23" i="5"/>
  <c r="AN24" i="3" s="1"/>
  <c r="AA23" i="5"/>
  <c r="AB24" i="3" s="1"/>
  <c r="Y23" i="5"/>
  <c r="P24" i="3" s="1"/>
  <c r="W23" i="5"/>
  <c r="D24" i="3" s="1"/>
  <c r="AC22" i="5"/>
  <c r="AN23" i="3" s="1"/>
  <c r="Y22" i="5"/>
  <c r="P23" i="3" s="1"/>
  <c r="W22" i="5"/>
  <c r="D23" i="3" s="1"/>
  <c r="AC21" i="5"/>
  <c r="AN22" i="3" s="1"/>
  <c r="AA21" i="5"/>
  <c r="AB22" i="3" s="1"/>
  <c r="Y21" i="5"/>
  <c r="P22" i="3" s="1"/>
  <c r="W21" i="5"/>
  <c r="D22" i="3" s="1"/>
  <c r="AC20" i="5"/>
  <c r="AN21" i="3" s="1"/>
  <c r="AA20" i="5"/>
  <c r="AB21" i="3" s="1"/>
  <c r="Y20" i="5"/>
  <c r="P21" i="3" s="1"/>
  <c r="W20" i="5"/>
  <c r="D21" i="3" s="1"/>
  <c r="AC19" i="5"/>
  <c r="AN20" i="3" s="1"/>
  <c r="AA19" i="5"/>
  <c r="AB20" i="3" s="1"/>
  <c r="Y19" i="5"/>
  <c r="P20" i="3" s="1"/>
  <c r="W19" i="5"/>
  <c r="D20" i="3" s="1"/>
  <c r="AC18" i="5"/>
  <c r="AN19" i="3" s="1"/>
  <c r="AA18" i="5"/>
  <c r="AB19" i="3" s="1"/>
  <c r="Y18" i="5"/>
  <c r="P19" i="3" s="1"/>
  <c r="W18" i="5"/>
  <c r="D19" i="3" s="1"/>
  <c r="AC17" i="5"/>
  <c r="AN18" i="3" s="1"/>
  <c r="Y17" i="5"/>
  <c r="P18" i="3" s="1"/>
  <c r="W17" i="5"/>
  <c r="D18" i="3" s="1"/>
  <c r="AC16" i="5"/>
  <c r="AN17" i="3" s="1"/>
  <c r="AA16" i="5"/>
  <c r="AB17" i="3" s="1"/>
  <c r="Y16" i="5"/>
  <c r="P17" i="3" s="1"/>
  <c r="W16" i="5"/>
  <c r="D17" i="3" s="1"/>
  <c r="AC15" i="5"/>
  <c r="AN16" i="3" s="1"/>
  <c r="AA15" i="5"/>
  <c r="AB16" i="3" s="1"/>
  <c r="AB78" i="3" s="1"/>
  <c r="W15" i="5"/>
  <c r="D16" i="3" s="1"/>
  <c r="AC14" i="5"/>
  <c r="AN15" i="3" s="1"/>
  <c r="AA14" i="5"/>
  <c r="AB15" i="3" s="1"/>
  <c r="Y14" i="5"/>
  <c r="P15" i="3" s="1"/>
  <c r="W14" i="5"/>
  <c r="D15" i="3" s="1"/>
  <c r="AC13" i="5"/>
  <c r="AN14" i="3" s="1"/>
  <c r="AA13" i="5"/>
  <c r="AB14" i="3" s="1"/>
  <c r="Y13" i="5"/>
  <c r="P14" i="3" s="1"/>
  <c r="W13" i="5"/>
  <c r="D14" i="3" s="1"/>
  <c r="AC12" i="5"/>
  <c r="AN13" i="3" s="1"/>
  <c r="AA12" i="5"/>
  <c r="AB13" i="3" s="1"/>
  <c r="Y12" i="5"/>
  <c r="P13" i="3" s="1"/>
  <c r="W12" i="5"/>
  <c r="D13" i="3" s="1"/>
  <c r="AC11" i="5"/>
  <c r="AN12" i="3" s="1"/>
  <c r="AA11" i="5"/>
  <c r="AB12" i="3" s="1"/>
  <c r="Y11" i="5"/>
  <c r="P12" i="3" s="1"/>
  <c r="W11" i="5"/>
  <c r="D12" i="3" s="1"/>
  <c r="AC10" i="5"/>
  <c r="AN11" i="3" s="1"/>
  <c r="AA10" i="5"/>
  <c r="AB11" i="3" s="1"/>
  <c r="Y10" i="5"/>
  <c r="P11" i="3" s="1"/>
  <c r="P73" i="3" s="1"/>
  <c r="W10" i="5"/>
  <c r="D11" i="3" s="1"/>
  <c r="AC9" i="5"/>
  <c r="AN10" i="3" s="1"/>
  <c r="AA9" i="5"/>
  <c r="AB10" i="3" s="1"/>
  <c r="Y9" i="5"/>
  <c r="P10" i="3" s="1"/>
  <c r="W9" i="5"/>
  <c r="D10" i="3" s="1"/>
  <c r="AC8" i="5"/>
  <c r="AN9" i="3" s="1"/>
  <c r="AA8" i="5"/>
  <c r="AB9" i="3" s="1"/>
  <c r="Y8" i="5"/>
  <c r="P9" i="3" s="1"/>
  <c r="W8" i="5"/>
  <c r="D9" i="3" s="1"/>
  <c r="AC7" i="5"/>
  <c r="AN8" i="3" s="1"/>
  <c r="AA7" i="5"/>
  <c r="AB8" i="3" s="1"/>
  <c r="AB70" i="3" s="1"/>
  <c r="Y7" i="5"/>
  <c r="P8" i="3" s="1"/>
  <c r="W7" i="5"/>
  <c r="D8" i="3" s="1"/>
  <c r="AC6" i="5"/>
  <c r="AN7" i="3" s="1"/>
  <c r="AA6" i="5"/>
  <c r="AB7" i="3" s="1"/>
  <c r="Y6" i="5"/>
  <c r="P7" i="3" s="1"/>
  <c r="P69" i="3" s="1"/>
  <c r="W6" i="5"/>
  <c r="D7" i="3" s="1"/>
  <c r="AC5" i="5"/>
  <c r="AN6" i="3" s="1"/>
  <c r="AA5" i="5"/>
  <c r="AB6" i="3" s="1"/>
  <c r="Y5" i="5"/>
  <c r="P6" i="3" s="1"/>
  <c r="W5" i="5"/>
  <c r="D6" i="3" s="1"/>
  <c r="AC4" i="5"/>
  <c r="AN5" i="3" s="1"/>
  <c r="Y4" i="5"/>
  <c r="P5" i="3" s="1"/>
  <c r="W4" i="5"/>
  <c r="D5" i="3" s="1"/>
  <c r="AC38" i="5"/>
  <c r="AN39" i="3" s="1"/>
  <c r="AA38" i="5"/>
  <c r="AB39" i="3" s="1"/>
  <c r="AB101" i="3" s="1"/>
  <c r="Y38" i="5"/>
  <c r="P39" i="3" s="1"/>
  <c r="W38" i="5"/>
  <c r="D39" i="3" s="1"/>
  <c r="AC35" i="5"/>
  <c r="AN36" i="3" s="1"/>
  <c r="AA35" i="5"/>
  <c r="AB36" i="3" s="1"/>
  <c r="AC33" i="5"/>
  <c r="AN34" i="3" s="1"/>
  <c r="AA33" i="5"/>
  <c r="AB34" i="3" s="1"/>
  <c r="Y30" i="5"/>
  <c r="P31" i="3" s="1"/>
  <c r="AC29" i="5"/>
  <c r="AN30" i="3" s="1"/>
  <c r="AN92" i="3" s="1"/>
  <c r="AC27" i="5"/>
  <c r="AN28" i="3" s="1"/>
  <c r="AC25" i="5"/>
  <c r="AN26" i="3" s="1"/>
  <c r="AA22" i="5"/>
  <c r="AB23" i="3" s="1"/>
  <c r="AB85" i="3" s="1"/>
  <c r="AA17" i="5"/>
  <c r="AB18" i="3" s="1"/>
  <c r="AA4" i="5"/>
  <c r="AB5" i="3" s="1"/>
  <c r="AC38" i="4"/>
  <c r="AO39" i="3" s="1"/>
  <c r="Y38" i="4"/>
  <c r="Q39" i="3" s="1"/>
  <c r="Q101" i="3" s="1"/>
  <c r="W38" i="4"/>
  <c r="E39" i="3" s="1"/>
  <c r="E101" i="3" s="1"/>
  <c r="AC37" i="4"/>
  <c r="AO38" i="3" s="1"/>
  <c r="AA37" i="4"/>
  <c r="AC38" i="3" s="1"/>
  <c r="Y37" i="4"/>
  <c r="Q38" i="3" s="1"/>
  <c r="Q100" i="3" s="1"/>
  <c r="W37" i="4"/>
  <c r="E38" i="3" s="1"/>
  <c r="E100" i="3" s="1"/>
  <c r="AC36" i="4"/>
  <c r="AO37" i="3" s="1"/>
  <c r="AA36" i="4"/>
  <c r="AC37" i="3" s="1"/>
  <c r="Y36" i="4"/>
  <c r="Q37" i="3" s="1"/>
  <c r="Q99" i="3" s="1"/>
  <c r="W36" i="4"/>
  <c r="E37" i="3" s="1"/>
  <c r="E99" i="3" s="1"/>
  <c r="AC35" i="4"/>
  <c r="AO36" i="3" s="1"/>
  <c r="AA35" i="4"/>
  <c r="AC36" i="3" s="1"/>
  <c r="Y35" i="4"/>
  <c r="Q36" i="3" s="1"/>
  <c r="Q98" i="3" s="1"/>
  <c r="W35" i="4"/>
  <c r="E36" i="3" s="1"/>
  <c r="E98" i="3" s="1"/>
  <c r="AC34" i="4"/>
  <c r="AO35" i="3" s="1"/>
  <c r="AA34" i="4"/>
  <c r="AC35" i="3" s="1"/>
  <c r="Y34" i="4"/>
  <c r="Q35" i="3" s="1"/>
  <c r="Q97" i="3" s="1"/>
  <c r="W34" i="4"/>
  <c r="E35" i="3" s="1"/>
  <c r="AC33" i="4"/>
  <c r="AO34" i="3" s="1"/>
  <c r="AA33" i="4"/>
  <c r="AC34" i="3" s="1"/>
  <c r="Y33" i="4"/>
  <c r="Q34" i="3" s="1"/>
  <c r="W33" i="4"/>
  <c r="E34" i="3" s="1"/>
  <c r="E96" i="3" s="1"/>
  <c r="AC32" i="4"/>
  <c r="AO33" i="3" s="1"/>
  <c r="AA32" i="4"/>
  <c r="AC33" i="3" s="1"/>
  <c r="Y32" i="4"/>
  <c r="Q33" i="3" s="1"/>
  <c r="Q95" i="3" s="1"/>
  <c r="W32" i="4"/>
  <c r="E33" i="3" s="1"/>
  <c r="E95" i="3" s="1"/>
  <c r="AC31" i="4"/>
  <c r="AO32" i="3" s="1"/>
  <c r="AA31" i="4"/>
  <c r="AC32" i="3" s="1"/>
  <c r="Y31" i="4"/>
  <c r="Q32" i="3" s="1"/>
  <c r="Q94" i="3" s="1"/>
  <c r="W31" i="4"/>
  <c r="E32" i="3" s="1"/>
  <c r="E94" i="3" s="1"/>
  <c r="AA30" i="4"/>
  <c r="AC31" i="3" s="1"/>
  <c r="AC93" i="3" s="1"/>
  <c r="Y30" i="4"/>
  <c r="Q31" i="3" s="1"/>
  <c r="W30" i="4"/>
  <c r="E31" i="3" s="1"/>
  <c r="AC29" i="4"/>
  <c r="AO30" i="3" s="1"/>
  <c r="AA29" i="4"/>
  <c r="AC30" i="3" s="1"/>
  <c r="Y29" i="4"/>
  <c r="Q30" i="3" s="1"/>
  <c r="Q92" i="3" s="1"/>
  <c r="W29" i="4"/>
  <c r="E30" i="3" s="1"/>
  <c r="E92" i="3" s="1"/>
  <c r="AC28" i="4"/>
  <c r="AO29" i="3" s="1"/>
  <c r="AA28" i="4"/>
  <c r="AC29" i="3" s="1"/>
  <c r="Y28" i="4"/>
  <c r="Q29" i="3" s="1"/>
  <c r="Q91" i="3" s="1"/>
  <c r="W28" i="4"/>
  <c r="E29" i="3" s="1"/>
  <c r="AC27" i="4"/>
  <c r="AO28" i="3" s="1"/>
  <c r="AA27" i="4"/>
  <c r="AC28" i="3" s="1"/>
  <c r="AC90" i="3" s="1"/>
  <c r="Y27" i="4"/>
  <c r="Q28" i="3" s="1"/>
  <c r="Q90" i="3" s="1"/>
  <c r="W27" i="4"/>
  <c r="E28" i="3" s="1"/>
  <c r="E90" i="3" s="1"/>
  <c r="AC26" i="4"/>
  <c r="AO27" i="3" s="1"/>
  <c r="AA26" i="4"/>
  <c r="AC27" i="3" s="1"/>
  <c r="W26" i="4"/>
  <c r="E27" i="3" s="1"/>
  <c r="AC25" i="4"/>
  <c r="AO26" i="3" s="1"/>
  <c r="AA25" i="4"/>
  <c r="AC26" i="3" s="1"/>
  <c r="Y25" i="4"/>
  <c r="Q26" i="3" s="1"/>
  <c r="W25" i="4"/>
  <c r="E26" i="3" s="1"/>
  <c r="E88" i="3" s="1"/>
  <c r="AC24" i="4"/>
  <c r="AO25" i="3" s="1"/>
  <c r="AA24" i="4"/>
  <c r="AC25" i="3" s="1"/>
  <c r="Y24" i="4"/>
  <c r="Q25" i="3" s="1"/>
  <c r="W24" i="4"/>
  <c r="E25" i="3" s="1"/>
  <c r="AC23" i="4"/>
  <c r="AO24" i="3" s="1"/>
  <c r="AA23" i="4"/>
  <c r="AC24" i="3" s="1"/>
  <c r="Y23" i="4"/>
  <c r="Q24" i="3" s="1"/>
  <c r="W23" i="4"/>
  <c r="E24" i="3" s="1"/>
  <c r="E86" i="3" s="1"/>
  <c r="AC22" i="4"/>
  <c r="AO23" i="3" s="1"/>
  <c r="AA22" i="4"/>
  <c r="AC23" i="3" s="1"/>
  <c r="AC85" i="3" s="1"/>
  <c r="Y22" i="4"/>
  <c r="Q23" i="3" s="1"/>
  <c r="W22" i="4"/>
  <c r="E23" i="3" s="1"/>
  <c r="AC21" i="4"/>
  <c r="AO22" i="3" s="1"/>
  <c r="AA21" i="4"/>
  <c r="AC22" i="3" s="1"/>
  <c r="Y21" i="4"/>
  <c r="Q22" i="3" s="1"/>
  <c r="Q84" i="3" s="1"/>
  <c r="W21" i="4"/>
  <c r="E22" i="3" s="1"/>
  <c r="E84" i="3" s="1"/>
  <c r="AC20" i="4"/>
  <c r="AO21" i="3" s="1"/>
  <c r="AA20" i="4"/>
  <c r="AC21" i="3" s="1"/>
  <c r="Y20" i="4"/>
  <c r="Q21" i="3" s="1"/>
  <c r="Q83" i="3" s="1"/>
  <c r="W20" i="4"/>
  <c r="E21" i="3" s="1"/>
  <c r="AC19" i="4"/>
  <c r="AO20" i="3" s="1"/>
  <c r="AA19" i="4"/>
  <c r="AC20" i="3" s="1"/>
  <c r="Y19" i="4"/>
  <c r="Q20" i="3" s="1"/>
  <c r="Q82" i="3" s="1"/>
  <c r="W19" i="4"/>
  <c r="E20" i="3" s="1"/>
  <c r="E82" i="3" s="1"/>
  <c r="AC18" i="4"/>
  <c r="AO19" i="3" s="1"/>
  <c r="AA18" i="4"/>
  <c r="AC19" i="3" s="1"/>
  <c r="AC81" i="3" s="1"/>
  <c r="Y18" i="4"/>
  <c r="Q19" i="3" s="1"/>
  <c r="Q81" i="3" s="1"/>
  <c r="W18" i="4"/>
  <c r="E19" i="3" s="1"/>
  <c r="AC17" i="4"/>
  <c r="AO18" i="3" s="1"/>
  <c r="AA17" i="4"/>
  <c r="AC18" i="3" s="1"/>
  <c r="Y17" i="4"/>
  <c r="Q18" i="3" s="1"/>
  <c r="W17" i="4"/>
  <c r="E18" i="3" s="1"/>
  <c r="E80" i="3" s="1"/>
  <c r="AC16" i="4"/>
  <c r="AO17" i="3" s="1"/>
  <c r="AA16" i="4"/>
  <c r="AC17" i="3" s="1"/>
  <c r="Y16" i="4"/>
  <c r="Q17" i="3" s="1"/>
  <c r="Q79" i="3" s="1"/>
  <c r="W16" i="4"/>
  <c r="E17" i="3" s="1"/>
  <c r="E79" i="3" s="1"/>
  <c r="AA15" i="4"/>
  <c r="AC16" i="3" s="1"/>
  <c r="Y15" i="4"/>
  <c r="Q16" i="3" s="1"/>
  <c r="Q78" i="3" s="1"/>
  <c r="W15" i="4"/>
  <c r="E16" i="3" s="1"/>
  <c r="E78" i="3" s="1"/>
  <c r="AC14" i="4"/>
  <c r="AO15" i="3" s="1"/>
  <c r="AA14" i="4"/>
  <c r="AC15" i="3" s="1"/>
  <c r="Y14" i="4"/>
  <c r="Q15" i="3" s="1"/>
  <c r="Q77" i="3" s="1"/>
  <c r="W14" i="4"/>
  <c r="E15" i="3" s="1"/>
  <c r="AC13" i="4"/>
  <c r="AO14" i="3" s="1"/>
  <c r="AA13" i="4"/>
  <c r="AC14" i="3" s="1"/>
  <c r="Y13" i="4"/>
  <c r="Q14" i="3" s="1"/>
  <c r="W13" i="4"/>
  <c r="E14" i="3" s="1"/>
  <c r="E76" i="3" s="1"/>
  <c r="AC12" i="4"/>
  <c r="AO13" i="3" s="1"/>
  <c r="AA12" i="4"/>
  <c r="AC13" i="3" s="1"/>
  <c r="Y12" i="4"/>
  <c r="Q13" i="3" s="1"/>
  <c r="Q75" i="3" s="1"/>
  <c r="W12" i="4"/>
  <c r="E13" i="3" s="1"/>
  <c r="E75" i="3" s="1"/>
  <c r="AC11" i="4"/>
  <c r="AO12" i="3" s="1"/>
  <c r="AA11" i="4"/>
  <c r="AC12" i="3" s="1"/>
  <c r="Y11" i="4"/>
  <c r="Q12" i="3" s="1"/>
  <c r="Q74" i="3" s="1"/>
  <c r="W11" i="4"/>
  <c r="E12" i="3" s="1"/>
  <c r="E74" i="3" s="1"/>
  <c r="AC10" i="4"/>
  <c r="AO11" i="3" s="1"/>
  <c r="AA10" i="4"/>
  <c r="AC11" i="3" s="1"/>
  <c r="Y10" i="4"/>
  <c r="Q11" i="3" s="1"/>
  <c r="Q73" i="3" s="1"/>
  <c r="W10" i="4"/>
  <c r="E11" i="3" s="1"/>
  <c r="E73" i="3" s="1"/>
  <c r="AC9" i="4"/>
  <c r="AO10" i="3" s="1"/>
  <c r="AA9" i="4"/>
  <c r="AC10" i="3" s="1"/>
  <c r="Y9" i="4"/>
  <c r="Q10" i="3" s="1"/>
  <c r="W9" i="4"/>
  <c r="E10" i="3" s="1"/>
  <c r="E72" i="3" s="1"/>
  <c r="AC8" i="4"/>
  <c r="AO9" i="3" s="1"/>
  <c r="AA8" i="4"/>
  <c r="AC9" i="3" s="1"/>
  <c r="Y8" i="4"/>
  <c r="Q9" i="3" s="1"/>
  <c r="Q71" i="3" s="1"/>
  <c r="W8" i="4"/>
  <c r="E9" i="3" s="1"/>
  <c r="E71" i="3" s="1"/>
  <c r="AC7" i="4"/>
  <c r="AO8" i="3" s="1"/>
  <c r="AA7" i="4"/>
  <c r="AC8" i="3" s="1"/>
  <c r="Y7" i="4"/>
  <c r="Q8" i="3" s="1"/>
  <c r="Q70" i="3" s="1"/>
  <c r="W7" i="4"/>
  <c r="E8" i="3" s="1"/>
  <c r="E70" i="3" s="1"/>
  <c r="AC6" i="4"/>
  <c r="AO7" i="3" s="1"/>
  <c r="AA6" i="4"/>
  <c r="AC7" i="3" s="1"/>
  <c r="Y6" i="4"/>
  <c r="Q7" i="3" s="1"/>
  <c r="Q69" i="3" s="1"/>
  <c r="W6" i="4"/>
  <c r="E7" i="3" s="1"/>
  <c r="AC5" i="4"/>
  <c r="AO6" i="3" s="1"/>
  <c r="AA5" i="4"/>
  <c r="AC6" i="3" s="1"/>
  <c r="Y5" i="4"/>
  <c r="Q6" i="3" s="1"/>
  <c r="W5" i="4"/>
  <c r="E6" i="3" s="1"/>
  <c r="E68" i="3" s="1"/>
  <c r="AC4" i="4"/>
  <c r="AO5" i="3" s="1"/>
  <c r="AA4" i="4"/>
  <c r="AC5" i="3" s="1"/>
  <c r="Y4" i="4"/>
  <c r="Q5" i="3" s="1"/>
  <c r="W4" i="4"/>
  <c r="E5" i="3" s="1"/>
  <c r="AA38" i="4"/>
  <c r="AC39" i="3" s="1"/>
  <c r="AC101" i="3" s="1"/>
  <c r="AC30" i="4"/>
  <c r="AO31" i="3" s="1"/>
  <c r="AC15" i="4"/>
  <c r="AO16" i="3" s="1"/>
  <c r="AC5" i="1"/>
  <c r="AW6" i="3" s="1"/>
  <c r="AC6" i="1"/>
  <c r="AW7" i="3" s="1"/>
  <c r="AC7" i="1"/>
  <c r="AW8" i="3" s="1"/>
  <c r="AC8" i="1"/>
  <c r="AW9" i="3" s="1"/>
  <c r="AC9" i="1"/>
  <c r="AW10" i="3" s="1"/>
  <c r="AC10" i="1"/>
  <c r="AW11" i="3" s="1"/>
  <c r="AC11" i="1"/>
  <c r="AW12" i="3" s="1"/>
  <c r="AC12" i="1"/>
  <c r="AW13" i="3" s="1"/>
  <c r="AC13" i="1"/>
  <c r="AW14" i="3" s="1"/>
  <c r="AC14" i="1"/>
  <c r="AW15" i="3" s="1"/>
  <c r="AC15" i="1"/>
  <c r="AW16" i="3" s="1"/>
  <c r="AC16" i="1"/>
  <c r="AW17" i="3" s="1"/>
  <c r="AC17" i="1"/>
  <c r="AW18" i="3" s="1"/>
  <c r="AC18" i="1"/>
  <c r="AW19" i="3" s="1"/>
  <c r="AC19" i="1"/>
  <c r="AW20" i="3" s="1"/>
  <c r="AC20" i="1"/>
  <c r="AW21" i="3" s="1"/>
  <c r="AC21" i="1"/>
  <c r="AW22" i="3" s="1"/>
  <c r="AC22" i="1"/>
  <c r="AW23" i="3" s="1"/>
  <c r="AC23" i="1"/>
  <c r="AW24" i="3" s="1"/>
  <c r="AC24" i="1"/>
  <c r="AW25" i="3" s="1"/>
  <c r="AC25" i="1"/>
  <c r="AW26" i="3" s="1"/>
  <c r="AC26" i="1"/>
  <c r="AW27" i="3" s="1"/>
  <c r="AC27" i="1"/>
  <c r="AW28" i="3" s="1"/>
  <c r="AC28" i="1"/>
  <c r="AW29" i="3" s="1"/>
  <c r="AC29" i="1"/>
  <c r="AW30" i="3" s="1"/>
  <c r="AC30" i="1"/>
  <c r="AW31" i="3" s="1"/>
  <c r="AC31" i="1"/>
  <c r="AW32" i="3" s="1"/>
  <c r="AC32" i="1"/>
  <c r="AW33" i="3" s="1"/>
  <c r="AW95" i="3" s="1"/>
  <c r="AC33" i="1"/>
  <c r="AW34" i="3" s="1"/>
  <c r="AC34" i="1"/>
  <c r="AW35" i="3" s="1"/>
  <c r="AC35" i="1"/>
  <c r="AW36" i="3" s="1"/>
  <c r="AC36" i="1"/>
  <c r="AW37" i="3" s="1"/>
  <c r="AC37" i="1"/>
  <c r="AW38" i="3" s="1"/>
  <c r="AC38" i="1"/>
  <c r="AW39" i="3" s="1"/>
  <c r="AC4" i="1"/>
  <c r="AW5" i="3" s="1"/>
  <c r="AA5" i="1"/>
  <c r="AK6" i="3" s="1"/>
  <c r="AA6" i="1"/>
  <c r="AK7" i="3" s="1"/>
  <c r="AA7" i="1"/>
  <c r="AK8" i="3" s="1"/>
  <c r="AK70" i="3" s="1"/>
  <c r="AA8" i="1"/>
  <c r="AK9" i="3" s="1"/>
  <c r="AA9" i="1"/>
  <c r="AK10" i="3" s="1"/>
  <c r="AA10" i="1"/>
  <c r="AK11" i="3" s="1"/>
  <c r="AA11" i="1"/>
  <c r="AK12" i="3" s="1"/>
  <c r="AA12" i="1"/>
  <c r="AK13" i="3" s="1"/>
  <c r="AA13" i="1"/>
  <c r="AK14" i="3" s="1"/>
  <c r="AA14" i="1"/>
  <c r="AK15" i="3" s="1"/>
  <c r="AA15" i="1"/>
  <c r="AK16" i="3" s="1"/>
  <c r="AK78" i="3" s="1"/>
  <c r="AA16" i="1"/>
  <c r="AK17" i="3" s="1"/>
  <c r="AA17" i="1"/>
  <c r="AK18" i="3" s="1"/>
  <c r="AA18" i="1"/>
  <c r="AK19" i="3" s="1"/>
  <c r="AA19" i="1"/>
  <c r="AK20" i="3" s="1"/>
  <c r="AA20" i="1"/>
  <c r="AK21" i="3" s="1"/>
  <c r="AA21" i="1"/>
  <c r="AK22" i="3" s="1"/>
  <c r="AK84" i="3" s="1"/>
  <c r="AA22" i="1"/>
  <c r="AK23" i="3" s="1"/>
  <c r="AA23" i="1"/>
  <c r="AK24" i="3" s="1"/>
  <c r="AA24" i="1"/>
  <c r="AK25" i="3" s="1"/>
  <c r="AA25" i="1"/>
  <c r="AK26" i="3" s="1"/>
  <c r="AA26" i="1"/>
  <c r="AK27" i="3" s="1"/>
  <c r="AA27" i="1"/>
  <c r="AK28" i="3" s="1"/>
  <c r="AA28" i="1"/>
  <c r="AK29" i="3" s="1"/>
  <c r="AA29" i="1"/>
  <c r="AK30" i="3" s="1"/>
  <c r="AA30" i="1"/>
  <c r="AK31" i="3" s="1"/>
  <c r="AA31" i="1"/>
  <c r="AK32" i="3" s="1"/>
  <c r="AA32" i="1"/>
  <c r="AK33" i="3" s="1"/>
  <c r="AA33" i="1"/>
  <c r="AK34" i="3" s="1"/>
  <c r="AA34" i="1"/>
  <c r="AK35" i="3" s="1"/>
  <c r="AA35" i="1"/>
  <c r="AK36" i="3" s="1"/>
  <c r="AA36" i="1"/>
  <c r="AK37" i="3" s="1"/>
  <c r="AA37" i="1"/>
  <c r="AK38" i="3" s="1"/>
  <c r="AK100" i="3" s="1"/>
  <c r="AA38" i="1"/>
  <c r="AK39" i="3" s="1"/>
  <c r="AK101" i="3" s="1"/>
  <c r="AA4" i="1"/>
  <c r="AK5" i="3" s="1"/>
  <c r="Y5" i="1"/>
  <c r="Y6" i="3" s="1"/>
  <c r="Y6" i="1"/>
  <c r="Y7" i="3" s="1"/>
  <c r="Y7" i="1"/>
  <c r="Y8" i="3" s="1"/>
  <c r="Y8" i="1"/>
  <c r="Y9" i="3" s="1"/>
  <c r="Y9" i="1"/>
  <c r="Y10" i="3" s="1"/>
  <c r="Y10" i="1"/>
  <c r="Y11" i="3" s="1"/>
  <c r="Y11" i="1"/>
  <c r="Y12" i="3" s="1"/>
  <c r="Y12" i="1"/>
  <c r="Y13" i="3" s="1"/>
  <c r="Y13" i="1"/>
  <c r="Y14" i="3" s="1"/>
  <c r="Y14" i="1"/>
  <c r="Y15" i="3" s="1"/>
  <c r="Y15" i="1"/>
  <c r="Y16" i="3" s="1"/>
  <c r="Y16" i="1"/>
  <c r="Y17" i="3" s="1"/>
  <c r="Y17" i="1"/>
  <c r="Y18" i="3" s="1"/>
  <c r="Y18" i="1"/>
  <c r="Y19" i="3" s="1"/>
  <c r="Y19" i="1"/>
  <c r="Y20" i="3" s="1"/>
  <c r="Y20" i="1"/>
  <c r="Y21" i="3" s="1"/>
  <c r="Y21" i="1"/>
  <c r="Y22" i="3" s="1"/>
  <c r="Y22" i="1"/>
  <c r="Y23" i="3" s="1"/>
  <c r="Y23" i="1"/>
  <c r="Y24" i="3" s="1"/>
  <c r="Y24" i="1"/>
  <c r="Y25" i="3" s="1"/>
  <c r="Y25" i="1"/>
  <c r="Y26" i="3" s="1"/>
  <c r="Y26" i="1"/>
  <c r="Y27" i="3" s="1"/>
  <c r="Y27" i="1"/>
  <c r="Y28" i="3" s="1"/>
  <c r="Y28" i="1"/>
  <c r="Y29" i="3" s="1"/>
  <c r="Y29" i="1"/>
  <c r="Y30" i="3" s="1"/>
  <c r="Y30" i="1"/>
  <c r="Y31" i="3" s="1"/>
  <c r="Y31" i="1"/>
  <c r="Y32" i="3" s="1"/>
  <c r="Y32" i="1"/>
  <c r="Y33" i="3" s="1"/>
  <c r="Y33" i="1"/>
  <c r="Y34" i="3" s="1"/>
  <c r="Y34" i="1"/>
  <c r="Y35" i="3" s="1"/>
  <c r="Y35" i="1"/>
  <c r="Y36" i="3" s="1"/>
  <c r="Y36" i="1"/>
  <c r="Y37" i="3" s="1"/>
  <c r="Y37" i="1"/>
  <c r="Y38" i="3" s="1"/>
  <c r="Y38" i="1"/>
  <c r="Y39" i="3" s="1"/>
  <c r="Y4" i="1"/>
  <c r="Y5" i="3" s="1"/>
  <c r="W4" i="1"/>
  <c r="M5" i="3" s="1"/>
  <c r="A36" i="3"/>
  <c r="A98" i="3" s="1"/>
  <c r="A37" i="3"/>
  <c r="A99" i="3" s="1"/>
  <c r="A38" i="3"/>
  <c r="A100" i="3" s="1"/>
  <c r="A39" i="3"/>
  <c r="A101" i="3" s="1"/>
  <c r="A26" i="3"/>
  <c r="A88" i="3" s="1"/>
  <c r="A27" i="3"/>
  <c r="A89" i="3" s="1"/>
  <c r="A28" i="3"/>
  <c r="A90" i="3" s="1"/>
  <c r="A29" i="3"/>
  <c r="A91" i="3" s="1"/>
  <c r="A30" i="3"/>
  <c r="A92" i="3" s="1"/>
  <c r="A31" i="3"/>
  <c r="A93" i="3" s="1"/>
  <c r="A32" i="3"/>
  <c r="A94" i="3" s="1"/>
  <c r="A33" i="3"/>
  <c r="A95" i="3" s="1"/>
  <c r="A34" i="3"/>
  <c r="A96" i="3" s="1"/>
  <c r="A35" i="3"/>
  <c r="A97" i="3" s="1"/>
  <c r="A6" i="3"/>
  <c r="A68" i="3" s="1"/>
  <c r="A7" i="3"/>
  <c r="A69" i="3" s="1"/>
  <c r="A8" i="3"/>
  <c r="A70" i="3" s="1"/>
  <c r="A9" i="3"/>
  <c r="A71" i="3" s="1"/>
  <c r="A10" i="3"/>
  <c r="A72" i="3" s="1"/>
  <c r="A11" i="3"/>
  <c r="A73" i="3" s="1"/>
  <c r="A12" i="3"/>
  <c r="A74" i="3" s="1"/>
  <c r="A13" i="3"/>
  <c r="A75" i="3" s="1"/>
  <c r="A14" i="3"/>
  <c r="A76" i="3" s="1"/>
  <c r="A15" i="3"/>
  <c r="A77" i="3" s="1"/>
  <c r="A16" i="3"/>
  <c r="A78" i="3" s="1"/>
  <c r="A17" i="3"/>
  <c r="A79" i="3" s="1"/>
  <c r="A18" i="3"/>
  <c r="A80" i="3" s="1"/>
  <c r="A19" i="3"/>
  <c r="A81" i="3" s="1"/>
  <c r="A20" i="3"/>
  <c r="A82" i="3" s="1"/>
  <c r="A21" i="3"/>
  <c r="A83" i="3" s="1"/>
  <c r="A22" i="3"/>
  <c r="A84" i="3" s="1"/>
  <c r="A23" i="3"/>
  <c r="A85" i="3" s="1"/>
  <c r="A24" i="3"/>
  <c r="A86" i="3" s="1"/>
  <c r="A25" i="3"/>
  <c r="A87" i="3" s="1"/>
  <c r="A5" i="3"/>
  <c r="A67" i="3" s="1"/>
  <c r="BY122" i="16" l="1"/>
  <c r="CB5" i="16" s="1"/>
  <c r="CB15" i="16" s="1"/>
  <c r="AH202" i="16"/>
  <c r="BE8" i="15"/>
  <c r="AO73" i="3"/>
  <c r="AD85" i="3"/>
  <c r="AE79" i="3"/>
  <c r="AE85" i="3"/>
  <c r="AE90" i="3"/>
  <c r="AR94" i="3"/>
  <c r="AH90" i="3"/>
  <c r="BE11" i="16"/>
  <c r="BT54" i="16"/>
  <c r="BY44" i="16" s="1"/>
  <c r="BZ5" i="16" s="1"/>
  <c r="BZ15" i="16" s="1"/>
  <c r="BY45" i="16"/>
  <c r="BZ6" i="16" s="1"/>
  <c r="BZ16" i="16" s="1"/>
  <c r="BT69" i="16"/>
  <c r="BE89" i="16"/>
  <c r="BE97" i="16"/>
  <c r="BT132" i="16"/>
  <c r="BY123" i="16"/>
  <c r="CB6" i="16" s="1"/>
  <c r="CB16" i="16" s="1"/>
  <c r="BT153" i="16"/>
  <c r="BE4" i="16"/>
  <c r="BE15" i="16"/>
  <c r="BY43" i="16"/>
  <c r="BZ4" i="16" s="1"/>
  <c r="BZ14" i="16" s="1"/>
  <c r="BE74" i="16"/>
  <c r="BE145" i="16"/>
  <c r="BE149" i="16"/>
  <c r="AH199" i="16"/>
  <c r="BE54" i="16"/>
  <c r="BE70" i="16"/>
  <c r="AS164" i="16"/>
  <c r="BT13" i="16"/>
  <c r="BY9" i="16" s="1"/>
  <c r="BY19" i="16" s="1"/>
  <c r="AK163" i="16"/>
  <c r="BT76" i="16"/>
  <c r="BE87" i="16"/>
  <c r="AM163" i="16"/>
  <c r="AI163" i="16"/>
  <c r="BE103" i="16"/>
  <c r="AO202" i="16"/>
  <c r="BE27" i="15"/>
  <c r="AK90" i="3"/>
  <c r="AD83" i="3"/>
  <c r="AF69" i="3"/>
  <c r="AF85" i="3"/>
  <c r="AG69" i="3"/>
  <c r="AG85" i="3"/>
  <c r="AG90" i="3"/>
  <c r="AH83" i="3"/>
  <c r="AH85" i="3"/>
  <c r="AT73" i="3"/>
  <c r="AT88" i="3"/>
  <c r="AT90" i="3"/>
  <c r="AT92" i="3"/>
  <c r="AT96" i="3"/>
  <c r="AT98" i="3"/>
  <c r="AT100" i="3"/>
  <c r="BE88" i="15"/>
  <c r="BE64" i="16"/>
  <c r="BE47" i="16"/>
  <c r="BE59" i="16"/>
  <c r="BE63" i="16"/>
  <c r="BE109" i="16"/>
  <c r="BT114" i="16"/>
  <c r="BE136" i="16"/>
  <c r="BE147" i="16"/>
  <c r="AG164" i="16"/>
  <c r="BT64" i="16"/>
  <c r="BE46" i="16"/>
  <c r="BE99" i="16"/>
  <c r="BT138" i="16"/>
  <c r="AK85" i="3"/>
  <c r="AB79" i="3"/>
  <c r="AB90" i="3"/>
  <c r="AD69" i="3"/>
  <c r="AD90" i="3"/>
  <c r="AS82" i="3"/>
  <c r="AS91" i="3"/>
  <c r="AS92" i="3"/>
  <c r="BE49" i="15"/>
  <c r="BE62" i="15"/>
  <c r="BE133" i="15"/>
  <c r="BT72" i="16"/>
  <c r="BT75" i="16"/>
  <c r="AL202" i="16"/>
  <c r="BT150" i="16"/>
  <c r="BT136" i="16"/>
  <c r="BE19" i="16"/>
  <c r="BE140" i="16"/>
  <c r="AI201" i="16"/>
  <c r="BT113" i="16"/>
  <c r="BT52" i="16"/>
  <c r="BY48" i="16" s="1"/>
  <c r="BZ9" i="16" s="1"/>
  <c r="BZ19" i="16" s="1"/>
  <c r="BT134" i="16"/>
  <c r="BE43" i="16"/>
  <c r="AJ95" i="3"/>
  <c r="BE7" i="16"/>
  <c r="BE23" i="16"/>
  <c r="BE32" i="16"/>
  <c r="BT36" i="16"/>
  <c r="BT55" i="16"/>
  <c r="BT61" i="16"/>
  <c r="BT74" i="16"/>
  <c r="BE86" i="16"/>
  <c r="BT106" i="16"/>
  <c r="BE113" i="16"/>
  <c r="BT149" i="16"/>
  <c r="BE20" i="16"/>
  <c r="BE31" i="16"/>
  <c r="BE71" i="16"/>
  <c r="BT94" i="16"/>
  <c r="BT121" i="16"/>
  <c r="BY121" i="16" s="1"/>
  <c r="CB4" i="16" s="1"/>
  <c r="CB14" i="16" s="1"/>
  <c r="BE144" i="16"/>
  <c r="BE152" i="16"/>
  <c r="BT37" i="16"/>
  <c r="BT56" i="16"/>
  <c r="BT21" i="16"/>
  <c r="BT28" i="16"/>
  <c r="AP201" i="16"/>
  <c r="BT66" i="16"/>
  <c r="AK200" i="16"/>
  <c r="AO200" i="16"/>
  <c r="AK202" i="16"/>
  <c r="AJ101" i="3"/>
  <c r="AL101" i="3" s="1"/>
  <c r="AJ70" i="3"/>
  <c r="AJ78" i="3"/>
  <c r="AJ79" i="3"/>
  <c r="AJ85" i="3"/>
  <c r="AJ90" i="3"/>
  <c r="AJ100" i="3"/>
  <c r="BE58" i="15"/>
  <c r="BE11" i="15"/>
  <c r="BE14" i="15"/>
  <c r="BE128" i="15"/>
  <c r="BE53" i="15"/>
  <c r="BE156" i="15"/>
  <c r="BE12" i="16"/>
  <c r="AP199" i="16"/>
  <c r="BE28" i="16"/>
  <c r="BT47" i="16"/>
  <c r="BT84" i="16"/>
  <c r="BT98" i="16"/>
  <c r="BE104" i="16"/>
  <c r="BT108" i="16"/>
  <c r="BT145" i="16"/>
  <c r="BE124" i="16"/>
  <c r="BE5" i="15"/>
  <c r="BE27" i="16"/>
  <c r="BE36" i="16"/>
  <c r="BE82" i="16"/>
  <c r="BT86" i="16"/>
  <c r="BE125" i="16"/>
  <c r="BE129" i="16"/>
  <c r="BE133" i="16"/>
  <c r="BE137" i="16"/>
  <c r="BE141" i="16"/>
  <c r="AM200" i="16"/>
  <c r="BE148" i="16"/>
  <c r="BE35" i="16"/>
  <c r="BE102" i="16"/>
  <c r="BE62" i="16"/>
  <c r="BE93" i="16"/>
  <c r="BE95" i="16"/>
  <c r="BE105" i="16"/>
  <c r="BE107" i="16"/>
  <c r="BE132" i="16"/>
  <c r="AJ164" i="16"/>
  <c r="AI200" i="16"/>
  <c r="AO163" i="16"/>
  <c r="BE126" i="15"/>
  <c r="BE50" i="15"/>
  <c r="BE18" i="16"/>
  <c r="BT82" i="16"/>
  <c r="BY82" i="16" s="1"/>
  <c r="CA4" i="16" s="1"/>
  <c r="CA14" i="16" s="1"/>
  <c r="BT88" i="16"/>
  <c r="BY86" i="16" s="1"/>
  <c r="CA8" i="16" s="1"/>
  <c r="CA18" i="16" s="1"/>
  <c r="BT92" i="16"/>
  <c r="BY87" i="16" s="1"/>
  <c r="CA9" i="16" s="1"/>
  <c r="CA19" i="16" s="1"/>
  <c r="BT105" i="16"/>
  <c r="BT147" i="16"/>
  <c r="BT6" i="16"/>
  <c r="BY7" i="16" s="1"/>
  <c r="BY17" i="16" s="1"/>
  <c r="BT22" i="16"/>
  <c r="BT123" i="16"/>
  <c r="BY124" i="16" s="1"/>
  <c r="CB7" i="16" s="1"/>
  <c r="CB17" i="16" s="1"/>
  <c r="BT62" i="16"/>
  <c r="BT65" i="16"/>
  <c r="BY49" i="16" s="1"/>
  <c r="BZ10" i="16" s="1"/>
  <c r="BZ20" i="16" s="1"/>
  <c r="BT127" i="16"/>
  <c r="BT143" i="16"/>
  <c r="BY127" i="16" s="1"/>
  <c r="CB10" i="16" s="1"/>
  <c r="CB20" i="16" s="1"/>
  <c r="BE65" i="16"/>
  <c r="BE135" i="16"/>
  <c r="BE151" i="16"/>
  <c r="BT10" i="16"/>
  <c r="BE93" i="15"/>
  <c r="BE16" i="15"/>
  <c r="BE136" i="15"/>
  <c r="BE96" i="15"/>
  <c r="BE152" i="15"/>
  <c r="BE37" i="15"/>
  <c r="BT139" i="16"/>
  <c r="BE10" i="16"/>
  <c r="BE14" i="16"/>
  <c r="BE45" i="16"/>
  <c r="BE53" i="16"/>
  <c r="BE61" i="16"/>
  <c r="BT11" i="16"/>
  <c r="BY6" i="16" s="1"/>
  <c r="BY16" i="16" s="1"/>
  <c r="BT57" i="16"/>
  <c r="BT128" i="16"/>
  <c r="AF199" i="16"/>
  <c r="BT19" i="16"/>
  <c r="AS199" i="16" s="1"/>
  <c r="BE22" i="16"/>
  <c r="BT46" i="16"/>
  <c r="BY46" i="16" s="1"/>
  <c r="BZ7" i="16" s="1"/>
  <c r="BZ17" i="16" s="1"/>
  <c r="BT49" i="16"/>
  <c r="BT73" i="16"/>
  <c r="BE88" i="16"/>
  <c r="BT112" i="16"/>
  <c r="BT109" i="16"/>
  <c r="BT35" i="16"/>
  <c r="BE49" i="16"/>
  <c r="BT23" i="16"/>
  <c r="BT34" i="16"/>
  <c r="BT140" i="16"/>
  <c r="AF201" i="16"/>
  <c r="BT97" i="16"/>
  <c r="BE67" i="15"/>
  <c r="BE29" i="15"/>
  <c r="BE72" i="15"/>
  <c r="BE140" i="15"/>
  <c r="BE34" i="15"/>
  <c r="BE107" i="15"/>
  <c r="BE48" i="15"/>
  <c r="BT53" i="16"/>
  <c r="BT96" i="16"/>
  <c r="BE69" i="16"/>
  <c r="BE108" i="16"/>
  <c r="BT14" i="16"/>
  <c r="BT27" i="16"/>
  <c r="BT131" i="16"/>
  <c r="BY126" i="16" s="1"/>
  <c r="CB9" i="16" s="1"/>
  <c r="CB19" i="16" s="1"/>
  <c r="BT85" i="16"/>
  <c r="BT70" i="16"/>
  <c r="BT152" i="16"/>
  <c r="BT101" i="16"/>
  <c r="BE30" i="16"/>
  <c r="AS161" i="16" s="1"/>
  <c r="BE57" i="16"/>
  <c r="BE73" i="16"/>
  <c r="BE92" i="16"/>
  <c r="BE143" i="16"/>
  <c r="BT15" i="16"/>
  <c r="BY5" i="16" s="1"/>
  <c r="BY15" i="16" s="1"/>
  <c r="BT26" i="16"/>
  <c r="BY10" i="16" s="1"/>
  <c r="BY20" i="16" s="1"/>
  <c r="BE98" i="15"/>
  <c r="BE108" i="15"/>
  <c r="BE84" i="16"/>
  <c r="BE123" i="16"/>
  <c r="BE131" i="16"/>
  <c r="BE139" i="16"/>
  <c r="BT30" i="16"/>
  <c r="BT151" i="16"/>
  <c r="BT93" i="16"/>
  <c r="BY83" i="16" s="1"/>
  <c r="CA5" i="16" s="1"/>
  <c r="CA15" i="16" s="1"/>
  <c r="BE96" i="16"/>
  <c r="BT144" i="16"/>
  <c r="AF200" i="16"/>
  <c r="BT58" i="16"/>
  <c r="AS200" i="16" s="1"/>
  <c r="BE34" i="16"/>
  <c r="BT104" i="16"/>
  <c r="BE127" i="16"/>
  <c r="BT7" i="16"/>
  <c r="BT18" i="16"/>
  <c r="BT124" i="16"/>
  <c r="BT135" i="16"/>
  <c r="BT89" i="16"/>
  <c r="AL159" i="16"/>
  <c r="AD98" i="3"/>
  <c r="AK98" i="3"/>
  <c r="AK82" i="3"/>
  <c r="AK74" i="3"/>
  <c r="AO77" i="3"/>
  <c r="AO67" i="3"/>
  <c r="AO70" i="3"/>
  <c r="AO75" i="3"/>
  <c r="AO80" i="3"/>
  <c r="AO81" i="3"/>
  <c r="AO83" i="3"/>
  <c r="AO85" i="3"/>
  <c r="AO89" i="3"/>
  <c r="AO91" i="3"/>
  <c r="AO92" i="3"/>
  <c r="AO97" i="3"/>
  <c r="AO99" i="3"/>
  <c r="AO100" i="3"/>
  <c r="AN77" i="3"/>
  <c r="AN91" i="3"/>
  <c r="AQ100" i="3"/>
  <c r="AE71" i="3"/>
  <c r="AE82" i="3"/>
  <c r="AE84" i="3"/>
  <c r="AE93" i="3"/>
  <c r="AF93" i="3"/>
  <c r="AF71" i="3"/>
  <c r="AF82" i="3"/>
  <c r="AF84" i="3"/>
  <c r="AH87" i="3"/>
  <c r="AH93" i="3"/>
  <c r="AU75" i="3"/>
  <c r="AU83" i="3"/>
  <c r="AI82" i="3"/>
  <c r="AJ98" i="3"/>
  <c r="AJ71" i="3"/>
  <c r="AJ82" i="3"/>
  <c r="AJ84" i="3"/>
  <c r="AJ93" i="3"/>
  <c r="AD74" i="3"/>
  <c r="AW97" i="3"/>
  <c r="AK93" i="3"/>
  <c r="AW100" i="3"/>
  <c r="AW92" i="3"/>
  <c r="AO69" i="3"/>
  <c r="AC84" i="3"/>
  <c r="AB80" i="3"/>
  <c r="AB71" i="3"/>
  <c r="AB82" i="3"/>
  <c r="AB84" i="3"/>
  <c r="AB87" i="3"/>
  <c r="AB93" i="3"/>
  <c r="AP89" i="3"/>
  <c r="AP97" i="3"/>
  <c r="AQ67" i="3"/>
  <c r="AQ90" i="3"/>
  <c r="AQ92" i="3"/>
  <c r="AQ97" i="3"/>
  <c r="AQ98" i="3"/>
  <c r="AQ99" i="3"/>
  <c r="AF87" i="3"/>
  <c r="AR69" i="3"/>
  <c r="AR73" i="3"/>
  <c r="AR83" i="3"/>
  <c r="AR89" i="3"/>
  <c r="AR92" i="3"/>
  <c r="AS80" i="3"/>
  <c r="AG73" i="3"/>
  <c r="AG82" i="3"/>
  <c r="AG84" i="3"/>
  <c r="AG93" i="3"/>
  <c r="AH89" i="3"/>
  <c r="AH71" i="3"/>
  <c r="AH82" i="3"/>
  <c r="AH84" i="3"/>
  <c r="AU91" i="3"/>
  <c r="AI93" i="3"/>
  <c r="AU101" i="3"/>
  <c r="AU70" i="3"/>
  <c r="AU78" i="3"/>
  <c r="AU82" i="3"/>
  <c r="AU86" i="3"/>
  <c r="AV83" i="3"/>
  <c r="AV73" i="3"/>
  <c r="AV97" i="3"/>
  <c r="AV100" i="3"/>
  <c r="AW67" i="3"/>
  <c r="AO78" i="3"/>
  <c r="AC82" i="3"/>
  <c r="AC87" i="3"/>
  <c r="AN81" i="3"/>
  <c r="AN83" i="3"/>
  <c r="AP69" i="3"/>
  <c r="AP73" i="3"/>
  <c r="AP75" i="3"/>
  <c r="AP77" i="3"/>
  <c r="AP100" i="3"/>
  <c r="AQ84" i="3"/>
  <c r="AR99" i="3"/>
  <c r="AH79" i="3"/>
  <c r="AU69" i="3"/>
  <c r="AI73" i="3"/>
  <c r="AU99" i="3"/>
  <c r="W67" i="3"/>
  <c r="W68" i="3"/>
  <c r="W69" i="3"/>
  <c r="W70" i="3"/>
  <c r="E85" i="3"/>
  <c r="AF77" i="3"/>
  <c r="AG68" i="3"/>
  <c r="Q68" i="3"/>
  <c r="Q93" i="3"/>
  <c r="AB67" i="3"/>
  <c r="AF67" i="3"/>
  <c r="I101" i="3"/>
  <c r="AH77" i="3"/>
  <c r="BE65" i="15"/>
  <c r="BE28" i="15"/>
  <c r="BE110" i="15"/>
  <c r="BE87" i="15"/>
  <c r="BE73" i="15"/>
  <c r="BE113" i="15"/>
  <c r="BE149" i="15"/>
  <c r="BE69" i="15"/>
  <c r="BE55" i="15"/>
  <c r="BE95" i="15"/>
  <c r="BE138" i="15"/>
  <c r="BE151" i="15"/>
  <c r="BE4" i="15"/>
  <c r="T68" i="3"/>
  <c r="E93" i="3"/>
  <c r="AF75" i="3"/>
  <c r="I93" i="3"/>
  <c r="AG77" i="3"/>
  <c r="AG86" i="3"/>
  <c r="F70" i="3"/>
  <c r="AC86" i="3"/>
  <c r="AC97" i="3"/>
  <c r="AC99" i="3"/>
  <c r="D101" i="3"/>
  <c r="D67" i="3"/>
  <c r="D68" i="3"/>
  <c r="D70" i="3"/>
  <c r="D71" i="3"/>
  <c r="D72" i="3"/>
  <c r="D73" i="3"/>
  <c r="D74" i="3"/>
  <c r="D75" i="3"/>
  <c r="D76" i="3"/>
  <c r="D78" i="3"/>
  <c r="D79" i="3"/>
  <c r="D80" i="3"/>
  <c r="D82" i="3"/>
  <c r="D83" i="3"/>
  <c r="D84" i="3"/>
  <c r="D85" i="3"/>
  <c r="D86" i="3"/>
  <c r="D87" i="3"/>
  <c r="D88" i="3"/>
  <c r="D90" i="3"/>
  <c r="D91" i="3"/>
  <c r="D92" i="3"/>
  <c r="D93" i="3"/>
  <c r="D94" i="3"/>
  <c r="D95" i="3"/>
  <c r="D96" i="3"/>
  <c r="D98" i="3"/>
  <c r="D99" i="3"/>
  <c r="D100" i="3"/>
  <c r="AD99" i="3"/>
  <c r="AD67" i="3"/>
  <c r="AD75" i="3"/>
  <c r="AD77" i="3"/>
  <c r="AE97" i="3"/>
  <c r="AE99" i="3"/>
  <c r="AF88" i="3"/>
  <c r="H101" i="3"/>
  <c r="H68" i="3"/>
  <c r="H70" i="3"/>
  <c r="H72" i="3"/>
  <c r="H73" i="3"/>
  <c r="H74" i="3"/>
  <c r="H76" i="3"/>
  <c r="H78" i="3"/>
  <c r="H80" i="3"/>
  <c r="H82" i="3"/>
  <c r="H84" i="3"/>
  <c r="H85" i="3"/>
  <c r="H86" i="3"/>
  <c r="H88" i="3"/>
  <c r="H90" i="3"/>
  <c r="H92" i="3"/>
  <c r="H93" i="3"/>
  <c r="H94" i="3"/>
  <c r="H96" i="3"/>
  <c r="H98" i="3"/>
  <c r="H100" i="3"/>
  <c r="I97" i="3"/>
  <c r="X81" i="3"/>
  <c r="F94" i="3"/>
  <c r="BE97" i="15"/>
  <c r="BE30" i="15"/>
  <c r="BE106" i="15"/>
  <c r="BG167" i="15" s="1"/>
  <c r="AU167" i="15"/>
  <c r="BE112" i="15"/>
  <c r="BE51" i="15"/>
  <c r="BE64" i="15"/>
  <c r="BE157" i="15"/>
  <c r="BE150" i="15"/>
  <c r="BE35" i="15"/>
  <c r="AI165" i="15"/>
  <c r="AM165" i="15"/>
  <c r="AJ165" i="15"/>
  <c r="AN165" i="15"/>
  <c r="AF165" i="15"/>
  <c r="AH165" i="15"/>
  <c r="AP165" i="15"/>
  <c r="AK165" i="15"/>
  <c r="AG165" i="15"/>
  <c r="AL165" i="15"/>
  <c r="AO165" i="15"/>
  <c r="BE76" i="15"/>
  <c r="BE56" i="15"/>
  <c r="BE7" i="15"/>
  <c r="AU168" i="15"/>
  <c r="BE146" i="15"/>
  <c r="BG168" i="15" s="1"/>
  <c r="BE89" i="15"/>
  <c r="BE74" i="15"/>
  <c r="BE148" i="15"/>
  <c r="AK69" i="3"/>
  <c r="AC67" i="3"/>
  <c r="AC75" i="3"/>
  <c r="AC89" i="3"/>
  <c r="AC98" i="3"/>
  <c r="AB96" i="3"/>
  <c r="AB98" i="3"/>
  <c r="D45" i="3" s="1"/>
  <c r="AB68" i="3"/>
  <c r="AB69" i="3"/>
  <c r="AB72" i="3"/>
  <c r="AB73" i="3"/>
  <c r="AB74" i="3"/>
  <c r="AB75" i="3"/>
  <c r="AB76" i="3"/>
  <c r="AB77" i="3"/>
  <c r="AB81" i="3"/>
  <c r="AB83" i="3"/>
  <c r="AB86" i="3"/>
  <c r="AB88" i="3"/>
  <c r="AB89" i="3"/>
  <c r="AB91" i="3"/>
  <c r="AB94" i="3"/>
  <c r="AB97" i="3"/>
  <c r="AB99" i="3"/>
  <c r="R70" i="3"/>
  <c r="F85" i="3"/>
  <c r="F68" i="3"/>
  <c r="F72" i="3"/>
  <c r="F73" i="3"/>
  <c r="F74" i="3"/>
  <c r="F76" i="3"/>
  <c r="F78" i="3"/>
  <c r="F80" i="3"/>
  <c r="F82" i="3"/>
  <c r="F84" i="3"/>
  <c r="F86" i="3"/>
  <c r="F88" i="3"/>
  <c r="F90" i="3"/>
  <c r="F92" i="3"/>
  <c r="F96" i="3"/>
  <c r="F98" i="3"/>
  <c r="F43" i="3" s="1"/>
  <c r="F100" i="3"/>
  <c r="AE67" i="3"/>
  <c r="AE68" i="3"/>
  <c r="AE69" i="3"/>
  <c r="AE73" i="3"/>
  <c r="AE74" i="3"/>
  <c r="AE75" i="3"/>
  <c r="AE76" i="3"/>
  <c r="AE77" i="3"/>
  <c r="AE80" i="3"/>
  <c r="AE83" i="3"/>
  <c r="AE88" i="3"/>
  <c r="AE89" i="3"/>
  <c r="AE98" i="3"/>
  <c r="AF72" i="3"/>
  <c r="AF76" i="3"/>
  <c r="AF98" i="3"/>
  <c r="AF74" i="3"/>
  <c r="AF83" i="3"/>
  <c r="AF99" i="3"/>
  <c r="I73" i="3"/>
  <c r="I85" i="3"/>
  <c r="I68" i="3"/>
  <c r="I70" i="3"/>
  <c r="I72" i="3"/>
  <c r="I74" i="3"/>
  <c r="I76" i="3"/>
  <c r="I78" i="3"/>
  <c r="I80" i="3"/>
  <c r="I82" i="3"/>
  <c r="I84" i="3"/>
  <c r="I86" i="3"/>
  <c r="I88" i="3"/>
  <c r="I90" i="3"/>
  <c r="I92" i="3"/>
  <c r="I94" i="3"/>
  <c r="I96" i="3"/>
  <c r="I98" i="3"/>
  <c r="I43" i="3" s="1"/>
  <c r="I100" i="3"/>
  <c r="AH81" i="3"/>
  <c r="AH97" i="3"/>
  <c r="AI69" i="3"/>
  <c r="AI72" i="3"/>
  <c r="AI80" i="3"/>
  <c r="AI86" i="3"/>
  <c r="AI88" i="3"/>
  <c r="AI94" i="3"/>
  <c r="AI96" i="3"/>
  <c r="AI98" i="3"/>
  <c r="AJ75" i="3"/>
  <c r="X77" i="3"/>
  <c r="BE145" i="15"/>
  <c r="BE61" i="15"/>
  <c r="BE68" i="15"/>
  <c r="BE99" i="15"/>
  <c r="BE111" i="15"/>
  <c r="BE70" i="15"/>
  <c r="BE6" i="15"/>
  <c r="BE45" i="15"/>
  <c r="BE125" i="15"/>
  <c r="BE137" i="15"/>
  <c r="BE115" i="15"/>
  <c r="BE57" i="15"/>
  <c r="BE77" i="15"/>
  <c r="BE59" i="15"/>
  <c r="BE104" i="15"/>
  <c r="BE153" i="15"/>
  <c r="BE135" i="15"/>
  <c r="BE129" i="15"/>
  <c r="BE86" i="15"/>
  <c r="BE85" i="15"/>
  <c r="BE46" i="15"/>
  <c r="BE47" i="15"/>
  <c r="BE36" i="15"/>
  <c r="BE124" i="15"/>
  <c r="BE44" i="15"/>
  <c r="BE12" i="15"/>
  <c r="BE105" i="15"/>
  <c r="BE60" i="15"/>
  <c r="Y94" i="3"/>
  <c r="AK97" i="3"/>
  <c r="AK89" i="3"/>
  <c r="AK81" i="3"/>
  <c r="AC74" i="3"/>
  <c r="AC77" i="3"/>
  <c r="M67" i="3"/>
  <c r="W6" i="1"/>
  <c r="M7" i="3" s="1"/>
  <c r="M69" i="3" s="1"/>
  <c r="W35" i="1"/>
  <c r="M36" i="3" s="1"/>
  <c r="M98" i="3" s="1"/>
  <c r="W31" i="1"/>
  <c r="M32" i="3" s="1"/>
  <c r="M94" i="3" s="1"/>
  <c r="W27" i="1"/>
  <c r="M28" i="3" s="1"/>
  <c r="M90" i="3" s="1"/>
  <c r="W23" i="1"/>
  <c r="M24" i="3" s="1"/>
  <c r="M86" i="3" s="1"/>
  <c r="Y93" i="3"/>
  <c r="Y89" i="3"/>
  <c r="AK96" i="3"/>
  <c r="AK76" i="3"/>
  <c r="W17" i="1"/>
  <c r="M18" i="3" s="1"/>
  <c r="M80" i="3" s="1"/>
  <c r="W13" i="1"/>
  <c r="M14" i="3" s="1"/>
  <c r="M76" i="3" s="1"/>
  <c r="R84" i="3"/>
  <c r="R91" i="3"/>
  <c r="R94" i="3"/>
  <c r="R99" i="3"/>
  <c r="R78" i="3"/>
  <c r="I81" i="3"/>
  <c r="I89" i="3"/>
  <c r="U93" i="3"/>
  <c r="U101" i="3"/>
  <c r="V73" i="3"/>
  <c r="AH75" i="3"/>
  <c r="AH67" i="3"/>
  <c r="AH69" i="3"/>
  <c r="AH72" i="3"/>
  <c r="AH73" i="3"/>
  <c r="AH74" i="3"/>
  <c r="AH76" i="3"/>
  <c r="AH80" i="3"/>
  <c r="AH86" i="3"/>
  <c r="AH88" i="3"/>
  <c r="AH94" i="3"/>
  <c r="AH96" i="3"/>
  <c r="AH98" i="3"/>
  <c r="J45" i="3" s="1"/>
  <c r="AI89" i="3"/>
  <c r="AJ72" i="3"/>
  <c r="X84" i="3"/>
  <c r="X92" i="3"/>
  <c r="AJ96" i="3"/>
  <c r="AJ67" i="3"/>
  <c r="AJ68" i="3"/>
  <c r="AJ69" i="3"/>
  <c r="AJ73" i="3"/>
  <c r="AJ74" i="3"/>
  <c r="AJ76" i="3"/>
  <c r="AJ77" i="3"/>
  <c r="AJ80" i="3"/>
  <c r="AJ81" i="3"/>
  <c r="AJ83" i="3"/>
  <c r="AJ86" i="3"/>
  <c r="AJ88" i="3"/>
  <c r="AJ89" i="3"/>
  <c r="AJ97" i="3"/>
  <c r="AJ99" i="3"/>
  <c r="BE54" i="15"/>
  <c r="BE26" i="15"/>
  <c r="BG165" i="15" s="1"/>
  <c r="AU165" i="15"/>
  <c r="BE144" i="15"/>
  <c r="BE114" i="15"/>
  <c r="BE22" i="15"/>
  <c r="BE84" i="15"/>
  <c r="BE63" i="15"/>
  <c r="BE18" i="15"/>
  <c r="BE103" i="15"/>
  <c r="BE71" i="15"/>
  <c r="BE94" i="15"/>
  <c r="BE130" i="15"/>
  <c r="BE141" i="15"/>
  <c r="BE91" i="15"/>
  <c r="BE142" i="15"/>
  <c r="BE66" i="15"/>
  <c r="BG166" i="15" s="1"/>
  <c r="Y15" i="5"/>
  <c r="P16" i="3" s="1"/>
  <c r="P78" i="3" s="1"/>
  <c r="AX163" i="15"/>
  <c r="AK163" i="15"/>
  <c r="V163" i="15"/>
  <c r="W18" i="1"/>
  <c r="M19" i="3" s="1"/>
  <c r="W38" i="1"/>
  <c r="M39" i="3" s="1"/>
  <c r="M101" i="3" s="1"/>
  <c r="W34" i="1"/>
  <c r="M35" i="3" s="1"/>
  <c r="M97" i="3" s="1"/>
  <c r="W26" i="1"/>
  <c r="M27" i="3" s="1"/>
  <c r="M89" i="3" s="1"/>
  <c r="AL93" i="3"/>
  <c r="W8" i="1"/>
  <c r="M9" i="3" s="1"/>
  <c r="M71" i="3" s="1"/>
  <c r="W7" i="1"/>
  <c r="M8" i="3" s="1"/>
  <c r="M70" i="3" s="1"/>
  <c r="W14" i="1"/>
  <c r="M15" i="3" s="1"/>
  <c r="M77" i="3" s="1"/>
  <c r="AL85" i="3"/>
  <c r="G101" i="3"/>
  <c r="W10" i="1"/>
  <c r="M11" i="3" s="1"/>
  <c r="M73" i="3" s="1"/>
  <c r="W30" i="1"/>
  <c r="M31" i="3" s="1"/>
  <c r="M93" i="3" s="1"/>
  <c r="W22" i="1"/>
  <c r="M23" i="3" s="1"/>
  <c r="M85" i="3" s="1"/>
  <c r="W6" i="8"/>
  <c r="H7" i="3" s="1"/>
  <c r="H69" i="3" s="1"/>
  <c r="F93" i="3"/>
  <c r="F101" i="3"/>
  <c r="G91" i="3"/>
  <c r="AF68" i="3"/>
  <c r="AF91" i="3"/>
  <c r="AS68" i="3"/>
  <c r="I95" i="3"/>
  <c r="AH91" i="3"/>
  <c r="AH68" i="3"/>
  <c r="AU67" i="3"/>
  <c r="L101" i="3"/>
  <c r="L67" i="3"/>
  <c r="J79" i="3"/>
  <c r="J83" i="3"/>
  <c r="J87" i="3"/>
  <c r="J91" i="3"/>
  <c r="J93" i="3"/>
  <c r="J95" i="3"/>
  <c r="J99" i="3"/>
  <c r="J101" i="3"/>
  <c r="J67" i="3"/>
  <c r="J75" i="3"/>
  <c r="AJ91" i="3"/>
  <c r="K75" i="3"/>
  <c r="AV69" i="3"/>
  <c r="AV99" i="3"/>
  <c r="L71" i="3"/>
  <c r="L73" i="3"/>
  <c r="L75" i="3"/>
  <c r="L79" i="3"/>
  <c r="L83" i="3"/>
  <c r="L85" i="3"/>
  <c r="L87" i="3"/>
  <c r="L91" i="3"/>
  <c r="L93" i="3"/>
  <c r="L95" i="3"/>
  <c r="L99" i="3"/>
  <c r="X101" i="3"/>
  <c r="C69" i="3"/>
  <c r="G69" i="3"/>
  <c r="V67" i="3"/>
  <c r="O67" i="3"/>
  <c r="O72" i="3"/>
  <c r="V72" i="3"/>
  <c r="K89" i="3"/>
  <c r="D43" i="3"/>
  <c r="E44" i="3"/>
  <c r="E45" i="3"/>
  <c r="C44" i="3"/>
  <c r="AO96" i="3"/>
  <c r="AO68" i="3"/>
  <c r="AO72" i="3"/>
  <c r="AO74" i="3"/>
  <c r="AO82" i="3"/>
  <c r="AO84" i="3"/>
  <c r="AO86" i="3"/>
  <c r="AO87" i="3"/>
  <c r="AO88" i="3"/>
  <c r="AO95" i="3"/>
  <c r="AO98" i="3"/>
  <c r="R86" i="3"/>
  <c r="AQ82" i="3"/>
  <c r="G97" i="3"/>
  <c r="AS72" i="3"/>
  <c r="AS76" i="3"/>
  <c r="U76" i="3"/>
  <c r="AU74" i="3"/>
  <c r="C77" i="3"/>
  <c r="C43" i="3" s="1"/>
  <c r="K77" i="3"/>
  <c r="K43" i="3" s="1"/>
  <c r="AM98" i="3"/>
  <c r="C46" i="3" s="1"/>
  <c r="AW98" i="3"/>
  <c r="AO76" i="3"/>
  <c r="Q80" i="3"/>
  <c r="Q87" i="3"/>
  <c r="Q88" i="3"/>
  <c r="R76" i="3"/>
  <c r="G89" i="3"/>
  <c r="AQ70" i="3"/>
  <c r="AQ74" i="3"/>
  <c r="AQ78" i="3"/>
  <c r="AQ86" i="3"/>
  <c r="AS74" i="3"/>
  <c r="AS84" i="3"/>
  <c r="AS93" i="3"/>
  <c r="AU87" i="3"/>
  <c r="AU95" i="3"/>
  <c r="Y80" i="3"/>
  <c r="AO94" i="3"/>
  <c r="E46" i="3" s="1"/>
  <c r="Q67" i="3"/>
  <c r="Q86" i="3"/>
  <c r="Y67" i="3"/>
  <c r="AO71" i="3"/>
  <c r="AO79" i="3"/>
  <c r="AO90" i="3"/>
  <c r="AO101" i="3"/>
  <c r="AN84" i="3"/>
  <c r="AN94" i="3"/>
  <c r="D69" i="3"/>
  <c r="D77" i="3"/>
  <c r="D81" i="3"/>
  <c r="D89" i="3"/>
  <c r="D97" i="3"/>
  <c r="AP74" i="3"/>
  <c r="AP80" i="3"/>
  <c r="AP68" i="3"/>
  <c r="AQ87" i="3"/>
  <c r="AR70" i="3"/>
  <c r="AR74" i="3"/>
  <c r="AR82" i="3"/>
  <c r="AR86" i="3"/>
  <c r="AR101" i="3"/>
  <c r="AS71" i="3"/>
  <c r="U80" i="3"/>
  <c r="AS87" i="3"/>
  <c r="AS88" i="3"/>
  <c r="AS95" i="3"/>
  <c r="AS96" i="3"/>
  <c r="AT68" i="3"/>
  <c r="AT70" i="3"/>
  <c r="AT74" i="3"/>
  <c r="J77" i="3"/>
  <c r="J43" i="3" s="1"/>
  <c r="J81" i="3"/>
  <c r="J89" i="3"/>
  <c r="J97" i="3"/>
  <c r="W80" i="3"/>
  <c r="W87" i="3"/>
  <c r="W88" i="3"/>
  <c r="W96" i="3"/>
  <c r="AV76" i="3"/>
  <c r="AV80" i="3"/>
  <c r="AV88" i="3"/>
  <c r="AJ92" i="3"/>
  <c r="AJ94" i="3"/>
  <c r="L45" i="3" s="1"/>
  <c r="AA95" i="3"/>
  <c r="AG95" i="3"/>
  <c r="I69" i="3"/>
  <c r="K71" i="3"/>
  <c r="I77" i="3"/>
  <c r="K79" i="3"/>
  <c r="E81" i="3"/>
  <c r="M81" i="3"/>
  <c r="K87" i="3"/>
  <c r="E89" i="3"/>
  <c r="K95" i="3"/>
  <c r="E97" i="3"/>
  <c r="AP67" i="3"/>
  <c r="AU68" i="3"/>
  <c r="AW70" i="3"/>
  <c r="AT71" i="3"/>
  <c r="AQ72" i="3"/>
  <c r="AN73" i="3"/>
  <c r="AU76" i="3"/>
  <c r="AR77" i="3"/>
  <c r="AW78" i="3"/>
  <c r="AT79" i="3"/>
  <c r="AQ80" i="3"/>
  <c r="AV81" i="3"/>
  <c r="AP83" i="3"/>
  <c r="AU84" i="3"/>
  <c r="AR85" i="3"/>
  <c r="AW87" i="3"/>
  <c r="AW88" i="3"/>
  <c r="AW89" i="3"/>
  <c r="AV90" i="3"/>
  <c r="AV92" i="3"/>
  <c r="AU93" i="3"/>
  <c r="AU94" i="3"/>
  <c r="AT97" i="3"/>
  <c r="AS99" i="3"/>
  <c r="AS100" i="3"/>
  <c r="AS101" i="3"/>
  <c r="AE72" i="3"/>
  <c r="AD73" i="3"/>
  <c r="AD81" i="3"/>
  <c r="AG88" i="3"/>
  <c r="AK92" i="3"/>
  <c r="AD97" i="3"/>
  <c r="Y69" i="3"/>
  <c r="R77" i="3"/>
  <c r="Y87" i="3"/>
  <c r="X90" i="3"/>
  <c r="I83" i="3"/>
  <c r="V91" i="3"/>
  <c r="X68" i="3"/>
  <c r="Y101" i="3"/>
  <c r="Y97" i="3"/>
  <c r="Y85" i="3"/>
  <c r="Y81" i="3"/>
  <c r="Y77" i="3"/>
  <c r="Y73" i="3"/>
  <c r="AK88" i="3"/>
  <c r="AK80" i="3"/>
  <c r="AK72" i="3"/>
  <c r="AW99" i="3"/>
  <c r="AW91" i="3"/>
  <c r="AW83" i="3"/>
  <c r="AW79" i="3"/>
  <c r="AW75" i="3"/>
  <c r="AW71" i="3"/>
  <c r="W37" i="1"/>
  <c r="M38" i="3" s="1"/>
  <c r="M100" i="3" s="1"/>
  <c r="W33" i="1"/>
  <c r="M34" i="3" s="1"/>
  <c r="M96" i="3" s="1"/>
  <c r="W29" i="1"/>
  <c r="M30" i="3" s="1"/>
  <c r="M92" i="3" s="1"/>
  <c r="W25" i="1"/>
  <c r="M26" i="3" s="1"/>
  <c r="M88" i="3" s="1"/>
  <c r="W21" i="1"/>
  <c r="M22" i="3" s="1"/>
  <c r="M84" i="3" s="1"/>
  <c r="AC71" i="3"/>
  <c r="AC79" i="3"/>
  <c r="AC95" i="3"/>
  <c r="AN76" i="3"/>
  <c r="AN80" i="3"/>
  <c r="AN89" i="3"/>
  <c r="P97" i="3"/>
  <c r="P100" i="3"/>
  <c r="P68" i="3"/>
  <c r="P70" i="3"/>
  <c r="P74" i="3"/>
  <c r="P75" i="3"/>
  <c r="P76" i="3"/>
  <c r="P91" i="3"/>
  <c r="R69" i="3"/>
  <c r="AP70" i="3"/>
  <c r="R72" i="3"/>
  <c r="AP76" i="3"/>
  <c r="F83" i="3"/>
  <c r="F87" i="3"/>
  <c r="F89" i="3"/>
  <c r="F91" i="3"/>
  <c r="F95" i="3"/>
  <c r="F97" i="3"/>
  <c r="F99" i="3"/>
  <c r="F67" i="3"/>
  <c r="F69" i="3"/>
  <c r="F71" i="3"/>
  <c r="F75" i="3"/>
  <c r="F77" i="3"/>
  <c r="F79" i="3"/>
  <c r="W18" i="6"/>
  <c r="F19" i="3" s="1"/>
  <c r="F81" i="3" s="1"/>
  <c r="AQ69" i="3"/>
  <c r="AQ73" i="3"/>
  <c r="AQ77" i="3"/>
  <c r="AE81" i="3"/>
  <c r="AQ85" i="3"/>
  <c r="AE92" i="3"/>
  <c r="S93" i="3"/>
  <c r="S94" i="3"/>
  <c r="S96" i="3"/>
  <c r="AQ101" i="3"/>
  <c r="AQ71" i="3"/>
  <c r="AQ75" i="3"/>
  <c r="AQ81" i="3"/>
  <c r="AQ83" i="3"/>
  <c r="AQ88" i="3"/>
  <c r="AQ94" i="3"/>
  <c r="AQ96" i="3"/>
  <c r="T69" i="3"/>
  <c r="T73" i="3"/>
  <c r="AF79" i="3"/>
  <c r="AF80" i="3"/>
  <c r="AR84" i="3"/>
  <c r="T89" i="3"/>
  <c r="AR90" i="3"/>
  <c r="T92" i="3"/>
  <c r="T93" i="3"/>
  <c r="H67" i="3"/>
  <c r="H71" i="3"/>
  <c r="H75" i="3"/>
  <c r="H77" i="3"/>
  <c r="H79" i="3"/>
  <c r="H81" i="3"/>
  <c r="H83" i="3"/>
  <c r="H87" i="3"/>
  <c r="H89" i="3"/>
  <c r="H91" i="3"/>
  <c r="H95" i="3"/>
  <c r="H97" i="3"/>
  <c r="H99" i="3"/>
  <c r="U68" i="3"/>
  <c r="AS75" i="3"/>
  <c r="AG81" i="3"/>
  <c r="U84" i="3"/>
  <c r="AG91" i="3"/>
  <c r="AG94" i="3"/>
  <c r="U67" i="3"/>
  <c r="U69" i="3"/>
  <c r="U70" i="3"/>
  <c r="U71" i="3"/>
  <c r="U74" i="3"/>
  <c r="U75" i="3"/>
  <c r="U77" i="3"/>
  <c r="I44" i="3" s="1"/>
  <c r="U78" i="3"/>
  <c r="U79" i="3"/>
  <c r="U81" i="3"/>
  <c r="U82" i="3"/>
  <c r="U83" i="3"/>
  <c r="U85" i="3"/>
  <c r="U86" i="3"/>
  <c r="U87" i="3"/>
  <c r="U89" i="3"/>
  <c r="U90" i="3"/>
  <c r="U91" i="3"/>
  <c r="U92" i="3"/>
  <c r="U95" i="3"/>
  <c r="U97" i="3"/>
  <c r="U98" i="3"/>
  <c r="U99" i="3"/>
  <c r="U100" i="3"/>
  <c r="V88" i="3"/>
  <c r="V89" i="3"/>
  <c r="V90" i="3"/>
  <c r="V95" i="3"/>
  <c r="V98" i="3"/>
  <c r="AI71" i="3"/>
  <c r="W77" i="3"/>
  <c r="W78" i="3"/>
  <c r="AI79" i="3"/>
  <c r="AU81" i="3"/>
  <c r="W85" i="3"/>
  <c r="W86" i="3"/>
  <c r="AI87" i="3"/>
  <c r="AU89" i="3"/>
  <c r="W93" i="3"/>
  <c r="W94" i="3"/>
  <c r="AI95" i="3"/>
  <c r="AU97" i="3"/>
  <c r="W101" i="3"/>
  <c r="W71" i="3"/>
  <c r="W72" i="3"/>
  <c r="W73" i="3"/>
  <c r="W74" i="3"/>
  <c r="W75" i="3"/>
  <c r="AV68" i="3"/>
  <c r="AV72" i="3"/>
  <c r="AV78" i="3"/>
  <c r="AV87" i="3"/>
  <c r="AV95" i="3"/>
  <c r="AV96" i="3"/>
  <c r="AA83" i="3"/>
  <c r="AK83" i="3"/>
  <c r="I67" i="3"/>
  <c r="K69" i="3"/>
  <c r="G73" i="3"/>
  <c r="I75" i="3"/>
  <c r="K85" i="3"/>
  <c r="E87" i="3"/>
  <c r="I91" i="3"/>
  <c r="K93" i="3"/>
  <c r="I99" i="3"/>
  <c r="K101" i="3"/>
  <c r="AR67" i="3"/>
  <c r="AW68" i="3"/>
  <c r="AT69" i="3"/>
  <c r="AN71" i="3"/>
  <c r="AV71" i="3"/>
  <c r="AR75" i="3"/>
  <c r="AW76" i="3"/>
  <c r="AT77" i="3"/>
  <c r="AN79" i="3"/>
  <c r="AV79" i="3"/>
  <c r="AP81" i="3"/>
  <c r="AW84" i="3"/>
  <c r="AT85" i="3"/>
  <c r="AN90" i="3"/>
  <c r="AW96" i="3"/>
  <c r="AV98" i="3"/>
  <c r="AI67" i="3"/>
  <c r="AI68" i="3"/>
  <c r="AG72" i="3"/>
  <c r="AG74" i="3"/>
  <c r="AE78" i="3"/>
  <c r="AI84" i="3"/>
  <c r="AE94" i="3"/>
  <c r="AC100" i="3"/>
  <c r="AL100" i="3" s="1"/>
  <c r="V70" i="3"/>
  <c r="X72" i="3"/>
  <c r="P83" i="3"/>
  <c r="X91" i="3"/>
  <c r="X96" i="3"/>
  <c r="AO93" i="3"/>
  <c r="Q72" i="3"/>
  <c r="Q76" i="3"/>
  <c r="Q85" i="3"/>
  <c r="Y26" i="4"/>
  <c r="Q27" i="3" s="1"/>
  <c r="Q89" i="3" s="1"/>
  <c r="Q96" i="3"/>
  <c r="AN68" i="3"/>
  <c r="AN72" i="3"/>
  <c r="AN78" i="3"/>
  <c r="AN87" i="3"/>
  <c r="AN88" i="3"/>
  <c r="AB92" i="3"/>
  <c r="AP72" i="3"/>
  <c r="R85" i="3"/>
  <c r="R67" i="3"/>
  <c r="S80" i="3"/>
  <c r="S87" i="3"/>
  <c r="AQ95" i="3"/>
  <c r="AR76" i="3"/>
  <c r="AR80" i="3"/>
  <c r="T96" i="3"/>
  <c r="AR98" i="3"/>
  <c r="T76" i="3"/>
  <c r="U72" i="3"/>
  <c r="AS79" i="3"/>
  <c r="U88" i="3"/>
  <c r="U96" i="3"/>
  <c r="J69" i="3"/>
  <c r="AT72" i="3"/>
  <c r="AT76" i="3"/>
  <c r="AT78" i="3"/>
  <c r="AT80" i="3"/>
  <c r="AT82" i="3"/>
  <c r="AT84" i="3"/>
  <c r="AT86" i="3"/>
  <c r="AT94" i="3"/>
  <c r="J46" i="3" s="1"/>
  <c r="AH92" i="3"/>
  <c r="W76" i="3"/>
  <c r="AU79" i="3"/>
  <c r="AV70" i="3"/>
  <c r="AV74" i="3"/>
  <c r="AV82" i="3"/>
  <c r="AV86" i="3"/>
  <c r="AV94" i="3"/>
  <c r="L46" i="3" s="1"/>
  <c r="L69" i="3"/>
  <c r="L77" i="3"/>
  <c r="L43" i="3" s="1"/>
  <c r="L81" i="3"/>
  <c r="L89" i="3"/>
  <c r="L97" i="3"/>
  <c r="O93" i="3"/>
  <c r="X93" i="3"/>
  <c r="AA94" i="3"/>
  <c r="C45" i="3" s="1"/>
  <c r="AC94" i="3"/>
  <c r="O101" i="3"/>
  <c r="P101" i="3"/>
  <c r="O90" i="3"/>
  <c r="Y90" i="3"/>
  <c r="O95" i="3"/>
  <c r="R95" i="3"/>
  <c r="O99" i="3"/>
  <c r="V99" i="3"/>
  <c r="K67" i="3"/>
  <c r="E69" i="3"/>
  <c r="G71" i="3"/>
  <c r="E77" i="3"/>
  <c r="E43" i="3" s="1"/>
  <c r="G79" i="3"/>
  <c r="K83" i="3"/>
  <c r="G87" i="3"/>
  <c r="K91" i="3"/>
  <c r="G95" i="3"/>
  <c r="K99" i="3"/>
  <c r="AT67" i="3"/>
  <c r="AQ68" i="3"/>
  <c r="AN69" i="3"/>
  <c r="AS70" i="3"/>
  <c r="AP71" i="3"/>
  <c r="AU72" i="3"/>
  <c r="AW74" i="3"/>
  <c r="AT75" i="3"/>
  <c r="AQ76" i="3"/>
  <c r="AV77" i="3"/>
  <c r="AS78" i="3"/>
  <c r="AP79" i="3"/>
  <c r="AU80" i="3"/>
  <c r="AR81" i="3"/>
  <c r="AW82" i="3"/>
  <c r="AT83" i="3"/>
  <c r="AN85" i="3"/>
  <c r="AV85" i="3"/>
  <c r="AS86" i="3"/>
  <c r="AR87" i="3"/>
  <c r="AR88" i="3"/>
  <c r="AQ89" i="3"/>
  <c r="AQ91" i="3"/>
  <c r="AP92" i="3"/>
  <c r="AP93" i="3"/>
  <c r="AP94" i="3"/>
  <c r="AN98" i="3"/>
  <c r="AN99" i="3"/>
  <c r="AK68" i="3"/>
  <c r="AG89" i="3"/>
  <c r="AF92" i="3"/>
  <c r="AK94" i="3"/>
  <c r="S71" i="3"/>
  <c r="U73" i="3"/>
  <c r="P84" i="3"/>
  <c r="Y88" i="3"/>
  <c r="R98" i="3"/>
  <c r="E91" i="3"/>
  <c r="S100" i="3"/>
  <c r="U94" i="3"/>
  <c r="Y99" i="3"/>
  <c r="Y95" i="3"/>
  <c r="Y91" i="3"/>
  <c r="Y83" i="3"/>
  <c r="Y79" i="3"/>
  <c r="Y75" i="3"/>
  <c r="Y71" i="3"/>
  <c r="AK67" i="3"/>
  <c r="AK86" i="3"/>
  <c r="AW101" i="3"/>
  <c r="AW93" i="3"/>
  <c r="AW85" i="3"/>
  <c r="AW81" i="3"/>
  <c r="AW77" i="3"/>
  <c r="AW73" i="3"/>
  <c r="AW69" i="3"/>
  <c r="AK73" i="3"/>
  <c r="AC80" i="3"/>
  <c r="AC88" i="3"/>
  <c r="AC92" i="3"/>
  <c r="AC96" i="3"/>
  <c r="AC72" i="3"/>
  <c r="AC73" i="3"/>
  <c r="AC76" i="3"/>
  <c r="AN70" i="3"/>
  <c r="AX70" i="3" s="1"/>
  <c r="AN74" i="3"/>
  <c r="P77" i="3"/>
  <c r="P81" i="3"/>
  <c r="AN82" i="3"/>
  <c r="AN86" i="3"/>
  <c r="AN95" i="3"/>
  <c r="AN96" i="3"/>
  <c r="R68" i="3"/>
  <c r="R74" i="3"/>
  <c r="AP78" i="3"/>
  <c r="R80" i="3"/>
  <c r="AP82" i="3"/>
  <c r="AP84" i="3"/>
  <c r="AP86" i="3"/>
  <c r="AD87" i="3"/>
  <c r="AP88" i="3"/>
  <c r="AD89" i="3"/>
  <c r="AP90" i="3"/>
  <c r="AD91" i="3"/>
  <c r="AD95" i="3"/>
  <c r="AP96" i="3"/>
  <c r="AP98" i="3"/>
  <c r="AD68" i="3"/>
  <c r="AD71" i="3"/>
  <c r="AD72" i="3"/>
  <c r="AD76" i="3"/>
  <c r="AD79" i="3"/>
  <c r="AD80" i="3"/>
  <c r="AD86" i="3"/>
  <c r="AD88" i="3"/>
  <c r="AD92" i="3"/>
  <c r="AD94" i="3"/>
  <c r="F45" i="3" s="1"/>
  <c r="AD96" i="3"/>
  <c r="S70" i="3"/>
  <c r="S78" i="3"/>
  <c r="AQ79" i="3"/>
  <c r="S85" i="3"/>
  <c r="S86" i="3"/>
  <c r="S88" i="3"/>
  <c r="AE91" i="3"/>
  <c r="AQ93" i="3"/>
  <c r="S101" i="3"/>
  <c r="S67" i="3"/>
  <c r="S68" i="3"/>
  <c r="S72" i="3"/>
  <c r="S76" i="3"/>
  <c r="S81" i="3"/>
  <c r="S83" i="3"/>
  <c r="S84" i="3"/>
  <c r="S89" i="3"/>
  <c r="S90" i="3"/>
  <c r="S91" i="3"/>
  <c r="S92" i="3"/>
  <c r="S97" i="3"/>
  <c r="S98" i="3"/>
  <c r="S99" i="3"/>
  <c r="AR68" i="3"/>
  <c r="AR72" i="3"/>
  <c r="AR78" i="3"/>
  <c r="AR91" i="3"/>
  <c r="AF95" i="3"/>
  <c r="AF96" i="3"/>
  <c r="AR97" i="3"/>
  <c r="AR100" i="3"/>
  <c r="AX100" i="3" s="1"/>
  <c r="AF73" i="3"/>
  <c r="AF81" i="3"/>
  <c r="AF86" i="3"/>
  <c r="AF89" i="3"/>
  <c r="AF94" i="3"/>
  <c r="H45" i="3" s="1"/>
  <c r="AF97" i="3"/>
  <c r="AS67" i="3"/>
  <c r="AS83" i="3"/>
  <c r="AS89" i="3"/>
  <c r="AS90" i="3"/>
  <c r="AG92" i="3"/>
  <c r="AS97" i="3"/>
  <c r="AS98" i="3"/>
  <c r="AS69" i="3"/>
  <c r="AS73" i="3"/>
  <c r="AS77" i="3"/>
  <c r="AS81" i="3"/>
  <c r="AS85" i="3"/>
  <c r="AS94" i="3"/>
  <c r="V68" i="3"/>
  <c r="AT93" i="3"/>
  <c r="AT101" i="3"/>
  <c r="AU77" i="3"/>
  <c r="W81" i="3"/>
  <c r="W82" i="3"/>
  <c r="AU85" i="3"/>
  <c r="W89" i="3"/>
  <c r="W90" i="3"/>
  <c r="W97" i="3"/>
  <c r="W98" i="3"/>
  <c r="AU71" i="3"/>
  <c r="AU73" i="3"/>
  <c r="AU88" i="3"/>
  <c r="AU90" i="3"/>
  <c r="AU92" i="3"/>
  <c r="AU96" i="3"/>
  <c r="AU98" i="3"/>
  <c r="AU100" i="3"/>
  <c r="X69" i="3"/>
  <c r="X73" i="3"/>
  <c r="AV84" i="3"/>
  <c r="AV89" i="3"/>
  <c r="X97" i="3"/>
  <c r="X100" i="3"/>
  <c r="X70" i="3"/>
  <c r="X76" i="3"/>
  <c r="X82" i="3"/>
  <c r="X83" i="3"/>
  <c r="X88" i="3"/>
  <c r="E67" i="3"/>
  <c r="I71" i="3"/>
  <c r="G77" i="3"/>
  <c r="G43" i="3" s="1"/>
  <c r="I79" i="3"/>
  <c r="K81" i="3"/>
  <c r="E83" i="3"/>
  <c r="I87" i="3"/>
  <c r="K97" i="3"/>
  <c r="AN67" i="3"/>
  <c r="AV67" i="3"/>
  <c r="AR71" i="3"/>
  <c r="AW72" i="3"/>
  <c r="AN75" i="3"/>
  <c r="AV75" i="3"/>
  <c r="AR79" i="3"/>
  <c r="AW80" i="3"/>
  <c r="AT81" i="3"/>
  <c r="AP85" i="3"/>
  <c r="AT89" i="3"/>
  <c r="AR95" i="3"/>
  <c r="AR96" i="3"/>
  <c r="AP101" i="3"/>
  <c r="AC68" i="3"/>
  <c r="AC69" i="3"/>
  <c r="AC70" i="3"/>
  <c r="AK77" i="3"/>
  <c r="AI83" i="3"/>
  <c r="AE95" i="3"/>
  <c r="P72" i="3"/>
  <c r="P82" i="3"/>
  <c r="Y98" i="3"/>
  <c r="P93" i="3"/>
  <c r="Y100" i="3"/>
  <c r="Y96" i="3"/>
  <c r="Y92" i="3"/>
  <c r="Y84" i="3"/>
  <c r="Y76" i="3"/>
  <c r="Y72" i="3"/>
  <c r="Y68" i="3"/>
  <c r="AK99" i="3"/>
  <c r="AK95" i="3"/>
  <c r="AK91" i="3"/>
  <c r="AK87" i="3"/>
  <c r="AK79" i="3"/>
  <c r="AK75" i="3"/>
  <c r="AK71" i="3"/>
  <c r="AW94" i="3"/>
  <c r="M46" i="3" s="1"/>
  <c r="AW90" i="3"/>
  <c r="AW86" i="3"/>
  <c r="P80" i="3"/>
  <c r="P85" i="3"/>
  <c r="AN93" i="3"/>
  <c r="P67" i="3"/>
  <c r="P71" i="3"/>
  <c r="P79" i="3"/>
  <c r="P86" i="3"/>
  <c r="P87" i="3"/>
  <c r="P94" i="3"/>
  <c r="P95" i="3"/>
  <c r="P98" i="3"/>
  <c r="P99" i="3"/>
  <c r="R81" i="3"/>
  <c r="R82" i="3"/>
  <c r="R83" i="3"/>
  <c r="R87" i="3"/>
  <c r="R88" i="3"/>
  <c r="R89" i="3"/>
  <c r="R90" i="3"/>
  <c r="R96" i="3"/>
  <c r="R97" i="3"/>
  <c r="R100" i="3"/>
  <c r="R101" i="3"/>
  <c r="R71" i="3"/>
  <c r="R75" i="3"/>
  <c r="R79" i="3"/>
  <c r="V76" i="3"/>
  <c r="V77" i="3"/>
  <c r="V78" i="3"/>
  <c r="V79" i="3"/>
  <c r="V83" i="3"/>
  <c r="V84" i="3"/>
  <c r="V85" i="3"/>
  <c r="V86" i="3"/>
  <c r="V87" i="3"/>
  <c r="V92" i="3"/>
  <c r="V93" i="3"/>
  <c r="V96" i="3"/>
  <c r="V97" i="3"/>
  <c r="V100" i="3"/>
  <c r="V101" i="3"/>
  <c r="V71" i="3"/>
  <c r="V75" i="3"/>
  <c r="AV101" i="3"/>
  <c r="AI74" i="3"/>
  <c r="AI75" i="3"/>
  <c r="AI76" i="3"/>
  <c r="AC78" i="3"/>
  <c r="AG80" i="3"/>
  <c r="AE86" i="3"/>
  <c r="AE87" i="3"/>
  <c r="AI90" i="3"/>
  <c r="AI91" i="3"/>
  <c r="AI92" i="3"/>
  <c r="AG96" i="3"/>
  <c r="AG97" i="3"/>
  <c r="AG98" i="3"/>
  <c r="T72" i="3"/>
  <c r="X74" i="3"/>
  <c r="X75" i="3"/>
  <c r="V80" i="3"/>
  <c r="V81" i="3"/>
  <c r="V82" i="3"/>
  <c r="T86" i="3"/>
  <c r="T87" i="3"/>
  <c r="T88" i="3"/>
  <c r="R92" i="3"/>
  <c r="R93" i="3"/>
  <c r="V94" i="3"/>
  <c r="P96" i="3"/>
  <c r="Y86" i="3"/>
  <c r="Y82" i="3"/>
  <c r="Y78" i="3"/>
  <c r="Y74" i="3"/>
  <c r="Y70" i="3"/>
  <c r="AC83" i="3"/>
  <c r="AC91" i="3"/>
  <c r="P88" i="3"/>
  <c r="AN101" i="3"/>
  <c r="AP87" i="3"/>
  <c r="AP91" i="3"/>
  <c r="AP95" i="3"/>
  <c r="AP99" i="3"/>
  <c r="T85" i="3"/>
  <c r="AR93" i="3"/>
  <c r="T67" i="3"/>
  <c r="T71" i="3"/>
  <c r="T74" i="3"/>
  <c r="T75" i="3"/>
  <c r="T82" i="3"/>
  <c r="T83" i="3"/>
  <c r="T90" i="3"/>
  <c r="T91" i="3"/>
  <c r="T94" i="3"/>
  <c r="T95" i="3"/>
  <c r="T98" i="3"/>
  <c r="H44" i="3" s="1"/>
  <c r="T99" i="3"/>
  <c r="AG67" i="3"/>
  <c r="AG71" i="3"/>
  <c r="AG75" i="3"/>
  <c r="AG79" i="3"/>
  <c r="AG83" i="3"/>
  <c r="AG87" i="3"/>
  <c r="V69" i="3"/>
  <c r="AT87" i="3"/>
  <c r="AT91" i="3"/>
  <c r="AT95" i="3"/>
  <c r="AT99" i="3"/>
  <c r="AI77" i="3"/>
  <c r="AI81" i="3"/>
  <c r="AI97" i="3"/>
  <c r="X80" i="3"/>
  <c r="X85" i="3"/>
  <c r="AV93" i="3"/>
  <c r="X67" i="3"/>
  <c r="X71" i="3"/>
  <c r="X78" i="3"/>
  <c r="X79" i="3"/>
  <c r="X86" i="3"/>
  <c r="X87" i="3"/>
  <c r="X94" i="3"/>
  <c r="X95" i="3"/>
  <c r="X98" i="3"/>
  <c r="X99" i="3"/>
  <c r="E41" i="3"/>
  <c r="W9" i="1"/>
  <c r="M10" i="3" s="1"/>
  <c r="M72" i="3" s="1"/>
  <c r="W5" i="1"/>
  <c r="M6" i="3" s="1"/>
  <c r="M68" i="3" s="1"/>
  <c r="W36" i="1"/>
  <c r="M37" i="3" s="1"/>
  <c r="M99" i="3" s="1"/>
  <c r="W32" i="1"/>
  <c r="M33" i="3" s="1"/>
  <c r="M95" i="3" s="1"/>
  <c r="W28" i="1"/>
  <c r="M29" i="3" s="1"/>
  <c r="M91" i="3" s="1"/>
  <c r="W24" i="1"/>
  <c r="M25" i="3" s="1"/>
  <c r="M87" i="3" s="1"/>
  <c r="W20" i="1"/>
  <c r="M21" i="3" s="1"/>
  <c r="M83" i="3" s="1"/>
  <c r="W16" i="1"/>
  <c r="M17" i="3" s="1"/>
  <c r="M79" i="3" s="1"/>
  <c r="W12" i="1"/>
  <c r="M13" i="3" s="1"/>
  <c r="M75" i="3" s="1"/>
  <c r="W19" i="1"/>
  <c r="M20" i="3" s="1"/>
  <c r="M82" i="3" s="1"/>
  <c r="W15" i="1"/>
  <c r="M16" i="3" s="1"/>
  <c r="M78" i="3" s="1"/>
  <c r="W11" i="1"/>
  <c r="M12" i="3" s="1"/>
  <c r="M74" i="3" s="1"/>
  <c r="N72" i="3" l="1"/>
  <c r="AL67" i="3"/>
  <c r="G46" i="3"/>
  <c r="AL82" i="3"/>
  <c r="BY47" i="16"/>
  <c r="BZ8" i="16" s="1"/>
  <c r="BZ18" i="16" s="1"/>
  <c r="BY8" i="16"/>
  <c r="BY18" i="16" s="1"/>
  <c r="BY84" i="16"/>
  <c r="CA6" i="16" s="1"/>
  <c r="CA16" i="16" s="1"/>
  <c r="AS202" i="16"/>
  <c r="BY4" i="16"/>
  <c r="BY14" i="16" s="1"/>
  <c r="AL68" i="3"/>
  <c r="BY89" i="16"/>
  <c r="CA11" i="16" s="1"/>
  <c r="CA21" i="16" s="1"/>
  <c r="AL90" i="3"/>
  <c r="AL70" i="3"/>
  <c r="G45" i="3"/>
  <c r="H43" i="3"/>
  <c r="BY88" i="16"/>
  <c r="CA10" i="16" s="1"/>
  <c r="CA20" i="16" s="1"/>
  <c r="AS201" i="16"/>
  <c r="BY128" i="16"/>
  <c r="CB11" i="16" s="1"/>
  <c r="CB21" i="16" s="1"/>
  <c r="BY125" i="16"/>
  <c r="CB8" i="16" s="1"/>
  <c r="CB18" i="16" s="1"/>
  <c r="BY11" i="16"/>
  <c r="BY21" i="16" s="1"/>
  <c r="BY85" i="16"/>
  <c r="CA7" i="16" s="1"/>
  <c r="CA17" i="16" s="1"/>
  <c r="BY50" i="16"/>
  <c r="BZ11" i="16" s="1"/>
  <c r="BZ21" i="16" s="1"/>
  <c r="AS162" i="16"/>
  <c r="AS163" i="16"/>
  <c r="I46" i="3"/>
  <c r="AL96" i="3"/>
  <c r="AX85" i="3"/>
  <c r="AL69" i="3"/>
  <c r="N96" i="3"/>
  <c r="AM159" i="16"/>
  <c r="AL78" i="3"/>
  <c r="AL72" i="3"/>
  <c r="N85" i="3"/>
  <c r="N101" i="3"/>
  <c r="N70" i="3"/>
  <c r="AL84" i="3"/>
  <c r="N74" i="3"/>
  <c r="L44" i="3"/>
  <c r="AL98" i="3"/>
  <c r="M45" i="3"/>
  <c r="N79" i="3"/>
  <c r="N95" i="3"/>
  <c r="Z69" i="3"/>
  <c r="N88" i="3"/>
  <c r="K46" i="3"/>
  <c r="M43" i="3"/>
  <c r="N92" i="3"/>
  <c r="AX81" i="3"/>
  <c r="Z90" i="3"/>
  <c r="AL81" i="3"/>
  <c r="N89" i="3"/>
  <c r="N76" i="3"/>
  <c r="AL77" i="3"/>
  <c r="AX91" i="3"/>
  <c r="AL91" i="3"/>
  <c r="N83" i="3"/>
  <c r="AX97" i="3"/>
  <c r="AL87" i="3"/>
  <c r="AX92" i="3"/>
  <c r="Z89" i="3"/>
  <c r="AL79" i="3"/>
  <c r="N90" i="3"/>
  <c r="AL88" i="3"/>
  <c r="N73" i="3"/>
  <c r="AL83" i="3"/>
  <c r="K44" i="3"/>
  <c r="N99" i="3"/>
  <c r="AL71" i="3"/>
  <c r="M44" i="3"/>
  <c r="AL97" i="3"/>
  <c r="H46" i="3"/>
  <c r="N98" i="3"/>
  <c r="Z73" i="3"/>
  <c r="AL95" i="3"/>
  <c r="F44" i="3"/>
  <c r="N86" i="3"/>
  <c r="J44" i="3"/>
  <c r="AL76" i="3"/>
  <c r="AX83" i="3"/>
  <c r="I45" i="3"/>
  <c r="N94" i="3"/>
  <c r="N80" i="3"/>
  <c r="N78" i="3"/>
  <c r="AL75" i="3"/>
  <c r="N67" i="3"/>
  <c r="AL73" i="3"/>
  <c r="N82" i="3"/>
  <c r="N68" i="3"/>
  <c r="Z92" i="3"/>
  <c r="AL99" i="3"/>
  <c r="AL86" i="3"/>
  <c r="AL89" i="3"/>
  <c r="AL80" i="3"/>
  <c r="N91" i="3"/>
  <c r="F46" i="3"/>
  <c r="AL74" i="3"/>
  <c r="N87" i="3"/>
  <c r="G44" i="3"/>
  <c r="N71" i="3"/>
  <c r="N84" i="3"/>
  <c r="N100" i="3"/>
  <c r="N75" i="3"/>
  <c r="N93" i="3"/>
  <c r="AY163" i="15"/>
  <c r="AL163" i="15"/>
  <c r="W163" i="15"/>
  <c r="D44" i="3"/>
  <c r="Z94" i="3"/>
  <c r="Z85" i="3"/>
  <c r="Z97" i="3"/>
  <c r="D46" i="3"/>
  <c r="AX94" i="3"/>
  <c r="K45" i="3"/>
  <c r="Z98" i="3"/>
  <c r="Z86" i="3"/>
  <c r="AX75" i="3"/>
  <c r="Z77" i="3"/>
  <c r="Z84" i="3"/>
  <c r="AX69" i="3"/>
  <c r="Z88" i="3"/>
  <c r="Z96" i="3"/>
  <c r="Z95" i="3"/>
  <c r="Z79" i="3"/>
  <c r="AX93" i="3"/>
  <c r="Z93" i="3"/>
  <c r="AX86" i="3"/>
  <c r="AX74" i="3"/>
  <c r="Z101" i="3"/>
  <c r="AX88" i="3"/>
  <c r="AX68" i="3"/>
  <c r="AX71" i="3"/>
  <c r="Z75" i="3"/>
  <c r="Z100" i="3"/>
  <c r="AX76" i="3"/>
  <c r="N97" i="3"/>
  <c r="N69" i="3"/>
  <c r="AX77" i="3"/>
  <c r="AX82" i="3"/>
  <c r="AX87" i="3"/>
  <c r="Z99" i="3"/>
  <c r="Z87" i="3"/>
  <c r="Z71" i="3"/>
  <c r="Z80" i="3"/>
  <c r="Z82" i="3"/>
  <c r="AX96" i="3"/>
  <c r="Z81" i="3"/>
  <c r="AX99" i="3"/>
  <c r="AX78" i="3"/>
  <c r="AX90" i="3"/>
  <c r="Z91" i="3"/>
  <c r="Z70" i="3"/>
  <c r="AX89" i="3"/>
  <c r="N81" i="3"/>
  <c r="AX84" i="3"/>
  <c r="Z78" i="3"/>
  <c r="Z83" i="3"/>
  <c r="Z74" i="3"/>
  <c r="AX73" i="3"/>
  <c r="AL94" i="3"/>
  <c r="AX101" i="3"/>
  <c r="Z67" i="3"/>
  <c r="Z72" i="3"/>
  <c r="AX67" i="3"/>
  <c r="AX95" i="3"/>
  <c r="AX98" i="3"/>
  <c r="AL92" i="3"/>
  <c r="AX72" i="3"/>
  <c r="AX79" i="3"/>
  <c r="Z76" i="3"/>
  <c r="Z68" i="3"/>
  <c r="AX80" i="3"/>
  <c r="N77" i="3"/>
  <c r="P43" i="3" s="1"/>
  <c r="F41" i="3"/>
  <c r="AN159" i="16" l="1"/>
  <c r="P45" i="3"/>
  <c r="P46" i="3"/>
  <c r="P44" i="3"/>
  <c r="AZ163" i="15"/>
  <c r="AM163" i="15"/>
  <c r="X163" i="15"/>
  <c r="G41" i="3"/>
  <c r="AO159" i="16" l="1"/>
  <c r="BA163" i="15"/>
  <c r="AN163" i="15"/>
  <c r="Y163" i="15"/>
  <c r="H41" i="3"/>
  <c r="AP159" i="16" l="1"/>
  <c r="BB163" i="15"/>
  <c r="AO163" i="15"/>
  <c r="Z163" i="15"/>
  <c r="I41" i="3"/>
  <c r="BC163" i="15" l="1"/>
  <c r="AP163" i="15"/>
  <c r="AA163" i="15"/>
  <c r="J41" i="3"/>
  <c r="BD163" i="15" l="1"/>
  <c r="AB163" i="15"/>
  <c r="K41" i="3"/>
  <c r="L41" i="3" l="1"/>
  <c r="M41" i="3" l="1"/>
</calcChain>
</file>

<file path=xl/sharedStrings.xml><?xml version="1.0" encoding="utf-8"?>
<sst xmlns="http://schemas.openxmlformats.org/spreadsheetml/2006/main" count="1927" uniqueCount="89">
  <si>
    <t>BRIIAT+China</t>
  </si>
  <si>
    <t>NAFTA+East Asia</t>
  </si>
  <si>
    <t>(Non) Euro-zone</t>
  </si>
  <si>
    <t>RoW</t>
  </si>
  <si>
    <t>Inputs</t>
  </si>
  <si>
    <t>Final Demand</t>
  </si>
  <si>
    <t>Input/demand</t>
  </si>
  <si>
    <t>INDEXED</t>
  </si>
  <si>
    <t>AVERAGE</t>
  </si>
  <si>
    <t>Other Non-Metallic Mineral</t>
  </si>
  <si>
    <t>Energy TJ</t>
  </si>
  <si>
    <t>Emissions Gg (kt)</t>
  </si>
  <si>
    <t>Emission Factor (kg/TJ)</t>
  </si>
  <si>
    <t>US</t>
  </si>
  <si>
    <t>Germany</t>
  </si>
  <si>
    <t>Agriculture, Hunting, Forestry and Fishing</t>
  </si>
  <si>
    <t>Mining and Quarrying</t>
  </si>
  <si>
    <t>Food, Beverages and Tobacco</t>
  </si>
  <si>
    <t>Textiles and Textile Products</t>
  </si>
  <si>
    <t>Leather, Leather and Footwear</t>
  </si>
  <si>
    <t>Wood and Products of Wood and Cork</t>
  </si>
  <si>
    <t>Pulp, Paper, Paper , Printing and Publishing</t>
  </si>
  <si>
    <t>Coke, Refined Petroleum and Nuclear Fuel</t>
  </si>
  <si>
    <t>Chemicals and Chemical Products</t>
  </si>
  <si>
    <t>Rubber and Plastics</t>
  </si>
  <si>
    <t>Basic Metals and Fabricated Metal</t>
  </si>
  <si>
    <t>Machinery, Nec</t>
  </si>
  <si>
    <t>Electrical and Optical Equipment</t>
  </si>
  <si>
    <t>Transport Equipment</t>
  </si>
  <si>
    <t>Manufacturing, Nec; Recycling</t>
  </si>
  <si>
    <t>Electricity, Gas and Water Supply</t>
  </si>
  <si>
    <t>Construction</t>
  </si>
  <si>
    <t>Sale, Maintenance and Repair of Motor Vehicles and Motorcycles; Retail Sale of Fuel</t>
  </si>
  <si>
    <t>Wholesale Trade and Commission Trade, Except of Motor Vehicles and Motorcycles</t>
  </si>
  <si>
    <t>Retail Trade, Except of Motor Vehicles and Motorcycles; Repair of Household Goods</t>
  </si>
  <si>
    <t>Hotels and Restaurants</t>
  </si>
  <si>
    <t>Inland Transport</t>
  </si>
  <si>
    <t>Water Transport</t>
  </si>
  <si>
    <t>Air Transport</t>
  </si>
  <si>
    <t>Other Supporting and Auxiliary Transport Activities; Activities of Travel Agencies</t>
  </si>
  <si>
    <t>Post and Telecommunications</t>
  </si>
  <si>
    <t>Financial Intermediation</t>
  </si>
  <si>
    <t>Real Estate Activities</t>
  </si>
  <si>
    <t>Renting of M&amp;Eq and Other Business Activities</t>
  </si>
  <si>
    <t>Public Admin and Defence; Compulsory Social Security</t>
  </si>
  <si>
    <t>Education</t>
  </si>
  <si>
    <t>Health and Social Work</t>
  </si>
  <si>
    <t>Other Community, Social and Personal Services</t>
  </si>
  <si>
    <t>Private Households with Employed Persons</t>
  </si>
  <si>
    <t>Extra-territorial organizations and bodies</t>
  </si>
  <si>
    <t>China</t>
  </si>
  <si>
    <t>Brazil</t>
  </si>
  <si>
    <t>Indexed EF trend</t>
  </si>
  <si>
    <t>AZR</t>
  </si>
  <si>
    <t>BAZ</t>
  </si>
  <si>
    <t>HG</t>
  </si>
  <si>
    <t>IO</t>
  </si>
  <si>
    <t>EO</t>
  </si>
  <si>
    <t>FW</t>
  </si>
  <si>
    <t>Intermediuate use (milion US$)</t>
  </si>
  <si>
    <t>Inflation</t>
  </si>
  <si>
    <t>(Source: Cunsumer Price Index from global-rates.com)</t>
  </si>
  <si>
    <t>http://www.global-rates.com/economic-indicators/inflation/2005.aspx</t>
  </si>
  <si>
    <t>Multiplier</t>
  </si>
  <si>
    <t>INDEXED (current)</t>
  </si>
  <si>
    <t>Energy intensity (TJ/current mil $)</t>
  </si>
  <si>
    <t>Energy intensity (TJ/real 2010 mil $)</t>
  </si>
  <si>
    <t>2009 (in 2010 dollars)</t>
  </si>
  <si>
    <t>INDEXED (real)</t>
  </si>
  <si>
    <t>INDEXED (Real)</t>
  </si>
  <si>
    <t>Basic processing</t>
  </si>
  <si>
    <t>Chemicals</t>
  </si>
  <si>
    <t>Industrial Processing &amp; Manufacturing</t>
  </si>
  <si>
    <t>Transport</t>
  </si>
  <si>
    <t>Services</t>
  </si>
  <si>
    <t>Average annual improvement</t>
  </si>
  <si>
    <t>Efficiency improvement</t>
  </si>
  <si>
    <t xml:space="preserve">Assumptions: </t>
  </si>
  <si>
    <t xml:space="preserve">No more than </t>
  </si>
  <si>
    <t>standard sustained energy efficiency improvement</t>
  </si>
  <si>
    <t xml:space="preserve">No growth </t>
  </si>
  <si>
    <t>Improvement between</t>
  </si>
  <si>
    <t>Sources:</t>
  </si>
  <si>
    <t xml:space="preserve">1% according to </t>
  </si>
  <si>
    <t>http://www.sciencedirect.com/science/article/pii/S0140988308000583#</t>
  </si>
  <si>
    <t>http://www.sciencedirect.com/science/article/pii/0301421595901573</t>
  </si>
  <si>
    <t>Mining &amp; Metals</t>
  </si>
  <si>
    <t>Agriculture &amp; Food</t>
  </si>
  <si>
    <t>Energy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</si>
</sst>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000"/>
  </numFmts>
  <fonts count="11" x14ac:knownFonts="1">
    <font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0" tint="-0.34998626667073579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0" fontId="10" fillId="0" borderId="0" applyNumberFormat="0" applyFill="0" applyBorder="0" applyAlignment="0" applyProtection="0"/>
  </cellStyleXfs>
  <cellXfs count="47">
    <xf numFmtId="0" fontId="0" fillId="0" borderId="0" xfId="0"/>
    <xf numFmtId="3" fontId="0" fillId="0" borderId="0" xfId="0" applyNumberFormat="1"/>
    <xf numFmtId="2" fontId="0" fillId="0" borderId="0" xfId="0" applyNumberFormat="1"/>
    <xf numFmtId="0" fontId="1" fillId="0" borderId="0" xfId="0" applyFont="1"/>
    <xf numFmtId="0" fontId="2" fillId="0" borderId="0" xfId="0" applyFont="1"/>
    <xf numFmtId="164" fontId="0" fillId="0" borderId="0" xfId="1" applyNumberFormat="1" applyFont="1"/>
    <xf numFmtId="164" fontId="4" fillId="0" borderId="0" xfId="1" applyNumberFormat="1" applyFont="1"/>
    <xf numFmtId="0" fontId="4" fillId="0" borderId="0" xfId="0" applyFont="1"/>
    <xf numFmtId="165" fontId="0" fillId="0" borderId="0" xfId="0" applyNumberFormat="1"/>
    <xf numFmtId="1" fontId="0" fillId="0" borderId="0" xfId="0" applyNumberFormat="1"/>
    <xf numFmtId="0" fontId="0" fillId="2" borderId="0" xfId="0" applyFill="1"/>
    <xf numFmtId="0" fontId="5" fillId="0" borderId="0" xfId="0" applyFont="1"/>
    <xf numFmtId="0" fontId="6" fillId="0" borderId="0" xfId="0" applyFont="1"/>
    <xf numFmtId="3" fontId="7" fillId="0" borderId="0" xfId="0" applyNumberFormat="1" applyFont="1"/>
    <xf numFmtId="0" fontId="7" fillId="0" borderId="0" xfId="0" applyFont="1"/>
    <xf numFmtId="0" fontId="0" fillId="3" borderId="0" xfId="0" applyFill="1"/>
    <xf numFmtId="0" fontId="9" fillId="0" borderId="0" xfId="0" applyFont="1"/>
    <xf numFmtId="4" fontId="8" fillId="0" borderId="0" xfId="0" applyNumberFormat="1" applyFont="1"/>
    <xf numFmtId="4" fontId="0" fillId="0" borderId="0" xfId="0" applyNumberFormat="1"/>
    <xf numFmtId="164" fontId="8" fillId="0" borderId="0" xfId="1" applyNumberFormat="1" applyFont="1"/>
    <xf numFmtId="0" fontId="8" fillId="0" borderId="0" xfId="0" applyFont="1" applyFill="1"/>
    <xf numFmtId="164" fontId="0" fillId="0" borderId="0" xfId="0" applyNumberFormat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164" fontId="0" fillId="6" borderId="0" xfId="0" applyNumberFormat="1" applyFill="1"/>
    <xf numFmtId="164" fontId="0" fillId="5" borderId="0" xfId="0" applyNumberFormat="1" applyFill="1"/>
    <xf numFmtId="164" fontId="0" fillId="4" borderId="0" xfId="0" applyNumberFormat="1" applyFill="1"/>
    <xf numFmtId="164" fontId="0" fillId="7" borderId="0" xfId="0" applyNumberFormat="1" applyFill="1"/>
    <xf numFmtId="0" fontId="0" fillId="8" borderId="0" xfId="0" applyFill="1"/>
    <xf numFmtId="164" fontId="0" fillId="8" borderId="0" xfId="0" applyNumberFormat="1" applyFill="1"/>
    <xf numFmtId="0" fontId="0" fillId="9" borderId="0" xfId="0" applyFill="1"/>
    <xf numFmtId="164" fontId="0" fillId="9" borderId="0" xfId="0" applyNumberFormat="1" applyFill="1"/>
    <xf numFmtId="0" fontId="0" fillId="10" borderId="0" xfId="0" applyFill="1"/>
    <xf numFmtId="164" fontId="0" fillId="10" borderId="0" xfId="0" applyNumberFormat="1" applyFill="1"/>
    <xf numFmtId="164" fontId="0" fillId="4" borderId="0" xfId="1" applyNumberFormat="1" applyFont="1" applyFill="1"/>
    <xf numFmtId="164" fontId="0" fillId="5" borderId="0" xfId="1" applyNumberFormat="1" applyFont="1" applyFill="1"/>
    <xf numFmtId="164" fontId="0" fillId="6" borderId="0" xfId="1" applyNumberFormat="1" applyFont="1" applyFill="1"/>
    <xf numFmtId="164" fontId="0" fillId="7" borderId="0" xfId="1" applyNumberFormat="1" applyFont="1" applyFill="1"/>
    <xf numFmtId="164" fontId="0" fillId="8" borderId="0" xfId="1" applyNumberFormat="1" applyFont="1" applyFill="1"/>
    <xf numFmtId="164" fontId="0" fillId="9" borderId="0" xfId="1" applyNumberFormat="1" applyFont="1" applyFill="1"/>
    <xf numFmtId="164" fontId="0" fillId="10" borderId="0" xfId="1" applyNumberFormat="1" applyFont="1" applyFill="1"/>
    <xf numFmtId="0" fontId="0" fillId="0" borderId="0" xfId="0" applyAlignment="1">
      <alignment horizontal="right"/>
    </xf>
    <xf numFmtId="0" fontId="0" fillId="11" borderId="0" xfId="0" applyFill="1"/>
    <xf numFmtId="164" fontId="0" fillId="11" borderId="0" xfId="0" applyNumberFormat="1" applyFill="1"/>
    <xf numFmtId="0" fontId="10" fillId="0" borderId="0" xfId="2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Medium9"/>
  <colors>
    <mruColors>
      <color rgb="FF69FFAD"/>
      <color rgb="FFFF7D7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1786629612474918E-2"/>
          <c:y val="0.15860536613869222"/>
          <c:w val="0.63806287145141338"/>
          <c:h val="0.73133811026422091"/>
        </c:manualLayout>
      </c:layout>
      <c:lineChart>
        <c:grouping val="standard"/>
        <c:varyColors val="0"/>
        <c:ser>
          <c:idx val="0"/>
          <c:order val="0"/>
          <c:tx>
            <c:strRef>
              <c:f>Development!$B$43</c:f>
              <c:strCache>
                <c:ptCount val="1"/>
                <c:pt idx="0">
                  <c:v>(Non) Euro-zone</c:v>
                </c:pt>
              </c:strCache>
            </c:strRef>
          </c:tx>
          <c:marker>
            <c:symbol val="none"/>
          </c:marker>
          <c:cat>
            <c:numRef>
              <c:f>Development!$C$42:$M$42</c:f>
              <c:numCache>
                <c:formatCode>General</c:formatCode>
                <c:ptCount val="11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</c:numCache>
            </c:numRef>
          </c:cat>
          <c:val>
            <c:numRef>
              <c:f>Development!$C$43:$M$43</c:f>
              <c:numCache>
                <c:formatCode>0.00</c:formatCode>
                <c:ptCount val="11"/>
                <c:pt idx="0">
                  <c:v>1</c:v>
                </c:pt>
                <c:pt idx="1">
                  <c:v>1.3639515298822389</c:v>
                </c:pt>
                <c:pt idx="2">
                  <c:v>1.4088716350155841</c:v>
                </c:pt>
                <c:pt idx="3">
                  <c:v>1.4534775442776362</c:v>
                </c:pt>
                <c:pt idx="4">
                  <c:v>1.4301818863425733</c:v>
                </c:pt>
                <c:pt idx="5">
                  <c:v>1.5405847706293794</c:v>
                </c:pt>
                <c:pt idx="6">
                  <c:v>1.5741011485123284</c:v>
                </c:pt>
                <c:pt idx="7">
                  <c:v>1.5098107661672251</c:v>
                </c:pt>
                <c:pt idx="8">
                  <c:v>1.6449720060517359</c:v>
                </c:pt>
                <c:pt idx="9">
                  <c:v>1.6648361899679438</c:v>
                </c:pt>
                <c:pt idx="10">
                  <c:v>1.5554420138632723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Development!$B$44</c:f>
              <c:strCache>
                <c:ptCount val="1"/>
                <c:pt idx="0">
                  <c:v>NAFTA+East Asia</c:v>
                </c:pt>
              </c:strCache>
            </c:strRef>
          </c:tx>
          <c:marker>
            <c:symbol val="none"/>
          </c:marker>
          <c:cat>
            <c:numRef>
              <c:f>Development!$C$42:$M$42</c:f>
              <c:numCache>
                <c:formatCode>General</c:formatCode>
                <c:ptCount val="11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</c:numCache>
            </c:numRef>
          </c:cat>
          <c:val>
            <c:numRef>
              <c:f>Development!$C$44:$M$44</c:f>
              <c:numCache>
                <c:formatCode>0.00</c:formatCode>
                <c:ptCount val="11"/>
                <c:pt idx="0">
                  <c:v>1</c:v>
                </c:pt>
                <c:pt idx="1">
                  <c:v>1.016599042389712</c:v>
                </c:pt>
                <c:pt idx="2">
                  <c:v>1.0196291147141274</c:v>
                </c:pt>
                <c:pt idx="3">
                  <c:v>0.82732122736010616</c:v>
                </c:pt>
                <c:pt idx="4">
                  <c:v>0.81381032699403433</c:v>
                </c:pt>
                <c:pt idx="5">
                  <c:v>0.8318115511749713</c:v>
                </c:pt>
                <c:pt idx="6">
                  <c:v>0.85486641178445733</c:v>
                </c:pt>
                <c:pt idx="7">
                  <c:v>0.80584663691554514</c:v>
                </c:pt>
                <c:pt idx="8">
                  <c:v>0.74625944166340652</c:v>
                </c:pt>
                <c:pt idx="9">
                  <c:v>0.79414184872703375</c:v>
                </c:pt>
                <c:pt idx="10">
                  <c:v>0.81785872791114067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Development!$B$45</c:f>
              <c:strCache>
                <c:ptCount val="1"/>
                <c:pt idx="0">
                  <c:v>BRIIAT+China</c:v>
                </c:pt>
              </c:strCache>
            </c:strRef>
          </c:tx>
          <c:marker>
            <c:symbol val="none"/>
          </c:marker>
          <c:cat>
            <c:numRef>
              <c:f>Development!$C$42:$M$42</c:f>
              <c:numCache>
                <c:formatCode>General</c:formatCode>
                <c:ptCount val="11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</c:numCache>
            </c:numRef>
          </c:cat>
          <c:val>
            <c:numRef>
              <c:f>Development!$C$45:$M$45</c:f>
              <c:numCache>
                <c:formatCode>0.00</c:formatCode>
                <c:ptCount val="11"/>
                <c:pt idx="0">
                  <c:v>1</c:v>
                </c:pt>
                <c:pt idx="1">
                  <c:v>0.94456643813102159</c:v>
                </c:pt>
                <c:pt idx="2">
                  <c:v>1.0206336394676738</c:v>
                </c:pt>
                <c:pt idx="3">
                  <c:v>1.1008038915171787</c:v>
                </c:pt>
                <c:pt idx="4">
                  <c:v>1.3644218025426</c:v>
                </c:pt>
                <c:pt idx="5">
                  <c:v>1.5112485429607496</c:v>
                </c:pt>
                <c:pt idx="6">
                  <c:v>1.7572388676924835</c:v>
                </c:pt>
                <c:pt idx="7">
                  <c:v>1.940761025653855</c:v>
                </c:pt>
                <c:pt idx="8">
                  <c:v>1.844098251834239</c:v>
                </c:pt>
                <c:pt idx="9">
                  <c:v>2.2200193375701498</c:v>
                </c:pt>
                <c:pt idx="10">
                  <c:v>2.3393281201354279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Development!$B$46</c:f>
              <c:strCache>
                <c:ptCount val="1"/>
                <c:pt idx="0">
                  <c:v>RoW</c:v>
                </c:pt>
              </c:strCache>
            </c:strRef>
          </c:tx>
          <c:marker>
            <c:symbol val="none"/>
          </c:marker>
          <c:cat>
            <c:numRef>
              <c:f>Development!$C$42:$M$42</c:f>
              <c:numCache>
                <c:formatCode>General</c:formatCode>
                <c:ptCount val="11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</c:numCache>
            </c:numRef>
          </c:cat>
          <c:val>
            <c:numRef>
              <c:f>Development!$C$46:$M$46</c:f>
              <c:numCache>
                <c:formatCode>0.00</c:formatCode>
                <c:ptCount val="11"/>
                <c:pt idx="0">
                  <c:v>1</c:v>
                </c:pt>
                <c:pt idx="1">
                  <c:v>0.87245222037063763</c:v>
                </c:pt>
                <c:pt idx="2">
                  <c:v>0.97211105240258688</c:v>
                </c:pt>
                <c:pt idx="3">
                  <c:v>0.94207643746968883</c:v>
                </c:pt>
                <c:pt idx="4">
                  <c:v>1.201450618625947</c:v>
                </c:pt>
                <c:pt idx="5">
                  <c:v>1.4333460036388836</c:v>
                </c:pt>
                <c:pt idx="6">
                  <c:v>1.6783984696398795</c:v>
                </c:pt>
                <c:pt idx="7">
                  <c:v>1.8839585841625186</c:v>
                </c:pt>
                <c:pt idx="8">
                  <c:v>1.8238090666619857</c:v>
                </c:pt>
                <c:pt idx="9">
                  <c:v>2.1475844720447297</c:v>
                </c:pt>
                <c:pt idx="10">
                  <c:v>2.3969018895101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452032"/>
        <c:axId val="99453568"/>
      </c:lineChart>
      <c:catAx>
        <c:axId val="99452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nl-NL"/>
          </a:p>
        </c:txPr>
        <c:crossAx val="99453568"/>
        <c:crosses val="autoZero"/>
        <c:auto val="1"/>
        <c:lblAlgn val="ctr"/>
        <c:lblOffset val="100"/>
        <c:noMultiLvlLbl val="0"/>
      </c:catAx>
      <c:valAx>
        <c:axId val="9945356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nl-NL"/>
          </a:p>
        </c:txPr>
        <c:crossAx val="99452032"/>
        <c:crosses val="autoZero"/>
        <c:crossBetween val="between"/>
      </c:valAx>
      <c:spPr>
        <a:gradFill>
          <a:gsLst>
            <a:gs pos="0">
              <a:srgbClr val="FF7D7D">
                <a:lumMod val="37000"/>
                <a:lumOff val="63000"/>
              </a:srgbClr>
            </a:gs>
            <a:gs pos="100000">
              <a:srgbClr val="92D050">
                <a:lumMod val="38000"/>
                <a:lumOff val="62000"/>
              </a:srgbClr>
            </a:gs>
            <a:gs pos="100000">
              <a:srgbClr val="156B13"/>
            </a:gs>
          </a:gsLst>
          <a:lin ang="5400000" scaled="0"/>
        </a:gradFill>
      </c:spPr>
    </c:plotArea>
    <c:legend>
      <c:legendPos val="r"/>
      <c:layout>
        <c:manualLayout>
          <c:xMode val="edge"/>
          <c:yMode val="edge"/>
          <c:x val="0.71378693839740626"/>
          <c:y val="0.15646036720557652"/>
          <c:w val="0.27289332367936764"/>
          <c:h val="0.35730539034010206"/>
        </c:manualLayout>
      </c:layout>
      <c:overlay val="0"/>
      <c:txPr>
        <a:bodyPr/>
        <a:lstStyle/>
        <a:p>
          <a:pPr>
            <a:defRPr sz="1200"/>
          </a:pPr>
          <a:endParaRPr lang="nl-NL"/>
        </a:p>
      </c:txPr>
    </c:legend>
    <c:plotVisOnly val="1"/>
    <c:dispBlanksAs val="gap"/>
    <c:showDLblsOverMax val="0"/>
  </c:chart>
  <c:spPr>
    <a:noFill/>
    <a:ln>
      <a:solidFill>
        <a:srgbClr val="002060"/>
      </a:solidFill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</c:spPr>
          </c:dPt>
          <c:dPt>
            <c:idx val="2"/>
            <c:invertIfNegative val="0"/>
            <c:bubble3D val="0"/>
            <c:spPr>
              <a:solidFill>
                <a:schemeClr val="accent3"/>
              </a:solidFill>
            </c:spPr>
          </c:dPt>
          <c:dPt>
            <c:idx val="3"/>
            <c:invertIfNegative val="0"/>
            <c:bubble3D val="0"/>
            <c:spPr>
              <a:solidFill>
                <a:schemeClr val="accent4"/>
              </a:solidFill>
            </c:spPr>
          </c:dPt>
          <c:cat>
            <c:strRef>
              <c:f>Development!$O$43:$O$46</c:f>
              <c:strCache>
                <c:ptCount val="4"/>
                <c:pt idx="0">
                  <c:v>(Non) Euro-zone</c:v>
                </c:pt>
                <c:pt idx="1">
                  <c:v>NAFTA+East Asia</c:v>
                </c:pt>
                <c:pt idx="2">
                  <c:v>BRIIAT+China</c:v>
                </c:pt>
                <c:pt idx="3">
                  <c:v>RoW</c:v>
                </c:pt>
              </c:strCache>
            </c:strRef>
          </c:cat>
          <c:val>
            <c:numRef>
              <c:f>Development!$P$43:$P$46</c:f>
              <c:numCache>
                <c:formatCode>0.0%</c:formatCode>
                <c:ptCount val="4"/>
                <c:pt idx="0">
                  <c:v>5.5544201386327229E-2</c:v>
                </c:pt>
                <c:pt idx="1">
                  <c:v>-1.8214127208885933E-2</c:v>
                </c:pt>
                <c:pt idx="2">
                  <c:v>0.13393281201354279</c:v>
                </c:pt>
                <c:pt idx="3">
                  <c:v>0.13969018895100999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overlap val="59"/>
        <c:axId val="102522240"/>
        <c:axId val="102524032"/>
      </c:barChart>
      <c:catAx>
        <c:axId val="10252224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050"/>
            </a:pPr>
            <a:endParaRPr lang="nl-NL"/>
          </a:p>
        </c:txPr>
        <c:crossAx val="102524032"/>
        <c:crosses val="autoZero"/>
        <c:auto val="1"/>
        <c:lblAlgn val="ctr"/>
        <c:lblOffset val="100"/>
        <c:noMultiLvlLbl val="0"/>
      </c:catAx>
      <c:valAx>
        <c:axId val="102524032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nl-NL"/>
          </a:p>
        </c:txPr>
        <c:crossAx val="1025222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6892899931251105E-2"/>
          <c:y val="0.15004949845579793"/>
          <c:w val="0.72756683418743262"/>
          <c:h val="0.73279405909950046"/>
        </c:manualLayout>
      </c:layout>
      <c:lineChart>
        <c:grouping val="standard"/>
        <c:varyColors val="0"/>
        <c:ser>
          <c:idx val="0"/>
          <c:order val="0"/>
          <c:tx>
            <c:strRef>
              <c:f>Emissions!$AS$165</c:f>
              <c:strCache>
                <c:ptCount val="1"/>
                <c:pt idx="0">
                  <c:v>US</c:v>
                </c:pt>
              </c:strCache>
            </c:strRef>
          </c:tx>
          <c:marker>
            <c:symbol val="none"/>
          </c:marker>
          <c:cat>
            <c:numRef>
              <c:f>Emissions!$AT$164:$BD$164</c:f>
              <c:numCache>
                <c:formatCode>General</c:formatCode>
                <c:ptCount val="11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</c:numCache>
            </c:numRef>
          </c:cat>
          <c:val>
            <c:numRef>
              <c:f>Emissions!$AT$165:$BD$165</c:f>
              <c:numCache>
                <c:formatCode>General</c:formatCode>
                <c:ptCount val="11"/>
                <c:pt idx="0">
                  <c:v>1</c:v>
                </c:pt>
                <c:pt idx="1">
                  <c:v>1.0027489534148095</c:v>
                </c:pt>
                <c:pt idx="2">
                  <c:v>0.99611796686167298</c:v>
                </c:pt>
                <c:pt idx="3">
                  <c:v>0.99881664267932591</c:v>
                </c:pt>
                <c:pt idx="4">
                  <c:v>1.048688809367438</c:v>
                </c:pt>
                <c:pt idx="5">
                  <c:v>0.88363260906726404</c:v>
                </c:pt>
                <c:pt idx="6">
                  <c:v>1.0131614839277041</c:v>
                </c:pt>
                <c:pt idx="7">
                  <c:v>1.0128077039447507</c:v>
                </c:pt>
                <c:pt idx="8">
                  <c:v>1.0627236781470371</c:v>
                </c:pt>
                <c:pt idx="9">
                  <c:v>1.0044677156942039</c:v>
                </c:pt>
                <c:pt idx="10">
                  <c:v>1.003591957412965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Emissions!$AS$166</c:f>
              <c:strCache>
                <c:ptCount val="1"/>
                <c:pt idx="0">
                  <c:v>Germany</c:v>
                </c:pt>
              </c:strCache>
            </c:strRef>
          </c:tx>
          <c:marker>
            <c:symbol val="none"/>
          </c:marker>
          <c:cat>
            <c:numRef>
              <c:f>Emissions!$AT$164:$BD$164</c:f>
              <c:numCache>
                <c:formatCode>General</c:formatCode>
                <c:ptCount val="11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</c:numCache>
            </c:numRef>
          </c:cat>
          <c:val>
            <c:numRef>
              <c:f>Emissions!$AT$166:$BD$166</c:f>
              <c:numCache>
                <c:formatCode>General</c:formatCode>
                <c:ptCount val="11"/>
                <c:pt idx="0">
                  <c:v>1</c:v>
                </c:pt>
                <c:pt idx="1">
                  <c:v>1.0066831417188886</c:v>
                </c:pt>
                <c:pt idx="2">
                  <c:v>1.0330457381225338</c:v>
                </c:pt>
                <c:pt idx="3">
                  <c:v>1.271358922689457</c:v>
                </c:pt>
                <c:pt idx="4">
                  <c:v>1.3840030457030557</c:v>
                </c:pt>
                <c:pt idx="5">
                  <c:v>1.3590283772306639</c:v>
                </c:pt>
                <c:pt idx="6">
                  <c:v>1.1108415543766454</c:v>
                </c:pt>
                <c:pt idx="7">
                  <c:v>1.1520936990261366</c:v>
                </c:pt>
                <c:pt idx="8">
                  <c:v>1.1372503773984812</c:v>
                </c:pt>
                <c:pt idx="9">
                  <c:v>1.1197872738326715</c:v>
                </c:pt>
                <c:pt idx="10">
                  <c:v>1.1007499946273029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Emissions!$AS$167</c:f>
              <c:strCache>
                <c:ptCount val="1"/>
                <c:pt idx="0">
                  <c:v>China</c:v>
                </c:pt>
              </c:strCache>
            </c:strRef>
          </c:tx>
          <c:marker>
            <c:symbol val="none"/>
          </c:marker>
          <c:cat>
            <c:numRef>
              <c:f>Emissions!$AT$164:$BD$164</c:f>
              <c:numCache>
                <c:formatCode>General</c:formatCode>
                <c:ptCount val="11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</c:numCache>
            </c:numRef>
          </c:cat>
          <c:val>
            <c:numRef>
              <c:f>Emissions!$AT$167:$BD$167</c:f>
              <c:numCache>
                <c:formatCode>General</c:formatCode>
                <c:ptCount val="11"/>
                <c:pt idx="0">
                  <c:v>1</c:v>
                </c:pt>
                <c:pt idx="1">
                  <c:v>0.98258479234193241</c:v>
                </c:pt>
                <c:pt idx="2">
                  <c:v>0.97025839794514024</c:v>
                </c:pt>
                <c:pt idx="3">
                  <c:v>0.96285555424498748</c:v>
                </c:pt>
                <c:pt idx="4">
                  <c:v>0.86317625874122583</c:v>
                </c:pt>
                <c:pt idx="5">
                  <c:v>0.8934929544633009</c:v>
                </c:pt>
                <c:pt idx="6">
                  <c:v>0.94619730002186941</c:v>
                </c:pt>
                <c:pt idx="7">
                  <c:v>0.934828439806203</c:v>
                </c:pt>
                <c:pt idx="8">
                  <c:v>0.98000969278921957</c:v>
                </c:pt>
                <c:pt idx="9">
                  <c:v>0.91836148279773711</c:v>
                </c:pt>
                <c:pt idx="10">
                  <c:v>0.91081081051301493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Emissions!$AS$168</c:f>
              <c:strCache>
                <c:ptCount val="1"/>
                <c:pt idx="0">
                  <c:v>Brazil</c:v>
                </c:pt>
              </c:strCache>
            </c:strRef>
          </c:tx>
          <c:marker>
            <c:symbol val="none"/>
          </c:marker>
          <c:cat>
            <c:numRef>
              <c:f>Emissions!$AT$164:$BD$164</c:f>
              <c:numCache>
                <c:formatCode>General</c:formatCode>
                <c:ptCount val="11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</c:numCache>
            </c:numRef>
          </c:cat>
          <c:val>
            <c:numRef>
              <c:f>Emissions!$AT$168:$BD$168</c:f>
              <c:numCache>
                <c:formatCode>General</c:formatCode>
                <c:ptCount val="11"/>
                <c:pt idx="0">
                  <c:v>1</c:v>
                </c:pt>
                <c:pt idx="1">
                  <c:v>0.9945853590596162</c:v>
                </c:pt>
                <c:pt idx="2">
                  <c:v>1.0133613173660718</c:v>
                </c:pt>
                <c:pt idx="3">
                  <c:v>1.0114934550540098</c:v>
                </c:pt>
                <c:pt idx="4">
                  <c:v>1.0100448938629285</c:v>
                </c:pt>
                <c:pt idx="5">
                  <c:v>0.87197789481768229</c:v>
                </c:pt>
                <c:pt idx="6">
                  <c:v>0.98840259482706228</c:v>
                </c:pt>
                <c:pt idx="7">
                  <c:v>0.98114655703095421</c:v>
                </c:pt>
                <c:pt idx="8">
                  <c:v>1.0713682897521666</c:v>
                </c:pt>
                <c:pt idx="9">
                  <c:v>0.96534878159286897</c:v>
                </c:pt>
                <c:pt idx="10">
                  <c:v>0.95429298867356982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452224"/>
        <c:axId val="102454016"/>
      </c:lineChart>
      <c:catAx>
        <c:axId val="102452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nl-NL"/>
          </a:p>
        </c:txPr>
        <c:crossAx val="102454016"/>
        <c:crosses val="autoZero"/>
        <c:auto val="1"/>
        <c:lblAlgn val="ctr"/>
        <c:lblOffset val="100"/>
        <c:noMultiLvlLbl val="0"/>
      </c:catAx>
      <c:valAx>
        <c:axId val="102454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nl-NL"/>
          </a:p>
        </c:txPr>
        <c:crossAx val="10245222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317833365208515"/>
          <c:y val="0.13995756877548618"/>
          <c:w val="0.1768215821364946"/>
          <c:h val="0.37902176987987224"/>
        </c:manualLayout>
      </c:layout>
      <c:overlay val="0"/>
      <c:txPr>
        <a:bodyPr/>
        <a:lstStyle/>
        <a:p>
          <a:pPr>
            <a:defRPr sz="1400"/>
          </a:pPr>
          <a:endParaRPr lang="nl-NL"/>
        </a:p>
      </c:txPr>
    </c:legend>
    <c:plotVisOnly val="1"/>
    <c:dispBlanksAs val="gap"/>
    <c:showDLblsOverMax val="0"/>
  </c:chart>
  <c:spPr>
    <a:noFill/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</c:spPr>
          </c:dPt>
          <c:dPt>
            <c:idx val="2"/>
            <c:invertIfNegative val="0"/>
            <c:bubble3D val="0"/>
            <c:spPr>
              <a:solidFill>
                <a:schemeClr val="accent3"/>
              </a:solidFill>
            </c:spPr>
          </c:dPt>
          <c:dPt>
            <c:idx val="3"/>
            <c:invertIfNegative val="0"/>
            <c:bubble3D val="0"/>
            <c:spPr>
              <a:solidFill>
                <a:schemeClr val="accent4"/>
              </a:solidFill>
            </c:spPr>
          </c:dPt>
          <c:cat>
            <c:strRef>
              <c:f>Emissions!$BF$165:$BF$168</c:f>
              <c:strCache>
                <c:ptCount val="4"/>
                <c:pt idx="0">
                  <c:v>US</c:v>
                </c:pt>
                <c:pt idx="1">
                  <c:v>Germany</c:v>
                </c:pt>
                <c:pt idx="2">
                  <c:v>China</c:v>
                </c:pt>
                <c:pt idx="3">
                  <c:v>Brazil</c:v>
                </c:pt>
              </c:strCache>
            </c:strRef>
          </c:cat>
          <c:val>
            <c:numRef>
              <c:f>Emissions!$BG$165:$BG$168</c:f>
              <c:numCache>
                <c:formatCode>0.0%</c:formatCode>
                <c:ptCount val="4"/>
                <c:pt idx="0">
                  <c:v>3.59195741296503E-4</c:v>
                </c:pt>
                <c:pt idx="1">
                  <c:v>1.0074999462730294E-2</c:v>
                </c:pt>
                <c:pt idx="2">
                  <c:v>-8.9189189486985065E-3</c:v>
                </c:pt>
                <c:pt idx="3">
                  <c:v>-4.570701132643018E-3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overlap val="59"/>
        <c:axId val="102475264"/>
        <c:axId val="102476800"/>
      </c:barChart>
      <c:catAx>
        <c:axId val="10247526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050"/>
            </a:pPr>
            <a:endParaRPr lang="nl-NL"/>
          </a:p>
        </c:txPr>
        <c:crossAx val="102476800"/>
        <c:crosses val="autoZero"/>
        <c:auto val="1"/>
        <c:lblAlgn val="ctr"/>
        <c:lblOffset val="100"/>
        <c:noMultiLvlLbl val="0"/>
      </c:catAx>
      <c:valAx>
        <c:axId val="102476800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nl-NL"/>
          </a:p>
        </c:txPr>
        <c:crossAx val="1024752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737083378276345"/>
          <c:y val="0.17014259907259816"/>
          <c:w val="0.62652159062308999"/>
          <c:h val="0.6987268414246196"/>
        </c:manualLayout>
      </c:layout>
      <c:lineChart>
        <c:grouping val="standard"/>
        <c:varyColors val="0"/>
        <c:ser>
          <c:idx val="0"/>
          <c:order val="0"/>
          <c:tx>
            <c:strRef>
              <c:f>Country!$AE$161</c:f>
              <c:strCache>
                <c:ptCount val="1"/>
                <c:pt idx="0">
                  <c:v>US</c:v>
                </c:pt>
              </c:strCache>
            </c:strRef>
          </c:tx>
          <c:marker>
            <c:symbol val="none"/>
          </c:marker>
          <c:cat>
            <c:numRef>
              <c:f>Country!$AF$160:$AP$160</c:f>
              <c:numCache>
                <c:formatCode>General</c:formatCode>
                <c:ptCount val="11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</c:numCache>
            </c:numRef>
          </c:cat>
          <c:val>
            <c:numRef>
              <c:f>Country!$AF$161:$AP$161</c:f>
              <c:numCache>
                <c:formatCode>General</c:formatCode>
                <c:ptCount val="11"/>
                <c:pt idx="0">
                  <c:v>1</c:v>
                </c:pt>
                <c:pt idx="1">
                  <c:v>0.9577436471522579</c:v>
                </c:pt>
                <c:pt idx="2">
                  <c:v>1.0612119511946825</c:v>
                </c:pt>
                <c:pt idx="3">
                  <c:v>1.5316212970875447</c:v>
                </c:pt>
                <c:pt idx="4">
                  <c:v>1.6069985395564341</c:v>
                </c:pt>
                <c:pt idx="5">
                  <c:v>1.5283057158535034</c:v>
                </c:pt>
                <c:pt idx="6">
                  <c:v>1.3180538532172641</c:v>
                </c:pt>
                <c:pt idx="7">
                  <c:v>1.4212311245548626</c:v>
                </c:pt>
                <c:pt idx="8">
                  <c:v>1.5729765743530035</c:v>
                </c:pt>
                <c:pt idx="9">
                  <c:v>1.5369203982015043</c:v>
                </c:pt>
                <c:pt idx="10">
                  <c:v>1.3464579302860908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Country!$AE$162</c:f>
              <c:strCache>
                <c:ptCount val="1"/>
                <c:pt idx="0">
                  <c:v>Germany</c:v>
                </c:pt>
              </c:strCache>
            </c:strRef>
          </c:tx>
          <c:marker>
            <c:symbol val="none"/>
          </c:marker>
          <c:cat>
            <c:numRef>
              <c:f>Country!$AF$160:$AP$160</c:f>
              <c:numCache>
                <c:formatCode>General</c:formatCode>
                <c:ptCount val="11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</c:numCache>
            </c:numRef>
          </c:cat>
          <c:val>
            <c:numRef>
              <c:f>Country!$AF$162:$AP$162</c:f>
              <c:numCache>
                <c:formatCode>General</c:formatCode>
                <c:ptCount val="11"/>
                <c:pt idx="0">
                  <c:v>1</c:v>
                </c:pt>
                <c:pt idx="1">
                  <c:v>0.35759094815107639</c:v>
                </c:pt>
                <c:pt idx="2">
                  <c:v>0.35409976479670408</c:v>
                </c:pt>
                <c:pt idx="3">
                  <c:v>0.30841042765048293</c:v>
                </c:pt>
                <c:pt idx="4">
                  <c:v>0.3855526444461892</c:v>
                </c:pt>
                <c:pt idx="5">
                  <c:v>0.27337389159579639</c:v>
                </c:pt>
                <c:pt idx="6">
                  <c:v>0.20252595033530726</c:v>
                </c:pt>
                <c:pt idx="7">
                  <c:v>0.20623211875968614</c:v>
                </c:pt>
                <c:pt idx="8">
                  <c:v>0.1612853200685426</c:v>
                </c:pt>
                <c:pt idx="9">
                  <c:v>0.14862300673048792</c:v>
                </c:pt>
                <c:pt idx="10">
                  <c:v>0.15235052515679459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Country!$AE$163</c:f>
              <c:strCache>
                <c:ptCount val="1"/>
                <c:pt idx="0">
                  <c:v>China</c:v>
                </c:pt>
              </c:strCache>
            </c:strRef>
          </c:tx>
          <c:marker>
            <c:symbol val="none"/>
          </c:marker>
          <c:cat>
            <c:numRef>
              <c:f>Country!$AF$160:$AP$160</c:f>
              <c:numCache>
                <c:formatCode>General</c:formatCode>
                <c:ptCount val="11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</c:numCache>
            </c:numRef>
          </c:cat>
          <c:val>
            <c:numRef>
              <c:f>Country!$AF$163:$AP$163</c:f>
              <c:numCache>
                <c:formatCode>General</c:formatCode>
                <c:ptCount val="11"/>
                <c:pt idx="0">
                  <c:v>1</c:v>
                </c:pt>
                <c:pt idx="1">
                  <c:v>1.0219610135756159</c:v>
                </c:pt>
                <c:pt idx="2">
                  <c:v>0.89239944517058534</c:v>
                </c:pt>
                <c:pt idx="3">
                  <c:v>0.78137963947333966</c:v>
                </c:pt>
                <c:pt idx="4">
                  <c:v>0.53416721220003827</c:v>
                </c:pt>
                <c:pt idx="5">
                  <c:v>0.39001905141088289</c:v>
                </c:pt>
                <c:pt idx="6">
                  <c:v>0.26476115189815702</c:v>
                </c:pt>
                <c:pt idx="7">
                  <c:v>0.20532613968895555</c:v>
                </c:pt>
                <c:pt idx="8">
                  <c:v>0.16632888452321029</c:v>
                </c:pt>
                <c:pt idx="9">
                  <c:v>0.13913095486961252</c:v>
                </c:pt>
                <c:pt idx="10">
                  <c:v>0.1344434471224574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Country!$AE$164</c:f>
              <c:strCache>
                <c:ptCount val="1"/>
                <c:pt idx="0">
                  <c:v>Brazil</c:v>
                </c:pt>
              </c:strCache>
            </c:strRef>
          </c:tx>
          <c:marker>
            <c:symbol val="none"/>
          </c:marker>
          <c:cat>
            <c:numRef>
              <c:f>Country!$AF$160:$AP$160</c:f>
              <c:numCache>
                <c:formatCode>General</c:formatCode>
                <c:ptCount val="11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</c:numCache>
            </c:numRef>
          </c:cat>
          <c:val>
            <c:numRef>
              <c:f>Country!$AF$164:$AP$164</c:f>
              <c:numCache>
                <c:formatCode>General</c:formatCode>
                <c:ptCount val="11"/>
                <c:pt idx="0">
                  <c:v>1</c:v>
                </c:pt>
                <c:pt idx="1">
                  <c:v>0.84934557008808476</c:v>
                </c:pt>
                <c:pt idx="2">
                  <c:v>1.238936441633427</c:v>
                </c:pt>
                <c:pt idx="3">
                  <c:v>1.1408318336132097</c:v>
                </c:pt>
                <c:pt idx="4">
                  <c:v>1.0397780173791731</c:v>
                </c:pt>
                <c:pt idx="5">
                  <c:v>0.91601244671728732</c:v>
                </c:pt>
                <c:pt idx="6">
                  <c:v>0.78174101227238701</c:v>
                </c:pt>
                <c:pt idx="7">
                  <c:v>0.68631413394473162</c:v>
                </c:pt>
                <c:pt idx="8">
                  <c:v>0.59275154736640967</c:v>
                </c:pt>
                <c:pt idx="9">
                  <c:v>0.50858718924415736</c:v>
                </c:pt>
                <c:pt idx="10">
                  <c:v>0.63716336812140084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941312"/>
        <c:axId val="114943104"/>
      </c:lineChart>
      <c:catAx>
        <c:axId val="114941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nl-NL"/>
          </a:p>
        </c:txPr>
        <c:crossAx val="114943104"/>
        <c:crosses val="autoZero"/>
        <c:auto val="1"/>
        <c:lblAlgn val="ctr"/>
        <c:lblOffset val="100"/>
        <c:noMultiLvlLbl val="0"/>
      </c:catAx>
      <c:valAx>
        <c:axId val="1149431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l-NL"/>
                  <a:t>Indexed annual change in energy intensity (based on TJ/$)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nl-NL"/>
          </a:p>
        </c:txPr>
        <c:crossAx val="11494131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9604986876640416"/>
          <c:y val="0.17559724959557627"/>
          <c:w val="0.17076510984072196"/>
          <c:h val="0.37385371400431355"/>
        </c:manualLayout>
      </c:layout>
      <c:overlay val="0"/>
      <c:txPr>
        <a:bodyPr/>
        <a:lstStyle/>
        <a:p>
          <a:pPr>
            <a:defRPr sz="1200"/>
          </a:pPr>
          <a:endParaRPr lang="nl-NL"/>
        </a:p>
      </c:txPr>
    </c:legend>
    <c:plotVisOnly val="1"/>
    <c:dispBlanksAs val="gap"/>
    <c:showDLblsOverMax val="0"/>
  </c:chart>
  <c:spPr>
    <a:noFill/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solidFill>
                  <a:sysClr val="windowText" lastClr="000000"/>
                </a:solidFill>
              </a:ln>
            </c:spPr>
          </c:dPt>
          <c:dPt>
            <c:idx val="2"/>
            <c:invertIfNegative val="0"/>
            <c:bubble3D val="0"/>
            <c:spPr>
              <a:solidFill>
                <a:schemeClr val="accent3"/>
              </a:solidFill>
            </c:spPr>
          </c:dPt>
          <c:dPt>
            <c:idx val="3"/>
            <c:invertIfNegative val="0"/>
            <c:bubble3D val="0"/>
            <c:spPr>
              <a:solidFill>
                <a:schemeClr val="accent4"/>
              </a:solidFill>
            </c:spPr>
          </c:dPt>
          <c:cat>
            <c:strRef>
              <c:f>Country!$AR$161:$AR$164</c:f>
              <c:strCache>
                <c:ptCount val="4"/>
                <c:pt idx="0">
                  <c:v>US</c:v>
                </c:pt>
                <c:pt idx="1">
                  <c:v>Germany</c:v>
                </c:pt>
                <c:pt idx="2">
                  <c:v>China</c:v>
                </c:pt>
                <c:pt idx="3">
                  <c:v>Brazil</c:v>
                </c:pt>
              </c:strCache>
            </c:strRef>
          </c:cat>
          <c:val>
            <c:numRef>
              <c:f>Country!$AS$161:$AS$164</c:f>
              <c:numCache>
                <c:formatCode>0.0%</c:formatCode>
                <c:ptCount val="4"/>
                <c:pt idx="0">
                  <c:v>3.4645793028609081E-2</c:v>
                </c:pt>
                <c:pt idx="1">
                  <c:v>-8.4764947484320535E-2</c:v>
                </c:pt>
                <c:pt idx="2">
                  <c:v>-8.655565528775426E-2</c:v>
                </c:pt>
                <c:pt idx="3">
                  <c:v>-3.6283663187859916E-2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axId val="116486144"/>
        <c:axId val="116487680"/>
      </c:barChart>
      <c:catAx>
        <c:axId val="11648614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nl-NL"/>
          </a:p>
        </c:txPr>
        <c:crossAx val="116487680"/>
        <c:crosses val="autoZero"/>
        <c:auto val="1"/>
        <c:lblAlgn val="ctr"/>
        <c:lblOffset val="100"/>
        <c:noMultiLvlLbl val="0"/>
      </c:catAx>
      <c:valAx>
        <c:axId val="116487680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1164861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737083378276345"/>
          <c:y val="0.17014259907259816"/>
          <c:w val="0.62652159062308999"/>
          <c:h val="0.6987268414246196"/>
        </c:manualLayout>
      </c:layout>
      <c:lineChart>
        <c:grouping val="standard"/>
        <c:varyColors val="0"/>
        <c:ser>
          <c:idx val="4"/>
          <c:order val="4"/>
          <c:tx>
            <c:strRef>
              <c:f>Country!$AE$199</c:f>
              <c:strCache>
                <c:ptCount val="1"/>
                <c:pt idx="0">
                  <c:v>US</c:v>
                </c:pt>
              </c:strCache>
            </c:strRef>
          </c:tx>
          <c:marker>
            <c:symbol val="none"/>
          </c:marker>
          <c:cat>
            <c:numRef>
              <c:f>Country!$AF$160:$AP$160</c:f>
              <c:numCache>
                <c:formatCode>General</c:formatCode>
                <c:ptCount val="11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</c:numCache>
            </c:numRef>
          </c:cat>
          <c:val>
            <c:numRef>
              <c:f>Country!$AF$199:$AP$199</c:f>
              <c:numCache>
                <c:formatCode>General</c:formatCode>
                <c:ptCount val="11"/>
                <c:pt idx="0">
                  <c:v>1</c:v>
                </c:pt>
                <c:pt idx="1">
                  <c:v>0.99131964347681767</c:v>
                </c:pt>
                <c:pt idx="2">
                  <c:v>1.1157314283820745</c:v>
                </c:pt>
                <c:pt idx="3">
                  <c:v>1.6495169450707565</c:v>
                </c:pt>
                <c:pt idx="4">
                  <c:v>1.7638568145323423</c:v>
                </c:pt>
                <c:pt idx="5">
                  <c:v>1.7339399095057355</c:v>
                </c:pt>
                <c:pt idx="6">
                  <c:v>1.5482720588202845</c:v>
                </c:pt>
                <c:pt idx="7">
                  <c:v>1.7129980956464623</c:v>
                </c:pt>
                <c:pt idx="8">
                  <c:v>1.9765590015146934</c:v>
                </c:pt>
                <c:pt idx="9">
                  <c:v>1.9330108443819054</c:v>
                </c:pt>
                <c:pt idx="10">
                  <c:v>1.7408488754496296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Country!$AE$200</c:f>
              <c:strCache>
                <c:ptCount val="1"/>
                <c:pt idx="0">
                  <c:v>Germany</c:v>
                </c:pt>
              </c:strCache>
            </c:strRef>
          </c:tx>
          <c:marker>
            <c:symbol val="none"/>
          </c:marker>
          <c:cat>
            <c:numRef>
              <c:f>Country!$AF$160:$AP$160</c:f>
              <c:numCache>
                <c:formatCode>General</c:formatCode>
                <c:ptCount val="11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</c:numCache>
            </c:numRef>
          </c:cat>
          <c:val>
            <c:numRef>
              <c:f>Country!$AF$200:$AP$200</c:f>
              <c:numCache>
                <c:formatCode>General</c:formatCode>
                <c:ptCount val="11"/>
                <c:pt idx="0">
                  <c:v>1</c:v>
                </c:pt>
                <c:pt idx="1">
                  <c:v>0.36488872260313915</c:v>
                </c:pt>
                <c:pt idx="2">
                  <c:v>0.36725749922130574</c:v>
                </c:pt>
                <c:pt idx="3">
                  <c:v>0.32354263427966762</c:v>
                </c:pt>
                <c:pt idx="4">
                  <c:v>0.40905949371738543</c:v>
                </c:pt>
                <c:pt idx="5">
                  <c:v>0.29662639422344611</c:v>
                </c:pt>
                <c:pt idx="6">
                  <c:v>0.22289964647049848</c:v>
                </c:pt>
                <c:pt idx="7">
                  <c:v>0.23018279232284516</c:v>
                </c:pt>
                <c:pt idx="8">
                  <c:v>0.18590560718980606</c:v>
                </c:pt>
                <c:pt idx="9">
                  <c:v>0.17326130752620894</c:v>
                </c:pt>
                <c:pt idx="10">
                  <c:v>0.17905712611339356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Country!$AE$201</c:f>
              <c:strCache>
                <c:ptCount val="1"/>
                <c:pt idx="0">
                  <c:v>China</c:v>
                </c:pt>
              </c:strCache>
            </c:strRef>
          </c:tx>
          <c:marker>
            <c:symbol val="none"/>
          </c:marker>
          <c:cat>
            <c:numRef>
              <c:f>Country!$AF$160:$AP$160</c:f>
              <c:numCache>
                <c:formatCode>General</c:formatCode>
                <c:ptCount val="11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</c:numCache>
            </c:numRef>
          </c:cat>
          <c:val>
            <c:numRef>
              <c:f>Country!$AF$201:$AP$201</c:f>
              <c:numCache>
                <c:formatCode>General</c:formatCode>
                <c:ptCount val="11"/>
                <c:pt idx="0">
                  <c:v>1</c:v>
                </c:pt>
                <c:pt idx="1">
                  <c:v>1.0375238716503716</c:v>
                </c:pt>
                <c:pt idx="2">
                  <c:v>0.90327944609884614</c:v>
                </c:pt>
                <c:pt idx="3">
                  <c:v>0.78753545175635808</c:v>
                </c:pt>
                <c:pt idx="4">
                  <c:v>0.55621320988194323</c:v>
                </c:pt>
                <c:pt idx="5">
                  <c:v>0.41570614791629595</c:v>
                </c:pt>
                <c:pt idx="6">
                  <c:v>0.28673476524666353</c:v>
                </c:pt>
                <c:pt idx="7">
                  <c:v>0.22879852424496472</c:v>
                </c:pt>
                <c:pt idx="8">
                  <c:v>0.19839564742636059</c:v>
                </c:pt>
                <c:pt idx="9">
                  <c:v>0.16807189932082137</c:v>
                </c:pt>
                <c:pt idx="10">
                  <c:v>0.1652247624423025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Country!$AE$202</c:f>
              <c:strCache>
                <c:ptCount val="1"/>
                <c:pt idx="0">
                  <c:v>Brazil</c:v>
                </c:pt>
              </c:strCache>
            </c:strRef>
          </c:tx>
          <c:marker>
            <c:symbol val="none"/>
          </c:marker>
          <c:cat>
            <c:numRef>
              <c:f>Country!$AF$160:$AP$160</c:f>
              <c:numCache>
                <c:formatCode>General</c:formatCode>
                <c:ptCount val="11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</c:numCache>
            </c:numRef>
          </c:cat>
          <c:val>
            <c:numRef>
              <c:f>Country!$AF$202:$AP$202</c:f>
              <c:numCache>
                <c:formatCode>General</c:formatCode>
                <c:ptCount val="11"/>
                <c:pt idx="0">
                  <c:v>1</c:v>
                </c:pt>
                <c:pt idx="1">
                  <c:v>0.90331887273393763</c:v>
                </c:pt>
                <c:pt idx="2">
                  <c:v>1.4271741177939614</c:v>
                </c:pt>
                <c:pt idx="3">
                  <c:v>1.5024168247563667</c:v>
                </c:pt>
                <c:pt idx="4">
                  <c:v>1.5097566107422908</c:v>
                </c:pt>
                <c:pt idx="5">
                  <c:v>1.4394315316530601</c:v>
                </c:pt>
                <c:pt idx="6">
                  <c:v>1.3025511571933213</c:v>
                </c:pt>
                <c:pt idx="7">
                  <c:v>1.180632826126657</c:v>
                </c:pt>
                <c:pt idx="8">
                  <c:v>1.0672489442442432</c:v>
                </c:pt>
                <c:pt idx="9">
                  <c:v>0.97314613299627628</c:v>
                </c:pt>
                <c:pt idx="10">
                  <c:v>1.2741071902747068</c:v>
                </c:pt>
              </c:numCache>
            </c:numRef>
          </c:val>
          <c:smooth val="0"/>
        </c:ser>
        <c:ser>
          <c:idx val="0"/>
          <c:order val="0"/>
          <c:tx>
            <c:strRef>
              <c:f>Country!$AE$161</c:f>
              <c:strCache>
                <c:ptCount val="1"/>
                <c:pt idx="0">
                  <c:v>US</c:v>
                </c:pt>
              </c:strCache>
            </c:strRef>
          </c:tx>
          <c:marker>
            <c:symbol val="none"/>
          </c:marker>
          <c:cat>
            <c:numRef>
              <c:f>Country!$AF$160:$AP$160</c:f>
              <c:numCache>
                <c:formatCode>General</c:formatCode>
                <c:ptCount val="11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</c:numCache>
            </c:numRef>
          </c:cat>
          <c:val>
            <c:numRef>
              <c:f>Country!$AF$161:$AP$161</c:f>
              <c:numCache>
                <c:formatCode>General</c:formatCode>
                <c:ptCount val="11"/>
                <c:pt idx="0">
                  <c:v>1</c:v>
                </c:pt>
                <c:pt idx="1">
                  <c:v>0.9577436471522579</c:v>
                </c:pt>
                <c:pt idx="2">
                  <c:v>1.0612119511946825</c:v>
                </c:pt>
                <c:pt idx="3">
                  <c:v>1.5316212970875447</c:v>
                </c:pt>
                <c:pt idx="4">
                  <c:v>1.6069985395564341</c:v>
                </c:pt>
                <c:pt idx="5">
                  <c:v>1.5283057158535034</c:v>
                </c:pt>
                <c:pt idx="6">
                  <c:v>1.3180538532172641</c:v>
                </c:pt>
                <c:pt idx="7">
                  <c:v>1.4212311245548626</c:v>
                </c:pt>
                <c:pt idx="8">
                  <c:v>1.5729765743530035</c:v>
                </c:pt>
                <c:pt idx="9">
                  <c:v>1.5369203982015043</c:v>
                </c:pt>
                <c:pt idx="10">
                  <c:v>1.3464579302860908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Country!$AE$162</c:f>
              <c:strCache>
                <c:ptCount val="1"/>
                <c:pt idx="0">
                  <c:v>Germany</c:v>
                </c:pt>
              </c:strCache>
            </c:strRef>
          </c:tx>
          <c:marker>
            <c:symbol val="none"/>
          </c:marker>
          <c:cat>
            <c:numRef>
              <c:f>Country!$AF$160:$AP$160</c:f>
              <c:numCache>
                <c:formatCode>General</c:formatCode>
                <c:ptCount val="11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</c:numCache>
            </c:numRef>
          </c:cat>
          <c:val>
            <c:numRef>
              <c:f>Country!$AF$162:$AP$162</c:f>
              <c:numCache>
                <c:formatCode>General</c:formatCode>
                <c:ptCount val="11"/>
                <c:pt idx="0">
                  <c:v>1</c:v>
                </c:pt>
                <c:pt idx="1">
                  <c:v>0.35759094815107639</c:v>
                </c:pt>
                <c:pt idx="2">
                  <c:v>0.35409976479670408</c:v>
                </c:pt>
                <c:pt idx="3">
                  <c:v>0.30841042765048293</c:v>
                </c:pt>
                <c:pt idx="4">
                  <c:v>0.3855526444461892</c:v>
                </c:pt>
                <c:pt idx="5">
                  <c:v>0.27337389159579639</c:v>
                </c:pt>
                <c:pt idx="6">
                  <c:v>0.20252595033530726</c:v>
                </c:pt>
                <c:pt idx="7">
                  <c:v>0.20623211875968614</c:v>
                </c:pt>
                <c:pt idx="8">
                  <c:v>0.1612853200685426</c:v>
                </c:pt>
                <c:pt idx="9">
                  <c:v>0.14862300673048792</c:v>
                </c:pt>
                <c:pt idx="10">
                  <c:v>0.15235052515679459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Country!$AE$163</c:f>
              <c:strCache>
                <c:ptCount val="1"/>
                <c:pt idx="0">
                  <c:v>China</c:v>
                </c:pt>
              </c:strCache>
            </c:strRef>
          </c:tx>
          <c:marker>
            <c:symbol val="none"/>
          </c:marker>
          <c:cat>
            <c:numRef>
              <c:f>Country!$AF$160:$AP$160</c:f>
              <c:numCache>
                <c:formatCode>General</c:formatCode>
                <c:ptCount val="11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</c:numCache>
            </c:numRef>
          </c:cat>
          <c:val>
            <c:numRef>
              <c:f>Country!$AF$163:$AP$163</c:f>
              <c:numCache>
                <c:formatCode>General</c:formatCode>
                <c:ptCount val="11"/>
                <c:pt idx="0">
                  <c:v>1</c:v>
                </c:pt>
                <c:pt idx="1">
                  <c:v>1.0219610135756159</c:v>
                </c:pt>
                <c:pt idx="2">
                  <c:v>0.89239944517058534</c:v>
                </c:pt>
                <c:pt idx="3">
                  <c:v>0.78137963947333966</c:v>
                </c:pt>
                <c:pt idx="4">
                  <c:v>0.53416721220003827</c:v>
                </c:pt>
                <c:pt idx="5">
                  <c:v>0.39001905141088289</c:v>
                </c:pt>
                <c:pt idx="6">
                  <c:v>0.26476115189815702</c:v>
                </c:pt>
                <c:pt idx="7">
                  <c:v>0.20532613968895555</c:v>
                </c:pt>
                <c:pt idx="8">
                  <c:v>0.16632888452321029</c:v>
                </c:pt>
                <c:pt idx="9">
                  <c:v>0.13913095486961252</c:v>
                </c:pt>
                <c:pt idx="10">
                  <c:v>0.1344434471224574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Country!$AE$164</c:f>
              <c:strCache>
                <c:ptCount val="1"/>
                <c:pt idx="0">
                  <c:v>Brazil</c:v>
                </c:pt>
              </c:strCache>
            </c:strRef>
          </c:tx>
          <c:marker>
            <c:symbol val="none"/>
          </c:marker>
          <c:cat>
            <c:numRef>
              <c:f>Country!$AF$160:$AP$160</c:f>
              <c:numCache>
                <c:formatCode>General</c:formatCode>
                <c:ptCount val="11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</c:numCache>
            </c:numRef>
          </c:cat>
          <c:val>
            <c:numRef>
              <c:f>Country!$AF$164:$AP$164</c:f>
              <c:numCache>
                <c:formatCode>General</c:formatCode>
                <c:ptCount val="11"/>
                <c:pt idx="0">
                  <c:v>1</c:v>
                </c:pt>
                <c:pt idx="1">
                  <c:v>0.84934557008808476</c:v>
                </c:pt>
                <c:pt idx="2">
                  <c:v>1.238936441633427</c:v>
                </c:pt>
                <c:pt idx="3">
                  <c:v>1.1408318336132097</c:v>
                </c:pt>
                <c:pt idx="4">
                  <c:v>1.0397780173791731</c:v>
                </c:pt>
                <c:pt idx="5">
                  <c:v>0.91601244671728732</c:v>
                </c:pt>
                <c:pt idx="6">
                  <c:v>0.78174101227238701</c:v>
                </c:pt>
                <c:pt idx="7">
                  <c:v>0.68631413394473162</c:v>
                </c:pt>
                <c:pt idx="8">
                  <c:v>0.59275154736640967</c:v>
                </c:pt>
                <c:pt idx="9">
                  <c:v>0.50858718924415736</c:v>
                </c:pt>
                <c:pt idx="10">
                  <c:v>0.63716336812140084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582080"/>
        <c:axId val="117596160"/>
      </c:lineChart>
      <c:catAx>
        <c:axId val="117582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nl-NL"/>
          </a:p>
        </c:txPr>
        <c:crossAx val="117596160"/>
        <c:crosses val="autoZero"/>
        <c:auto val="1"/>
        <c:lblAlgn val="ctr"/>
        <c:lblOffset val="100"/>
        <c:noMultiLvlLbl val="0"/>
      </c:catAx>
      <c:valAx>
        <c:axId val="1175961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l-NL"/>
                  <a:t>Indexed annual change in energy intensity (based on TJ/$)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nl-NL"/>
          </a:p>
        </c:txPr>
        <c:crossAx val="11758208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9604986876640416"/>
          <c:y val="0.17559724959557627"/>
          <c:w val="0.17076510984072196"/>
          <c:h val="0.37385371400431355"/>
        </c:manualLayout>
      </c:layout>
      <c:overlay val="0"/>
      <c:txPr>
        <a:bodyPr/>
        <a:lstStyle/>
        <a:p>
          <a:pPr>
            <a:defRPr sz="1200"/>
          </a:pPr>
          <a:endParaRPr lang="nl-NL"/>
        </a:p>
      </c:txPr>
    </c:legend>
    <c:plotVisOnly val="1"/>
    <c:dispBlanksAs val="gap"/>
    <c:showDLblsOverMax val="0"/>
  </c:chart>
  <c:spPr>
    <a:noFill/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solidFill>
                  <a:sysClr val="windowText" lastClr="000000"/>
                </a:solidFill>
              </a:ln>
            </c:spPr>
          </c:dPt>
          <c:dPt>
            <c:idx val="2"/>
            <c:invertIfNegative val="0"/>
            <c:bubble3D val="0"/>
            <c:spPr>
              <a:solidFill>
                <a:schemeClr val="accent3"/>
              </a:solidFill>
            </c:spPr>
          </c:dPt>
          <c:dPt>
            <c:idx val="3"/>
            <c:invertIfNegative val="0"/>
            <c:bubble3D val="0"/>
            <c:spPr>
              <a:solidFill>
                <a:schemeClr val="accent4"/>
              </a:solidFill>
            </c:spPr>
          </c:dPt>
          <c:cat>
            <c:strRef>
              <c:f>Country!$AR$199:$AR$202</c:f>
              <c:strCache>
                <c:ptCount val="4"/>
                <c:pt idx="0">
                  <c:v>US</c:v>
                </c:pt>
                <c:pt idx="1">
                  <c:v>Germany</c:v>
                </c:pt>
                <c:pt idx="2">
                  <c:v>China</c:v>
                </c:pt>
                <c:pt idx="3">
                  <c:v>Brazil</c:v>
                </c:pt>
              </c:strCache>
            </c:strRef>
          </c:cat>
          <c:val>
            <c:numRef>
              <c:f>Country!$AS$199:$AS$202</c:f>
              <c:numCache>
                <c:formatCode>0.0%</c:formatCode>
                <c:ptCount val="4"/>
                <c:pt idx="0">
                  <c:v>7.4084887544962966E-2</c:v>
                </c:pt>
                <c:pt idx="1">
                  <c:v>-8.2094287388660647E-2</c:v>
                </c:pt>
                <c:pt idx="2">
                  <c:v>-8.347752375576975E-2</c:v>
                </c:pt>
                <c:pt idx="3">
                  <c:v>2.7410719027470675E-2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axId val="117617792"/>
        <c:axId val="117619328"/>
      </c:barChart>
      <c:catAx>
        <c:axId val="11761779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nl-NL"/>
          </a:p>
        </c:txPr>
        <c:crossAx val="117619328"/>
        <c:crosses val="autoZero"/>
        <c:auto val="1"/>
        <c:lblAlgn val="ctr"/>
        <c:lblOffset val="100"/>
        <c:noMultiLvlLbl val="0"/>
      </c:catAx>
      <c:valAx>
        <c:axId val="117619328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1176177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14</xdr:col>
      <xdr:colOff>571500</xdr:colOff>
      <xdr:row>26</xdr:row>
      <xdr:rowOff>102903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0500"/>
          <a:ext cx="8496300" cy="48654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28575</xdr:colOff>
      <xdr:row>47</xdr:row>
      <xdr:rowOff>119062</xdr:rowOff>
    </xdr:from>
    <xdr:to>
      <xdr:col>12</xdr:col>
      <xdr:colOff>409575</xdr:colOff>
      <xdr:row>62</xdr:row>
      <xdr:rowOff>152400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133350</xdr:colOff>
      <xdr:row>47</xdr:row>
      <xdr:rowOff>119061</xdr:rowOff>
    </xdr:from>
    <xdr:to>
      <xdr:col>20</xdr:col>
      <xdr:colOff>438150</xdr:colOff>
      <xdr:row>62</xdr:row>
      <xdr:rowOff>171449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43</xdr:col>
      <xdr:colOff>609599</xdr:colOff>
      <xdr:row>169</xdr:row>
      <xdr:rowOff>71437</xdr:rowOff>
    </xdr:from>
    <xdr:to>
      <xdr:col>53</xdr:col>
      <xdr:colOff>333375</xdr:colOff>
      <xdr:row>185</xdr:row>
      <xdr:rowOff>47625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53</xdr:col>
      <xdr:colOff>514350</xdr:colOff>
      <xdr:row>169</xdr:row>
      <xdr:rowOff>85725</xdr:rowOff>
    </xdr:from>
    <xdr:to>
      <xdr:col>58</xdr:col>
      <xdr:colOff>590550</xdr:colOff>
      <xdr:row>185</xdr:row>
      <xdr:rowOff>47625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323850</xdr:colOff>
      <xdr:row>165</xdr:row>
      <xdr:rowOff>90486</xdr:rowOff>
    </xdr:from>
    <xdr:to>
      <xdr:col>39</xdr:col>
      <xdr:colOff>400050</xdr:colOff>
      <xdr:row>179</xdr:row>
      <xdr:rowOff>161924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39</xdr:col>
      <xdr:colOff>457200</xdr:colOff>
      <xdr:row>165</xdr:row>
      <xdr:rowOff>90486</xdr:rowOff>
    </xdr:from>
    <xdr:to>
      <xdr:col>45</xdr:col>
      <xdr:colOff>28575</xdr:colOff>
      <xdr:row>179</xdr:row>
      <xdr:rowOff>161924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304800</xdr:colOff>
      <xdr:row>180</xdr:row>
      <xdr:rowOff>42861</xdr:rowOff>
    </xdr:from>
    <xdr:to>
      <xdr:col>39</xdr:col>
      <xdr:colOff>381000</xdr:colOff>
      <xdr:row>194</xdr:row>
      <xdr:rowOff>161924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39</xdr:col>
      <xdr:colOff>438150</xdr:colOff>
      <xdr:row>180</xdr:row>
      <xdr:rowOff>66675</xdr:rowOff>
    </xdr:from>
    <xdr:to>
      <xdr:col>45</xdr:col>
      <xdr:colOff>9525</xdr:colOff>
      <xdr:row>194</xdr:row>
      <xdr:rowOff>138113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iencedirect.com/science/article/pii/S014098830800058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" sqref="B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C38"/>
  <sheetViews>
    <sheetView workbookViewId="0">
      <selection activeCell="U8" sqref="U8"/>
    </sheetView>
  </sheetViews>
  <sheetFormatPr defaultRowHeight="15" x14ac:dyDescent="0.25"/>
  <sheetData>
    <row r="2" spans="1:29" x14ac:dyDescent="0.25">
      <c r="E2" t="s">
        <v>4</v>
      </c>
      <c r="N2" t="s">
        <v>5</v>
      </c>
      <c r="W2" t="s">
        <v>6</v>
      </c>
    </row>
    <row r="3" spans="1:29" x14ac:dyDescent="0.25">
      <c r="E3" t="s">
        <v>2</v>
      </c>
      <c r="G3" t="s">
        <v>1</v>
      </c>
      <c r="I3" t="s">
        <v>0</v>
      </c>
      <c r="K3" t="s">
        <v>3</v>
      </c>
      <c r="N3" t="s">
        <v>2</v>
      </c>
      <c r="P3" t="s">
        <v>1</v>
      </c>
      <c r="R3" t="s">
        <v>0</v>
      </c>
      <c r="T3" t="s">
        <v>3</v>
      </c>
      <c r="W3" t="s">
        <v>2</v>
      </c>
      <c r="Y3" t="s">
        <v>1</v>
      </c>
      <c r="AA3" t="s">
        <v>0</v>
      </c>
      <c r="AC3" t="s">
        <v>3</v>
      </c>
    </row>
    <row r="4" spans="1:29" x14ac:dyDescent="0.25">
      <c r="A4" t="s">
        <v>15</v>
      </c>
      <c r="E4" s="1">
        <v>247484.83309011531</v>
      </c>
      <c r="G4" s="1">
        <v>442783.23675746308</v>
      </c>
      <c r="I4" s="1">
        <v>749621.34024825972</v>
      </c>
      <c r="K4" s="1">
        <v>378615.76105184457</v>
      </c>
      <c r="N4" s="1">
        <v>204820.72793384892</v>
      </c>
      <c r="P4" s="1">
        <v>142668.24249146506</v>
      </c>
      <c r="R4" s="1">
        <v>483287.76397985907</v>
      </c>
      <c r="T4" s="1">
        <v>396509.1847132257</v>
      </c>
      <c r="W4">
        <f>E4/N4</f>
        <v>1.2082997438132612</v>
      </c>
      <c r="Y4">
        <f t="shared" ref="Y4:Y38" si="0">G4/P4</f>
        <v>3.1035865377254646</v>
      </c>
      <c r="AA4">
        <f t="shared" ref="AA4:AA38" si="1">I4/R4</f>
        <v>1.5510869426429346</v>
      </c>
      <c r="AC4">
        <f t="shared" ref="AC4:AC38" si="2">K4/T4</f>
        <v>0.95487261241042243</v>
      </c>
    </row>
    <row r="5" spans="1:29" x14ac:dyDescent="0.25">
      <c r="A5" t="s">
        <v>16</v>
      </c>
      <c r="E5" s="1">
        <v>78940.861048364735</v>
      </c>
      <c r="G5" s="1">
        <v>538961.26186200697</v>
      </c>
      <c r="I5" s="1">
        <v>555457.62939788029</v>
      </c>
      <c r="K5" s="1">
        <v>1014386.4129266223</v>
      </c>
      <c r="N5" s="1">
        <v>11723.926861032873</v>
      </c>
      <c r="P5" s="1">
        <v>160783.38698426096</v>
      </c>
      <c r="R5" s="1">
        <v>14226.958828431671</v>
      </c>
      <c r="T5" s="1">
        <v>114365.52837539064</v>
      </c>
      <c r="W5">
        <f t="shared" ref="W5:W38" si="3">E5/N5</f>
        <v>6.7333123094398148</v>
      </c>
      <c r="Y5">
        <f t="shared" si="0"/>
        <v>3.3520954619196184</v>
      </c>
      <c r="AA5">
        <f t="shared" si="1"/>
        <v>39.042611713181714</v>
      </c>
      <c r="AC5">
        <f t="shared" si="2"/>
        <v>8.8696867608308061</v>
      </c>
    </row>
    <row r="6" spans="1:29" x14ac:dyDescent="0.25">
      <c r="A6" t="s">
        <v>17</v>
      </c>
      <c r="E6" s="1">
        <v>298718.01243115542</v>
      </c>
      <c r="G6" s="1">
        <v>491503.90039850131</v>
      </c>
      <c r="I6" s="1">
        <v>474700.54403248936</v>
      </c>
      <c r="K6" s="1">
        <v>218935.32717950211</v>
      </c>
      <c r="N6" s="1">
        <v>607093.11395702139</v>
      </c>
      <c r="P6" s="1">
        <v>779053.69728317996</v>
      </c>
      <c r="R6" s="1">
        <v>586760.85335422645</v>
      </c>
      <c r="T6" s="1">
        <v>446219.73861990077</v>
      </c>
      <c r="W6">
        <f t="shared" si="3"/>
        <v>0.49204645146461484</v>
      </c>
      <c r="Y6">
        <f t="shared" si="0"/>
        <v>0.63089861727444374</v>
      </c>
      <c r="AA6">
        <f t="shared" si="1"/>
        <v>0.80901877028581104</v>
      </c>
      <c r="AC6">
        <f t="shared" si="2"/>
        <v>0.49064464933048552</v>
      </c>
    </row>
    <row r="7" spans="1:29" x14ac:dyDescent="0.25">
      <c r="A7" t="s">
        <v>18</v>
      </c>
      <c r="E7" s="1">
        <v>74312.74579209376</v>
      </c>
      <c r="G7" s="1">
        <v>106485.15939148812</v>
      </c>
      <c r="I7" s="1">
        <v>355939.99027147604</v>
      </c>
      <c r="K7" s="1">
        <v>31442.919373859088</v>
      </c>
      <c r="N7" s="1">
        <v>98038.628576200761</v>
      </c>
      <c r="P7" s="1">
        <v>58322.856135221038</v>
      </c>
      <c r="R7" s="1">
        <v>161214.57154119865</v>
      </c>
      <c r="T7" s="1">
        <v>45869.525470052584</v>
      </c>
      <c r="W7">
        <f t="shared" si="3"/>
        <v>0.75799454634694319</v>
      </c>
      <c r="Y7">
        <f t="shared" si="0"/>
        <v>1.8257878034059787</v>
      </c>
      <c r="AA7">
        <f t="shared" si="1"/>
        <v>2.2078648776516769</v>
      </c>
      <c r="AC7">
        <f t="shared" si="2"/>
        <v>0.68548604005915914</v>
      </c>
    </row>
    <row r="8" spans="1:29" x14ac:dyDescent="0.25">
      <c r="A8" t="s">
        <v>19</v>
      </c>
      <c r="E8" s="1">
        <v>18327.577305137136</v>
      </c>
      <c r="G8" s="1">
        <v>7948.7851467708679</v>
      </c>
      <c r="I8" s="1">
        <v>56556.320088951776</v>
      </c>
      <c r="K8" s="1">
        <v>3278.3205666627437</v>
      </c>
      <c r="N8" s="1">
        <v>28449.833110324471</v>
      </c>
      <c r="P8" s="1">
        <v>8632.5398857414293</v>
      </c>
      <c r="R8" s="1">
        <v>38245.188444932392</v>
      </c>
      <c r="T8" s="1">
        <v>8019.9362572384771</v>
      </c>
      <c r="W8">
        <f t="shared" si="3"/>
        <v>0.64420684768396907</v>
      </c>
      <c r="Y8">
        <f t="shared" si="0"/>
        <v>0.92079332988661478</v>
      </c>
      <c r="AA8">
        <f t="shared" si="1"/>
        <v>1.4787826230843337</v>
      </c>
      <c r="AC8">
        <f t="shared" si="2"/>
        <v>0.40877139936166718</v>
      </c>
    </row>
    <row r="9" spans="1:29" x14ac:dyDescent="0.25">
      <c r="A9" t="s">
        <v>20</v>
      </c>
      <c r="E9" s="1">
        <v>107728.73914477155</v>
      </c>
      <c r="G9" s="1">
        <v>163015.90305753122</v>
      </c>
      <c r="I9" s="1">
        <v>167110.73057108861</v>
      </c>
      <c r="K9" s="1">
        <v>55113.754350308554</v>
      </c>
      <c r="N9" s="1">
        <v>27023.977025827004</v>
      </c>
      <c r="P9" s="1">
        <v>17380.104757599904</v>
      </c>
      <c r="R9" s="1">
        <v>4894.7447623571188</v>
      </c>
      <c r="T9" s="1">
        <v>2985.4640640769785</v>
      </c>
      <c r="W9">
        <f t="shared" si="3"/>
        <v>3.9864132152648901</v>
      </c>
      <c r="Y9">
        <f t="shared" si="0"/>
        <v>9.3794545735547583</v>
      </c>
      <c r="AA9">
        <f t="shared" si="1"/>
        <v>34.140846700781715</v>
      </c>
      <c r="AC9">
        <f t="shared" si="2"/>
        <v>18.460699297463552</v>
      </c>
    </row>
    <row r="10" spans="1:29" x14ac:dyDescent="0.25">
      <c r="A10" t="s">
        <v>21</v>
      </c>
      <c r="E10" s="1">
        <v>269630.53221367189</v>
      </c>
      <c r="G10" s="1">
        <v>506710.99147425743</v>
      </c>
      <c r="I10" s="1">
        <v>262002.19109227444</v>
      </c>
      <c r="K10" s="1">
        <v>171524.53314939621</v>
      </c>
      <c r="N10" s="1">
        <v>146276.22905813623</v>
      </c>
      <c r="P10" s="1">
        <v>161884.80458026408</v>
      </c>
      <c r="R10" s="1">
        <v>30211.26538713682</v>
      </c>
      <c r="T10" s="1">
        <v>30815.103180590613</v>
      </c>
      <c r="W10">
        <f t="shared" si="3"/>
        <v>1.8432969864605242</v>
      </c>
      <c r="Y10">
        <f t="shared" si="0"/>
        <v>3.1300713664142896</v>
      </c>
      <c r="AA10">
        <f t="shared" si="1"/>
        <v>8.6723342347596013</v>
      </c>
      <c r="AC10">
        <f t="shared" si="2"/>
        <v>5.5662488664790093</v>
      </c>
    </row>
    <row r="11" spans="1:29" x14ac:dyDescent="0.25">
      <c r="A11" t="s">
        <v>22</v>
      </c>
      <c r="E11" s="1">
        <v>213676.64963037655</v>
      </c>
      <c r="G11" s="1">
        <v>630302.81731728278</v>
      </c>
      <c r="I11" s="1">
        <v>429471.84751718352</v>
      </c>
      <c r="K11" s="1">
        <v>34048.121673285343</v>
      </c>
      <c r="N11" s="1">
        <v>153615.86899515762</v>
      </c>
      <c r="P11" s="1">
        <v>289991.89331597992</v>
      </c>
      <c r="R11" s="1">
        <v>63060.453778121504</v>
      </c>
      <c r="T11" s="1">
        <v>11619.160559766278</v>
      </c>
      <c r="W11">
        <f t="shared" si="3"/>
        <v>1.3909803136101271</v>
      </c>
      <c r="Y11">
        <f t="shared" si="0"/>
        <v>2.1735187494724015</v>
      </c>
      <c r="AA11">
        <f t="shared" si="1"/>
        <v>6.8104782282138689</v>
      </c>
      <c r="AC11">
        <f t="shared" si="2"/>
        <v>2.9303426437864997</v>
      </c>
    </row>
    <row r="12" spans="1:29" x14ac:dyDescent="0.25">
      <c r="A12" t="s">
        <v>23</v>
      </c>
      <c r="E12" s="1">
        <v>349122.98805115098</v>
      </c>
      <c r="G12" s="1">
        <v>813130.52728155372</v>
      </c>
      <c r="I12" s="1">
        <v>685001.20088635944</v>
      </c>
      <c r="K12" s="1">
        <v>30929.815571185478</v>
      </c>
      <c r="N12" s="1">
        <v>177623.74251808049</v>
      </c>
      <c r="P12" s="1">
        <v>201222.07504885076</v>
      </c>
      <c r="R12" s="1">
        <v>77143.577340395859</v>
      </c>
      <c r="T12" s="1">
        <v>10358.75508910084</v>
      </c>
      <c r="W12">
        <f t="shared" si="3"/>
        <v>1.9655198291726874</v>
      </c>
      <c r="Y12">
        <f t="shared" si="0"/>
        <v>4.0409608492713822</v>
      </c>
      <c r="AA12">
        <f t="shared" si="1"/>
        <v>8.8795622980224671</v>
      </c>
      <c r="AC12">
        <f t="shared" si="2"/>
        <v>2.9858622300790634</v>
      </c>
    </row>
    <row r="13" spans="1:29" x14ac:dyDescent="0.25">
      <c r="A13" t="s">
        <v>24</v>
      </c>
      <c r="E13" s="1">
        <v>192696.80434618174</v>
      </c>
      <c r="G13" s="1">
        <v>344433.97593576775</v>
      </c>
      <c r="I13" s="1">
        <v>282036.40511221386</v>
      </c>
      <c r="K13" s="1">
        <v>96585.894031849195</v>
      </c>
      <c r="N13" s="1">
        <v>45225.280243210291</v>
      </c>
      <c r="P13" s="1">
        <v>38767.061414865624</v>
      </c>
      <c r="R13" s="1">
        <v>22199.712387582567</v>
      </c>
      <c r="T13" s="1">
        <v>19805.06820366405</v>
      </c>
      <c r="W13">
        <f t="shared" si="3"/>
        <v>4.2608205700419397</v>
      </c>
      <c r="Y13">
        <f t="shared" si="0"/>
        <v>8.8847068455823432</v>
      </c>
      <c r="AA13">
        <f t="shared" si="1"/>
        <v>12.704507166046495</v>
      </c>
      <c r="AC13">
        <f t="shared" si="2"/>
        <v>4.8768271352875345</v>
      </c>
    </row>
    <row r="14" spans="1:29" x14ac:dyDescent="0.25">
      <c r="A14" t="s">
        <v>9</v>
      </c>
      <c r="E14" s="1">
        <v>211338.20444516742</v>
      </c>
      <c r="G14" s="1">
        <v>229261.09747975954</v>
      </c>
      <c r="I14" s="1">
        <v>394153.18109033292</v>
      </c>
      <c r="K14" s="1">
        <v>82687.775738762342</v>
      </c>
      <c r="N14" s="1">
        <v>34683.191402656004</v>
      </c>
      <c r="P14" s="1">
        <v>16811.879923662906</v>
      </c>
      <c r="R14" s="1">
        <v>10470.460546134533</v>
      </c>
      <c r="T14" s="1">
        <v>5317.7987733984528</v>
      </c>
      <c r="W14">
        <f t="shared" si="3"/>
        <v>6.0933897919492885</v>
      </c>
      <c r="Y14">
        <f t="shared" si="0"/>
        <v>13.63685075796146</v>
      </c>
      <c r="AA14">
        <f t="shared" si="1"/>
        <v>37.644302211314454</v>
      </c>
      <c r="AC14">
        <f t="shared" si="2"/>
        <v>15.549248714034915</v>
      </c>
    </row>
    <row r="15" spans="1:29" x14ac:dyDescent="0.25">
      <c r="A15" t="s">
        <v>25</v>
      </c>
      <c r="E15" s="1">
        <v>783014.54817734135</v>
      </c>
      <c r="G15" s="1">
        <v>1280982.4630939718</v>
      </c>
      <c r="I15" s="1">
        <v>1174762.5877642669</v>
      </c>
      <c r="K15" s="1">
        <v>156372.50838701546</v>
      </c>
      <c r="N15" s="1">
        <v>134678.94876228532</v>
      </c>
      <c r="P15" s="1">
        <v>120035.87939397758</v>
      </c>
      <c r="R15" s="1">
        <v>58006.227262170367</v>
      </c>
      <c r="T15" s="1">
        <v>28001.138647883825</v>
      </c>
      <c r="W15">
        <f t="shared" si="3"/>
        <v>5.8139342144658324</v>
      </c>
      <c r="Y15">
        <f t="shared" si="0"/>
        <v>10.671663085747685</v>
      </c>
      <c r="AA15">
        <f t="shared" si="1"/>
        <v>20.252352949187681</v>
      </c>
      <c r="AC15">
        <f t="shared" si="2"/>
        <v>5.5845053429223048</v>
      </c>
    </row>
    <row r="16" spans="1:29" x14ac:dyDescent="0.25">
      <c r="A16" t="s">
        <v>26</v>
      </c>
      <c r="E16" s="1">
        <v>247869.64305195096</v>
      </c>
      <c r="G16" s="1">
        <v>271790.74113826919</v>
      </c>
      <c r="I16" s="1">
        <v>316754.40864991152</v>
      </c>
      <c r="K16" s="1">
        <v>24983.710652556769</v>
      </c>
      <c r="N16" s="1">
        <v>240938.54096882022</v>
      </c>
      <c r="P16" s="1">
        <v>325193.43490747968</v>
      </c>
      <c r="R16" s="1">
        <v>237644.69858438597</v>
      </c>
      <c r="T16" s="1">
        <v>40337.537101172973</v>
      </c>
      <c r="W16">
        <f t="shared" si="3"/>
        <v>1.0287670957716462</v>
      </c>
      <c r="Y16">
        <f t="shared" si="0"/>
        <v>0.83578175929534371</v>
      </c>
      <c r="AA16">
        <f t="shared" si="1"/>
        <v>1.3328907000104371</v>
      </c>
      <c r="AC16">
        <f t="shared" si="2"/>
        <v>0.61936628877201005</v>
      </c>
    </row>
    <row r="17" spans="1:29" x14ac:dyDescent="0.25">
      <c r="A17" t="s">
        <v>27</v>
      </c>
      <c r="E17" s="1">
        <v>325556.22360203374</v>
      </c>
      <c r="G17" s="1">
        <v>541637.82973063318</v>
      </c>
      <c r="I17" s="1">
        <v>534047.0522955209</v>
      </c>
      <c r="K17" s="1">
        <v>79948.298483334933</v>
      </c>
      <c r="N17" s="1">
        <v>187831.29821707797</v>
      </c>
      <c r="P17" s="1">
        <v>336319.57697432104</v>
      </c>
      <c r="R17" s="1">
        <v>177825.21105144353</v>
      </c>
      <c r="T17" s="1">
        <v>72144.089149385414</v>
      </c>
      <c r="W17">
        <f t="shared" si="3"/>
        <v>1.7332373608246379</v>
      </c>
      <c r="Y17">
        <f t="shared" si="0"/>
        <v>1.6104855822056079</v>
      </c>
      <c r="AA17">
        <f t="shared" si="1"/>
        <v>3.0032133753015762</v>
      </c>
      <c r="AC17">
        <f t="shared" si="2"/>
        <v>1.1081753117402273</v>
      </c>
    </row>
    <row r="18" spans="1:29" x14ac:dyDescent="0.25">
      <c r="A18" t="s">
        <v>28</v>
      </c>
      <c r="E18" s="1">
        <v>357457.90280947182</v>
      </c>
      <c r="G18" s="1">
        <v>638350.13260043832</v>
      </c>
      <c r="I18" s="1">
        <v>320254.1084993768</v>
      </c>
      <c r="K18" s="1">
        <v>63410.907844913985</v>
      </c>
      <c r="N18" s="1">
        <v>412415.35008929484</v>
      </c>
      <c r="P18" s="1">
        <v>620447.11205477209</v>
      </c>
      <c r="R18" s="1">
        <v>269857.15199399262</v>
      </c>
      <c r="T18" s="1">
        <v>150727.59148915514</v>
      </c>
      <c r="W18">
        <f t="shared" si="3"/>
        <v>0.86674247874642929</v>
      </c>
      <c r="Y18">
        <f t="shared" si="0"/>
        <v>1.0288550308282938</v>
      </c>
      <c r="AA18">
        <f t="shared" si="1"/>
        <v>1.1867541998905631</v>
      </c>
      <c r="AC18">
        <f t="shared" si="2"/>
        <v>0.42069874014723047</v>
      </c>
    </row>
    <row r="19" spans="1:29" x14ac:dyDescent="0.25">
      <c r="A19" t="s">
        <v>29</v>
      </c>
      <c r="E19" s="1">
        <v>82164.693043160063</v>
      </c>
      <c r="G19" s="1">
        <v>87915.051153425011</v>
      </c>
      <c r="I19" s="1">
        <v>32935.026475488106</v>
      </c>
      <c r="K19" s="1">
        <v>10330.490644567688</v>
      </c>
      <c r="N19" s="1">
        <v>131188.11921350964</v>
      </c>
      <c r="P19" s="1">
        <v>123212.62372566786</v>
      </c>
      <c r="R19" s="1">
        <v>47102.096277458644</v>
      </c>
      <c r="T19" s="1">
        <v>27942.107938030804</v>
      </c>
      <c r="W19">
        <f t="shared" si="3"/>
        <v>0.62631199788325664</v>
      </c>
      <c r="Y19">
        <f t="shared" si="0"/>
        <v>0.71352308306628809</v>
      </c>
      <c r="AA19">
        <f t="shared" si="1"/>
        <v>0.69922634189106392</v>
      </c>
      <c r="AC19">
        <f t="shared" si="2"/>
        <v>0.36971049812986018</v>
      </c>
    </row>
    <row r="20" spans="1:29" x14ac:dyDescent="0.25">
      <c r="A20" t="s">
        <v>30</v>
      </c>
      <c r="E20" s="1">
        <v>420900.90885838744</v>
      </c>
      <c r="G20" s="1">
        <v>460075.23915004887</v>
      </c>
      <c r="I20" s="1">
        <v>582518.32131402974</v>
      </c>
      <c r="K20" s="1">
        <v>296123.43646100612</v>
      </c>
      <c r="N20" s="1">
        <v>309392.98450458323</v>
      </c>
      <c r="P20" s="1">
        <v>303485.01509948645</v>
      </c>
      <c r="R20" s="1">
        <v>94372.651007052133</v>
      </c>
      <c r="T20" s="1">
        <v>100854.47465071564</v>
      </c>
      <c r="W20">
        <f t="shared" si="3"/>
        <v>1.3604087032947974</v>
      </c>
      <c r="Y20">
        <f t="shared" si="0"/>
        <v>1.5159734954268831</v>
      </c>
      <c r="AA20">
        <f t="shared" si="1"/>
        <v>6.1725331978912008</v>
      </c>
      <c r="AC20">
        <f t="shared" si="2"/>
        <v>2.936145743523586</v>
      </c>
    </row>
    <row r="21" spans="1:29" x14ac:dyDescent="0.25">
      <c r="A21" t="s">
        <v>31</v>
      </c>
      <c r="E21" s="1">
        <v>560323.84774222993</v>
      </c>
      <c r="G21" s="1">
        <v>325102.56204164954</v>
      </c>
      <c r="I21" s="1">
        <v>183564.30852801987</v>
      </c>
      <c r="K21" s="1">
        <v>83380.139856492548</v>
      </c>
      <c r="N21" s="1">
        <v>1646899.1113890768</v>
      </c>
      <c r="P21" s="1">
        <v>2225489.6240233523</v>
      </c>
      <c r="R21" s="1">
        <v>1589905.7306434349</v>
      </c>
      <c r="T21" s="1">
        <v>1047536.1022967517</v>
      </c>
      <c r="W21">
        <f t="shared" si="3"/>
        <v>0.3402296132576238</v>
      </c>
      <c r="Y21">
        <f t="shared" si="0"/>
        <v>0.14608136498696081</v>
      </c>
      <c r="AA21">
        <f t="shared" si="1"/>
        <v>0.1154560959118824</v>
      </c>
      <c r="AC21">
        <f t="shared" si="2"/>
        <v>7.9596435553561634E-2</v>
      </c>
    </row>
    <row r="22" spans="1:29" x14ac:dyDescent="0.25">
      <c r="A22" t="s">
        <v>32</v>
      </c>
      <c r="E22" s="1">
        <v>160648.62369015365</v>
      </c>
      <c r="G22" s="1">
        <v>144598.31645884478</v>
      </c>
      <c r="I22" s="1">
        <v>78770.069708399984</v>
      </c>
      <c r="K22" s="1">
        <v>22878.834117413509</v>
      </c>
      <c r="N22" s="1">
        <v>289709.4465127709</v>
      </c>
      <c r="P22" s="1">
        <v>217397.23872620572</v>
      </c>
      <c r="R22" s="1">
        <v>53230.017738234688</v>
      </c>
      <c r="T22" s="1">
        <v>36887.12211480712</v>
      </c>
      <c r="W22">
        <f t="shared" si="3"/>
        <v>0.55451634602833699</v>
      </c>
      <c r="Y22">
        <f t="shared" si="0"/>
        <v>0.66513409878657515</v>
      </c>
      <c r="AA22">
        <f t="shared" si="1"/>
        <v>1.4798054378971226</v>
      </c>
      <c r="AC22">
        <f t="shared" si="2"/>
        <v>0.6202390646308934</v>
      </c>
    </row>
    <row r="23" spans="1:29" x14ac:dyDescent="0.25">
      <c r="A23" t="s">
        <v>33</v>
      </c>
      <c r="E23" s="1">
        <v>634277.2141535189</v>
      </c>
      <c r="G23" s="1">
        <v>958732.23683872307</v>
      </c>
      <c r="I23" s="1">
        <v>469024.22291571321</v>
      </c>
      <c r="K23" s="1">
        <v>252452.36630772709</v>
      </c>
      <c r="N23" s="1">
        <v>618517.6581612851</v>
      </c>
      <c r="P23" s="1">
        <v>851547.50761320302</v>
      </c>
      <c r="R23" s="1">
        <v>352614.87830835622</v>
      </c>
      <c r="T23" s="1">
        <v>410685.97706652421</v>
      </c>
      <c r="W23">
        <f t="shared" si="3"/>
        <v>1.0254795571060711</v>
      </c>
      <c r="Y23">
        <f t="shared" si="0"/>
        <v>1.1258705219230192</v>
      </c>
      <c r="AA23">
        <f t="shared" si="1"/>
        <v>1.3301316869152606</v>
      </c>
      <c r="AC23">
        <f t="shared" si="2"/>
        <v>0.61470900007582696</v>
      </c>
    </row>
    <row r="24" spans="1:29" x14ac:dyDescent="0.25">
      <c r="A24" t="s">
        <v>34</v>
      </c>
      <c r="E24" s="1">
        <v>407120.72031768865</v>
      </c>
      <c r="G24" s="1">
        <v>413012.55129105994</v>
      </c>
      <c r="I24" s="1">
        <v>290495.06979416683</v>
      </c>
      <c r="K24" s="1">
        <v>150099.49237457363</v>
      </c>
      <c r="N24" s="1">
        <v>593014.8246227107</v>
      </c>
      <c r="P24" s="1">
        <v>1466769.3476832216</v>
      </c>
      <c r="R24" s="1">
        <v>239874.01450507619</v>
      </c>
      <c r="T24" s="1">
        <v>264607.72295493569</v>
      </c>
      <c r="W24">
        <f t="shared" si="3"/>
        <v>0.68652705364778688</v>
      </c>
      <c r="Y24">
        <f t="shared" si="0"/>
        <v>0.28157975345163699</v>
      </c>
      <c r="AA24">
        <f t="shared" si="1"/>
        <v>1.211031842667641</v>
      </c>
      <c r="AC24">
        <f t="shared" si="2"/>
        <v>0.56725287795223001</v>
      </c>
    </row>
    <row r="25" spans="1:29" x14ac:dyDescent="0.25">
      <c r="A25" t="s">
        <v>35</v>
      </c>
      <c r="E25" s="1">
        <v>114440.70726469267</v>
      </c>
      <c r="G25" s="1">
        <v>314122.7230773418</v>
      </c>
      <c r="I25" s="1">
        <v>152608.57550803653</v>
      </c>
      <c r="K25" s="1">
        <v>83728.494467100332</v>
      </c>
      <c r="N25" s="1">
        <v>726112.69404025306</v>
      </c>
      <c r="P25" s="1">
        <v>889564.26470298297</v>
      </c>
      <c r="R25" s="1">
        <v>229737.91479368915</v>
      </c>
      <c r="T25" s="1">
        <v>186845.71099422686</v>
      </c>
      <c r="W25">
        <f t="shared" si="3"/>
        <v>0.1576073634354456</v>
      </c>
      <c r="Y25">
        <f t="shared" si="0"/>
        <v>0.35311976384553218</v>
      </c>
      <c r="AA25">
        <f t="shared" si="1"/>
        <v>0.66427248477937628</v>
      </c>
      <c r="AC25">
        <f t="shared" si="2"/>
        <v>0.44811568872291302</v>
      </c>
    </row>
    <row r="26" spans="1:29" x14ac:dyDescent="0.25">
      <c r="A26" t="s">
        <v>36</v>
      </c>
      <c r="E26" s="1">
        <v>336139.87409810984</v>
      </c>
      <c r="G26" s="1">
        <v>438196.73051328829</v>
      </c>
      <c r="I26" s="1">
        <v>421347.17003592907</v>
      </c>
      <c r="K26" s="1">
        <v>223685.85216675355</v>
      </c>
      <c r="N26" s="1">
        <v>236777.10433459596</v>
      </c>
      <c r="P26" s="1">
        <v>305116.88213977549</v>
      </c>
      <c r="R26" s="1">
        <v>226372.98030753896</v>
      </c>
      <c r="T26" s="1">
        <v>250143.02324772638</v>
      </c>
      <c r="W26">
        <f t="shared" si="3"/>
        <v>1.4196468659533132</v>
      </c>
      <c r="Y26">
        <f t="shared" si="0"/>
        <v>1.4361602263376181</v>
      </c>
      <c r="AA26">
        <f t="shared" si="1"/>
        <v>1.8612962088651568</v>
      </c>
      <c r="AC26">
        <f t="shared" si="2"/>
        <v>0.89423182490773989</v>
      </c>
    </row>
    <row r="27" spans="1:29" x14ac:dyDescent="0.25">
      <c r="A27" t="s">
        <v>37</v>
      </c>
      <c r="E27" s="1">
        <v>26673.830895066712</v>
      </c>
      <c r="G27" s="1">
        <v>52089.182864529874</v>
      </c>
      <c r="I27" s="1">
        <v>67944.518890214604</v>
      </c>
      <c r="K27" s="1">
        <v>50559.367128382393</v>
      </c>
      <c r="N27" s="1">
        <v>13035.812846509027</v>
      </c>
      <c r="P27" s="1">
        <v>19200.65578851664</v>
      </c>
      <c r="R27" s="1">
        <v>17620.140256866565</v>
      </c>
      <c r="T27" s="1">
        <v>28367.910454997746</v>
      </c>
      <c r="W27">
        <f t="shared" si="3"/>
        <v>2.0461962141631949</v>
      </c>
      <c r="Y27">
        <f t="shared" si="0"/>
        <v>2.7128856138175714</v>
      </c>
      <c r="AA27">
        <f t="shared" si="1"/>
        <v>3.8560713989627091</v>
      </c>
      <c r="AC27">
        <f t="shared" si="2"/>
        <v>1.7822732206021557</v>
      </c>
    </row>
    <row r="28" spans="1:29" x14ac:dyDescent="0.25">
      <c r="A28" t="s">
        <v>38</v>
      </c>
      <c r="E28" s="1">
        <v>53125.399887837375</v>
      </c>
      <c r="G28" s="1">
        <v>56861.927419432395</v>
      </c>
      <c r="I28" s="1">
        <v>33481.533583123972</v>
      </c>
      <c r="K28" s="1">
        <v>23478.242334836523</v>
      </c>
      <c r="N28" s="1">
        <v>54945.544238329014</v>
      </c>
      <c r="P28" s="1">
        <v>121268.87800965371</v>
      </c>
      <c r="R28" s="1">
        <v>21632.365438009103</v>
      </c>
      <c r="T28" s="1">
        <v>21446.368883322608</v>
      </c>
      <c r="W28">
        <f t="shared" si="3"/>
        <v>0.96687366781559803</v>
      </c>
      <c r="Y28">
        <f t="shared" si="0"/>
        <v>0.46889134584807368</v>
      </c>
      <c r="AA28">
        <f t="shared" si="1"/>
        <v>1.5477518479923287</v>
      </c>
      <c r="AC28">
        <f t="shared" si="2"/>
        <v>1.094742073241777</v>
      </c>
    </row>
    <row r="29" spans="1:29" x14ac:dyDescent="0.25">
      <c r="A29" t="s">
        <v>39</v>
      </c>
      <c r="E29" s="1">
        <v>352808.46731900796</v>
      </c>
      <c r="G29" s="1">
        <v>245195.41819193421</v>
      </c>
      <c r="I29" s="1">
        <v>154441.74639950081</v>
      </c>
      <c r="K29" s="1">
        <v>79007.35939664772</v>
      </c>
      <c r="N29" s="1">
        <v>123738.09253697089</v>
      </c>
      <c r="P29" s="1">
        <v>41937.803678473138</v>
      </c>
      <c r="R29" s="1">
        <v>55256.288841258131</v>
      </c>
      <c r="T29" s="1">
        <v>53427.406780965626</v>
      </c>
      <c r="W29">
        <f t="shared" si="3"/>
        <v>2.8512518666278508</v>
      </c>
      <c r="Y29">
        <f t="shared" si="0"/>
        <v>5.8466442370656173</v>
      </c>
      <c r="AA29">
        <f t="shared" si="1"/>
        <v>2.7950075844432032</v>
      </c>
      <c r="AC29">
        <f t="shared" si="2"/>
        <v>1.4787796031454659</v>
      </c>
    </row>
    <row r="30" spans="1:29" x14ac:dyDescent="0.25">
      <c r="A30" t="s">
        <v>40</v>
      </c>
      <c r="E30" s="1">
        <v>275732.99931739317</v>
      </c>
      <c r="G30" s="1">
        <v>505628.82886790216</v>
      </c>
      <c r="I30" s="1">
        <v>207696.70697447748</v>
      </c>
      <c r="K30" s="1">
        <v>116623.18102962794</v>
      </c>
      <c r="N30" s="1">
        <v>244718.23817505379</v>
      </c>
      <c r="P30" s="1">
        <v>382660.08541703178</v>
      </c>
      <c r="R30" s="1">
        <v>128518.69387308604</v>
      </c>
      <c r="T30" s="1">
        <v>127299.1080504772</v>
      </c>
      <c r="W30">
        <f t="shared" si="3"/>
        <v>1.1267366150297047</v>
      </c>
      <c r="Y30">
        <f t="shared" si="0"/>
        <v>1.3213524172944671</v>
      </c>
      <c r="AA30">
        <f t="shared" si="1"/>
        <v>1.6160816820903954</v>
      </c>
      <c r="AC30">
        <f t="shared" si="2"/>
        <v>0.91613509957496331</v>
      </c>
    </row>
    <row r="31" spans="1:29" x14ac:dyDescent="0.25">
      <c r="A31" t="s">
        <v>41</v>
      </c>
      <c r="E31" s="1">
        <v>713268.59462198848</v>
      </c>
      <c r="G31" s="1">
        <v>1946874.8545003403</v>
      </c>
      <c r="I31" s="1">
        <v>442448.64223022549</v>
      </c>
      <c r="K31" s="1">
        <v>244788.42824044541</v>
      </c>
      <c r="N31" s="1">
        <v>593877.05148875318</v>
      </c>
      <c r="P31" s="1">
        <v>1138613.1218307873</v>
      </c>
      <c r="R31" s="1">
        <v>238726.63904400601</v>
      </c>
      <c r="T31" s="1">
        <v>250086.70518115361</v>
      </c>
      <c r="W31">
        <f t="shared" si="3"/>
        <v>1.2010374754066353</v>
      </c>
      <c r="Y31">
        <f t="shared" si="0"/>
        <v>1.7098651132440323</v>
      </c>
      <c r="AA31">
        <f t="shared" si="1"/>
        <v>1.8533693767986492</v>
      </c>
      <c r="AC31">
        <f t="shared" si="2"/>
        <v>0.97881423989783733</v>
      </c>
    </row>
    <row r="32" spans="1:29" x14ac:dyDescent="0.25">
      <c r="A32" t="s">
        <v>42</v>
      </c>
      <c r="E32" s="1">
        <v>477075.84374950622</v>
      </c>
      <c r="G32" s="1">
        <v>926207.31217199063</v>
      </c>
      <c r="I32" s="1">
        <v>210913.62445015513</v>
      </c>
      <c r="K32" s="1">
        <v>87431.788464643847</v>
      </c>
      <c r="N32" s="1">
        <v>1516768.3341878052</v>
      </c>
      <c r="P32" s="1">
        <v>2335828.5428843764</v>
      </c>
      <c r="R32" s="1">
        <v>503220.16415865708</v>
      </c>
      <c r="T32" s="1">
        <v>394826.204633346</v>
      </c>
      <c r="W32">
        <f t="shared" si="3"/>
        <v>0.31453441702088897</v>
      </c>
      <c r="Y32">
        <f t="shared" si="0"/>
        <v>0.39652196005288642</v>
      </c>
      <c r="AA32">
        <f t="shared" si="1"/>
        <v>0.41912792744063715</v>
      </c>
      <c r="AC32">
        <f t="shared" si="2"/>
        <v>0.22144373255528232</v>
      </c>
    </row>
    <row r="33" spans="1:29" x14ac:dyDescent="0.25">
      <c r="A33" t="s">
        <v>43</v>
      </c>
      <c r="E33" s="1">
        <v>1752536.5360976977</v>
      </c>
      <c r="G33" s="1">
        <v>2943647.3293010211</v>
      </c>
      <c r="I33" s="1">
        <v>561473.72166282847</v>
      </c>
      <c r="K33" s="1">
        <v>319548.33348003955</v>
      </c>
      <c r="N33" s="1">
        <v>498118.63715058588</v>
      </c>
      <c r="P33" s="1">
        <v>744741.91223181225</v>
      </c>
      <c r="R33" s="1">
        <v>218648.9480575124</v>
      </c>
      <c r="T33" s="1">
        <v>229256.57387275228</v>
      </c>
      <c r="W33">
        <f t="shared" si="3"/>
        <v>3.5183115133431349</v>
      </c>
      <c r="Y33">
        <f t="shared" si="0"/>
        <v>3.9525737452852874</v>
      </c>
      <c r="AA33">
        <f t="shared" si="1"/>
        <v>2.5679232699310357</v>
      </c>
      <c r="AC33">
        <f t="shared" si="2"/>
        <v>1.3938458910120644</v>
      </c>
    </row>
    <row r="34" spans="1:29" x14ac:dyDescent="0.25">
      <c r="A34" t="s">
        <v>44</v>
      </c>
      <c r="E34" s="1">
        <v>73819.757663420809</v>
      </c>
      <c r="G34" s="1">
        <v>164538.4677784266</v>
      </c>
      <c r="I34" s="1">
        <v>50160.082835820831</v>
      </c>
      <c r="K34" s="1">
        <v>25171.666825414421</v>
      </c>
      <c r="N34" s="1">
        <v>1296625.1134734482</v>
      </c>
      <c r="P34" s="1">
        <v>3432754.7863167357</v>
      </c>
      <c r="R34" s="1">
        <v>677273.6717533893</v>
      </c>
      <c r="T34" s="1">
        <v>563987.93567452359</v>
      </c>
      <c r="W34">
        <f t="shared" si="3"/>
        <v>5.6932228827243414E-2</v>
      </c>
      <c r="Y34">
        <f t="shared" si="0"/>
        <v>4.7931902515813682E-2</v>
      </c>
      <c r="AA34">
        <f t="shared" si="1"/>
        <v>7.4061763992629051E-2</v>
      </c>
      <c r="AC34">
        <f t="shared" si="2"/>
        <v>4.4631569636874188E-2</v>
      </c>
    </row>
    <row r="35" spans="1:29" x14ac:dyDescent="0.25">
      <c r="A35" t="s">
        <v>45</v>
      </c>
      <c r="E35" s="1">
        <v>72233.557468432904</v>
      </c>
      <c r="G35" s="1">
        <v>27328.899671658088</v>
      </c>
      <c r="I35" s="1">
        <v>35825.619855898025</v>
      </c>
      <c r="K35" s="1">
        <v>19655.170843889355</v>
      </c>
      <c r="N35" s="1">
        <v>825103.29356241634</v>
      </c>
      <c r="P35" s="1">
        <v>570566.2428065422</v>
      </c>
      <c r="R35" s="1">
        <v>414329.08271962521</v>
      </c>
      <c r="T35" s="1">
        <v>359081.30294822919</v>
      </c>
      <c r="W35">
        <f t="shared" si="3"/>
        <v>8.7544866239185212E-2</v>
      </c>
      <c r="Y35">
        <f t="shared" si="0"/>
        <v>4.7897855886515003E-2</v>
      </c>
      <c r="AA35">
        <f t="shared" si="1"/>
        <v>8.6466582603232506E-2</v>
      </c>
      <c r="AC35">
        <f t="shared" si="2"/>
        <v>5.4737383101016411E-2</v>
      </c>
    </row>
    <row r="36" spans="1:29" x14ac:dyDescent="0.25">
      <c r="A36" t="s">
        <v>46</v>
      </c>
      <c r="E36" s="1">
        <v>63724.481978264143</v>
      </c>
      <c r="G36" s="1">
        <v>85783.472078840365</v>
      </c>
      <c r="I36" s="1">
        <v>26859.671151230832</v>
      </c>
      <c r="K36" s="1">
        <v>11322.954181124516</v>
      </c>
      <c r="N36" s="1">
        <v>1521774.5763434949</v>
      </c>
      <c r="P36" s="1">
        <v>2039277.1978146101</v>
      </c>
      <c r="R36" s="1">
        <v>406533.04599734658</v>
      </c>
      <c r="T36" s="1">
        <v>317430.70779586944</v>
      </c>
      <c r="W36">
        <f t="shared" si="3"/>
        <v>4.187511275906626E-2</v>
      </c>
      <c r="Y36">
        <f t="shared" si="0"/>
        <v>4.2065626081030164E-2</v>
      </c>
      <c r="AA36">
        <f t="shared" si="1"/>
        <v>6.6070080687625432E-2</v>
      </c>
      <c r="AC36">
        <f t="shared" si="2"/>
        <v>3.5670632686255366E-2</v>
      </c>
    </row>
    <row r="37" spans="1:29" x14ac:dyDescent="0.25">
      <c r="A37" t="s">
        <v>47</v>
      </c>
      <c r="E37" s="1">
        <v>288391.03329592396</v>
      </c>
      <c r="G37" s="1">
        <v>610934.7226533771</v>
      </c>
      <c r="I37" s="1">
        <v>202993.6420367574</v>
      </c>
      <c r="K37" s="1">
        <v>125152.58963595005</v>
      </c>
      <c r="N37" s="1">
        <v>668702.035254066</v>
      </c>
      <c r="P37" s="1">
        <v>930363.31356459728</v>
      </c>
      <c r="R37" s="1">
        <v>224572.02388991736</v>
      </c>
      <c r="T37" s="1">
        <v>193454.88570999145</v>
      </c>
      <c r="W37">
        <f t="shared" si="3"/>
        <v>0.43126986025450476</v>
      </c>
      <c r="Y37">
        <f t="shared" si="0"/>
        <v>0.65666252500073297</v>
      </c>
      <c r="AA37">
        <f t="shared" si="1"/>
        <v>0.90391331262286956</v>
      </c>
      <c r="AC37">
        <f t="shared" si="2"/>
        <v>0.64693424090393103</v>
      </c>
    </row>
    <row r="38" spans="1:29" x14ac:dyDescent="0.25">
      <c r="A38" t="s">
        <v>48</v>
      </c>
      <c r="E38" s="1">
        <v>1063.324507711003</v>
      </c>
      <c r="G38" s="1">
        <v>4698.5315193898696</v>
      </c>
      <c r="I38" s="1">
        <v>845.01365113647705</v>
      </c>
      <c r="K38" s="1">
        <v>377.92242445618626</v>
      </c>
      <c r="N38" s="1">
        <v>63092.76233818027</v>
      </c>
      <c r="P38" s="1">
        <v>23668.093959593341</v>
      </c>
      <c r="R38" s="1">
        <v>2066.6440103693121</v>
      </c>
      <c r="T38" s="1">
        <v>5658.7994417370401</v>
      </c>
      <c r="W38">
        <f t="shared" si="3"/>
        <v>1.6853351609674848E-2</v>
      </c>
      <c r="Y38">
        <f t="shared" si="0"/>
        <v>0.19851752859403463</v>
      </c>
      <c r="AA38">
        <f t="shared" si="1"/>
        <v>0.40888205559189267</v>
      </c>
      <c r="AC38">
        <f t="shared" si="2"/>
        <v>6.678491230291389E-2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C38"/>
  <sheetViews>
    <sheetView workbookViewId="0">
      <selection activeCell="B39" sqref="B39"/>
    </sheetView>
  </sheetViews>
  <sheetFormatPr defaultRowHeight="15" x14ac:dyDescent="0.25"/>
  <sheetData>
    <row r="2" spans="1:29" x14ac:dyDescent="0.25">
      <c r="E2" t="s">
        <v>4</v>
      </c>
      <c r="N2" t="s">
        <v>5</v>
      </c>
      <c r="W2" t="s">
        <v>6</v>
      </c>
    </row>
    <row r="3" spans="1:29" x14ac:dyDescent="0.25">
      <c r="E3" t="s">
        <v>2</v>
      </c>
      <c r="G3" t="s">
        <v>1</v>
      </c>
      <c r="I3" t="s">
        <v>0</v>
      </c>
      <c r="K3" t="s">
        <v>3</v>
      </c>
      <c r="N3" t="s">
        <v>2</v>
      </c>
      <c r="P3" t="s">
        <v>1</v>
      </c>
      <c r="R3" t="s">
        <v>0</v>
      </c>
      <c r="T3" t="s">
        <v>3</v>
      </c>
      <c r="W3" t="s">
        <v>2</v>
      </c>
      <c r="Y3" t="s">
        <v>1</v>
      </c>
      <c r="AA3" t="s">
        <v>0</v>
      </c>
      <c r="AC3" t="s">
        <v>3</v>
      </c>
    </row>
    <row r="4" spans="1:29" x14ac:dyDescent="0.25">
      <c r="A4" t="s">
        <v>15</v>
      </c>
      <c r="E4" s="1">
        <v>269761.59542332025</v>
      </c>
      <c r="G4" s="1">
        <v>481488.81897554209</v>
      </c>
      <c r="I4" s="1">
        <v>927179.83752949722</v>
      </c>
      <c r="K4" s="1">
        <v>439471.05814875051</v>
      </c>
      <c r="N4" s="1">
        <v>230456.58413129064</v>
      </c>
      <c r="P4" s="1">
        <v>156560.85077629113</v>
      </c>
      <c r="R4" s="1">
        <v>567924.51674706291</v>
      </c>
      <c r="T4" s="1">
        <v>481287.61664844677</v>
      </c>
      <c r="W4">
        <f>E4/N4</f>
        <v>1.1705527808640852</v>
      </c>
      <c r="Y4">
        <f t="shared" ref="Y4:Y38" si="0">G4/P4</f>
        <v>3.075410082329832</v>
      </c>
      <c r="AA4">
        <f t="shared" ref="AA4:AA38" si="1">I4/R4</f>
        <v>1.632575826872493</v>
      </c>
      <c r="AC4">
        <f t="shared" ref="AC4:AC38" si="2">K4/T4</f>
        <v>0.91311524117139109</v>
      </c>
    </row>
    <row r="5" spans="1:29" x14ac:dyDescent="0.25">
      <c r="A5" t="s">
        <v>16</v>
      </c>
      <c r="E5" s="1">
        <v>94023.431914013068</v>
      </c>
      <c r="G5" s="1">
        <v>630753.40164777962</v>
      </c>
      <c r="I5" s="1">
        <v>648075.26523361192</v>
      </c>
      <c r="K5" s="1">
        <v>1174822.9037642209</v>
      </c>
      <c r="N5" s="1">
        <v>15241.922625961684</v>
      </c>
      <c r="P5" s="1">
        <v>177057.06133420032</v>
      </c>
      <c r="R5" s="1">
        <v>13995.870110027288</v>
      </c>
      <c r="T5" s="1">
        <v>138863.5834656684</v>
      </c>
      <c r="W5">
        <f t="shared" ref="W5:W38" si="3">E5/N5</f>
        <v>6.1687383029921845</v>
      </c>
      <c r="Y5">
        <f t="shared" si="0"/>
        <v>3.5624300826794721</v>
      </c>
      <c r="AA5">
        <f t="shared" si="1"/>
        <v>46.304749911139922</v>
      </c>
      <c r="AC5">
        <f t="shared" si="2"/>
        <v>8.4602663595720564</v>
      </c>
    </row>
    <row r="6" spans="1:29" x14ac:dyDescent="0.25">
      <c r="A6" t="s">
        <v>17</v>
      </c>
      <c r="E6" s="1">
        <v>337094.89648572606</v>
      </c>
      <c r="G6" s="1">
        <v>548648.2489510345</v>
      </c>
      <c r="I6" s="1">
        <v>599075.4637498277</v>
      </c>
      <c r="K6" s="1">
        <v>248634.7113790781</v>
      </c>
      <c r="N6" s="1">
        <v>668596.5901852391</v>
      </c>
      <c r="P6" s="1">
        <v>837964.46743047575</v>
      </c>
      <c r="R6" s="1">
        <v>678975.50985095464</v>
      </c>
      <c r="T6" s="1">
        <v>502568.87935296516</v>
      </c>
      <c r="W6">
        <f t="shared" si="3"/>
        <v>0.50418279338267591</v>
      </c>
      <c r="Y6">
        <f t="shared" si="0"/>
        <v>0.65473927627671724</v>
      </c>
      <c r="AA6">
        <f t="shared" si="1"/>
        <v>0.88232263912042097</v>
      </c>
      <c r="AC6">
        <f t="shared" si="2"/>
        <v>0.49472763156203409</v>
      </c>
    </row>
    <row r="7" spans="1:29" x14ac:dyDescent="0.25">
      <c r="A7" t="s">
        <v>18</v>
      </c>
      <c r="E7" s="1">
        <v>77030.835612036797</v>
      </c>
      <c r="G7" s="1">
        <v>101140.56282180274</v>
      </c>
      <c r="I7" s="1">
        <v>414117.68256989843</v>
      </c>
      <c r="K7" s="1">
        <v>39343.552004438636</v>
      </c>
      <c r="N7" s="1">
        <v>101829.01241493358</v>
      </c>
      <c r="P7" s="1">
        <v>56579.678577114893</v>
      </c>
      <c r="R7" s="1">
        <v>173933.28249730525</v>
      </c>
      <c r="T7" s="1">
        <v>68800.121169491205</v>
      </c>
      <c r="W7">
        <f t="shared" si="3"/>
        <v>0.75647238233197245</v>
      </c>
      <c r="Y7">
        <f t="shared" si="0"/>
        <v>1.7875775431271475</v>
      </c>
      <c r="AA7">
        <f t="shared" si="1"/>
        <v>2.3808995991110233</v>
      </c>
      <c r="AC7">
        <f t="shared" si="2"/>
        <v>0.57185294641436157</v>
      </c>
    </row>
    <row r="8" spans="1:29" x14ac:dyDescent="0.25">
      <c r="A8" t="s">
        <v>19</v>
      </c>
      <c r="E8" s="1">
        <v>19082.531016911274</v>
      </c>
      <c r="G8" s="1">
        <v>7885.0395862050118</v>
      </c>
      <c r="I8" s="1">
        <v>67946.537325972793</v>
      </c>
      <c r="K8" s="1">
        <v>4722.6709755587035</v>
      </c>
      <c r="N8" s="1">
        <v>29227.916700153899</v>
      </c>
      <c r="P8" s="1">
        <v>7853.6213056502374</v>
      </c>
      <c r="R8" s="1">
        <v>40619.963686072137</v>
      </c>
      <c r="T8" s="1">
        <v>13656.909866816441</v>
      </c>
      <c r="W8">
        <f t="shared" si="3"/>
        <v>0.65288714254515434</v>
      </c>
      <c r="Y8">
        <f t="shared" si="0"/>
        <v>1.004000483258872</v>
      </c>
      <c r="AA8">
        <f t="shared" si="1"/>
        <v>1.6727375201782972</v>
      </c>
      <c r="AC8">
        <f t="shared" si="2"/>
        <v>0.3458081675587425</v>
      </c>
    </row>
    <row r="9" spans="1:29" x14ac:dyDescent="0.25">
      <c r="A9" t="s">
        <v>20</v>
      </c>
      <c r="E9" s="1">
        <v>106553.80818249403</v>
      </c>
      <c r="G9" s="1">
        <v>156744.17641245772</v>
      </c>
      <c r="I9" s="1">
        <v>208137.23248610582</v>
      </c>
      <c r="K9" s="1">
        <v>65439.955107938884</v>
      </c>
      <c r="N9" s="1">
        <v>26537.366740052403</v>
      </c>
      <c r="P9" s="1">
        <v>16234.566972506134</v>
      </c>
      <c r="R9" s="1">
        <v>5423.0926416834027</v>
      </c>
      <c r="T9" s="1">
        <v>3712.2283323770785</v>
      </c>
      <c r="W9">
        <f t="shared" si="3"/>
        <v>4.0152366746197981</v>
      </c>
      <c r="Y9">
        <f t="shared" si="0"/>
        <v>9.6549650309681816</v>
      </c>
      <c r="AA9">
        <f t="shared" si="1"/>
        <v>38.379803967630018</v>
      </c>
      <c r="AC9">
        <f t="shared" si="2"/>
        <v>17.628213905160095</v>
      </c>
    </row>
    <row r="10" spans="1:29" x14ac:dyDescent="0.25">
      <c r="A10" t="s">
        <v>21</v>
      </c>
      <c r="E10" s="1">
        <v>287526.46639599686</v>
      </c>
      <c r="G10" s="1">
        <v>527466.15463649016</v>
      </c>
      <c r="I10" s="1">
        <v>317725.51385161892</v>
      </c>
      <c r="K10" s="1">
        <v>194350.28119934822</v>
      </c>
      <c r="N10" s="1">
        <v>152612.54350941273</v>
      </c>
      <c r="P10" s="1">
        <v>163965.00408241275</v>
      </c>
      <c r="R10" s="1">
        <v>33422.621833311445</v>
      </c>
      <c r="T10" s="1">
        <v>36667.808482349239</v>
      </c>
      <c r="W10">
        <f t="shared" si="3"/>
        <v>1.884029056748294</v>
      </c>
      <c r="Y10">
        <f t="shared" si="0"/>
        <v>3.2169435032086056</v>
      </c>
      <c r="AA10">
        <f t="shared" si="1"/>
        <v>9.5063013140085335</v>
      </c>
      <c r="AC10">
        <f t="shared" si="2"/>
        <v>5.300297161007113</v>
      </c>
    </row>
    <row r="11" spans="1:29" x14ac:dyDescent="0.25">
      <c r="A11" t="s">
        <v>22</v>
      </c>
      <c r="E11" s="1">
        <v>260467.74538329319</v>
      </c>
      <c r="G11" s="1">
        <v>756928.46515438415</v>
      </c>
      <c r="I11" s="1">
        <v>518492.34147926496</v>
      </c>
      <c r="K11" s="1">
        <v>8660.2631653829521</v>
      </c>
      <c r="N11" s="1">
        <v>183410.62951940487</v>
      </c>
      <c r="P11" s="1">
        <v>345704.25972616946</v>
      </c>
      <c r="R11" s="1">
        <v>69727.324003670816</v>
      </c>
      <c r="T11" s="1">
        <v>3690.7847559610177</v>
      </c>
      <c r="W11">
        <f t="shared" si="3"/>
        <v>1.4201344058727832</v>
      </c>
      <c r="Y11">
        <f t="shared" si="0"/>
        <v>2.1895260005009578</v>
      </c>
      <c r="AA11">
        <f t="shared" si="1"/>
        <v>7.4359994290325666</v>
      </c>
      <c r="AC11">
        <f t="shared" si="2"/>
        <v>2.3464557642912358</v>
      </c>
    </row>
    <row r="12" spans="1:29" x14ac:dyDescent="0.25">
      <c r="A12" t="s">
        <v>23</v>
      </c>
      <c r="E12" s="1">
        <v>381563.20058525784</v>
      </c>
      <c r="G12" s="1">
        <v>855963.14374072338</v>
      </c>
      <c r="I12" s="1">
        <v>845224.57775976171</v>
      </c>
      <c r="K12" s="1">
        <v>20576.497139805215</v>
      </c>
      <c r="N12" s="1">
        <v>193524.67497194989</v>
      </c>
      <c r="P12" s="1">
        <v>213669.3817338199</v>
      </c>
      <c r="R12" s="1">
        <v>88691.305856230494</v>
      </c>
      <c r="T12" s="1">
        <v>7362.6330147124381</v>
      </c>
      <c r="W12">
        <f t="shared" si="3"/>
        <v>1.9716514219210697</v>
      </c>
      <c r="Y12">
        <f t="shared" si="0"/>
        <v>4.00601685087031</v>
      </c>
      <c r="AA12">
        <f t="shared" si="1"/>
        <v>9.5299597812876868</v>
      </c>
      <c r="AC12">
        <f t="shared" si="2"/>
        <v>2.7947199186334659</v>
      </c>
    </row>
    <row r="13" spans="1:29" x14ac:dyDescent="0.25">
      <c r="A13" t="s">
        <v>24</v>
      </c>
      <c r="E13" s="1">
        <v>206638.68675444412</v>
      </c>
      <c r="G13" s="1">
        <v>340390.31695465668</v>
      </c>
      <c r="I13" s="1">
        <v>343522.5259752713</v>
      </c>
      <c r="K13" s="1">
        <v>110999.30284241581</v>
      </c>
      <c r="N13" s="1">
        <v>45936.671651515862</v>
      </c>
      <c r="P13" s="1">
        <v>38199.065365144692</v>
      </c>
      <c r="R13" s="1">
        <v>23463.134130774233</v>
      </c>
      <c r="T13" s="1">
        <v>25760.271423704653</v>
      </c>
      <c r="W13">
        <f t="shared" si="3"/>
        <v>4.4983382410036938</v>
      </c>
      <c r="Y13">
        <f t="shared" si="0"/>
        <v>8.9109593049166822</v>
      </c>
      <c r="AA13">
        <f t="shared" si="1"/>
        <v>14.640947968017084</v>
      </c>
      <c r="AC13">
        <f t="shared" si="2"/>
        <v>4.3089337459493553</v>
      </c>
    </row>
    <row r="14" spans="1:29" x14ac:dyDescent="0.25">
      <c r="A14" t="s">
        <v>9</v>
      </c>
      <c r="E14" s="1">
        <v>222486.20763651456</v>
      </c>
      <c r="G14" s="1">
        <v>224103.3657598045</v>
      </c>
      <c r="I14" s="1">
        <v>487704.22303410241</v>
      </c>
      <c r="K14" s="1">
        <v>96988.457862512907</v>
      </c>
      <c r="N14" s="1">
        <v>36106.075419679153</v>
      </c>
      <c r="P14" s="1">
        <v>16977.851542712324</v>
      </c>
      <c r="R14" s="1">
        <v>10707.121233608997</v>
      </c>
      <c r="T14" s="1">
        <v>6014.8101982516837</v>
      </c>
      <c r="W14">
        <f t="shared" si="3"/>
        <v>6.1620158117559161</v>
      </c>
      <c r="Y14">
        <f t="shared" si="0"/>
        <v>13.199748224680407</v>
      </c>
      <c r="AA14">
        <f t="shared" si="1"/>
        <v>45.549519090456243</v>
      </c>
      <c r="AC14">
        <f t="shared" si="2"/>
        <v>16.124940715619655</v>
      </c>
    </row>
    <row r="15" spans="1:29" x14ac:dyDescent="0.25">
      <c r="A15" t="s">
        <v>25</v>
      </c>
      <c r="E15" s="1">
        <v>837660.03599201655</v>
      </c>
      <c r="G15" s="1">
        <v>1439381.9076002277</v>
      </c>
      <c r="I15" s="1">
        <v>1427748.7308082036</v>
      </c>
      <c r="K15" s="1">
        <v>184581.71286139273</v>
      </c>
      <c r="N15" s="1">
        <v>141352.1435458202</v>
      </c>
      <c r="P15" s="1">
        <v>129235.48845211358</v>
      </c>
      <c r="R15" s="1">
        <v>62898.909778691203</v>
      </c>
      <c r="T15" s="1">
        <v>36334.146595757862</v>
      </c>
      <c r="W15">
        <f t="shared" si="3"/>
        <v>5.9260511724782132</v>
      </c>
      <c r="Y15">
        <f t="shared" si="0"/>
        <v>11.137667562061104</v>
      </c>
      <c r="AA15">
        <f t="shared" si="1"/>
        <v>22.699101396696928</v>
      </c>
      <c r="AC15">
        <f t="shared" si="2"/>
        <v>5.0801169190786304</v>
      </c>
    </row>
    <row r="16" spans="1:29" x14ac:dyDescent="0.25">
      <c r="A16" t="s">
        <v>26</v>
      </c>
      <c r="E16" s="1">
        <v>274533.56077466958</v>
      </c>
      <c r="G16" s="1">
        <v>275644.37737089046</v>
      </c>
      <c r="I16" s="1">
        <v>368079.59131818009</v>
      </c>
      <c r="K16" s="1">
        <v>35606.638606050794</v>
      </c>
      <c r="N16" s="1">
        <v>257621.4673770894</v>
      </c>
      <c r="P16" s="1">
        <v>330188.66894848144</v>
      </c>
      <c r="R16" s="1">
        <v>290593.68031684705</v>
      </c>
      <c r="T16" s="1">
        <v>64470.236598300049</v>
      </c>
      <c r="W16">
        <f t="shared" si="3"/>
        <v>1.0656470657114354</v>
      </c>
      <c r="Y16">
        <f t="shared" si="0"/>
        <v>0.8348087117850147</v>
      </c>
      <c r="AA16">
        <f t="shared" si="1"/>
        <v>1.2666469240378757</v>
      </c>
      <c r="AC16">
        <f t="shared" si="2"/>
        <v>0.55229576444566153</v>
      </c>
    </row>
    <row r="17" spans="1:29" x14ac:dyDescent="0.25">
      <c r="A17" t="s">
        <v>27</v>
      </c>
      <c r="E17" s="1">
        <v>333916.74209414423</v>
      </c>
      <c r="G17" s="1">
        <v>540339.79140035284</v>
      </c>
      <c r="I17" s="1">
        <v>582973.09920269519</v>
      </c>
      <c r="K17" s="1">
        <v>124318.0962737853</v>
      </c>
      <c r="N17" s="1">
        <v>184431.5081780586</v>
      </c>
      <c r="P17" s="1">
        <v>334266.7830993323</v>
      </c>
      <c r="R17" s="1">
        <v>186982.9731614734</v>
      </c>
      <c r="T17" s="1">
        <v>126561.27965000583</v>
      </c>
      <c r="W17">
        <f t="shared" si="3"/>
        <v>1.8105189584621613</v>
      </c>
      <c r="Y17">
        <f t="shared" si="0"/>
        <v>1.616492630198864</v>
      </c>
      <c r="AA17">
        <f t="shared" si="1"/>
        <v>3.1177870869517914</v>
      </c>
      <c r="AC17">
        <f t="shared" si="2"/>
        <v>0.9822759110651863</v>
      </c>
    </row>
    <row r="18" spans="1:29" x14ac:dyDescent="0.25">
      <c r="A18" t="s">
        <v>28</v>
      </c>
      <c r="E18" s="1">
        <v>364292.00381512882</v>
      </c>
      <c r="G18" s="1">
        <v>633148.09617982083</v>
      </c>
      <c r="I18" s="1">
        <v>384659.92433284834</v>
      </c>
      <c r="K18" s="1">
        <v>60840.417713770687</v>
      </c>
      <c r="N18" s="1">
        <v>425149.31700755464</v>
      </c>
      <c r="P18" s="1">
        <v>569167.72954508231</v>
      </c>
      <c r="R18" s="1">
        <v>318988.29062622867</v>
      </c>
      <c r="T18" s="1">
        <v>181683.04662354334</v>
      </c>
      <c r="W18">
        <f t="shared" si="3"/>
        <v>0.85685661305826721</v>
      </c>
      <c r="Y18">
        <f t="shared" si="0"/>
        <v>1.1124103903182916</v>
      </c>
      <c r="AA18">
        <f t="shared" si="1"/>
        <v>1.2058747472444677</v>
      </c>
      <c r="AC18">
        <f t="shared" si="2"/>
        <v>0.33487118828337997</v>
      </c>
    </row>
    <row r="19" spans="1:29" x14ac:dyDescent="0.25">
      <c r="A19" t="s">
        <v>29</v>
      </c>
      <c r="E19" s="1">
        <v>92778.29293596292</v>
      </c>
      <c r="G19" s="1">
        <v>88705.370887213299</v>
      </c>
      <c r="I19" s="1">
        <v>32055.713344730451</v>
      </c>
      <c r="K19" s="1">
        <v>8906.3934413721308</v>
      </c>
      <c r="N19" s="1">
        <v>140842.78123426929</v>
      </c>
      <c r="P19" s="1">
        <v>120240.32611345366</v>
      </c>
      <c r="R19" s="1">
        <v>52157.430158688512</v>
      </c>
      <c r="T19" s="1">
        <v>31902.211512804788</v>
      </c>
      <c r="W19">
        <f t="shared" si="3"/>
        <v>0.65873658644699129</v>
      </c>
      <c r="Y19">
        <f t="shared" si="0"/>
        <v>0.73773395128282238</v>
      </c>
      <c r="AA19">
        <f t="shared" si="1"/>
        <v>0.61459533660307331</v>
      </c>
      <c r="AC19">
        <f t="shared" si="2"/>
        <v>0.27917793215675085</v>
      </c>
    </row>
    <row r="20" spans="1:29" x14ac:dyDescent="0.25">
      <c r="A20" t="s">
        <v>30</v>
      </c>
      <c r="E20" s="1">
        <v>510703.47965851834</v>
      </c>
      <c r="G20" s="1">
        <v>533364.99442828295</v>
      </c>
      <c r="I20" s="1">
        <v>718264.31213992322</v>
      </c>
      <c r="K20" s="1">
        <v>373363.31057347858</v>
      </c>
      <c r="N20" s="1">
        <v>366793.27994031558</v>
      </c>
      <c r="P20" s="1">
        <v>330375.45316048467</v>
      </c>
      <c r="R20" s="1">
        <v>106747.0977442455</v>
      </c>
      <c r="T20" s="1">
        <v>127283.67413877336</v>
      </c>
      <c r="W20">
        <f t="shared" si="3"/>
        <v>1.3923468819865505</v>
      </c>
      <c r="Y20">
        <f t="shared" si="0"/>
        <v>1.6144207728689612</v>
      </c>
      <c r="AA20">
        <f t="shared" si="1"/>
        <v>6.7286542427673943</v>
      </c>
      <c r="AC20">
        <f t="shared" si="2"/>
        <v>2.9333165710349651</v>
      </c>
    </row>
    <row r="21" spans="1:29" x14ac:dyDescent="0.25">
      <c r="A21" t="s">
        <v>31</v>
      </c>
      <c r="E21" s="1">
        <v>630419.37945570471</v>
      </c>
      <c r="G21" s="1">
        <v>346096.94333746866</v>
      </c>
      <c r="I21" s="1">
        <v>225036.16142725182</v>
      </c>
      <c r="K21" s="1">
        <v>95006.354387476531</v>
      </c>
      <c r="N21" s="1">
        <v>1795048.2497034811</v>
      </c>
      <c r="P21" s="1">
        <v>2221117.7448811932</v>
      </c>
      <c r="R21" s="1">
        <v>2017787.4121466805</v>
      </c>
      <c r="T21" s="1">
        <v>1277481.4299741888</v>
      </c>
      <c r="W21">
        <f t="shared" si="3"/>
        <v>0.351199127689098</v>
      </c>
      <c r="Y21">
        <f t="shared" si="0"/>
        <v>0.15582106988028285</v>
      </c>
      <c r="AA21">
        <f t="shared" si="1"/>
        <v>0.11152619947600957</v>
      </c>
      <c r="AC21">
        <f t="shared" si="2"/>
        <v>7.4370047312074125E-2</v>
      </c>
    </row>
    <row r="22" spans="1:29" x14ac:dyDescent="0.25">
      <c r="A22" t="s">
        <v>32</v>
      </c>
      <c r="E22" s="1">
        <v>174247.8112278113</v>
      </c>
      <c r="G22" s="1">
        <v>157889.63069982635</v>
      </c>
      <c r="I22" s="1">
        <v>93863.7191063707</v>
      </c>
      <c r="K22" s="1">
        <v>24723.908863557946</v>
      </c>
      <c r="N22" s="1">
        <v>310098.82074610307</v>
      </c>
      <c r="P22" s="1">
        <v>226906.40276377898</v>
      </c>
      <c r="R22" s="1">
        <v>62437.039397488501</v>
      </c>
      <c r="T22" s="1">
        <v>44889.787941980721</v>
      </c>
      <c r="W22">
        <f t="shared" si="3"/>
        <v>0.56191058969062857</v>
      </c>
      <c r="Y22">
        <f t="shared" si="0"/>
        <v>0.69583594282351491</v>
      </c>
      <c r="AA22">
        <f t="shared" si="1"/>
        <v>1.5033339186506387</v>
      </c>
      <c r="AC22">
        <f t="shared" si="2"/>
        <v>0.55076911692060504</v>
      </c>
    </row>
    <row r="23" spans="1:29" x14ac:dyDescent="0.25">
      <c r="A23" t="s">
        <v>33</v>
      </c>
      <c r="E23" s="1">
        <v>706872.40400087659</v>
      </c>
      <c r="G23" s="1">
        <v>1032066.3207140425</v>
      </c>
      <c r="I23" s="1">
        <v>577645.51925621124</v>
      </c>
      <c r="K23" s="1">
        <v>287292.85154834285</v>
      </c>
      <c r="N23" s="1">
        <v>684858.14170078514</v>
      </c>
      <c r="P23" s="1">
        <v>916750.61629866762</v>
      </c>
      <c r="R23" s="1">
        <v>411187.01198762329</v>
      </c>
      <c r="T23" s="1">
        <v>499330.87407005648</v>
      </c>
      <c r="W23">
        <f t="shared" si="3"/>
        <v>1.032144266030657</v>
      </c>
      <c r="Y23">
        <f t="shared" si="0"/>
        <v>1.125787430480228</v>
      </c>
      <c r="AA23">
        <f t="shared" si="1"/>
        <v>1.4048243315467326</v>
      </c>
      <c r="AC23">
        <f t="shared" si="2"/>
        <v>0.57535567389737541</v>
      </c>
    </row>
    <row r="24" spans="1:29" x14ac:dyDescent="0.25">
      <c r="A24" t="s">
        <v>34</v>
      </c>
      <c r="E24" s="1">
        <v>449941.13259190705</v>
      </c>
      <c r="G24" s="1">
        <v>412883.08218799956</v>
      </c>
      <c r="I24" s="1">
        <v>344335.33840889187</v>
      </c>
      <c r="K24" s="1">
        <v>159459.00200969668</v>
      </c>
      <c r="N24" s="1">
        <v>641224.84203110426</v>
      </c>
      <c r="P24" s="1">
        <v>1485430.0182182421</v>
      </c>
      <c r="R24" s="1">
        <v>276117.91723402572</v>
      </c>
      <c r="T24" s="1">
        <v>311003.59754042013</v>
      </c>
      <c r="W24">
        <f t="shared" si="3"/>
        <v>0.70169011413641003</v>
      </c>
      <c r="Y24">
        <f t="shared" si="0"/>
        <v>0.27795525681058242</v>
      </c>
      <c r="AA24">
        <f t="shared" si="1"/>
        <v>1.24705901688027</v>
      </c>
      <c r="AC24">
        <f t="shared" si="2"/>
        <v>0.51272397898539523</v>
      </c>
    </row>
    <row r="25" spans="1:29" x14ac:dyDescent="0.25">
      <c r="A25" t="s">
        <v>35</v>
      </c>
      <c r="E25" s="1">
        <v>126872.93458400347</v>
      </c>
      <c r="G25" s="1">
        <v>332821.43646312546</v>
      </c>
      <c r="I25" s="1">
        <v>192417.18391200464</v>
      </c>
      <c r="K25" s="1">
        <v>97778.569384080372</v>
      </c>
      <c r="N25" s="1">
        <v>785174.24869485432</v>
      </c>
      <c r="P25" s="1">
        <v>933422.6261476106</v>
      </c>
      <c r="R25" s="1">
        <v>255214.99387225916</v>
      </c>
      <c r="T25" s="1">
        <v>213955.0063897802</v>
      </c>
      <c r="W25">
        <f t="shared" si="3"/>
        <v>0.16158570507743517</v>
      </c>
      <c r="Y25">
        <f t="shared" si="0"/>
        <v>0.35656028377706517</v>
      </c>
      <c r="AA25">
        <f t="shared" si="1"/>
        <v>0.75394153373415729</v>
      </c>
      <c r="AC25">
        <f t="shared" si="2"/>
        <v>0.45700528832659687</v>
      </c>
    </row>
    <row r="26" spans="1:29" x14ac:dyDescent="0.25">
      <c r="A26" t="s">
        <v>36</v>
      </c>
      <c r="E26" s="1">
        <v>375856.40552734927</v>
      </c>
      <c r="G26" s="1">
        <v>471453.61526977114</v>
      </c>
      <c r="I26" s="1">
        <v>492662.89581904712</v>
      </c>
      <c r="K26" s="1">
        <v>204048.02323877008</v>
      </c>
      <c r="N26" s="1">
        <v>260923.94348485087</v>
      </c>
      <c r="P26" s="1">
        <v>322532.484380799</v>
      </c>
      <c r="R26" s="1">
        <v>253827.26126355675</v>
      </c>
      <c r="T26" s="1">
        <v>242796.59478592678</v>
      </c>
      <c r="W26">
        <f t="shared" si="3"/>
        <v>1.4404826192164741</v>
      </c>
      <c r="Y26">
        <f t="shared" si="0"/>
        <v>1.4617244404850331</v>
      </c>
      <c r="AA26">
        <f t="shared" si="1"/>
        <v>1.940937680872268</v>
      </c>
      <c r="AC26">
        <f t="shared" si="2"/>
        <v>0.8404072693798641</v>
      </c>
    </row>
    <row r="27" spans="1:29" x14ac:dyDescent="0.25">
      <c r="A27" t="s">
        <v>37</v>
      </c>
      <c r="E27" s="1">
        <v>34617.691301604973</v>
      </c>
      <c r="G27" s="1">
        <v>62904.222394159122</v>
      </c>
      <c r="I27" s="1">
        <v>57974.727598801575</v>
      </c>
      <c r="K27" s="1">
        <v>47437.37519820359</v>
      </c>
      <c r="N27" s="1">
        <v>15124.067737964611</v>
      </c>
      <c r="P27" s="1">
        <v>19143.114187898402</v>
      </c>
      <c r="R27" s="1">
        <v>16144.354325323926</v>
      </c>
      <c r="T27" s="1">
        <v>32400.960347706801</v>
      </c>
      <c r="W27">
        <f t="shared" si="3"/>
        <v>2.2889140607792466</v>
      </c>
      <c r="Y27">
        <f t="shared" si="0"/>
        <v>3.2859973448794944</v>
      </c>
      <c r="AA27">
        <f t="shared" si="1"/>
        <v>3.591021754760598</v>
      </c>
      <c r="AC27">
        <f t="shared" si="2"/>
        <v>1.4640731228067134</v>
      </c>
    </row>
    <row r="28" spans="1:29" x14ac:dyDescent="0.25">
      <c r="A28" t="s">
        <v>38</v>
      </c>
      <c r="E28" s="1">
        <v>56059.459050299578</v>
      </c>
      <c r="G28" s="1">
        <v>63615.158764894404</v>
      </c>
      <c r="I28" s="1">
        <v>24535.738230773801</v>
      </c>
      <c r="K28" s="1">
        <v>18516.476985286074</v>
      </c>
      <c r="N28" s="1">
        <v>57566.294540595976</v>
      </c>
      <c r="P28" s="1">
        <v>126158.76453914428</v>
      </c>
      <c r="R28" s="1">
        <v>23061.760549200211</v>
      </c>
      <c r="T28" s="1">
        <v>30986.584682635177</v>
      </c>
      <c r="W28">
        <f t="shared" si="3"/>
        <v>0.97382434456965483</v>
      </c>
      <c r="Y28">
        <f t="shared" si="0"/>
        <v>0.50424684323185509</v>
      </c>
      <c r="AA28">
        <f t="shared" si="1"/>
        <v>1.0639143606763668</v>
      </c>
      <c r="AC28">
        <f t="shared" si="2"/>
        <v>0.5975643064549373</v>
      </c>
    </row>
    <row r="29" spans="1:29" x14ac:dyDescent="0.25">
      <c r="A29" t="s">
        <v>39</v>
      </c>
      <c r="E29" s="1">
        <v>399535.39715005696</v>
      </c>
      <c r="G29" s="1">
        <v>261750.04437154211</v>
      </c>
      <c r="I29" s="1">
        <v>186930.43671879891</v>
      </c>
      <c r="K29" s="1">
        <v>79968.748155375564</v>
      </c>
      <c r="N29" s="1">
        <v>138602.53184837787</v>
      </c>
      <c r="P29" s="1">
        <v>44116.638453753134</v>
      </c>
      <c r="R29" s="1">
        <v>65635.984363022522</v>
      </c>
      <c r="T29" s="1">
        <v>59072.402142642255</v>
      </c>
      <c r="W29">
        <f t="shared" si="3"/>
        <v>2.8825981157914389</v>
      </c>
      <c r="Y29">
        <f t="shared" si="0"/>
        <v>5.9331366474336225</v>
      </c>
      <c r="AA29">
        <f t="shared" si="1"/>
        <v>2.847987099346533</v>
      </c>
      <c r="AC29">
        <f t="shared" si="2"/>
        <v>1.3537412608052548</v>
      </c>
    </row>
    <row r="30" spans="1:29" x14ac:dyDescent="0.25">
      <c r="A30" t="s">
        <v>40</v>
      </c>
      <c r="E30" s="1">
        <v>296827.26664610312</v>
      </c>
      <c r="G30" s="1">
        <v>524743.06922266865</v>
      </c>
      <c r="I30" s="1">
        <v>251552.41171500465</v>
      </c>
      <c r="K30" s="1">
        <v>114676.99114037573</v>
      </c>
      <c r="N30" s="1">
        <v>260633.99829631019</v>
      </c>
      <c r="P30" s="1">
        <v>399258.06165288732</v>
      </c>
      <c r="R30" s="1">
        <v>151598.47571217763</v>
      </c>
      <c r="T30" s="1">
        <v>134166.15980337572</v>
      </c>
      <c r="W30">
        <f t="shared" si="3"/>
        <v>1.138866259146458</v>
      </c>
      <c r="Y30">
        <f t="shared" si="0"/>
        <v>1.3142954886127691</v>
      </c>
      <c r="AA30">
        <f t="shared" si="1"/>
        <v>1.6593333840150075</v>
      </c>
      <c r="AC30">
        <f t="shared" si="2"/>
        <v>0.85473856677748017</v>
      </c>
    </row>
    <row r="31" spans="1:29" x14ac:dyDescent="0.25">
      <c r="A31" t="s">
        <v>41</v>
      </c>
      <c r="E31" s="1">
        <v>772236.72097986506</v>
      </c>
      <c r="G31" s="1">
        <v>1880886.4520019738</v>
      </c>
      <c r="I31" s="1">
        <v>553128.0162128919</v>
      </c>
      <c r="K31" s="1">
        <v>274959.94448862615</v>
      </c>
      <c r="N31" s="1">
        <v>615157.57234712993</v>
      </c>
      <c r="P31" s="1">
        <v>1166957.7305619232</v>
      </c>
      <c r="R31" s="1">
        <v>279055.84401483892</v>
      </c>
      <c r="T31" s="1">
        <v>298716.02771573287</v>
      </c>
      <c r="W31">
        <f t="shared" si="3"/>
        <v>1.2553478258154258</v>
      </c>
      <c r="Y31">
        <f t="shared" si="0"/>
        <v>1.6117862736093052</v>
      </c>
      <c r="AA31">
        <f t="shared" si="1"/>
        <v>1.9821409516278723</v>
      </c>
      <c r="AC31">
        <f t="shared" si="2"/>
        <v>0.9204726863544338</v>
      </c>
    </row>
    <row r="32" spans="1:29" x14ac:dyDescent="0.25">
      <c r="A32" t="s">
        <v>42</v>
      </c>
      <c r="E32" s="1">
        <v>531955.69980696577</v>
      </c>
      <c r="G32" s="1">
        <v>937332.59074281075</v>
      </c>
      <c r="I32" s="1">
        <v>253002.16976157206</v>
      </c>
      <c r="K32" s="1">
        <v>93620.670128358688</v>
      </c>
      <c r="N32" s="1">
        <v>1661682.6614241018</v>
      </c>
      <c r="P32" s="1">
        <v>2454089.235348301</v>
      </c>
      <c r="R32" s="1">
        <v>581407.05654535454</v>
      </c>
      <c r="T32" s="1">
        <v>435233.02765806735</v>
      </c>
      <c r="W32">
        <f t="shared" si="3"/>
        <v>0.32013073985562746</v>
      </c>
      <c r="Y32">
        <f t="shared" si="0"/>
        <v>0.38194723208986253</v>
      </c>
      <c r="AA32">
        <f t="shared" si="1"/>
        <v>0.43515496916201568</v>
      </c>
      <c r="AC32">
        <f t="shared" si="2"/>
        <v>0.21510470065224463</v>
      </c>
    </row>
    <row r="33" spans="1:29" x14ac:dyDescent="0.25">
      <c r="A33" t="s">
        <v>43</v>
      </c>
      <c r="E33" s="1">
        <v>1944241.8227322814</v>
      </c>
      <c r="G33" s="1">
        <v>3126056.7025899217</v>
      </c>
      <c r="I33" s="1">
        <v>669916.53046864946</v>
      </c>
      <c r="K33" s="1">
        <v>341197.58689439081</v>
      </c>
      <c r="N33" s="1">
        <v>537561.17409142223</v>
      </c>
      <c r="P33" s="1">
        <v>792851.92450047866</v>
      </c>
      <c r="R33" s="1">
        <v>255418.43451959352</v>
      </c>
      <c r="T33" s="1">
        <v>260038.39884832915</v>
      </c>
      <c r="W33">
        <f t="shared" si="3"/>
        <v>3.6167824546079048</v>
      </c>
      <c r="Y33">
        <f t="shared" si="0"/>
        <v>3.9428001698544586</v>
      </c>
      <c r="AA33">
        <f t="shared" si="1"/>
        <v>2.6228198122373945</v>
      </c>
      <c r="AC33">
        <f t="shared" si="2"/>
        <v>1.3121046291836262</v>
      </c>
    </row>
    <row r="34" spans="1:29" x14ac:dyDescent="0.25">
      <c r="A34" t="s">
        <v>44</v>
      </c>
      <c r="E34" s="1">
        <v>82738.214187198144</v>
      </c>
      <c r="G34" s="1">
        <v>181320.7637721333</v>
      </c>
      <c r="I34" s="1">
        <v>63490.080729415771</v>
      </c>
      <c r="K34" s="1">
        <v>29731.568109343927</v>
      </c>
      <c r="N34" s="1">
        <v>1430108.3882155316</v>
      </c>
      <c r="P34" s="1">
        <v>3696410.0014568623</v>
      </c>
      <c r="R34" s="1">
        <v>826057.64912704169</v>
      </c>
      <c r="T34" s="1">
        <v>656545.17557486042</v>
      </c>
      <c r="W34">
        <f t="shared" si="3"/>
        <v>5.7854505902477558E-2</v>
      </c>
      <c r="Y34">
        <f t="shared" si="0"/>
        <v>4.9053206679093915E-2</v>
      </c>
      <c r="AA34">
        <f t="shared" si="1"/>
        <v>7.6859140274907686E-2</v>
      </c>
      <c r="AC34">
        <f t="shared" si="2"/>
        <v>4.5284877896348018E-2</v>
      </c>
    </row>
    <row r="35" spans="1:29" x14ac:dyDescent="0.25">
      <c r="A35" t="s">
        <v>45</v>
      </c>
      <c r="E35" s="1">
        <v>80111.098759269677</v>
      </c>
      <c r="G35" s="1">
        <v>31128.792856919456</v>
      </c>
      <c r="I35" s="1">
        <v>52238.760821681703</v>
      </c>
      <c r="K35" s="1">
        <v>26619.456877818542</v>
      </c>
      <c r="N35" s="1">
        <v>904167.74161713663</v>
      </c>
      <c r="P35" s="1">
        <v>610714.12231535441</v>
      </c>
      <c r="R35" s="1">
        <v>501847.62158172217</v>
      </c>
      <c r="T35" s="1">
        <v>412994.50636854192</v>
      </c>
      <c r="W35">
        <f t="shared" si="3"/>
        <v>8.8602031538957682E-2</v>
      </c>
      <c r="Y35">
        <f t="shared" si="0"/>
        <v>5.0971136444173275E-2</v>
      </c>
      <c r="AA35">
        <f t="shared" si="1"/>
        <v>0.10409287316543556</v>
      </c>
      <c r="AC35">
        <f t="shared" si="2"/>
        <v>6.445474810762801E-2</v>
      </c>
    </row>
    <row r="36" spans="1:29" x14ac:dyDescent="0.25">
      <c r="A36" t="s">
        <v>46</v>
      </c>
      <c r="E36" s="1">
        <v>74501.99686487946</v>
      </c>
      <c r="G36" s="1">
        <v>94261.850225903618</v>
      </c>
      <c r="I36" s="1">
        <v>39786.169548914935</v>
      </c>
      <c r="K36" s="1">
        <v>14744.98301662315</v>
      </c>
      <c r="N36" s="1">
        <v>1680685.4639385454</v>
      </c>
      <c r="P36" s="1">
        <v>2179544.6366408784</v>
      </c>
      <c r="R36" s="1">
        <v>487116.50302255969</v>
      </c>
      <c r="T36" s="1">
        <v>365734.60476008855</v>
      </c>
      <c r="W36">
        <f t="shared" si="3"/>
        <v>4.4328340110879688E-2</v>
      </c>
      <c r="Y36">
        <f t="shared" si="0"/>
        <v>4.3248414664808291E-2</v>
      </c>
      <c r="AA36">
        <f t="shared" si="1"/>
        <v>8.1676907479097116E-2</v>
      </c>
      <c r="AC36">
        <f t="shared" si="2"/>
        <v>4.0316072979463997E-2</v>
      </c>
    </row>
    <row r="37" spans="1:29" x14ac:dyDescent="0.25">
      <c r="A37" t="s">
        <v>47</v>
      </c>
      <c r="E37" s="1">
        <v>320483.41935012559</v>
      </c>
      <c r="G37" s="1">
        <v>653368.82847330824</v>
      </c>
      <c r="I37" s="1">
        <v>253595.021422208</v>
      </c>
      <c r="K37" s="1">
        <v>140630.50794467318</v>
      </c>
      <c r="N37" s="1">
        <v>728805.44207863382</v>
      </c>
      <c r="P37" s="1">
        <v>969462.71226865461</v>
      </c>
      <c r="R37" s="1">
        <v>253486.90080471255</v>
      </c>
      <c r="T37" s="1">
        <v>219541.93473157682</v>
      </c>
      <c r="W37">
        <f t="shared" si="3"/>
        <v>0.43973796139072646</v>
      </c>
      <c r="Y37">
        <f t="shared" si="0"/>
        <v>0.67394941569681399</v>
      </c>
      <c r="AA37">
        <f t="shared" si="1"/>
        <v>1.0004265333520281</v>
      </c>
      <c r="AC37">
        <f t="shared" si="2"/>
        <v>0.64056330794668104</v>
      </c>
    </row>
    <row r="38" spans="1:29" x14ac:dyDescent="0.25">
      <c r="A38" t="s">
        <v>48</v>
      </c>
      <c r="E38" s="1">
        <v>1176.5396402524209</v>
      </c>
      <c r="G38" s="1">
        <v>4773.5365512601893</v>
      </c>
      <c r="I38" s="1">
        <v>929.96232500934366</v>
      </c>
      <c r="K38" s="1">
        <v>294.01454666757797</v>
      </c>
      <c r="N38" s="1">
        <v>70032.677602224925</v>
      </c>
      <c r="P38" s="1">
        <v>24692.581871832197</v>
      </c>
      <c r="R38" s="1">
        <v>2438.2415340933458</v>
      </c>
      <c r="T38" s="1">
        <v>5760.6107459137593</v>
      </c>
      <c r="W38">
        <f t="shared" si="3"/>
        <v>1.6799866584210718E-2</v>
      </c>
      <c r="Y38">
        <f t="shared" si="0"/>
        <v>0.19331864833079893</v>
      </c>
      <c r="AA38">
        <f t="shared" si="1"/>
        <v>0.38140697383991856</v>
      </c>
      <c r="AC38">
        <f t="shared" si="2"/>
        <v>5.1038780371705332E-2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C38"/>
  <sheetViews>
    <sheetView topLeftCell="E1" workbookViewId="0">
      <selection activeCell="K29" sqref="K29"/>
    </sheetView>
  </sheetViews>
  <sheetFormatPr defaultRowHeight="15" x14ac:dyDescent="0.25"/>
  <sheetData>
    <row r="2" spans="1:29" x14ac:dyDescent="0.25">
      <c r="E2" t="s">
        <v>4</v>
      </c>
      <c r="N2" t="s">
        <v>5</v>
      </c>
      <c r="W2" t="s">
        <v>6</v>
      </c>
    </row>
    <row r="3" spans="1:29" x14ac:dyDescent="0.25">
      <c r="E3" t="s">
        <v>2</v>
      </c>
      <c r="G3" t="s">
        <v>1</v>
      </c>
      <c r="I3" t="s">
        <v>0</v>
      </c>
      <c r="K3" t="s">
        <v>3</v>
      </c>
      <c r="N3" t="s">
        <v>2</v>
      </c>
      <c r="P3" t="s">
        <v>1</v>
      </c>
      <c r="R3" t="s">
        <v>0</v>
      </c>
      <c r="T3" t="s">
        <v>3</v>
      </c>
      <c r="W3" t="s">
        <v>2</v>
      </c>
      <c r="Y3" t="s">
        <v>1</v>
      </c>
      <c r="AA3" t="s">
        <v>0</v>
      </c>
      <c r="AC3" t="s">
        <v>3</v>
      </c>
    </row>
    <row r="4" spans="1:29" x14ac:dyDescent="0.25">
      <c r="A4" t="s">
        <v>15</v>
      </c>
      <c r="E4" s="1">
        <v>243901.95808942884</v>
      </c>
      <c r="G4" s="1">
        <v>441979.65148063959</v>
      </c>
      <c r="I4" s="1">
        <v>972230.21696426743</v>
      </c>
      <c r="K4" s="1">
        <v>436858.05580871127</v>
      </c>
      <c r="N4" s="1">
        <v>205297.68263566666</v>
      </c>
      <c r="P4" s="1">
        <v>150307.64855960582</v>
      </c>
      <c r="R4" s="1">
        <v>590521.05818684236</v>
      </c>
      <c r="T4" s="1">
        <v>473871.44280546316</v>
      </c>
      <c r="W4">
        <f>E4/N4</f>
        <v>1.1880404832541223</v>
      </c>
      <c r="Y4">
        <f t="shared" ref="Y4:Y19" si="0">G4/P4</f>
        <v>2.9405000724588453</v>
      </c>
      <c r="AA4">
        <f t="shared" ref="AA4:AA38" si="1">I4/R4</f>
        <v>1.6463938135406024</v>
      </c>
      <c r="AC4">
        <f t="shared" ref="AC4:AC38" si="2">K4/T4</f>
        <v>0.9218915012526997</v>
      </c>
    </row>
    <row r="5" spans="1:29" x14ac:dyDescent="0.25">
      <c r="A5" t="s">
        <v>16</v>
      </c>
      <c r="E5" s="1">
        <v>74474.349350665929</v>
      </c>
      <c r="G5" s="1">
        <v>450416.99275624938</v>
      </c>
      <c r="I5" s="1">
        <v>729181.51326829044</v>
      </c>
      <c r="K5" s="1">
        <v>1234770.1202264447</v>
      </c>
      <c r="N5" s="1">
        <v>9966.2453769922904</v>
      </c>
      <c r="P5" s="1">
        <v>112952.41966194537</v>
      </c>
      <c r="R5" s="1">
        <v>19151.985484418499</v>
      </c>
      <c r="T5" s="1">
        <v>96961.818293339573</v>
      </c>
      <c r="W5">
        <f t="shared" ref="W5:W38" si="3">E5/N5</f>
        <v>7.4726586124996164</v>
      </c>
      <c r="Y5">
        <f t="shared" si="0"/>
        <v>3.9876701544269677</v>
      </c>
      <c r="AA5">
        <f t="shared" si="1"/>
        <v>38.073416140667575</v>
      </c>
      <c r="AC5">
        <f t="shared" si="2"/>
        <v>12.734601536564446</v>
      </c>
    </row>
    <row r="6" spans="1:29" x14ac:dyDescent="0.25">
      <c r="A6" t="s">
        <v>17</v>
      </c>
      <c r="E6" s="1">
        <v>297264.06410454982</v>
      </c>
      <c r="G6" s="1">
        <v>522203.56299832527</v>
      </c>
      <c r="I6" s="1">
        <v>624951.67891384196</v>
      </c>
      <c r="K6" s="1">
        <v>241314.93560730919</v>
      </c>
      <c r="N6" s="1">
        <v>585682.2877042169</v>
      </c>
      <c r="P6" s="1">
        <v>883162.69517402654</v>
      </c>
      <c r="R6" s="1">
        <v>701751.71786032093</v>
      </c>
      <c r="T6" s="1">
        <v>477571.10873929551</v>
      </c>
      <c r="W6">
        <f t="shared" si="3"/>
        <v>0.50755173981746748</v>
      </c>
      <c r="Y6">
        <f t="shared" si="0"/>
        <v>0.59128806713855309</v>
      </c>
      <c r="AA6">
        <f t="shared" si="1"/>
        <v>0.89055952840322716</v>
      </c>
      <c r="AC6">
        <f t="shared" si="2"/>
        <v>0.50529634475657159</v>
      </c>
    </row>
    <row r="7" spans="1:29" x14ac:dyDescent="0.25">
      <c r="A7" t="s">
        <v>18</v>
      </c>
      <c r="E7" s="1">
        <v>63802.839615875651</v>
      </c>
      <c r="G7" s="1">
        <v>84503.180674284929</v>
      </c>
      <c r="I7" s="1">
        <v>453251.63980612403</v>
      </c>
      <c r="K7" s="1">
        <v>39854.986329164218</v>
      </c>
      <c r="N7" s="1">
        <v>91439.053563591238</v>
      </c>
      <c r="P7" s="1">
        <v>58011.022224137516</v>
      </c>
      <c r="R7" s="1">
        <v>183616.34264613301</v>
      </c>
      <c r="T7" s="1">
        <v>60319.917775139511</v>
      </c>
      <c r="W7">
        <f t="shared" si="3"/>
        <v>0.69776356085645619</v>
      </c>
      <c r="Y7">
        <f t="shared" si="0"/>
        <v>1.4566745669088454</v>
      </c>
      <c r="AA7">
        <f t="shared" si="1"/>
        <v>2.4684711244882731</v>
      </c>
      <c r="AC7">
        <f t="shared" si="2"/>
        <v>0.66072680134836337</v>
      </c>
    </row>
    <row r="8" spans="1:29" x14ac:dyDescent="0.25">
      <c r="A8" t="s">
        <v>19</v>
      </c>
      <c r="E8" s="1">
        <v>14729.178078924893</v>
      </c>
      <c r="G8" s="1">
        <v>7004.589593008006</v>
      </c>
      <c r="I8" s="1">
        <v>74864.357726621456</v>
      </c>
      <c r="K8" s="1">
        <v>5592.682194613637</v>
      </c>
      <c r="N8" s="1">
        <v>25023.520162770459</v>
      </c>
      <c r="P8" s="1">
        <v>7647.0909073356634</v>
      </c>
      <c r="R8" s="1">
        <v>46589.954974432025</v>
      </c>
      <c r="T8" s="1">
        <v>14915.042447228288</v>
      </c>
      <c r="W8">
        <f t="shared" si="3"/>
        <v>0.58861335188318942</v>
      </c>
      <c r="Y8">
        <f t="shared" si="0"/>
        <v>0.9159809498653505</v>
      </c>
      <c r="AA8">
        <f t="shared" si="1"/>
        <v>1.6068776578064106</v>
      </c>
      <c r="AC8">
        <f t="shared" si="2"/>
        <v>0.37496924426473516</v>
      </c>
    </row>
    <row r="9" spans="1:29" x14ac:dyDescent="0.25">
      <c r="A9" t="s">
        <v>20</v>
      </c>
      <c r="E9" s="1">
        <v>83403.499737814564</v>
      </c>
      <c r="G9" s="1">
        <v>140657.33002691792</v>
      </c>
      <c r="I9" s="1">
        <v>217181.93563570539</v>
      </c>
      <c r="K9" s="1">
        <v>64812.689387923623</v>
      </c>
      <c r="N9" s="1">
        <v>21853.057932146163</v>
      </c>
      <c r="P9" s="1">
        <v>14909.6062795158</v>
      </c>
      <c r="R9" s="1">
        <v>5398.3625728144898</v>
      </c>
      <c r="T9" s="1">
        <v>3534.411195750351</v>
      </c>
      <c r="W9">
        <f t="shared" si="3"/>
        <v>3.8165596776791046</v>
      </c>
      <c r="Y9">
        <f t="shared" si="0"/>
        <v>9.4340070012556936</v>
      </c>
      <c r="AA9">
        <f t="shared" si="1"/>
        <v>40.231076128418593</v>
      </c>
      <c r="AC9">
        <f t="shared" si="2"/>
        <v>18.337619987694719</v>
      </c>
    </row>
    <row r="10" spans="1:29" x14ac:dyDescent="0.25">
      <c r="A10" t="s">
        <v>21</v>
      </c>
      <c r="E10" s="1">
        <v>236029.0163234135</v>
      </c>
      <c r="G10" s="1">
        <v>463950.60874914081</v>
      </c>
      <c r="I10" s="1">
        <v>325754.61626331566</v>
      </c>
      <c r="K10" s="1">
        <v>190143.39219991243</v>
      </c>
      <c r="N10" s="1">
        <v>132511.08455352465</v>
      </c>
      <c r="P10" s="1">
        <v>164239.77583581762</v>
      </c>
      <c r="R10" s="1">
        <v>32803.74507861353</v>
      </c>
      <c r="T10" s="1">
        <v>30308.123082257804</v>
      </c>
      <c r="W10">
        <f t="shared" si="3"/>
        <v>1.7812020565575801</v>
      </c>
      <c r="Y10">
        <f t="shared" si="0"/>
        <v>2.8248370797396198</v>
      </c>
      <c r="AA10">
        <f t="shared" si="1"/>
        <v>9.9304093323079758</v>
      </c>
      <c r="AC10">
        <f t="shared" si="2"/>
        <v>6.2736775775871534</v>
      </c>
    </row>
    <row r="11" spans="1:29" x14ac:dyDescent="0.25">
      <c r="A11" t="s">
        <v>22</v>
      </c>
      <c r="E11" s="1">
        <v>198561.67897660323</v>
      </c>
      <c r="G11" s="1">
        <v>519908.87163455843</v>
      </c>
      <c r="I11" s="1">
        <v>510757.49884830497</v>
      </c>
      <c r="K11" s="1">
        <v>72109.368623626986</v>
      </c>
      <c r="N11" s="1">
        <v>157249.70955378097</v>
      </c>
      <c r="P11" s="1">
        <v>254228.6582635477</v>
      </c>
      <c r="R11" s="1">
        <v>67799.03980997848</v>
      </c>
      <c r="T11" s="1">
        <v>19129.887042201412</v>
      </c>
      <c r="W11">
        <f t="shared" si="3"/>
        <v>1.2627157120992529</v>
      </c>
      <c r="Y11">
        <f t="shared" si="0"/>
        <v>2.0450443124141877</v>
      </c>
      <c r="AA11">
        <f t="shared" si="1"/>
        <v>7.5334031319590027</v>
      </c>
      <c r="AC11">
        <f t="shared" si="2"/>
        <v>3.769461286653204</v>
      </c>
    </row>
    <row r="12" spans="1:29" x14ac:dyDescent="0.25">
      <c r="A12" t="s">
        <v>23</v>
      </c>
      <c r="E12" s="1">
        <v>317872.55365703139</v>
      </c>
      <c r="G12" s="1">
        <v>727530.51903777476</v>
      </c>
      <c r="I12" s="1">
        <v>902201.68909350724</v>
      </c>
      <c r="K12" s="1">
        <v>45510.762551935935</v>
      </c>
      <c r="N12" s="1">
        <v>171227.41377029815</v>
      </c>
      <c r="P12" s="1">
        <v>224701.15640539984</v>
      </c>
      <c r="R12" s="1">
        <v>81548.731524138813</v>
      </c>
      <c r="T12" s="1">
        <v>12738.40859675476</v>
      </c>
      <c r="W12">
        <f t="shared" si="3"/>
        <v>1.8564349402804035</v>
      </c>
      <c r="Y12">
        <f t="shared" si="0"/>
        <v>3.2377693585394085</v>
      </c>
      <c r="AA12">
        <f t="shared" si="1"/>
        <v>11.063344238854913</v>
      </c>
      <c r="AC12">
        <f t="shared" si="2"/>
        <v>3.5727196381132154</v>
      </c>
    </row>
    <row r="13" spans="1:29" x14ac:dyDescent="0.25">
      <c r="A13" t="s">
        <v>24</v>
      </c>
      <c r="E13" s="1">
        <v>164843.70209756048</v>
      </c>
      <c r="G13" s="1">
        <v>312854.7295028168</v>
      </c>
      <c r="I13" s="1">
        <v>360974.99169271428</v>
      </c>
      <c r="K13" s="1">
        <v>111689.99713821286</v>
      </c>
      <c r="N13" s="1">
        <v>40216.35000097163</v>
      </c>
      <c r="P13" s="1">
        <v>42404.217775542929</v>
      </c>
      <c r="R13" s="1">
        <v>23857.606450832489</v>
      </c>
      <c r="T13" s="1">
        <v>20555.735119588979</v>
      </c>
      <c r="W13">
        <f t="shared" si="3"/>
        <v>4.0989225052392335</v>
      </c>
      <c r="Y13">
        <f t="shared" si="0"/>
        <v>7.3779153564119984</v>
      </c>
      <c r="AA13">
        <f t="shared" si="1"/>
        <v>15.130394259652078</v>
      </c>
      <c r="AC13">
        <f t="shared" si="2"/>
        <v>5.4335199635733655</v>
      </c>
    </row>
    <row r="14" spans="1:29" x14ac:dyDescent="0.25">
      <c r="A14" t="s">
        <v>9</v>
      </c>
      <c r="E14" s="1">
        <v>172274.57977482874</v>
      </c>
      <c r="G14" s="1">
        <v>191685.52858294066</v>
      </c>
      <c r="I14" s="1">
        <v>491370.58859625756</v>
      </c>
      <c r="K14" s="1">
        <v>100082.03101702535</v>
      </c>
      <c r="N14" s="1">
        <v>30218.54631227527</v>
      </c>
      <c r="P14" s="1">
        <v>17466.963547397318</v>
      </c>
      <c r="R14" s="1">
        <v>9557.5961536002615</v>
      </c>
      <c r="T14" s="1">
        <v>5106.6161473810362</v>
      </c>
      <c r="W14">
        <f t="shared" si="3"/>
        <v>5.7009552343968304</v>
      </c>
      <c r="Y14">
        <f t="shared" si="0"/>
        <v>10.974175795512149</v>
      </c>
      <c r="AA14">
        <f t="shared" si="1"/>
        <v>51.411524477434909</v>
      </c>
      <c r="AC14">
        <f t="shared" si="2"/>
        <v>19.598502830167316</v>
      </c>
    </row>
    <row r="15" spans="1:29" x14ac:dyDescent="0.25">
      <c r="A15" t="s">
        <v>25</v>
      </c>
      <c r="E15" s="1">
        <v>644838.70275171567</v>
      </c>
      <c r="G15" s="1">
        <v>1127407.3605990433</v>
      </c>
      <c r="I15" s="1">
        <v>1511424.7282201257</v>
      </c>
      <c r="K15" s="1">
        <v>262079.30380810788</v>
      </c>
      <c r="N15" s="1">
        <v>108950.29862819315</v>
      </c>
      <c r="P15" s="1">
        <v>111648.04084509236</v>
      </c>
      <c r="R15" s="1">
        <v>60219.895829463247</v>
      </c>
      <c r="T15" s="1">
        <v>34427.028524500478</v>
      </c>
      <c r="W15">
        <f t="shared" si="3"/>
        <v>5.9186501631565998</v>
      </c>
      <c r="Y15">
        <f t="shared" si="0"/>
        <v>10.097869627316438</v>
      </c>
      <c r="AA15">
        <f t="shared" si="1"/>
        <v>25.098428142425387</v>
      </c>
      <c r="AC15">
        <f t="shared" si="2"/>
        <v>7.6126030924102404</v>
      </c>
    </row>
    <row r="16" spans="1:29" x14ac:dyDescent="0.25">
      <c r="A16" t="s">
        <v>26</v>
      </c>
      <c r="E16" s="1">
        <v>212979.97397827142</v>
      </c>
      <c r="G16" s="1">
        <v>210301.23877447093</v>
      </c>
      <c r="I16" s="1">
        <v>410711.68901553901</v>
      </c>
      <c r="K16" s="1">
        <v>41176.673144093089</v>
      </c>
      <c r="N16" s="1">
        <v>215349.90274546467</v>
      </c>
      <c r="P16" s="1">
        <v>271032.11501595692</v>
      </c>
      <c r="R16" s="1">
        <v>303571.05032692198</v>
      </c>
      <c r="T16" s="1">
        <v>58613.986339220166</v>
      </c>
      <c r="W16">
        <f t="shared" si="3"/>
        <v>0.98899498566296351</v>
      </c>
      <c r="Y16">
        <f t="shared" si="0"/>
        <v>0.77592737953614654</v>
      </c>
      <c r="AA16">
        <f t="shared" si="1"/>
        <v>1.3529343083710883</v>
      </c>
      <c r="AC16">
        <f t="shared" si="2"/>
        <v>0.70250593272719775</v>
      </c>
    </row>
    <row r="17" spans="1:29" x14ac:dyDescent="0.25">
      <c r="A17" t="s">
        <v>27</v>
      </c>
      <c r="E17" s="1">
        <v>271051.20471485337</v>
      </c>
      <c r="G17" s="1">
        <v>481142.60022830381</v>
      </c>
      <c r="I17" s="1">
        <v>713040.05654343497</v>
      </c>
      <c r="K17" s="1">
        <v>137373.10583499551</v>
      </c>
      <c r="N17" s="1">
        <v>152049.46550917713</v>
      </c>
      <c r="P17" s="1">
        <v>312336.40770131326</v>
      </c>
      <c r="R17" s="1">
        <v>224620.72809725936</v>
      </c>
      <c r="T17" s="1">
        <v>117191.47328756026</v>
      </c>
      <c r="W17">
        <f t="shared" si="3"/>
        <v>1.7826514799454771</v>
      </c>
      <c r="Y17">
        <f t="shared" si="0"/>
        <v>1.5404627458237901</v>
      </c>
      <c r="AA17">
        <f t="shared" si="1"/>
        <v>3.1744178846873523</v>
      </c>
      <c r="AC17">
        <f t="shared" si="2"/>
        <v>1.1722107588656581</v>
      </c>
    </row>
    <row r="18" spans="1:29" x14ac:dyDescent="0.25">
      <c r="A18" t="s">
        <v>28</v>
      </c>
      <c r="E18" s="1">
        <v>281709.4173217793</v>
      </c>
      <c r="G18" s="1">
        <v>565662.08938217373</v>
      </c>
      <c r="I18" s="1">
        <v>404166.03198322444</v>
      </c>
      <c r="K18" s="1">
        <v>92631.718367056295</v>
      </c>
      <c r="N18" s="1">
        <v>378782.78688624396</v>
      </c>
      <c r="P18" s="1">
        <v>510296.99108706665</v>
      </c>
      <c r="R18" s="1">
        <v>338912.62741197227</v>
      </c>
      <c r="T18" s="1">
        <v>158391.25556319737</v>
      </c>
      <c r="W18">
        <f t="shared" si="3"/>
        <v>0.74372285931351534</v>
      </c>
      <c r="Y18">
        <f t="shared" si="0"/>
        <v>1.1084958352922381</v>
      </c>
      <c r="AA18">
        <f t="shared" si="1"/>
        <v>1.1925375429931444</v>
      </c>
      <c r="AC18">
        <f t="shared" si="2"/>
        <v>0.58482848713890445</v>
      </c>
    </row>
    <row r="19" spans="1:29" x14ac:dyDescent="0.25">
      <c r="A19" t="s">
        <v>29</v>
      </c>
      <c r="E19" s="1">
        <v>75229.915973260038</v>
      </c>
      <c r="G19" s="1">
        <v>75751.418714295854</v>
      </c>
      <c r="I19" s="1">
        <v>38788.317359770983</v>
      </c>
      <c r="K19" s="1">
        <v>14663.120500076016</v>
      </c>
      <c r="N19" s="1">
        <v>123460.53062573576</v>
      </c>
      <c r="P19" s="1">
        <v>113483.18733309522</v>
      </c>
      <c r="R19" s="1">
        <v>53390.844708233024</v>
      </c>
      <c r="T19" s="1">
        <v>36823.335317963276</v>
      </c>
      <c r="W19">
        <f t="shared" si="3"/>
        <v>0.6093438574414981</v>
      </c>
      <c r="Y19">
        <f t="shared" si="0"/>
        <v>0.66751225881549048</v>
      </c>
      <c r="AA19">
        <f t="shared" si="1"/>
        <v>0.72649754038803793</v>
      </c>
      <c r="AC19">
        <f t="shared" si="2"/>
        <v>0.39820185687859205</v>
      </c>
    </row>
    <row r="20" spans="1:29" x14ac:dyDescent="0.25">
      <c r="A20" t="s">
        <v>30</v>
      </c>
      <c r="E20" s="1">
        <v>458419.27291636402</v>
      </c>
      <c r="G20" s="1">
        <v>460156.73604731553</v>
      </c>
      <c r="I20" s="1">
        <v>718414.22165318578</v>
      </c>
      <c r="K20" s="1">
        <v>332209.35231689591</v>
      </c>
      <c r="N20" s="1">
        <v>327254.8379122804</v>
      </c>
      <c r="P20" s="1">
        <v>317868.25665093714</v>
      </c>
      <c r="R20" s="1">
        <v>104095.6205643635</v>
      </c>
      <c r="T20" s="1">
        <v>109321.70638785206</v>
      </c>
      <c r="W20">
        <f t="shared" si="3"/>
        <v>1.4008021266877093</v>
      </c>
      <c r="Y20">
        <f t="shared" ref="Y20:Y38" si="4">G20/P20</f>
        <v>1.4476334972718921</v>
      </c>
      <c r="AA20">
        <f t="shared" si="1"/>
        <v>6.9014836335884286</v>
      </c>
      <c r="AC20">
        <f t="shared" si="2"/>
        <v>3.0388233342999791</v>
      </c>
    </row>
    <row r="21" spans="1:29" x14ac:dyDescent="0.25">
      <c r="A21" t="s">
        <v>31</v>
      </c>
      <c r="E21" s="1">
        <v>598321.82997588965</v>
      </c>
      <c r="G21" s="1">
        <v>347079.31654816977</v>
      </c>
      <c r="I21" s="1">
        <v>237562.00701857815</v>
      </c>
      <c r="K21" s="1">
        <v>113129.58900521099</v>
      </c>
      <c r="N21" s="1">
        <v>1514723.2058720451</v>
      </c>
      <c r="P21" s="1">
        <v>1956790.9132511613</v>
      </c>
      <c r="R21" s="1">
        <v>2192449.5139817209</v>
      </c>
      <c r="T21" s="1">
        <v>1282527.6816598007</v>
      </c>
      <c r="W21">
        <f t="shared" si="3"/>
        <v>0.39500406916353292</v>
      </c>
      <c r="Y21">
        <f t="shared" si="4"/>
        <v>0.17737169270246955</v>
      </c>
      <c r="AA21">
        <f t="shared" si="1"/>
        <v>0.10835460771324232</v>
      </c>
      <c r="AC21">
        <f t="shared" si="2"/>
        <v>8.8208301951660642E-2</v>
      </c>
    </row>
    <row r="22" spans="1:29" x14ac:dyDescent="0.25">
      <c r="A22" t="s">
        <v>32</v>
      </c>
      <c r="E22" s="1">
        <v>155884.63544469347</v>
      </c>
      <c r="G22" s="1">
        <v>142503.24757809204</v>
      </c>
      <c r="I22" s="1">
        <v>80248.69815194243</v>
      </c>
      <c r="K22" s="1">
        <v>21745.478788559773</v>
      </c>
      <c r="N22" s="1">
        <v>277229.58764287009</v>
      </c>
      <c r="P22" s="1">
        <v>216459.90426257896</v>
      </c>
      <c r="R22" s="1">
        <v>54777.587153544744</v>
      </c>
      <c r="T22" s="1">
        <v>34614.50376482393</v>
      </c>
      <c r="W22">
        <f t="shared" si="3"/>
        <v>0.56229436681017475</v>
      </c>
      <c r="Y22">
        <f t="shared" si="4"/>
        <v>0.65833553823079849</v>
      </c>
      <c r="AA22">
        <f t="shared" si="1"/>
        <v>1.4649914741041932</v>
      </c>
      <c r="AC22">
        <f t="shared" si="2"/>
        <v>0.62821870671039459</v>
      </c>
    </row>
    <row r="23" spans="1:29" x14ac:dyDescent="0.25">
      <c r="A23" t="s">
        <v>33</v>
      </c>
      <c r="E23" s="1">
        <v>622898.77880405774</v>
      </c>
      <c r="G23" s="1">
        <v>863742.80904168659</v>
      </c>
      <c r="I23" s="1">
        <v>595589.10040259711</v>
      </c>
      <c r="K23" s="1">
        <v>313717.79043288325</v>
      </c>
      <c r="N23" s="1">
        <v>609472.53283106256</v>
      </c>
      <c r="P23" s="1">
        <v>846193.64583705668</v>
      </c>
      <c r="R23" s="1">
        <v>416200.43587407458</v>
      </c>
      <c r="T23" s="1">
        <v>483260.38520652999</v>
      </c>
      <c r="W23">
        <f t="shared" si="3"/>
        <v>1.0220292880314539</v>
      </c>
      <c r="Y23">
        <f t="shared" si="4"/>
        <v>1.0207389446741475</v>
      </c>
      <c r="AA23">
        <f t="shared" si="1"/>
        <v>1.4310150808751154</v>
      </c>
      <c r="AC23">
        <f t="shared" si="2"/>
        <v>0.64916926782403306</v>
      </c>
    </row>
    <row r="24" spans="1:29" x14ac:dyDescent="0.25">
      <c r="A24" t="s">
        <v>34</v>
      </c>
      <c r="E24" s="1">
        <v>405853.7488585274</v>
      </c>
      <c r="G24" s="1">
        <v>350908.52429856115</v>
      </c>
      <c r="I24" s="1">
        <v>340736.69051457732</v>
      </c>
      <c r="K24" s="1">
        <v>167379.73766126842</v>
      </c>
      <c r="N24" s="1">
        <v>575524.95808565756</v>
      </c>
      <c r="P24" s="1">
        <v>1400207.1845322156</v>
      </c>
      <c r="R24" s="1">
        <v>271775.33803684526</v>
      </c>
      <c r="T24" s="1">
        <v>287375.36967993679</v>
      </c>
      <c r="W24">
        <f t="shared" si="3"/>
        <v>0.70518879008913915</v>
      </c>
      <c r="Y24">
        <f t="shared" si="4"/>
        <v>0.25061185814140319</v>
      </c>
      <c r="AA24">
        <f t="shared" si="1"/>
        <v>1.2537439672630737</v>
      </c>
      <c r="AC24">
        <f t="shared" si="2"/>
        <v>0.58244287896936664</v>
      </c>
    </row>
    <row r="25" spans="1:29" x14ac:dyDescent="0.25">
      <c r="A25" t="s">
        <v>35</v>
      </c>
      <c r="E25" s="1">
        <v>113905.25396344802</v>
      </c>
      <c r="G25" s="1">
        <v>304437.6995227703</v>
      </c>
      <c r="I25" s="1">
        <v>207611.40578042332</v>
      </c>
      <c r="K25" s="1">
        <v>111740.6984351344</v>
      </c>
      <c r="N25" s="1">
        <v>720633.40310712648</v>
      </c>
      <c r="P25" s="1">
        <v>894025.92327433964</v>
      </c>
      <c r="R25" s="1">
        <v>258340.37532653555</v>
      </c>
      <c r="T25" s="1">
        <v>213478.55782520896</v>
      </c>
      <c r="W25">
        <f t="shared" si="3"/>
        <v>0.15806268967317813</v>
      </c>
      <c r="Y25">
        <f t="shared" si="4"/>
        <v>0.34052446533963754</v>
      </c>
      <c r="AA25">
        <f t="shared" si="1"/>
        <v>0.80363514807938119</v>
      </c>
      <c r="AC25">
        <f t="shared" si="2"/>
        <v>0.52342820549979996</v>
      </c>
    </row>
    <row r="26" spans="1:29" x14ac:dyDescent="0.25">
      <c r="A26" t="s">
        <v>36</v>
      </c>
      <c r="E26" s="1">
        <v>326200.82889542461</v>
      </c>
      <c r="G26" s="1">
        <v>393581.51573917351</v>
      </c>
      <c r="I26" s="1">
        <v>489710.04662708053</v>
      </c>
      <c r="K26" s="1">
        <v>313247.72976329183</v>
      </c>
      <c r="N26" s="1">
        <v>236519.64698778698</v>
      </c>
      <c r="P26" s="1">
        <v>298921.30642507167</v>
      </c>
      <c r="R26" s="1">
        <v>241418.22329851487</v>
      </c>
      <c r="T26" s="1">
        <v>324178.90593552432</v>
      </c>
      <c r="W26">
        <f t="shared" si="3"/>
        <v>1.3791701156744431</v>
      </c>
      <c r="Y26">
        <f t="shared" si="4"/>
        <v>1.3166726736417151</v>
      </c>
      <c r="AA26">
        <f t="shared" si="1"/>
        <v>2.0284717530273246</v>
      </c>
      <c r="AC26">
        <f t="shared" si="2"/>
        <v>0.96628042117457646</v>
      </c>
    </row>
    <row r="27" spans="1:29" x14ac:dyDescent="0.25">
      <c r="A27" t="s">
        <v>37</v>
      </c>
      <c r="E27" s="1">
        <v>26652.042041764937</v>
      </c>
      <c r="G27" s="1">
        <v>62786.605670074583</v>
      </c>
      <c r="I27" s="1">
        <v>68057.078826593774</v>
      </c>
      <c r="K27" s="1">
        <v>74369.407111806635</v>
      </c>
      <c r="N27" s="1">
        <v>13487.933277547178</v>
      </c>
      <c r="P27" s="1">
        <v>18443.322425733317</v>
      </c>
      <c r="R27" s="1">
        <v>16484.084260627467</v>
      </c>
      <c r="T27" s="1">
        <v>39717.930078606492</v>
      </c>
      <c r="W27">
        <f t="shared" si="3"/>
        <v>1.9759915394993481</v>
      </c>
      <c r="Y27">
        <f t="shared" si="4"/>
        <v>3.4043001700426085</v>
      </c>
      <c r="AA27">
        <f t="shared" si="1"/>
        <v>4.1286539033987673</v>
      </c>
      <c r="AC27">
        <f t="shared" si="2"/>
        <v>1.8724391468694557</v>
      </c>
    </row>
    <row r="28" spans="1:29" x14ac:dyDescent="0.25">
      <c r="A28" t="s">
        <v>38</v>
      </c>
      <c r="E28" s="1">
        <v>46415.283007585313</v>
      </c>
      <c r="G28" s="1">
        <v>53920.682061078216</v>
      </c>
      <c r="I28" s="1">
        <v>28728.131569309895</v>
      </c>
      <c r="K28" s="1">
        <v>32573.423421253283</v>
      </c>
      <c r="N28" s="1">
        <v>51651.625670066511</v>
      </c>
      <c r="P28" s="1">
        <v>110031.36413121814</v>
      </c>
      <c r="R28" s="1">
        <v>18989.881351963275</v>
      </c>
      <c r="T28" s="1">
        <v>36285.798357608932</v>
      </c>
      <c r="W28">
        <f t="shared" si="3"/>
        <v>0.8986219195513957</v>
      </c>
      <c r="Y28">
        <f t="shared" si="4"/>
        <v>0.49004829201949174</v>
      </c>
      <c r="AA28">
        <f t="shared" si="1"/>
        <v>1.5128125888127166</v>
      </c>
      <c r="AC28">
        <f t="shared" si="2"/>
        <v>0.89769069155461523</v>
      </c>
    </row>
    <row r="29" spans="1:29" x14ac:dyDescent="0.25">
      <c r="A29" t="s">
        <v>39</v>
      </c>
      <c r="E29" s="1">
        <v>345332.1908972814</v>
      </c>
      <c r="G29" s="1">
        <v>240830.79731550609</v>
      </c>
      <c r="I29" s="1">
        <v>183307.57697678165</v>
      </c>
      <c r="K29" s="1">
        <v>115352.41261663823</v>
      </c>
      <c r="N29" s="1">
        <v>125370.43831913402</v>
      </c>
      <c r="P29" s="1">
        <v>41549.694432249526</v>
      </c>
      <c r="R29" s="1">
        <v>64135.337083127466</v>
      </c>
      <c r="T29" s="1">
        <v>77742.007325161438</v>
      </c>
      <c r="W29">
        <f t="shared" si="3"/>
        <v>2.7544945644859955</v>
      </c>
      <c r="Y29">
        <f t="shared" si="4"/>
        <v>5.7962110337105397</v>
      </c>
      <c r="AA29">
        <f t="shared" si="1"/>
        <v>2.8581369540350581</v>
      </c>
      <c r="AC29">
        <f t="shared" si="2"/>
        <v>1.4837848492150276</v>
      </c>
    </row>
    <row r="30" spans="1:29" x14ac:dyDescent="0.25">
      <c r="A30" t="s">
        <v>40</v>
      </c>
      <c r="E30" s="1">
        <v>259906.47035563257</v>
      </c>
      <c r="G30" s="1">
        <v>500014.01436688646</v>
      </c>
      <c r="I30" s="1">
        <v>261629.89207998401</v>
      </c>
      <c r="K30" s="1">
        <v>177050.18175637172</v>
      </c>
      <c r="N30" s="1">
        <v>235215.80126849434</v>
      </c>
      <c r="P30" s="1">
        <v>398929.87130238366</v>
      </c>
      <c r="R30" s="1">
        <v>156617.37065395451</v>
      </c>
      <c r="T30" s="1">
        <v>182137.55701242021</v>
      </c>
      <c r="W30">
        <f t="shared" si="3"/>
        <v>1.1049702824129333</v>
      </c>
      <c r="Y30">
        <f t="shared" si="4"/>
        <v>1.2533882527635598</v>
      </c>
      <c r="AA30">
        <f t="shared" si="1"/>
        <v>1.6705036675532901</v>
      </c>
      <c r="AC30">
        <f t="shared" si="2"/>
        <v>0.97206849954783592</v>
      </c>
    </row>
    <row r="31" spans="1:29" x14ac:dyDescent="0.25">
      <c r="A31" t="s">
        <v>41</v>
      </c>
      <c r="E31" s="1">
        <v>734557.51545055595</v>
      </c>
      <c r="G31" s="1">
        <v>1953561.6044806349</v>
      </c>
      <c r="I31" s="1">
        <v>590416.15459613129</v>
      </c>
      <c r="K31" s="1">
        <v>303373.93627579103</v>
      </c>
      <c r="N31" s="1">
        <v>592516.00474822684</v>
      </c>
      <c r="P31" s="1">
        <v>1119086.7185441118</v>
      </c>
      <c r="R31" s="1">
        <v>285859.75230618042</v>
      </c>
      <c r="T31" s="1">
        <v>281654.51355640695</v>
      </c>
      <c r="W31">
        <f t="shared" si="3"/>
        <v>1.2397260319789769</v>
      </c>
      <c r="Y31">
        <f t="shared" si="4"/>
        <v>1.7456749080376384</v>
      </c>
      <c r="AA31">
        <f t="shared" si="1"/>
        <v>2.0654049751073202</v>
      </c>
      <c r="AC31">
        <f t="shared" si="2"/>
        <v>1.077113703754065</v>
      </c>
    </row>
    <row r="32" spans="1:29" x14ac:dyDescent="0.25">
      <c r="A32" t="s">
        <v>42</v>
      </c>
      <c r="E32" s="1">
        <v>472662.82872262248</v>
      </c>
      <c r="G32" s="1">
        <v>874601.33675739774</v>
      </c>
      <c r="I32" s="1">
        <v>259762.63553930869</v>
      </c>
      <c r="K32" s="1">
        <v>103473.65993087761</v>
      </c>
      <c r="N32" s="1">
        <v>1537491.7336277436</v>
      </c>
      <c r="P32" s="1">
        <v>2528692.1985468008</v>
      </c>
      <c r="R32" s="1">
        <v>627567.395017704</v>
      </c>
      <c r="T32" s="1">
        <v>451013.09548684815</v>
      </c>
      <c r="W32">
        <f t="shared" si="3"/>
        <v>0.30742463090020311</v>
      </c>
      <c r="Y32">
        <f t="shared" si="4"/>
        <v>0.34587101477199056</v>
      </c>
      <c r="AA32">
        <f t="shared" si="1"/>
        <v>0.41391990342643703</v>
      </c>
      <c r="AC32">
        <f t="shared" si="2"/>
        <v>0.22942495676136077</v>
      </c>
    </row>
    <row r="33" spans="1:29" x14ac:dyDescent="0.25">
      <c r="A33" t="s">
        <v>43</v>
      </c>
      <c r="E33" s="1">
        <v>1813962.1532257409</v>
      </c>
      <c r="G33" s="1">
        <v>3036171.6165409312</v>
      </c>
      <c r="I33" s="1">
        <v>711908.76742590941</v>
      </c>
      <c r="K33" s="1">
        <v>355046.77480362961</v>
      </c>
      <c r="N33" s="1">
        <v>480284.29927268974</v>
      </c>
      <c r="P33" s="1">
        <v>785177.48338491912</v>
      </c>
      <c r="R33" s="1">
        <v>265028.60878523695</v>
      </c>
      <c r="T33" s="1">
        <v>249549.25992928998</v>
      </c>
      <c r="W33">
        <f t="shared" si="3"/>
        <v>3.7768508276716171</v>
      </c>
      <c r="Y33">
        <f t="shared" si="4"/>
        <v>3.8668602714534321</v>
      </c>
      <c r="AA33">
        <f t="shared" si="1"/>
        <v>2.6861581875592795</v>
      </c>
      <c r="AC33">
        <f t="shared" si="2"/>
        <v>1.4227522650407076</v>
      </c>
    </row>
    <row r="34" spans="1:29" x14ac:dyDescent="0.25">
      <c r="A34" t="s">
        <v>44</v>
      </c>
      <c r="E34" s="1">
        <v>75804.976665289709</v>
      </c>
      <c r="G34" s="1">
        <v>177292.18835167249</v>
      </c>
      <c r="I34" s="1">
        <v>53263.179931358463</v>
      </c>
      <c r="K34" s="1">
        <v>25297.105357772914</v>
      </c>
      <c r="N34" s="1">
        <v>1361471.3086033098</v>
      </c>
      <c r="P34" s="1">
        <v>3791378.4749064832</v>
      </c>
      <c r="R34" s="1">
        <v>860981.57967922639</v>
      </c>
      <c r="T34" s="1">
        <v>652999.69776429038</v>
      </c>
      <c r="W34">
        <f t="shared" si="3"/>
        <v>5.5678717712425115E-2</v>
      </c>
      <c r="Y34">
        <f t="shared" si="4"/>
        <v>4.6761933561920516E-2</v>
      </c>
      <c r="AA34">
        <f t="shared" si="1"/>
        <v>6.1863321107523093E-2</v>
      </c>
      <c r="AC34">
        <f t="shared" si="2"/>
        <v>3.8739842368050018E-2</v>
      </c>
    </row>
    <row r="35" spans="1:29" x14ac:dyDescent="0.25">
      <c r="A35" t="s">
        <v>45</v>
      </c>
      <c r="E35" s="1">
        <v>71180.221295898868</v>
      </c>
      <c r="G35" s="1">
        <v>32269.514558411483</v>
      </c>
      <c r="I35" s="1">
        <v>57708.734967893404</v>
      </c>
      <c r="K35" s="1">
        <v>29738.295452897357</v>
      </c>
      <c r="N35" s="1">
        <v>859871.06793365232</v>
      </c>
      <c r="P35" s="1">
        <v>614734.95044856146</v>
      </c>
      <c r="R35" s="1">
        <v>526121.65095838462</v>
      </c>
      <c r="T35" s="1">
        <v>413391.12993187539</v>
      </c>
      <c r="W35">
        <f t="shared" si="3"/>
        <v>8.2780109658708897E-2</v>
      </c>
      <c r="Y35">
        <f t="shared" si="4"/>
        <v>5.2493378707140333E-2</v>
      </c>
      <c r="AA35">
        <f t="shared" si="1"/>
        <v>0.10968705595515983</v>
      </c>
      <c r="AC35">
        <f t="shared" si="2"/>
        <v>7.1937429953560117E-2</v>
      </c>
    </row>
    <row r="36" spans="1:29" x14ac:dyDescent="0.25">
      <c r="A36" t="s">
        <v>46</v>
      </c>
      <c r="E36" s="1">
        <v>70389.473824623798</v>
      </c>
      <c r="G36" s="1">
        <v>91958.190487600237</v>
      </c>
      <c r="I36" s="1">
        <v>42725.321891901753</v>
      </c>
      <c r="K36" s="1">
        <v>15459.944119455187</v>
      </c>
      <c r="N36" s="1">
        <v>1594728.3117139945</v>
      </c>
      <c r="P36" s="1">
        <v>2264972.3140324075</v>
      </c>
      <c r="R36" s="1">
        <v>497093.57104434725</v>
      </c>
      <c r="T36" s="1">
        <v>359899.63899921096</v>
      </c>
      <c r="W36">
        <f t="shared" si="3"/>
        <v>4.4138850052125839E-2</v>
      </c>
      <c r="Y36">
        <f t="shared" si="4"/>
        <v>4.0600138870520643E-2</v>
      </c>
      <c r="AA36">
        <f t="shared" si="1"/>
        <v>8.5950260435152748E-2</v>
      </c>
      <c r="AC36">
        <f t="shared" si="2"/>
        <v>4.2956264592110584E-2</v>
      </c>
    </row>
    <row r="37" spans="1:29" x14ac:dyDescent="0.25">
      <c r="A37" t="s">
        <v>47</v>
      </c>
      <c r="E37" s="1">
        <v>296771.84092448367</v>
      </c>
      <c r="G37" s="1">
        <v>642974.17357773485</v>
      </c>
      <c r="I37" s="1">
        <v>267862.20764482411</v>
      </c>
      <c r="K37" s="1">
        <v>155655.08154204357</v>
      </c>
      <c r="N37" s="1">
        <v>690271.28289405839</v>
      </c>
      <c r="P37" s="1">
        <v>951744.64171646582</v>
      </c>
      <c r="R37" s="1">
        <v>262072.94274555973</v>
      </c>
      <c r="T37" s="1">
        <v>212190.50240881892</v>
      </c>
      <c r="W37">
        <f t="shared" si="3"/>
        <v>0.42993508245081041</v>
      </c>
      <c r="Y37">
        <f t="shared" si="4"/>
        <v>0.67557425111228864</v>
      </c>
      <c r="AA37">
        <f t="shared" si="1"/>
        <v>1.0220902808150059</v>
      </c>
      <c r="AC37">
        <f t="shared" si="2"/>
        <v>0.73356290585593309</v>
      </c>
    </row>
    <row r="38" spans="1:29" x14ac:dyDescent="0.25">
      <c r="A38" t="s">
        <v>48</v>
      </c>
      <c r="E38" s="1">
        <v>832.46156512022253</v>
      </c>
      <c r="G38" s="1">
        <v>4365.6993433134803</v>
      </c>
      <c r="I38" s="1">
        <v>1041.5805831543037</v>
      </c>
      <c r="K38" s="1">
        <v>472.13928621513793</v>
      </c>
      <c r="N38" s="1">
        <v>67016.771523877294</v>
      </c>
      <c r="P38" s="1">
        <v>23566.989682850661</v>
      </c>
      <c r="R38" s="1">
        <v>2467.3250711655173</v>
      </c>
      <c r="T38" s="1">
        <v>4867.8794350508861</v>
      </c>
      <c r="W38">
        <f t="shared" si="3"/>
        <v>1.2421690066398173E-2</v>
      </c>
      <c r="Y38">
        <f t="shared" si="4"/>
        <v>0.18524637223778875</v>
      </c>
      <c r="AA38">
        <f t="shared" si="1"/>
        <v>0.42214971805976131</v>
      </c>
      <c r="AC38">
        <f t="shared" si="2"/>
        <v>9.6990751828306618E-2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X101"/>
  <sheetViews>
    <sheetView workbookViewId="0">
      <selection activeCell="C5" sqref="C5"/>
    </sheetView>
  </sheetViews>
  <sheetFormatPr defaultRowHeight="15" x14ac:dyDescent="0.25"/>
  <cols>
    <col min="1" max="1" width="22.42578125" customWidth="1"/>
  </cols>
  <sheetData>
    <row r="2" spans="1:49" x14ac:dyDescent="0.25">
      <c r="C2" t="s">
        <v>6</v>
      </c>
    </row>
    <row r="3" spans="1:49" x14ac:dyDescent="0.25">
      <c r="C3" t="s">
        <v>2</v>
      </c>
      <c r="O3" t="s">
        <v>1</v>
      </c>
      <c r="AA3" t="s">
        <v>0</v>
      </c>
      <c r="AM3" t="s">
        <v>3</v>
      </c>
    </row>
    <row r="4" spans="1:49" x14ac:dyDescent="0.25">
      <c r="C4">
        <v>1999</v>
      </c>
      <c r="D4">
        <v>2000</v>
      </c>
      <c r="E4">
        <v>2001</v>
      </c>
      <c r="F4">
        <v>2002</v>
      </c>
      <c r="G4">
        <v>2003</v>
      </c>
      <c r="H4">
        <v>2004</v>
      </c>
      <c r="I4">
        <v>2005</v>
      </c>
      <c r="J4">
        <v>2006</v>
      </c>
      <c r="K4">
        <v>2007</v>
      </c>
      <c r="L4">
        <v>2008</v>
      </c>
      <c r="M4">
        <v>2009</v>
      </c>
      <c r="O4">
        <v>1999</v>
      </c>
      <c r="P4">
        <v>2000</v>
      </c>
      <c r="Q4">
        <v>2001</v>
      </c>
      <c r="R4">
        <v>2002</v>
      </c>
      <c r="S4">
        <v>2003</v>
      </c>
      <c r="T4">
        <v>2004</v>
      </c>
      <c r="U4">
        <v>2005</v>
      </c>
      <c r="V4">
        <v>2006</v>
      </c>
      <c r="W4">
        <v>2007</v>
      </c>
      <c r="X4">
        <v>2008</v>
      </c>
      <c r="Y4">
        <v>2009</v>
      </c>
      <c r="AA4">
        <v>1999</v>
      </c>
      <c r="AB4">
        <v>2000</v>
      </c>
      <c r="AC4">
        <v>2001</v>
      </c>
      <c r="AD4">
        <v>2002</v>
      </c>
      <c r="AE4">
        <v>2003</v>
      </c>
      <c r="AF4">
        <v>2004</v>
      </c>
      <c r="AG4">
        <v>2005</v>
      </c>
      <c r="AH4">
        <v>2006</v>
      </c>
      <c r="AI4">
        <v>2007</v>
      </c>
      <c r="AJ4">
        <v>2008</v>
      </c>
      <c r="AK4">
        <v>2009</v>
      </c>
      <c r="AM4">
        <v>1999</v>
      </c>
      <c r="AN4">
        <v>2000</v>
      </c>
      <c r="AO4">
        <v>2001</v>
      </c>
      <c r="AP4">
        <v>2002</v>
      </c>
      <c r="AQ4">
        <v>2003</v>
      </c>
      <c r="AR4">
        <v>2004</v>
      </c>
      <c r="AS4">
        <v>2005</v>
      </c>
      <c r="AT4">
        <v>2006</v>
      </c>
      <c r="AU4">
        <v>2007</v>
      </c>
      <c r="AV4">
        <v>2008</v>
      </c>
      <c r="AW4">
        <v>2009</v>
      </c>
    </row>
    <row r="5" spans="1:49" x14ac:dyDescent="0.25">
      <c r="A5" t="str">
        <f>'09'!A4</f>
        <v>Agriculture, Hunting, Forestry and Fishing</v>
      </c>
      <c r="C5" s="2">
        <f>'99'!W4</f>
        <v>1.4273698106890018</v>
      </c>
      <c r="D5" s="2">
        <f>'00'!W4</f>
        <v>1.3943107317880492</v>
      </c>
      <c r="E5" s="2">
        <f>'01'!W4</f>
        <v>1.3909144677336325</v>
      </c>
      <c r="F5" s="2">
        <f>'02'!W4</f>
        <v>1.3025437732287979</v>
      </c>
      <c r="G5" s="2">
        <f>'03'!W4</f>
        <v>1.2645749583307393</v>
      </c>
      <c r="H5" s="2">
        <f>'04'!W4</f>
        <v>1.2572547910071223</v>
      </c>
      <c r="I5" s="2">
        <f>'05'!W4</f>
        <v>1.2247755170712809</v>
      </c>
      <c r="J5" s="2">
        <f>'06'!W4</f>
        <v>1.1864726252794711</v>
      </c>
      <c r="K5" s="2">
        <f>'07'!W4</f>
        <v>1.2082997438132612</v>
      </c>
      <c r="L5" s="2">
        <f>'08'!W4</f>
        <v>1.1705527808640852</v>
      </c>
      <c r="M5" s="2">
        <f>'09'!W4</f>
        <v>1.1880404832541223</v>
      </c>
      <c r="O5" s="2">
        <f>'99'!Y4</f>
        <v>3.1882474858415448</v>
      </c>
      <c r="P5" s="2">
        <f>'00'!Y4</f>
        <v>3.1226910959679985</v>
      </c>
      <c r="Q5" s="2">
        <f>'01'!Y4</f>
        <v>3.0478292963896645</v>
      </c>
      <c r="R5" s="2">
        <f>'02'!Y4</f>
        <v>2.9362737170644864</v>
      </c>
      <c r="S5" s="2">
        <f>'03'!Y4</f>
        <v>3.1043384914350511</v>
      </c>
      <c r="T5" s="2">
        <f>'04'!Y4</f>
        <v>3.2268696923141431</v>
      </c>
      <c r="U5" s="2">
        <f>'05'!Y4</f>
        <v>3.2137848942184237</v>
      </c>
      <c r="V5" s="2">
        <f>'06'!Y4</f>
        <v>3.0292828728110326</v>
      </c>
      <c r="W5" s="2">
        <f>'07'!Y4</f>
        <v>3.1035865377254646</v>
      </c>
      <c r="X5" s="2">
        <f>'08'!Y4</f>
        <v>3.075410082329832</v>
      </c>
      <c r="Y5" s="2">
        <f>'09'!Y4</f>
        <v>2.9405000724588453</v>
      </c>
      <c r="AA5" s="2">
        <f>'99'!AA4</f>
        <v>1.1138932021375181</v>
      </c>
      <c r="AB5" s="2">
        <f>'00'!AA4</f>
        <v>1.1021331004979782</v>
      </c>
      <c r="AC5" s="2">
        <f>'01'!AA4</f>
        <v>1.1292247016486066</v>
      </c>
      <c r="AD5" s="2">
        <f>'02'!AA4</f>
        <v>1.1919915434622377</v>
      </c>
      <c r="AE5" s="2">
        <f>'03'!AA4</f>
        <v>1.2789458655312762</v>
      </c>
      <c r="AF5" s="2">
        <f>'04'!AA4</f>
        <v>1.3153473226991284</v>
      </c>
      <c r="AG5" s="2">
        <f>'05'!AA4</f>
        <v>1.3759428788231216</v>
      </c>
      <c r="AH5" s="2">
        <f>'06'!AA4</f>
        <v>1.4999038109919822</v>
      </c>
      <c r="AI5" s="2">
        <f>'07'!AA4</f>
        <v>1.5510869426429346</v>
      </c>
      <c r="AJ5" s="2">
        <f>'08'!AA4</f>
        <v>1.632575826872493</v>
      </c>
      <c r="AK5" s="2">
        <f>'09'!AA4</f>
        <v>1.6463938135406024</v>
      </c>
      <c r="AM5" s="2">
        <f>'99'!AC4</f>
        <v>0.85979839894114196</v>
      </c>
      <c r="AN5" s="2">
        <f>'00'!AC4</f>
        <v>0.86350653572069891</v>
      </c>
      <c r="AO5" s="2">
        <f>'01'!AC4</f>
        <v>0.90815006746281146</v>
      </c>
      <c r="AP5" s="2">
        <f>'02'!AC4</f>
        <v>0.9062139335936209</v>
      </c>
      <c r="AQ5" s="2">
        <f>'03'!AC4</f>
        <v>0.91517202152425303</v>
      </c>
      <c r="AR5" s="2">
        <f>'04'!AC4</f>
        <v>0.95291064573430317</v>
      </c>
      <c r="AS5" s="2">
        <f>'05'!AC4</f>
        <v>0.95751250178230618</v>
      </c>
      <c r="AT5" s="2">
        <f>'06'!AC4</f>
        <v>0.98203930973300912</v>
      </c>
      <c r="AU5" s="2">
        <f>'07'!AC4</f>
        <v>0.95487261241042243</v>
      </c>
      <c r="AV5" s="2">
        <f>'08'!AC4</f>
        <v>0.91311524117139109</v>
      </c>
      <c r="AW5" s="2">
        <f>'09'!AC4</f>
        <v>0.9218915012526997</v>
      </c>
    </row>
    <row r="6" spans="1:49" x14ac:dyDescent="0.25">
      <c r="A6" t="str">
        <f>'09'!A5</f>
        <v>Mining and Quarrying</v>
      </c>
      <c r="C6" s="2">
        <f>'99'!W5</f>
        <v>5.1632068796513604</v>
      </c>
      <c r="D6" s="2">
        <f>'00'!W5</f>
        <v>6.1616908667516066</v>
      </c>
      <c r="E6" s="2">
        <f>'01'!W5</f>
        <v>6.3289900052942816</v>
      </c>
      <c r="F6" s="2">
        <f>'02'!W5</f>
        <v>6.4505417655373432</v>
      </c>
      <c r="G6" s="2">
        <f>'03'!W5</f>
        <v>6.0185451394828196</v>
      </c>
      <c r="H6" s="2">
        <f>'04'!W5</f>
        <v>6.8015250936972009</v>
      </c>
      <c r="I6" s="2">
        <f>'05'!W5</f>
        <v>7.0608331193536653</v>
      </c>
      <c r="J6" s="2">
        <f>'06'!W5</f>
        <v>6.6366656389626861</v>
      </c>
      <c r="K6" s="2">
        <f>'07'!W5</f>
        <v>6.7333123094398148</v>
      </c>
      <c r="L6" s="2">
        <f>'08'!W5</f>
        <v>6.1687383029921845</v>
      </c>
      <c r="M6" s="2">
        <f>'09'!W5</f>
        <v>7.4726586124996164</v>
      </c>
      <c r="O6" s="2">
        <f>'99'!Y5</f>
        <v>7.012243416644127</v>
      </c>
      <c r="P6" s="2">
        <f>'00'!Y5</f>
        <v>7.7988642765230134</v>
      </c>
      <c r="Q6" s="2">
        <f>'01'!Y5</f>
        <v>5.4290724921936526</v>
      </c>
      <c r="R6" s="2">
        <f>'02'!Y5</f>
        <v>5.6400680108577177</v>
      </c>
      <c r="S6" s="2">
        <f>'03'!Y5</f>
        <v>5.6421032084662484</v>
      </c>
      <c r="T6" s="2">
        <f>'04'!Y5</f>
        <v>5.1760904086155488</v>
      </c>
      <c r="U6" s="2">
        <f>'05'!Y5</f>
        <v>4.7222143312244249</v>
      </c>
      <c r="V6" s="2">
        <f>'06'!Y5</f>
        <v>3.4925387049450101</v>
      </c>
      <c r="W6" s="2">
        <f>'07'!Y5</f>
        <v>3.3520954619196184</v>
      </c>
      <c r="X6" s="2">
        <f>'08'!Y5</f>
        <v>3.5624300826794721</v>
      </c>
      <c r="Y6" s="2">
        <f>'09'!Y5</f>
        <v>3.9876701544269677</v>
      </c>
      <c r="AA6" s="2">
        <f>'99'!AA5</f>
        <v>24.365913997565023</v>
      </c>
      <c r="AB6" s="2">
        <f>'00'!AA5</f>
        <v>21.418260034616807</v>
      </c>
      <c r="AC6" s="2">
        <f>'01'!AA5</f>
        <v>22.507249566626662</v>
      </c>
      <c r="AD6" s="2">
        <f>'02'!AA5</f>
        <v>21.674272894727316</v>
      </c>
      <c r="AE6" s="2">
        <f>'03'!AA5</f>
        <v>24.705312362906323</v>
      </c>
      <c r="AF6" s="2">
        <f>'04'!AA5</f>
        <v>28.91563983606364</v>
      </c>
      <c r="AG6" s="2">
        <f>'05'!AA5</f>
        <v>30.675814864175752</v>
      </c>
      <c r="AH6" s="2">
        <f>'06'!AA5</f>
        <v>35.525845113386573</v>
      </c>
      <c r="AI6" s="2">
        <f>'07'!AA5</f>
        <v>39.042611713181714</v>
      </c>
      <c r="AJ6" s="2">
        <f>'08'!AA5</f>
        <v>46.304749911139922</v>
      </c>
      <c r="AK6" s="2">
        <f>'09'!AA5</f>
        <v>38.073416140667575</v>
      </c>
      <c r="AM6" s="2">
        <f>'99'!AC5</f>
        <v>6.9349194223738664</v>
      </c>
      <c r="AN6" s="2">
        <f>'00'!AC5</f>
        <v>6.7106924252402074</v>
      </c>
      <c r="AO6" s="2">
        <f>'01'!AC5</f>
        <v>5.987668328151285</v>
      </c>
      <c r="AP6" s="2">
        <f>'02'!AC5</f>
        <v>5.0694671959653137</v>
      </c>
      <c r="AQ6" s="2">
        <f>'03'!AC5</f>
        <v>7.5894850280836232</v>
      </c>
      <c r="AR6" s="2">
        <f>'04'!AC5</f>
        <v>7.313515138386256</v>
      </c>
      <c r="AS6" s="2">
        <f>'05'!AC5</f>
        <v>7.8725188915261528</v>
      </c>
      <c r="AT6" s="2">
        <f>'06'!AC5</f>
        <v>8.3622237519059794</v>
      </c>
      <c r="AU6" s="2">
        <f>'07'!AC5</f>
        <v>8.8696867608308061</v>
      </c>
      <c r="AV6" s="2">
        <f>'08'!AC5</f>
        <v>8.4602663595720564</v>
      </c>
      <c r="AW6" s="2">
        <f>'09'!AC5</f>
        <v>12.734601536564446</v>
      </c>
    </row>
    <row r="7" spans="1:49" x14ac:dyDescent="0.25">
      <c r="A7" t="str">
        <f>'09'!A6</f>
        <v>Food, Beverages and Tobacco</v>
      </c>
      <c r="C7" s="2">
        <f>'99'!W6</f>
        <v>0.46176207332936431</v>
      </c>
      <c r="D7" s="2">
        <f>'00'!W6</f>
        <v>0.4550841388712743</v>
      </c>
      <c r="E7" s="2">
        <f>'01'!W6</f>
        <v>0.46239655111744854</v>
      </c>
      <c r="F7" s="2">
        <f>'02'!W6</f>
        <v>0.445840095643395</v>
      </c>
      <c r="G7" s="2">
        <f>'03'!W6</f>
        <v>0.4611208470565335</v>
      </c>
      <c r="H7" s="2">
        <f>'04'!W6</f>
        <v>0.46944676916690953</v>
      </c>
      <c r="I7" s="2">
        <f>'05'!W6</f>
        <v>0.46979419271654899</v>
      </c>
      <c r="J7" s="2">
        <f>'06'!W6</f>
        <v>0.47714166659791452</v>
      </c>
      <c r="K7" s="2">
        <f>'07'!W6</f>
        <v>0.49204645146461484</v>
      </c>
      <c r="L7" s="2">
        <f>'08'!W6</f>
        <v>0.50418279338267591</v>
      </c>
      <c r="M7" s="2">
        <f>'09'!W6</f>
        <v>0.50755173981746748</v>
      </c>
      <c r="O7" s="2">
        <f>'99'!Y6</f>
        <v>0.56010998802448786</v>
      </c>
      <c r="P7" s="2">
        <f>'00'!Y6</f>
        <v>0.55674589186946755</v>
      </c>
      <c r="Q7" s="2">
        <f>'01'!Y6</f>
        <v>0.5565216386804489</v>
      </c>
      <c r="R7" s="2">
        <f>'02'!Y6</f>
        <v>0.55674429089968214</v>
      </c>
      <c r="S7" s="2">
        <f>'03'!Y6</f>
        <v>0.60682633505239802</v>
      </c>
      <c r="T7" s="2">
        <f>'04'!Y6</f>
        <v>0.62553072021567024</v>
      </c>
      <c r="U7" s="2">
        <f>'05'!Y6</f>
        <v>0.61410236059200096</v>
      </c>
      <c r="V7" s="2">
        <f>'06'!Y6</f>
        <v>0.60827155346227602</v>
      </c>
      <c r="W7" s="2">
        <f>'07'!Y6</f>
        <v>0.63089861727444374</v>
      </c>
      <c r="X7" s="2">
        <f>'08'!Y6</f>
        <v>0.65473927627671724</v>
      </c>
      <c r="Y7" s="2">
        <f>'09'!Y6</f>
        <v>0.59128806713855309</v>
      </c>
      <c r="AA7" s="2">
        <f>'99'!AA6</f>
        <v>0.54392798961851818</v>
      </c>
      <c r="AB7" s="2">
        <f>'00'!AA6</f>
        <v>0.55227959928492443</v>
      </c>
      <c r="AC7" s="2">
        <f>'01'!AA6</f>
        <v>0.58308617386928485</v>
      </c>
      <c r="AD7" s="2">
        <f>'02'!AA6</f>
        <v>0.60389578813691891</v>
      </c>
      <c r="AE7" s="2">
        <f>'03'!AA6</f>
        <v>0.65466029471794751</v>
      </c>
      <c r="AF7" s="2">
        <f>'04'!AA6</f>
        <v>0.66332018159631156</v>
      </c>
      <c r="AG7" s="2">
        <f>'05'!AA6</f>
        <v>0.71529602800631065</v>
      </c>
      <c r="AH7" s="2">
        <f>'06'!AA6</f>
        <v>0.78575200075474205</v>
      </c>
      <c r="AI7" s="2">
        <f>'07'!AA6</f>
        <v>0.80901877028581104</v>
      </c>
      <c r="AJ7" s="2">
        <f>'08'!AA6</f>
        <v>0.88232263912042097</v>
      </c>
      <c r="AK7" s="2">
        <f>'09'!AA6</f>
        <v>0.89055952840322716</v>
      </c>
      <c r="AM7" s="2">
        <f>'99'!AC6</f>
        <v>0.41018272845247017</v>
      </c>
      <c r="AN7" s="2">
        <f>'00'!AC6</f>
        <v>0.41078782384426615</v>
      </c>
      <c r="AO7" s="2">
        <f>'01'!AC6</f>
        <v>0.43327893460110356</v>
      </c>
      <c r="AP7" s="2">
        <f>'02'!AC6</f>
        <v>0.422740058952426</v>
      </c>
      <c r="AQ7" s="2">
        <f>'03'!AC6</f>
        <v>0.44265278717213868</v>
      </c>
      <c r="AR7" s="2">
        <f>'04'!AC6</f>
        <v>0.44971986818927895</v>
      </c>
      <c r="AS7" s="2">
        <f>'05'!AC6</f>
        <v>0.47018577213000029</v>
      </c>
      <c r="AT7" s="2">
        <f>'06'!AC6</f>
        <v>0.49552033097019832</v>
      </c>
      <c r="AU7" s="2">
        <f>'07'!AC6</f>
        <v>0.49064464933048552</v>
      </c>
      <c r="AV7" s="2">
        <f>'08'!AC6</f>
        <v>0.49472763156203409</v>
      </c>
      <c r="AW7" s="2">
        <f>'09'!AC6</f>
        <v>0.50529634475657159</v>
      </c>
    </row>
    <row r="8" spans="1:49" x14ac:dyDescent="0.25">
      <c r="A8" t="str">
        <f>'09'!A7</f>
        <v>Textiles and Textile Products</v>
      </c>
      <c r="C8" s="2">
        <f>'99'!W7</f>
        <v>0.69384660104628093</v>
      </c>
      <c r="D8" s="2">
        <f>'00'!W7</f>
        <v>0.72647550501070857</v>
      </c>
      <c r="E8" s="2">
        <f>'01'!W7</f>
        <v>0.74878832736175382</v>
      </c>
      <c r="F8" s="2">
        <f>'02'!W7</f>
        <v>0.76703111465474927</v>
      </c>
      <c r="G8" s="2">
        <f>'03'!W7</f>
        <v>0.77003042343088235</v>
      </c>
      <c r="H8" s="2">
        <f>'04'!W7</f>
        <v>0.78080959819058726</v>
      </c>
      <c r="I8" s="2">
        <f>'05'!W7</f>
        <v>0.76971201661213218</v>
      </c>
      <c r="J8" s="2">
        <f>'06'!W7</f>
        <v>0.79269162683509686</v>
      </c>
      <c r="K8" s="2">
        <f>'07'!W7</f>
        <v>0.75799454634694319</v>
      </c>
      <c r="L8" s="2">
        <f>'08'!W7</f>
        <v>0.75647238233197245</v>
      </c>
      <c r="M8" s="2">
        <f>'09'!W7</f>
        <v>0.69776356085645619</v>
      </c>
      <c r="O8" s="2">
        <f>'99'!Y7</f>
        <v>1.3740740107242664</v>
      </c>
      <c r="P8" s="2">
        <f>'00'!Y7</f>
        <v>1.2897278485147972</v>
      </c>
      <c r="Q8" s="2">
        <f>'01'!Y7</f>
        <v>1.2204862072466029</v>
      </c>
      <c r="R8" s="2">
        <f>'02'!Y7</f>
        <v>1.2990194803656714</v>
      </c>
      <c r="S8" s="2">
        <f>'03'!Y7</f>
        <v>1.3272866970972415</v>
      </c>
      <c r="T8" s="2">
        <f>'04'!Y7</f>
        <v>1.4280912979679896</v>
      </c>
      <c r="U8" s="2">
        <f>'05'!Y7</f>
        <v>1.524061314112988</v>
      </c>
      <c r="V8" s="2">
        <f>'06'!Y7</f>
        <v>1.6363664749227771</v>
      </c>
      <c r="W8" s="2">
        <f>'07'!Y7</f>
        <v>1.8257878034059787</v>
      </c>
      <c r="X8" s="2">
        <f>'08'!Y7</f>
        <v>1.7875775431271475</v>
      </c>
      <c r="Y8" s="2">
        <f>'09'!Y7</f>
        <v>1.4566745669088454</v>
      </c>
      <c r="AA8" s="2">
        <f>'99'!AA7</f>
        <v>1.4725560401884443</v>
      </c>
      <c r="AB8" s="2">
        <f>'00'!AA7</f>
        <v>1.4514029413931713</v>
      </c>
      <c r="AC8" s="2">
        <f>'01'!AA7</f>
        <v>1.5514769960448527</v>
      </c>
      <c r="AD8" s="2">
        <f>'02'!AA7</f>
        <v>1.5627984232609362</v>
      </c>
      <c r="AE8" s="2">
        <f>'03'!AA7</f>
        <v>1.7205261400803971</v>
      </c>
      <c r="AF8" s="2">
        <f>'04'!AA7</f>
        <v>1.7188965455488845</v>
      </c>
      <c r="AG8" s="2">
        <f>'05'!AA7</f>
        <v>1.8706375748357891</v>
      </c>
      <c r="AH8" s="2">
        <f>'06'!AA7</f>
        <v>2.1252317324129169</v>
      </c>
      <c r="AI8" s="2">
        <f>'07'!AA7</f>
        <v>2.2078648776516769</v>
      </c>
      <c r="AJ8" s="2">
        <f>'08'!AA7</f>
        <v>2.3808995991110233</v>
      </c>
      <c r="AK8" s="2">
        <f>'09'!AA7</f>
        <v>2.4684711244882731</v>
      </c>
      <c r="AM8" s="2">
        <f>'99'!AC7</f>
        <v>0.64532319821908246</v>
      </c>
      <c r="AN8" s="2">
        <f>'00'!AC7</f>
        <v>0.62028677534888665</v>
      </c>
      <c r="AO8" s="2">
        <f>'01'!AC7</f>
        <v>0.71227240307047945</v>
      </c>
      <c r="AP8" s="2">
        <f>'02'!AC7</f>
        <v>0.72056629217641799</v>
      </c>
      <c r="AQ8" s="2">
        <f>'03'!AC7</f>
        <v>0.6838754274945007</v>
      </c>
      <c r="AR8" s="2">
        <f>'04'!AC7</f>
        <v>0.65241233933158893</v>
      </c>
      <c r="AS8" s="2">
        <f>'05'!AC7</f>
        <v>0.62308277442874471</v>
      </c>
      <c r="AT8" s="2">
        <f>'06'!AC7</f>
        <v>0.66505097268703206</v>
      </c>
      <c r="AU8" s="2">
        <f>'07'!AC7</f>
        <v>0.68548604005915914</v>
      </c>
      <c r="AV8" s="2">
        <f>'08'!AC7</f>
        <v>0.57185294641436157</v>
      </c>
      <c r="AW8" s="2">
        <f>'09'!AC7</f>
        <v>0.66072680134836337</v>
      </c>
    </row>
    <row r="9" spans="1:49" x14ac:dyDescent="0.25">
      <c r="A9" t="str">
        <f>'09'!A8</f>
        <v>Leather, Leather and Footwear</v>
      </c>
      <c r="C9" s="2">
        <f>'99'!W8</f>
        <v>0.62439101360355254</v>
      </c>
      <c r="D9" s="2">
        <f>'00'!W8</f>
        <v>0.66163868668533754</v>
      </c>
      <c r="E9" s="2">
        <f>'01'!W8</f>
        <v>0.70569019272010935</v>
      </c>
      <c r="F9" s="2">
        <f>'02'!W8</f>
        <v>0.68888632539508854</v>
      </c>
      <c r="G9" s="2">
        <f>'03'!W8</f>
        <v>0.70753650016470748</v>
      </c>
      <c r="H9" s="2">
        <f>'04'!W8</f>
        <v>0.65550866172334932</v>
      </c>
      <c r="I9" s="2">
        <f>'05'!W8</f>
        <v>0.62684996305525675</v>
      </c>
      <c r="J9" s="2">
        <f>'06'!W8</f>
        <v>0.64042507798984838</v>
      </c>
      <c r="K9" s="2">
        <f>'07'!W8</f>
        <v>0.64420684768396907</v>
      </c>
      <c r="L9" s="2">
        <f>'08'!W8</f>
        <v>0.65288714254515434</v>
      </c>
      <c r="M9" s="2">
        <f>'09'!W8</f>
        <v>0.58861335188318942</v>
      </c>
      <c r="O9" s="2">
        <f>'99'!Y8</f>
        <v>0.65889075520650919</v>
      </c>
      <c r="P9" s="2">
        <f>'00'!Y8</f>
        <v>0.5929325953352822</v>
      </c>
      <c r="Q9" s="2">
        <f>'01'!Y8</f>
        <v>0.57060708910144298</v>
      </c>
      <c r="R9" s="2">
        <f>'02'!Y8</f>
        <v>0.58015751808323479</v>
      </c>
      <c r="S9" s="2">
        <f>'03'!Y8</f>
        <v>0.58226388125379269</v>
      </c>
      <c r="T9" s="2">
        <f>'04'!Y8</f>
        <v>0.56146277504902087</v>
      </c>
      <c r="U9" s="2">
        <f>'05'!Y8</f>
        <v>0.64768108060861351</v>
      </c>
      <c r="V9" s="2">
        <f>'06'!Y8</f>
        <v>0.77846600113493125</v>
      </c>
      <c r="W9" s="2">
        <f>'07'!Y8</f>
        <v>0.92079332988661478</v>
      </c>
      <c r="X9" s="2">
        <f>'08'!Y8</f>
        <v>1.004000483258872</v>
      </c>
      <c r="Y9" s="2">
        <f>'09'!Y8</f>
        <v>0.9159809498653505</v>
      </c>
      <c r="AA9" s="2">
        <f>'99'!AA8</f>
        <v>1.0788372882916142</v>
      </c>
      <c r="AB9" s="2">
        <f>'00'!AA8</f>
        <v>0.97753459591643388</v>
      </c>
      <c r="AC9" s="2">
        <f>'01'!AA8</f>
        <v>1.0474862394440303</v>
      </c>
      <c r="AD9" s="2">
        <f>'02'!AA8</f>
        <v>1.0535026776346585</v>
      </c>
      <c r="AE9" s="2">
        <f>'03'!AA8</f>
        <v>1.1719804101264764</v>
      </c>
      <c r="AF9" s="2">
        <f>'04'!AA8</f>
        <v>1.1072656282011086</v>
      </c>
      <c r="AG9" s="2">
        <f>'05'!AA8</f>
        <v>1.2637838207663561</v>
      </c>
      <c r="AH9" s="2">
        <f>'06'!AA8</f>
        <v>1.4501146476614732</v>
      </c>
      <c r="AI9" s="2">
        <f>'07'!AA8</f>
        <v>1.4787826230843337</v>
      </c>
      <c r="AJ9" s="2">
        <f>'08'!AA8</f>
        <v>1.6727375201782972</v>
      </c>
      <c r="AK9" s="2">
        <f>'09'!AA8</f>
        <v>1.6068776578064106</v>
      </c>
      <c r="AM9" s="2">
        <f>'99'!AC8</f>
        <v>0.39654431663269601</v>
      </c>
      <c r="AN9" s="2">
        <f>'00'!AC8</f>
        <v>0.35123889070623959</v>
      </c>
      <c r="AO9" s="2">
        <f>'01'!AC8</f>
        <v>0.3867131347477587</v>
      </c>
      <c r="AP9" s="2">
        <f>'02'!AC8</f>
        <v>0.38129223001869222</v>
      </c>
      <c r="AQ9" s="2">
        <f>'03'!AC8</f>
        <v>0.38570992248805425</v>
      </c>
      <c r="AR9" s="2">
        <f>'04'!AC8</f>
        <v>0.35013519058930809</v>
      </c>
      <c r="AS9" s="2">
        <f>'05'!AC8</f>
        <v>0.36770282527445031</v>
      </c>
      <c r="AT9" s="2">
        <f>'06'!AC8</f>
        <v>0.41965583766619435</v>
      </c>
      <c r="AU9" s="2">
        <f>'07'!AC8</f>
        <v>0.40877139936166718</v>
      </c>
      <c r="AV9" s="2">
        <f>'08'!AC8</f>
        <v>0.3458081675587425</v>
      </c>
      <c r="AW9" s="2">
        <f>'09'!AC8</f>
        <v>0.37496924426473516</v>
      </c>
    </row>
    <row r="10" spans="1:49" x14ac:dyDescent="0.25">
      <c r="A10" t="str">
        <f>'09'!A9</f>
        <v>Wood and Products of Wood and Cork</v>
      </c>
      <c r="C10" s="2">
        <f>'99'!W9</f>
        <v>4.0992743421313733</v>
      </c>
      <c r="D10" s="2">
        <f>'00'!W9</f>
        <v>3.8434992582161085</v>
      </c>
      <c r="E10" s="2">
        <f>'01'!W9</f>
        <v>3.7230978310495635</v>
      </c>
      <c r="F10" s="2">
        <f>'02'!W9</f>
        <v>3.7499271010972781</v>
      </c>
      <c r="G10" s="2">
        <f>'03'!W9</f>
        <v>3.8734629407803887</v>
      </c>
      <c r="H10" s="2">
        <f>'04'!W9</f>
        <v>3.9265121398896889</v>
      </c>
      <c r="I10" s="2">
        <f>'05'!W9</f>
        <v>3.9113555197488878</v>
      </c>
      <c r="J10" s="2">
        <f>'06'!W9</f>
        <v>3.8764502388548867</v>
      </c>
      <c r="K10" s="2">
        <f>'07'!W9</f>
        <v>3.9864132152648901</v>
      </c>
      <c r="L10" s="2">
        <f>'08'!W9</f>
        <v>4.0152366746197981</v>
      </c>
      <c r="M10" s="2">
        <f>'09'!W9</f>
        <v>3.8165596776791046</v>
      </c>
      <c r="O10" s="2">
        <f>'99'!Y9</f>
        <v>6.3632905590501174</v>
      </c>
      <c r="P10" s="2">
        <f>'00'!Y9</f>
        <v>6.811163701478284</v>
      </c>
      <c r="Q10" s="2">
        <f>'01'!Y9</f>
        <v>7.1600543541899793</v>
      </c>
      <c r="R10" s="2">
        <f>'02'!Y9</f>
        <v>7.7806921941479352</v>
      </c>
      <c r="S10" s="2">
        <f>'03'!Y9</f>
        <v>8.4207937134707986</v>
      </c>
      <c r="T10" s="2">
        <f>'04'!Y9</f>
        <v>9.6110238675310704</v>
      </c>
      <c r="U10" s="2">
        <f>'05'!Y9</f>
        <v>9.3089260807150804</v>
      </c>
      <c r="V10" s="2">
        <f>'06'!Y9</f>
        <v>9.7495785330889611</v>
      </c>
      <c r="W10" s="2">
        <f>'07'!Y9</f>
        <v>9.3794545735547583</v>
      </c>
      <c r="X10" s="2">
        <f>'08'!Y9</f>
        <v>9.6549650309681816</v>
      </c>
      <c r="Y10" s="2">
        <f>'09'!Y9</f>
        <v>9.4340070012556936</v>
      </c>
      <c r="AA10" s="2">
        <f>'99'!AA9</f>
        <v>13.387893568747462</v>
      </c>
      <c r="AB10" s="2">
        <f>'00'!AA9</f>
        <v>13.904576419174123</v>
      </c>
      <c r="AC10" s="2">
        <f>'01'!AA9</f>
        <v>16.544664399156929</v>
      </c>
      <c r="AD10" s="2">
        <f>'02'!AA9</f>
        <v>19.125257286732886</v>
      </c>
      <c r="AE10" s="2">
        <f>'03'!AA9</f>
        <v>20.860323062956468</v>
      </c>
      <c r="AF10" s="2">
        <f>'04'!AA9</f>
        <v>22.862172156304421</v>
      </c>
      <c r="AG10" s="2">
        <f>'05'!AA9</f>
        <v>25.841280062924387</v>
      </c>
      <c r="AH10" s="2">
        <f>'06'!AA9</f>
        <v>32.011946541145072</v>
      </c>
      <c r="AI10" s="2">
        <f>'07'!AA9</f>
        <v>34.140846700781715</v>
      </c>
      <c r="AJ10" s="2">
        <f>'08'!AA9</f>
        <v>38.379803967630018</v>
      </c>
      <c r="AK10" s="2">
        <f>'09'!AA9</f>
        <v>40.231076128418593</v>
      </c>
      <c r="AM10" s="2">
        <f>'99'!AC9</f>
        <v>9.2771661220959789</v>
      </c>
      <c r="AN10" s="2">
        <f>'00'!AC9</f>
        <v>9.5962784127885143</v>
      </c>
      <c r="AO10" s="2">
        <f>'01'!AC9</f>
        <v>11.586792337962697</v>
      </c>
      <c r="AP10" s="2">
        <f>'02'!AC9</f>
        <v>11.831603831562749</v>
      </c>
      <c r="AQ10" s="2">
        <f>'03'!AC9</f>
        <v>12.728630916984924</v>
      </c>
      <c r="AR10" s="2">
        <f>'04'!AC9</f>
        <v>14.89562380259267</v>
      </c>
      <c r="AS10" s="2">
        <f>'05'!AC9</f>
        <v>15.909634221251274</v>
      </c>
      <c r="AT10" s="2">
        <f>'06'!AC9</f>
        <v>19.398186607516081</v>
      </c>
      <c r="AU10" s="2">
        <f>'07'!AC9</f>
        <v>18.460699297463552</v>
      </c>
      <c r="AV10" s="2">
        <f>'08'!AC9</f>
        <v>17.628213905160095</v>
      </c>
      <c r="AW10" s="2">
        <f>'09'!AC9</f>
        <v>18.337619987694719</v>
      </c>
    </row>
    <row r="11" spans="1:49" x14ac:dyDescent="0.25">
      <c r="A11" t="str">
        <f>'09'!A10</f>
        <v>Pulp, Paper, Paper , Printing and Publishing</v>
      </c>
      <c r="C11" s="2">
        <f>'99'!W10</f>
        <v>1.8284302230473812</v>
      </c>
      <c r="D11" s="2">
        <f>'00'!W10</f>
        <v>1.8844728141605027</v>
      </c>
      <c r="E11" s="2">
        <f>'01'!W10</f>
        <v>1.8814339005041898</v>
      </c>
      <c r="F11" s="2">
        <f>'02'!W10</f>
        <v>1.7961238773030568</v>
      </c>
      <c r="G11" s="2">
        <f>'03'!W10</f>
        <v>1.7897191980442544</v>
      </c>
      <c r="H11" s="2">
        <f>'04'!W10</f>
        <v>1.7943160741697319</v>
      </c>
      <c r="I11" s="2">
        <f>'05'!W10</f>
        <v>1.7973453914573609</v>
      </c>
      <c r="J11" s="2">
        <f>'06'!W10</f>
        <v>1.8122742264174543</v>
      </c>
      <c r="K11" s="2">
        <f>'07'!W10</f>
        <v>1.8432969864605242</v>
      </c>
      <c r="L11" s="2">
        <f>'08'!W10</f>
        <v>1.884029056748294</v>
      </c>
      <c r="M11" s="2">
        <f>'09'!W10</f>
        <v>1.7812020565575801</v>
      </c>
      <c r="O11" s="2">
        <f>'99'!Y10</f>
        <v>4.0002818087531189</v>
      </c>
      <c r="P11" s="2">
        <f>'00'!Y10</f>
        <v>3.9598234083637283</v>
      </c>
      <c r="Q11" s="2">
        <f>'01'!Y10</f>
        <v>3.5895402852680292</v>
      </c>
      <c r="R11" s="2">
        <f>'02'!Y10</f>
        <v>3.4459768711691408</v>
      </c>
      <c r="S11" s="2">
        <f>'03'!Y10</f>
        <v>3.3881621825994346</v>
      </c>
      <c r="T11" s="2">
        <f>'04'!Y10</f>
        <v>3.2961658135801311</v>
      </c>
      <c r="U11" s="2">
        <f>'05'!Y10</f>
        <v>3.2855304163745274</v>
      </c>
      <c r="V11" s="2">
        <f>'06'!Y10</f>
        <v>3.1526197038412476</v>
      </c>
      <c r="W11" s="2">
        <f>'07'!Y10</f>
        <v>3.1300713664142896</v>
      </c>
      <c r="X11" s="2">
        <f>'08'!Y10</f>
        <v>3.2169435032086056</v>
      </c>
      <c r="Y11" s="2">
        <f>'09'!Y10</f>
        <v>2.8248370797396198</v>
      </c>
      <c r="AA11" s="2">
        <f>'99'!AA10</f>
        <v>5.5483771674161382</v>
      </c>
      <c r="AB11" s="2">
        <f>'00'!AA10</f>
        <v>5.7887636429323459</v>
      </c>
      <c r="AC11" s="2">
        <f>'01'!AA10</f>
        <v>6.3134620177580638</v>
      </c>
      <c r="AD11" s="2">
        <f>'02'!AA10</f>
        <v>6.5281068078144129</v>
      </c>
      <c r="AE11" s="2">
        <f>'03'!AA10</f>
        <v>6.8257974832497998</v>
      </c>
      <c r="AF11" s="2">
        <f>'04'!AA10</f>
        <v>7.2212286839495263</v>
      </c>
      <c r="AG11" s="2">
        <f>'05'!AA10</f>
        <v>7.8159382937140691</v>
      </c>
      <c r="AH11" s="2">
        <f>'06'!AA10</f>
        <v>8.1025675409238875</v>
      </c>
      <c r="AI11" s="2">
        <f>'07'!AA10</f>
        <v>8.6723342347596013</v>
      </c>
      <c r="AJ11" s="2">
        <f>'08'!AA10</f>
        <v>9.5063013140085335</v>
      </c>
      <c r="AK11" s="2">
        <f>'09'!AA10</f>
        <v>9.9304093323079758</v>
      </c>
      <c r="AM11" s="2">
        <f>'99'!AC10</f>
        <v>5.1939750714199073</v>
      </c>
      <c r="AN11" s="2">
        <f>'00'!AC10</f>
        <v>5.1422486779778431</v>
      </c>
      <c r="AO11" s="2">
        <f>'01'!AC10</f>
        <v>5.7391281407671064</v>
      </c>
      <c r="AP11" s="2">
        <f>'02'!AC10</f>
        <v>5.6210446983874194</v>
      </c>
      <c r="AQ11" s="2">
        <f>'03'!AC10</f>
        <v>5.9444378647095277</v>
      </c>
      <c r="AR11" s="2">
        <f>'04'!AC10</f>
        <v>5.9353142822484841</v>
      </c>
      <c r="AS11" s="2">
        <f>'05'!AC10</f>
        <v>5.8148305793028845</v>
      </c>
      <c r="AT11" s="2">
        <f>'06'!AC10</f>
        <v>5.5794293186494324</v>
      </c>
      <c r="AU11" s="2">
        <f>'07'!AC10</f>
        <v>5.5662488664790093</v>
      </c>
      <c r="AV11" s="2">
        <f>'08'!AC10</f>
        <v>5.300297161007113</v>
      </c>
      <c r="AW11" s="2">
        <f>'09'!AC10</f>
        <v>6.2736775775871534</v>
      </c>
    </row>
    <row r="12" spans="1:49" x14ac:dyDescent="0.25">
      <c r="A12" t="str">
        <f>'09'!A11</f>
        <v>Coke, Refined Petroleum and Nuclear Fuel</v>
      </c>
      <c r="C12" s="2">
        <f>'99'!W11</f>
        <v>1.0441299813685445</v>
      </c>
      <c r="D12" s="2">
        <f>'00'!W11</f>
        <v>1.132297539333156</v>
      </c>
      <c r="E12" s="2">
        <f>'01'!W11</f>
        <v>1.0576298996627718</v>
      </c>
      <c r="F12" s="2">
        <f>'02'!W11</f>
        <v>1.0619310650531075</v>
      </c>
      <c r="G12" s="2">
        <f>'03'!W11</f>
        <v>1.0796270068235563</v>
      </c>
      <c r="H12" s="2">
        <f>'04'!W11</f>
        <v>1.0986258158675255</v>
      </c>
      <c r="I12" s="2">
        <f>'05'!W11</f>
        <v>1.192372269541242</v>
      </c>
      <c r="J12" s="2">
        <f>'06'!W11</f>
        <v>1.2729243812845936</v>
      </c>
      <c r="K12" s="2">
        <f>'07'!W11</f>
        <v>1.3909803136101271</v>
      </c>
      <c r="L12" s="2">
        <f>'08'!W11</f>
        <v>1.4201344058727832</v>
      </c>
      <c r="M12" s="2">
        <f>'09'!W11</f>
        <v>1.2627157120992529</v>
      </c>
      <c r="O12" s="2">
        <f>'99'!Y11</f>
        <v>2.3114040586920881</v>
      </c>
      <c r="P12" s="2">
        <f>'00'!Y11</f>
        <v>2.2476145226604127</v>
      </c>
      <c r="Q12" s="2">
        <f>'01'!Y11</f>
        <v>2.1469535735696605</v>
      </c>
      <c r="R12" s="2">
        <f>'02'!Y11</f>
        <v>2.2958703939791985</v>
      </c>
      <c r="S12" s="2">
        <f>'03'!Y11</f>
        <v>2.0924976123945851</v>
      </c>
      <c r="T12" s="2">
        <f>'04'!Y11</f>
        <v>2.1388467826679487</v>
      </c>
      <c r="U12" s="2">
        <f>'05'!Y11</f>
        <v>2.1995133043837369</v>
      </c>
      <c r="V12" s="2">
        <f>'06'!Y11</f>
        <v>2.1715714073045671</v>
      </c>
      <c r="W12" s="2">
        <f>'07'!Y11</f>
        <v>2.1735187494724015</v>
      </c>
      <c r="X12" s="2">
        <f>'08'!Y11</f>
        <v>2.1895260005009578</v>
      </c>
      <c r="Y12" s="2">
        <f>'09'!Y11</f>
        <v>2.0450443124141877</v>
      </c>
      <c r="AA12" s="2">
        <f>'99'!AA11</f>
        <v>4.0381121336082497</v>
      </c>
      <c r="AB12" s="2">
        <f>'00'!AA11</f>
        <v>4.3369830937582519</v>
      </c>
      <c r="AC12" s="2">
        <f>'01'!AA11</f>
        <v>5.0964365510903393</v>
      </c>
      <c r="AD12" s="2">
        <f>'02'!AA11</f>
        <v>5.9253052256543208</v>
      </c>
      <c r="AE12" s="2">
        <f>'03'!AA11</f>
        <v>6.1605987152140651</v>
      </c>
      <c r="AF12" s="2">
        <f>'04'!AA11</f>
        <v>6.5947508589894506</v>
      </c>
      <c r="AG12" s="2">
        <f>'05'!AA11</f>
        <v>6.674290389545563</v>
      </c>
      <c r="AH12" s="2">
        <f>'06'!AA11</f>
        <v>6.4468617972505369</v>
      </c>
      <c r="AI12" s="2">
        <f>'07'!AA11</f>
        <v>6.8104782282138689</v>
      </c>
      <c r="AJ12" s="2">
        <f>'08'!AA11</f>
        <v>7.4359994290325666</v>
      </c>
      <c r="AK12" s="2">
        <f>'09'!AA11</f>
        <v>7.5334031319590027</v>
      </c>
      <c r="AM12" s="2">
        <f>'99'!AC11</f>
        <v>2.6067117936864892</v>
      </c>
      <c r="AN12" s="2">
        <f>'00'!AC11</f>
        <v>2.6430200869070788</v>
      </c>
      <c r="AO12" s="2">
        <f>'01'!AC11</f>
        <v>3.0505864518671775</v>
      </c>
      <c r="AP12" s="2">
        <f>'02'!AC11</f>
        <v>3.0431029308209472</v>
      </c>
      <c r="AQ12" s="2">
        <f>'03'!AC11</f>
        <v>3.1330256721701946</v>
      </c>
      <c r="AR12" s="2">
        <f>'04'!AC11</f>
        <v>3.3080888425327695</v>
      </c>
      <c r="AS12" s="2">
        <f>'05'!AC11</f>
        <v>3.1263212071783371</v>
      </c>
      <c r="AT12" s="2">
        <f>'06'!AC11</f>
        <v>2.7993389915470699</v>
      </c>
      <c r="AU12" s="2">
        <f>'07'!AC11</f>
        <v>2.9303426437864997</v>
      </c>
      <c r="AV12" s="2">
        <f>'08'!AC11</f>
        <v>2.3464557642912358</v>
      </c>
      <c r="AW12" s="2">
        <f>'09'!AC11</f>
        <v>3.769461286653204</v>
      </c>
    </row>
    <row r="13" spans="1:49" x14ac:dyDescent="0.25">
      <c r="A13" t="str">
        <f>'09'!A12</f>
        <v>Chemicals and Chemical Products</v>
      </c>
      <c r="C13" s="2">
        <f>'99'!W12</f>
        <v>1.6116968605441189</v>
      </c>
      <c r="D13" s="2">
        <f>'00'!W12</f>
        <v>1.7425067931911529</v>
      </c>
      <c r="E13" s="2">
        <f>'01'!W12</f>
        <v>1.7681130204931303</v>
      </c>
      <c r="F13" s="2">
        <f>'02'!W12</f>
        <v>1.705373963170425</v>
      </c>
      <c r="G13" s="2">
        <f>'03'!W12</f>
        <v>1.7069952187789978</v>
      </c>
      <c r="H13" s="2">
        <f>'04'!W12</f>
        <v>1.7606298809548824</v>
      </c>
      <c r="I13" s="2">
        <f>'05'!W12</f>
        <v>1.7666431590070555</v>
      </c>
      <c r="J13" s="2">
        <f>'06'!W12</f>
        <v>1.8165864348541518</v>
      </c>
      <c r="K13" s="2">
        <f>'07'!W12</f>
        <v>1.9655198291726874</v>
      </c>
      <c r="L13" s="2">
        <f>'08'!W12</f>
        <v>1.9716514219210697</v>
      </c>
      <c r="M13" s="2">
        <f>'09'!W12</f>
        <v>1.8564349402804035</v>
      </c>
      <c r="O13" s="2">
        <f>'99'!Y12</f>
        <v>3.5397437529971234</v>
      </c>
      <c r="P13" s="2">
        <f>'00'!Y12</f>
        <v>3.5636262694870031</v>
      </c>
      <c r="Q13" s="2">
        <f>'01'!Y12</f>
        <v>3.2069403858241561</v>
      </c>
      <c r="R13" s="2">
        <f>'02'!Y12</f>
        <v>3.0757552545178717</v>
      </c>
      <c r="S13" s="2">
        <f>'03'!Y12</f>
        <v>3.1766037972850549</v>
      </c>
      <c r="T13" s="2">
        <f>'04'!Y12</f>
        <v>3.4019671274427705</v>
      </c>
      <c r="U13" s="2">
        <f>'05'!Y12</f>
        <v>3.7164835139299357</v>
      </c>
      <c r="V13" s="2">
        <f>'06'!Y12</f>
        <v>3.8877433839452875</v>
      </c>
      <c r="W13" s="2">
        <f>'07'!Y12</f>
        <v>4.0409608492713822</v>
      </c>
      <c r="X13" s="2">
        <f>'08'!Y12</f>
        <v>4.00601685087031</v>
      </c>
      <c r="Y13" s="2">
        <f>'09'!Y12</f>
        <v>3.2377693585394085</v>
      </c>
      <c r="AA13" s="2">
        <f>'99'!AA12</f>
        <v>4.5859838808594544</v>
      </c>
      <c r="AB13" s="2">
        <f>'00'!AA12</f>
        <v>4.5809583561416387</v>
      </c>
      <c r="AC13" s="2">
        <f>'01'!AA12</f>
        <v>5.2165066529593016</v>
      </c>
      <c r="AD13" s="2">
        <f>'02'!AA12</f>
        <v>5.780379965101659</v>
      </c>
      <c r="AE13" s="2">
        <f>'03'!AA12</f>
        <v>6.3073919805706797</v>
      </c>
      <c r="AF13" s="2">
        <f>'04'!AA12</f>
        <v>7.1169156926081669</v>
      </c>
      <c r="AG13" s="2">
        <f>'05'!AA12</f>
        <v>7.472130156027565</v>
      </c>
      <c r="AH13" s="2">
        <f>'06'!AA12</f>
        <v>8.2877293613361154</v>
      </c>
      <c r="AI13" s="2">
        <f>'07'!AA12</f>
        <v>8.8795622980224671</v>
      </c>
      <c r="AJ13" s="2">
        <f>'08'!AA12</f>
        <v>9.5299597812876868</v>
      </c>
      <c r="AK13" s="2">
        <f>'09'!AA12</f>
        <v>11.063344238854913</v>
      </c>
      <c r="AM13" s="2">
        <f>'99'!AC12</f>
        <v>2.5358752678763961</v>
      </c>
      <c r="AN13" s="2">
        <f>'00'!AC12</f>
        <v>2.309659714441763</v>
      </c>
      <c r="AO13" s="2">
        <f>'01'!AC12</f>
        <v>2.6238073377221962</v>
      </c>
      <c r="AP13" s="2">
        <f>'02'!AC12</f>
        <v>2.6621521994884132</v>
      </c>
      <c r="AQ13" s="2">
        <f>'03'!AC12</f>
        <v>2.7832878850663936</v>
      </c>
      <c r="AR13" s="2">
        <f>'04'!AC12</f>
        <v>2.8523256034184463</v>
      </c>
      <c r="AS13" s="2">
        <f>'05'!AC12</f>
        <v>2.8437057385701485</v>
      </c>
      <c r="AT13" s="2">
        <f>'06'!AC12</f>
        <v>2.9639188720887857</v>
      </c>
      <c r="AU13" s="2">
        <f>'07'!AC12</f>
        <v>2.9858622300790634</v>
      </c>
      <c r="AV13" s="2">
        <f>'08'!AC12</f>
        <v>2.7947199186334659</v>
      </c>
      <c r="AW13" s="2">
        <f>'09'!AC12</f>
        <v>3.5727196381132154</v>
      </c>
    </row>
    <row r="14" spans="1:49" x14ac:dyDescent="0.25">
      <c r="A14" t="str">
        <f>'09'!A13</f>
        <v>Rubber and Plastics</v>
      </c>
      <c r="C14" s="2">
        <f>'99'!W13</f>
        <v>3.757905414740482</v>
      </c>
      <c r="D14" s="2">
        <f>'00'!W13</f>
        <v>4.0384733498687915</v>
      </c>
      <c r="E14" s="2">
        <f>'01'!W13</f>
        <v>4.0159919648339448</v>
      </c>
      <c r="F14" s="2">
        <f>'02'!W13</f>
        <v>4.0349817251437887</v>
      </c>
      <c r="G14" s="2">
        <f>'03'!W13</f>
        <v>4.0584989555482931</v>
      </c>
      <c r="H14" s="2">
        <f>'04'!W13</f>
        <v>4.0842839243903386</v>
      </c>
      <c r="I14" s="2">
        <f>'05'!W13</f>
        <v>4.0951395413788205</v>
      </c>
      <c r="J14" s="2">
        <f>'06'!W13</f>
        <v>4.1847870080935046</v>
      </c>
      <c r="K14" s="2">
        <f>'07'!W13</f>
        <v>4.2608205700419397</v>
      </c>
      <c r="L14" s="2">
        <f>'08'!W13</f>
        <v>4.4983382410036938</v>
      </c>
      <c r="M14" s="2">
        <f>'09'!W13</f>
        <v>4.0989225052392335</v>
      </c>
      <c r="O14" s="2">
        <f>'99'!Y13</f>
        <v>8.0828693984101303</v>
      </c>
      <c r="P14" s="2">
        <f>'00'!Y13</f>
        <v>7.754473040664041</v>
      </c>
      <c r="Q14" s="2">
        <f>'01'!Y13</f>
        <v>7.2727912124334164</v>
      </c>
      <c r="R14" s="2">
        <f>'02'!Y13</f>
        <v>8.3594393905926356</v>
      </c>
      <c r="S14" s="2">
        <f>'03'!Y13</f>
        <v>8.7227830383354323</v>
      </c>
      <c r="T14" s="2">
        <f>'04'!Y13</f>
        <v>8.787415654900121</v>
      </c>
      <c r="U14" s="2">
        <f>'05'!Y13</f>
        <v>8.7211692415470452</v>
      </c>
      <c r="V14" s="2">
        <f>'06'!Y13</f>
        <v>8.7235001122087663</v>
      </c>
      <c r="W14" s="2">
        <f>'07'!Y13</f>
        <v>8.8847068455823432</v>
      </c>
      <c r="X14" s="2">
        <f>'08'!Y13</f>
        <v>8.9109593049166822</v>
      </c>
      <c r="Y14" s="2">
        <f>'09'!Y13</f>
        <v>7.3779153564119984</v>
      </c>
      <c r="AA14" s="2">
        <f>'99'!AA13</f>
        <v>6.2408224361768037</v>
      </c>
      <c r="AB14" s="2">
        <f>'00'!AA13</f>
        <v>6.7937564685516802</v>
      </c>
      <c r="AC14" s="2">
        <f>'01'!AA13</f>
        <v>7.9678362164436765</v>
      </c>
      <c r="AD14" s="2">
        <f>'02'!AA13</f>
        <v>8.3261712395639922</v>
      </c>
      <c r="AE14" s="2">
        <f>'03'!AA13</f>
        <v>9.6221112881478241</v>
      </c>
      <c r="AF14" s="2">
        <f>'04'!AA13</f>
        <v>9.2980388639103797</v>
      </c>
      <c r="AG14" s="2">
        <f>'05'!AA13</f>
        <v>10.512710779524889</v>
      </c>
      <c r="AH14" s="2">
        <f>'06'!AA13</f>
        <v>11.886434054091962</v>
      </c>
      <c r="AI14" s="2">
        <f>'07'!AA13</f>
        <v>12.704507166046495</v>
      </c>
      <c r="AJ14" s="2">
        <f>'08'!AA13</f>
        <v>14.640947968017084</v>
      </c>
      <c r="AK14" s="2">
        <f>'09'!AA13</f>
        <v>15.130394259652078</v>
      </c>
      <c r="AM14" s="2">
        <f>'99'!AC13</f>
        <v>4.4427900541342638</v>
      </c>
      <c r="AN14" s="2">
        <f>'00'!AC13</f>
        <v>4.2215715386719745</v>
      </c>
      <c r="AO14" s="2">
        <f>'01'!AC13</f>
        <v>5.3099792230561231</v>
      </c>
      <c r="AP14" s="2">
        <f>'02'!AC13</f>
        <v>5.0487176871757873</v>
      </c>
      <c r="AQ14" s="2">
        <f>'03'!AC13</f>
        <v>5.6470853100259086</v>
      </c>
      <c r="AR14" s="2">
        <f>'04'!AC13</f>
        <v>4.5531936715076196</v>
      </c>
      <c r="AS14" s="2">
        <f>'05'!AC13</f>
        <v>5.1178030010231614</v>
      </c>
      <c r="AT14" s="2">
        <f>'06'!AC13</f>
        <v>4.968668128054996</v>
      </c>
      <c r="AU14" s="2">
        <f>'07'!AC13</f>
        <v>4.8768271352875345</v>
      </c>
      <c r="AV14" s="2">
        <f>'08'!AC13</f>
        <v>4.3089337459493553</v>
      </c>
      <c r="AW14" s="2">
        <f>'09'!AC13</f>
        <v>5.4335199635733655</v>
      </c>
    </row>
    <row r="15" spans="1:49" x14ac:dyDescent="0.25">
      <c r="A15" t="str">
        <f>'09'!A14</f>
        <v>Other Non-Metallic Mineral</v>
      </c>
      <c r="C15" s="2">
        <f>'99'!W14</f>
        <v>5.5429661493855527</v>
      </c>
      <c r="D15" s="2">
        <f>'00'!W14</f>
        <v>5.385318149093715</v>
      </c>
      <c r="E15" s="2">
        <f>'01'!W14</f>
        <v>5.4729912091098658</v>
      </c>
      <c r="F15" s="2">
        <f>'02'!W14</f>
        <v>5.6333440230340805</v>
      </c>
      <c r="G15" s="2">
        <f>'03'!W14</f>
        <v>5.8360478845145662</v>
      </c>
      <c r="H15" s="2">
        <f>'04'!W14</f>
        <v>5.7999671136198314</v>
      </c>
      <c r="I15" s="2">
        <f>'05'!W14</f>
        <v>5.7842589732798118</v>
      </c>
      <c r="J15" s="2">
        <f>'06'!W14</f>
        <v>5.938073613802894</v>
      </c>
      <c r="K15" s="2">
        <f>'07'!W14</f>
        <v>6.0933897919492885</v>
      </c>
      <c r="L15" s="2">
        <f>'08'!W14</f>
        <v>6.1620158117559161</v>
      </c>
      <c r="M15" s="2">
        <f>'09'!W14</f>
        <v>5.7009552343968304</v>
      </c>
      <c r="O15" s="2">
        <f>'99'!Y14</f>
        <v>14.903234936054092</v>
      </c>
      <c r="P15" s="2">
        <f>'00'!Y14</f>
        <v>14.721434537424596</v>
      </c>
      <c r="Q15" s="2">
        <f>'01'!Y14</f>
        <v>12.881742788394268</v>
      </c>
      <c r="R15" s="2">
        <f>'02'!Y14</f>
        <v>13.663050849476905</v>
      </c>
      <c r="S15" s="2">
        <f>'03'!Y14</f>
        <v>13.400022560091587</v>
      </c>
      <c r="T15" s="2">
        <f>'04'!Y14</f>
        <v>13.442819678510814</v>
      </c>
      <c r="U15" s="2">
        <f>'05'!Y14</f>
        <v>13.939376488448426</v>
      </c>
      <c r="V15" s="2">
        <f>'06'!Y14</f>
        <v>14.230505362732274</v>
      </c>
      <c r="W15" s="2">
        <f>'07'!Y14</f>
        <v>13.63685075796146</v>
      </c>
      <c r="X15" s="2">
        <f>'08'!Y14</f>
        <v>13.199748224680407</v>
      </c>
      <c r="Y15" s="2">
        <f>'09'!Y14</f>
        <v>10.974175795512149</v>
      </c>
      <c r="AA15" s="2">
        <f>'99'!AA14</f>
        <v>11.045653167243019</v>
      </c>
      <c r="AB15" s="2">
        <f>'00'!AA14</f>
        <v>10.118042834652526</v>
      </c>
      <c r="AC15" s="2">
        <f>'01'!AA14</f>
        <v>10.036579194531527</v>
      </c>
      <c r="AD15" s="2">
        <f>'02'!AA14</f>
        <v>10.079252716538013</v>
      </c>
      <c r="AE15" s="2">
        <f>'03'!AA14</f>
        <v>15.342830804426583</v>
      </c>
      <c r="AF15" s="2">
        <f>'04'!AA14</f>
        <v>20.20811391372046</v>
      </c>
      <c r="AG15" s="2">
        <f>'05'!AA14</f>
        <v>26.308809076783312</v>
      </c>
      <c r="AH15" s="2">
        <f>'06'!AA14</f>
        <v>33.902451199385141</v>
      </c>
      <c r="AI15" s="2">
        <f>'07'!AA14</f>
        <v>37.644302211314454</v>
      </c>
      <c r="AJ15" s="2">
        <f>'08'!AA14</f>
        <v>45.549519090456243</v>
      </c>
      <c r="AK15" s="2">
        <f>'09'!AA14</f>
        <v>51.411524477434909</v>
      </c>
      <c r="AM15" s="2">
        <f>'99'!AC14</f>
        <v>6.3771311530840773</v>
      </c>
      <c r="AN15" s="2">
        <f>'00'!AC14</f>
        <v>5.5487655387396151</v>
      </c>
      <c r="AO15" s="2">
        <f>'01'!AC14</f>
        <v>5.8304838834605572</v>
      </c>
      <c r="AP15" s="2">
        <f>'02'!AC14</f>
        <v>5.7101515346163056</v>
      </c>
      <c r="AQ15" s="2">
        <f>'03'!AC14</f>
        <v>7.4830192091334666</v>
      </c>
      <c r="AR15" s="2">
        <f>'04'!AC14</f>
        <v>9.1490165712424876</v>
      </c>
      <c r="AS15" s="2">
        <f>'05'!AC14</f>
        <v>11.242040754966993</v>
      </c>
      <c r="AT15" s="2">
        <f>'06'!AC14</f>
        <v>13.730440245710836</v>
      </c>
      <c r="AU15" s="2">
        <f>'07'!AC14</f>
        <v>15.549248714034915</v>
      </c>
      <c r="AV15" s="2">
        <f>'08'!AC14</f>
        <v>16.124940715619655</v>
      </c>
      <c r="AW15" s="2">
        <f>'09'!AC14</f>
        <v>19.598502830167316</v>
      </c>
    </row>
    <row r="16" spans="1:49" x14ac:dyDescent="0.25">
      <c r="A16" t="str">
        <f>'09'!A15</f>
        <v>Basic Metals and Fabricated Metal</v>
      </c>
      <c r="C16" s="2">
        <f>'99'!W15</f>
        <v>4.5805630654753973</v>
      </c>
      <c r="D16" s="2">
        <f>'00'!W15</f>
        <v>4.7824333583048899</v>
      </c>
      <c r="E16" s="2">
        <f>'01'!W15</f>
        <v>4.923604089818566</v>
      </c>
      <c r="F16" s="2">
        <f>'02'!W15</f>
        <v>4.8545450688604417</v>
      </c>
      <c r="G16" s="2">
        <f>'03'!W15</f>
        <v>5.0019042477737994</v>
      </c>
      <c r="H16" s="2">
        <f>'04'!W15</f>
        <v>5.3024621605971447</v>
      </c>
      <c r="I16" s="2">
        <f>'05'!W15</f>
        <v>5.3950149236151406</v>
      </c>
      <c r="J16" s="2">
        <f>'06'!W15</f>
        <v>5.6699996870159382</v>
      </c>
      <c r="K16" s="2">
        <f>'07'!W15</f>
        <v>5.8139342144658324</v>
      </c>
      <c r="L16" s="2">
        <f>'08'!W15</f>
        <v>5.9260511724782132</v>
      </c>
      <c r="M16" s="2">
        <f>'09'!W15</f>
        <v>5.9186501631565998</v>
      </c>
      <c r="O16" s="2">
        <f>'99'!Y15</f>
        <v>8.5762745331518779</v>
      </c>
      <c r="P16" s="2">
        <f>'00'!Y15</f>
        <v>8.6977531938671451</v>
      </c>
      <c r="Q16" s="2">
        <f>'01'!Y15</f>
        <v>8.2743165317569343</v>
      </c>
      <c r="R16" s="2">
        <f>'02'!Y15</f>
        <v>9.034357244832</v>
      </c>
      <c r="S16" s="2">
        <f>'03'!Y15</f>
        <v>9.1048561980987195</v>
      </c>
      <c r="T16" s="2">
        <f>'04'!Y15</f>
        <v>10.326427352333353</v>
      </c>
      <c r="U16" s="2">
        <f>'05'!Y15</f>
        <v>10.403598441460513</v>
      </c>
      <c r="V16" s="2">
        <f>'06'!Y15</f>
        <v>10.606738689743118</v>
      </c>
      <c r="W16" s="2">
        <f>'07'!Y15</f>
        <v>10.671663085747685</v>
      </c>
      <c r="X16" s="2">
        <f>'08'!Y15</f>
        <v>11.137667562061104</v>
      </c>
      <c r="Y16" s="2">
        <f>'09'!Y15</f>
        <v>10.097869627316438</v>
      </c>
      <c r="AA16" s="2">
        <f>'99'!AA15</f>
        <v>12.899190959929998</v>
      </c>
      <c r="AB16" s="2">
        <f>'00'!AA15</f>
        <v>13.220402466047174</v>
      </c>
      <c r="AC16" s="2">
        <f>'01'!AA15</f>
        <v>14.315745523463068</v>
      </c>
      <c r="AD16" s="2">
        <f>'02'!AA15</f>
        <v>14.390856701491971</v>
      </c>
      <c r="AE16" s="2">
        <f>'03'!AA15</f>
        <v>15.118996336969465</v>
      </c>
      <c r="AF16" s="2">
        <f>'04'!AA15</f>
        <v>15.886128577096018</v>
      </c>
      <c r="AG16" s="2">
        <f>'05'!AA15</f>
        <v>16.892924862764154</v>
      </c>
      <c r="AH16" s="2">
        <f>'06'!AA15</f>
        <v>19.068170944354485</v>
      </c>
      <c r="AI16" s="2">
        <f>'07'!AA15</f>
        <v>20.252352949187681</v>
      </c>
      <c r="AJ16" s="2">
        <f>'08'!AA15</f>
        <v>22.699101396696928</v>
      </c>
      <c r="AK16" s="2">
        <f>'09'!AA15</f>
        <v>25.098428142425387</v>
      </c>
      <c r="AM16" s="2">
        <f>'99'!AC15</f>
        <v>7.3000865048560044</v>
      </c>
      <c r="AN16" s="2">
        <f>'00'!AC15</f>
        <v>7.0942381439529782</v>
      </c>
      <c r="AO16" s="2">
        <f>'01'!AC15</f>
        <v>8.4151143756308553</v>
      </c>
      <c r="AP16" s="2">
        <f>'02'!AC15</f>
        <v>7.3789266029910587</v>
      </c>
      <c r="AQ16" s="2">
        <f>'03'!AC15</f>
        <v>7.1026497815138772</v>
      </c>
      <c r="AR16" s="2">
        <f>'04'!AC15</f>
        <v>6.2509513082910795</v>
      </c>
      <c r="AS16" s="2">
        <f>'05'!AC15</f>
        <v>6.0601269939950759</v>
      </c>
      <c r="AT16" s="2">
        <f>'06'!AC15</f>
        <v>6.0147935114630604</v>
      </c>
      <c r="AU16" s="2">
        <f>'07'!AC15</f>
        <v>5.5845053429223048</v>
      </c>
      <c r="AV16" s="2">
        <f>'08'!AC15</f>
        <v>5.0801169190786304</v>
      </c>
      <c r="AW16" s="2">
        <f>'09'!AC15</f>
        <v>7.6126030924102404</v>
      </c>
    </row>
    <row r="17" spans="1:49" x14ac:dyDescent="0.25">
      <c r="A17" t="str">
        <f>'09'!A16</f>
        <v>Machinery, Nec</v>
      </c>
      <c r="C17" s="2">
        <f>'99'!W16</f>
        <v>0.85925124313390722</v>
      </c>
      <c r="D17" s="2">
        <f>'00'!W16</f>
        <v>0.85204383843321196</v>
      </c>
      <c r="E17" s="2">
        <f>'01'!W16</f>
        <v>0.90553320262246928</v>
      </c>
      <c r="F17" s="2">
        <f>'02'!W16</f>
        <v>0.90300804764427933</v>
      </c>
      <c r="G17" s="2">
        <f>'03'!W16</f>
        <v>0.94465887544553395</v>
      </c>
      <c r="H17" s="2">
        <f>'04'!W16</f>
        <v>0.98835580477724272</v>
      </c>
      <c r="I17" s="2">
        <f>'05'!W16</f>
        <v>0.99390222973089126</v>
      </c>
      <c r="J17" s="2">
        <f>'06'!W16</f>
        <v>1.0385174340149905</v>
      </c>
      <c r="K17" s="2">
        <f>'07'!W16</f>
        <v>1.0287670957716462</v>
      </c>
      <c r="L17" s="2">
        <f>'08'!W16</f>
        <v>1.0656470657114354</v>
      </c>
      <c r="M17" s="2">
        <f>'09'!W16</f>
        <v>0.98899498566296351</v>
      </c>
      <c r="O17" s="2">
        <f>'99'!Y16</f>
        <v>0.74510811627825213</v>
      </c>
      <c r="P17" s="2">
        <f>'00'!Y16</f>
        <v>0.7182984904120242</v>
      </c>
      <c r="Q17" s="2">
        <f>'01'!Y16</f>
        <v>0.69369501334956418</v>
      </c>
      <c r="R17" s="2">
        <f>'02'!Y16</f>
        <v>0.69195167909874233</v>
      </c>
      <c r="S17" s="2">
        <f>'03'!Y16</f>
        <v>0.71857019136645339</v>
      </c>
      <c r="T17" s="2">
        <f>'04'!Y16</f>
        <v>0.76714712123739315</v>
      </c>
      <c r="U17" s="2">
        <f>'05'!Y16</f>
        <v>0.77129592781034984</v>
      </c>
      <c r="V17" s="2">
        <f>'06'!Y16</f>
        <v>0.80770376772716002</v>
      </c>
      <c r="W17" s="2">
        <f>'07'!Y16</f>
        <v>0.83578175929534371</v>
      </c>
      <c r="X17" s="2">
        <f>'08'!Y16</f>
        <v>0.8348087117850147</v>
      </c>
      <c r="Y17" s="2">
        <f>'09'!Y16</f>
        <v>0.77592737953614654</v>
      </c>
      <c r="AA17" s="2">
        <f>'99'!AA16</f>
        <v>1.2849289999092188</v>
      </c>
      <c r="AB17" s="2">
        <f>'00'!AA16</f>
        <v>1.3670303780134152</v>
      </c>
      <c r="AC17" s="2">
        <f>'01'!AA16</f>
        <v>1.5271442956460097</v>
      </c>
      <c r="AD17" s="2">
        <f>'02'!AA16</f>
        <v>1.5667694329410913</v>
      </c>
      <c r="AE17" s="2">
        <f>'03'!AA16</f>
        <v>1.56399966497095</v>
      </c>
      <c r="AF17" s="2">
        <f>'04'!AA16</f>
        <v>1.0384473765828424</v>
      </c>
      <c r="AG17" s="2">
        <f>'05'!AA16</f>
        <v>1.051878438584434</v>
      </c>
      <c r="AH17" s="2">
        <f>'06'!AA16</f>
        <v>1.195302093172337</v>
      </c>
      <c r="AI17" s="2">
        <f>'07'!AA16</f>
        <v>1.3328907000104371</v>
      </c>
      <c r="AJ17" s="2">
        <f>'08'!AA16</f>
        <v>1.2666469240378757</v>
      </c>
      <c r="AK17" s="2">
        <f>'09'!AA16</f>
        <v>1.3529343083710883</v>
      </c>
      <c r="AM17" s="2">
        <f>'99'!AC16</f>
        <v>1.004122665847085</v>
      </c>
      <c r="AN17" s="2">
        <f>'00'!AC16</f>
        <v>1.087098431932553</v>
      </c>
      <c r="AO17" s="2">
        <f>'01'!AC16</f>
        <v>1.2300898707937975</v>
      </c>
      <c r="AP17" s="2">
        <f>'02'!AC16</f>
        <v>1.1343194018647966</v>
      </c>
      <c r="AQ17" s="2">
        <f>'03'!AC16</f>
        <v>1.1002167303322419</v>
      </c>
      <c r="AR17" s="2">
        <f>'04'!AC16</f>
        <v>0.68816279161206095</v>
      </c>
      <c r="AS17" s="2">
        <f>'05'!AC16</f>
        <v>0.6320239770974776</v>
      </c>
      <c r="AT17" s="2">
        <f>'06'!AC16</f>
        <v>0.65268625453636275</v>
      </c>
      <c r="AU17" s="2">
        <f>'07'!AC16</f>
        <v>0.61936628877201005</v>
      </c>
      <c r="AV17" s="2">
        <f>'08'!AC16</f>
        <v>0.55229576444566153</v>
      </c>
      <c r="AW17" s="2">
        <f>'09'!AC16</f>
        <v>0.70250593272719775</v>
      </c>
    </row>
    <row r="18" spans="1:49" x14ac:dyDescent="0.25">
      <c r="A18" t="str">
        <f>'09'!A17</f>
        <v>Electrical and Optical Equipment</v>
      </c>
      <c r="C18" s="2">
        <f>'99'!W17</f>
        <v>1.5256639520780007</v>
      </c>
      <c r="D18" s="2">
        <f>'00'!W17</f>
        <v>1.6762041811721513</v>
      </c>
      <c r="E18" s="2">
        <f>'01'!W17</f>
        <v>1.6462238758523773</v>
      </c>
      <c r="F18" s="2">
        <f>'02'!W17</f>
        <v>1.6410850149123417</v>
      </c>
      <c r="G18" s="2">
        <f>'03'!W17</f>
        <v>1.6595088240255111</v>
      </c>
      <c r="H18" s="2">
        <f>'04'!W17</f>
        <v>1.6816984002384954</v>
      </c>
      <c r="I18" s="2">
        <f>'05'!W17</f>
        <v>1.7017564522625055</v>
      </c>
      <c r="J18" s="2">
        <f>'06'!W17</f>
        <v>1.8806434841792601</v>
      </c>
      <c r="K18" s="2">
        <f>'07'!W17</f>
        <v>1.7332373608246379</v>
      </c>
      <c r="L18" s="2">
        <f>'08'!W17</f>
        <v>1.8105189584621613</v>
      </c>
      <c r="M18" s="2">
        <f>'09'!W17</f>
        <v>1.7826514799454771</v>
      </c>
      <c r="O18" s="2">
        <f>'99'!Y17</f>
        <v>1.4879663782489503</v>
      </c>
      <c r="P18" s="2">
        <f>'00'!Y17</f>
        <v>1.475351613790876</v>
      </c>
      <c r="Q18" s="2">
        <f>'01'!Y17</f>
        <v>1.3419660405780831</v>
      </c>
      <c r="R18" s="2">
        <f>'02'!Y17</f>
        <v>1.4553496651809192</v>
      </c>
      <c r="S18" s="2">
        <f>'03'!Y17</f>
        <v>1.5733197989722618</v>
      </c>
      <c r="T18" s="2">
        <f>'04'!Y17</f>
        <v>1.4702503216506362</v>
      </c>
      <c r="U18" s="2">
        <f>'05'!Y17</f>
        <v>1.5043430768822168</v>
      </c>
      <c r="V18" s="2">
        <f>'06'!Y17</f>
        <v>1.5040474572732512</v>
      </c>
      <c r="W18" s="2">
        <f>'07'!Y17</f>
        <v>1.6104855822056079</v>
      </c>
      <c r="X18" s="2">
        <f>'08'!Y17</f>
        <v>1.616492630198864</v>
      </c>
      <c r="Y18" s="2">
        <f>'09'!Y17</f>
        <v>1.5404627458237901</v>
      </c>
      <c r="AA18" s="2">
        <f>'99'!AA17</f>
        <v>1.8352699905323639</v>
      </c>
      <c r="AB18" s="2">
        <f>'00'!AA17</f>
        <v>1.8879220079847412</v>
      </c>
      <c r="AC18" s="2">
        <f>'01'!AA17</f>
        <v>2.2189994594952887</v>
      </c>
      <c r="AD18" s="2">
        <f>'02'!AA17</f>
        <v>2.2993179523437073</v>
      </c>
      <c r="AE18" s="2">
        <f>'03'!AA17</f>
        <v>2.4609460967944345</v>
      </c>
      <c r="AF18" s="2">
        <f>'04'!AA17</f>
        <v>2.0545348063318847</v>
      </c>
      <c r="AG18" s="2">
        <f>'05'!AA17</f>
        <v>2.2006998895755561</v>
      </c>
      <c r="AH18" s="2">
        <f>'06'!AA17</f>
        <v>2.7279955940903955</v>
      </c>
      <c r="AI18" s="2">
        <f>'07'!AA17</f>
        <v>3.0032133753015762</v>
      </c>
      <c r="AJ18" s="2">
        <f>'08'!AA17</f>
        <v>3.1177870869517914</v>
      </c>
      <c r="AK18" s="2">
        <f>'09'!AA17</f>
        <v>3.1744178846873523</v>
      </c>
      <c r="AM18" s="2">
        <f>'99'!AC17</f>
        <v>1.500231999753485</v>
      </c>
      <c r="AN18" s="2">
        <f>'00'!AC17</f>
        <v>1.4139954435161397</v>
      </c>
      <c r="AO18" s="2">
        <f>'01'!AC17</f>
        <v>1.7553226089564165</v>
      </c>
      <c r="AP18" s="2">
        <f>'02'!AC17</f>
        <v>1.6385403994893104</v>
      </c>
      <c r="AQ18" s="2">
        <f>'03'!AC17</f>
        <v>1.623256456938359</v>
      </c>
      <c r="AR18" s="2">
        <f>'04'!AC17</f>
        <v>1.1855928326972032</v>
      </c>
      <c r="AS18" s="2">
        <f>'05'!AC17</f>
        <v>1.1183730566351302</v>
      </c>
      <c r="AT18" s="2">
        <f>'06'!AC17</f>
        <v>1.1302175061658115</v>
      </c>
      <c r="AU18" s="2">
        <f>'07'!AC17</f>
        <v>1.1081753117402273</v>
      </c>
      <c r="AV18" s="2">
        <f>'08'!AC17</f>
        <v>0.9822759110651863</v>
      </c>
      <c r="AW18" s="2">
        <f>'09'!AC17</f>
        <v>1.1722107588656581</v>
      </c>
    </row>
    <row r="19" spans="1:49" x14ac:dyDescent="0.25">
      <c r="A19" t="str">
        <f>'09'!A18</f>
        <v>Transport Equipment</v>
      </c>
      <c r="C19" s="2">
        <f>'99'!W18</f>
        <v>0.66718631661944194</v>
      </c>
      <c r="D19" s="2">
        <f>'00'!W18</f>
        <v>0.73615744174904829</v>
      </c>
      <c r="E19" s="2">
        <f>'01'!W18</f>
        <v>0.7775864485427455</v>
      </c>
      <c r="F19" s="2">
        <f>'02'!W18</f>
        <v>0.80276235780728633</v>
      </c>
      <c r="G19" s="2">
        <f>'03'!W18</f>
        <v>0.79632877707026162</v>
      </c>
      <c r="H19" s="2">
        <f>'04'!W18</f>
        <v>0.7791906483901011</v>
      </c>
      <c r="I19" s="2">
        <f>'05'!W18</f>
        <v>0.80013150429777891</v>
      </c>
      <c r="J19" s="2">
        <f>'06'!W18</f>
        <v>0.82939364949988781</v>
      </c>
      <c r="K19" s="2">
        <f>'07'!W18</f>
        <v>0.86674247874642929</v>
      </c>
      <c r="L19" s="2">
        <f>'08'!W18</f>
        <v>0.85685661305826721</v>
      </c>
      <c r="M19" s="2">
        <f>'09'!W18</f>
        <v>0.74372285931351534</v>
      </c>
      <c r="O19" s="2">
        <f>'99'!Y18</f>
        <v>0.95887253354710966</v>
      </c>
      <c r="P19" s="2">
        <f>'00'!Y18</f>
        <v>0.97652890670451786</v>
      </c>
      <c r="Q19" s="2">
        <f>'01'!Y18</f>
        <v>0.92368667138841143</v>
      </c>
      <c r="R19" s="2">
        <f>'02'!Y18</f>
        <v>0.96548677189168663</v>
      </c>
      <c r="S19" s="2">
        <f>'03'!Y18</f>
        <v>0.97918192477713817</v>
      </c>
      <c r="T19" s="2">
        <f>'04'!Y18</f>
        <v>0.9892743498514639</v>
      </c>
      <c r="U19" s="2">
        <f>'05'!Y18</f>
        <v>0.99992067616248737</v>
      </c>
      <c r="V19" s="2">
        <f>'06'!Y18</f>
        <v>1.0190560964479616</v>
      </c>
      <c r="W19" s="2">
        <f>'07'!Y18</f>
        <v>1.0288550308282938</v>
      </c>
      <c r="X19" s="2">
        <f>'08'!Y18</f>
        <v>1.1124103903182916</v>
      </c>
      <c r="Y19" s="2">
        <f>'09'!Y18</f>
        <v>1.1084958352922381</v>
      </c>
      <c r="AA19" s="2">
        <f>'99'!AA18</f>
        <v>0.98936909029966802</v>
      </c>
      <c r="AB19" s="2">
        <f>'00'!AA18</f>
        <v>1.0164006841219051</v>
      </c>
      <c r="AC19" s="2">
        <f>'01'!AA18</f>
        <v>1.1368869352002693</v>
      </c>
      <c r="AD19" s="2">
        <f>'02'!AA18</f>
        <v>1.2186487505960379</v>
      </c>
      <c r="AE19" s="2">
        <f>'03'!AA18</f>
        <v>1.2112062417951104</v>
      </c>
      <c r="AF19" s="2">
        <f>'04'!AA18</f>
        <v>1.0463024643672789</v>
      </c>
      <c r="AG19" s="2">
        <f>'05'!AA18</f>
        <v>1.0458282742941187</v>
      </c>
      <c r="AH19" s="2">
        <f>'06'!AA18</f>
        <v>1.0909725010779177</v>
      </c>
      <c r="AI19" s="2">
        <f>'07'!AA18</f>
        <v>1.1867541998905631</v>
      </c>
      <c r="AJ19" s="2">
        <f>'08'!AA18</f>
        <v>1.2058747472444677</v>
      </c>
      <c r="AK19" s="2">
        <f>'09'!AA18</f>
        <v>1.1925375429931444</v>
      </c>
      <c r="AM19" s="2">
        <f>'99'!AC18</f>
        <v>0.53548929622565888</v>
      </c>
      <c r="AN19" s="2">
        <f>'00'!AC18</f>
        <v>0.53460412511617217</v>
      </c>
      <c r="AO19" s="2">
        <f>'01'!AC18</f>
        <v>0.6125573658385689</v>
      </c>
      <c r="AP19" s="2">
        <f>'02'!AC18</f>
        <v>0.60108070482864739</v>
      </c>
      <c r="AQ19" s="2">
        <f>'03'!AC18</f>
        <v>0.57398103895517705</v>
      </c>
      <c r="AR19" s="2">
        <f>'04'!AC18</f>
        <v>0.47280222022736268</v>
      </c>
      <c r="AS19" s="2">
        <f>'05'!AC18</f>
        <v>0.44185514313153523</v>
      </c>
      <c r="AT19" s="2">
        <f>'06'!AC18</f>
        <v>0.4464219852327449</v>
      </c>
      <c r="AU19" s="2">
        <f>'07'!AC18</f>
        <v>0.42069874014723047</v>
      </c>
      <c r="AV19" s="2">
        <f>'08'!AC18</f>
        <v>0.33487118828337997</v>
      </c>
      <c r="AW19" s="2">
        <f>'09'!AC18</f>
        <v>0.58482848713890445</v>
      </c>
    </row>
    <row r="20" spans="1:49" x14ac:dyDescent="0.25">
      <c r="A20" t="str">
        <f>'09'!A19</f>
        <v>Manufacturing, Nec; Recycling</v>
      </c>
      <c r="C20" s="2">
        <f>'99'!W19</f>
        <v>0.34503501900803868</v>
      </c>
      <c r="D20" s="2">
        <f>'00'!W19</f>
        <v>0.40973217709401294</v>
      </c>
      <c r="E20" s="2">
        <f>'01'!W19</f>
        <v>0.43368471449895263</v>
      </c>
      <c r="F20" s="2">
        <f>'02'!W19</f>
        <v>0.45674685970213874</v>
      </c>
      <c r="G20" s="2">
        <f>'03'!W19</f>
        <v>0.46910164890749717</v>
      </c>
      <c r="H20" s="2">
        <f>'04'!W19</f>
        <v>0.5160609542380622</v>
      </c>
      <c r="I20" s="2">
        <f>'05'!W19</f>
        <v>0.54584612489545292</v>
      </c>
      <c r="J20" s="2">
        <f>'06'!W19</f>
        <v>0.57470021123129522</v>
      </c>
      <c r="K20" s="2">
        <f>'07'!W19</f>
        <v>0.62631199788325664</v>
      </c>
      <c r="L20" s="2">
        <f>'08'!W19</f>
        <v>0.65873658644699129</v>
      </c>
      <c r="M20" s="2">
        <f>'09'!W19</f>
        <v>0.6093438574414981</v>
      </c>
      <c r="O20" s="2">
        <f>'99'!Y19</f>
        <v>0.67767291676902386</v>
      </c>
      <c r="P20" s="2">
        <f>'00'!Y19</f>
        <v>0.65846803618688332</v>
      </c>
      <c r="Q20" s="2">
        <f>'01'!Y19</f>
        <v>0.61763574243853048</v>
      </c>
      <c r="R20" s="2">
        <f>'02'!Y19</f>
        <v>0.62419214199086426</v>
      </c>
      <c r="S20" s="2">
        <f>'03'!Y19</f>
        <v>0.64757731074570468</v>
      </c>
      <c r="T20" s="2">
        <f>'04'!Y19</f>
        <v>0.66402019116935707</v>
      </c>
      <c r="U20" s="2">
        <f>'05'!Y19</f>
        <v>0.66795769565880203</v>
      </c>
      <c r="V20" s="2">
        <f>'06'!Y19</f>
        <v>0.67369408370317163</v>
      </c>
      <c r="W20" s="2">
        <f>'07'!Y19</f>
        <v>0.71352308306628809</v>
      </c>
      <c r="X20" s="2">
        <f>'08'!Y19</f>
        <v>0.73773395128282238</v>
      </c>
      <c r="Y20" s="2">
        <f>'09'!Y19</f>
        <v>0.66751225881549048</v>
      </c>
      <c r="AA20" s="2">
        <f>'99'!AA19</f>
        <v>0.70913786900034015</v>
      </c>
      <c r="AB20" s="2">
        <f>'00'!AA19</f>
        <v>0.75425729731347924</v>
      </c>
      <c r="AC20" s="2">
        <f>'01'!AA19</f>
        <v>0.8573886708814582</v>
      </c>
      <c r="AD20" s="2">
        <f>'02'!AA19</f>
        <v>0.82449114086472208</v>
      </c>
      <c r="AE20" s="2">
        <f>'03'!AA19</f>
        <v>0.82057478243130855</v>
      </c>
      <c r="AF20" s="2">
        <f>'04'!AA19</f>
        <v>0.69859514747014395</v>
      </c>
      <c r="AG20" s="2">
        <f>'05'!AA19</f>
        <v>0.61305341912866174</v>
      </c>
      <c r="AH20" s="2">
        <f>'06'!AA19</f>
        <v>0.72739601603585036</v>
      </c>
      <c r="AI20" s="2">
        <f>'07'!AA19</f>
        <v>0.69922634189106392</v>
      </c>
      <c r="AJ20" s="2">
        <f>'08'!AA19</f>
        <v>0.61459533660307331</v>
      </c>
      <c r="AK20" s="2">
        <f>'09'!AA19</f>
        <v>0.72649754038803793</v>
      </c>
      <c r="AM20" s="2">
        <f>'99'!AC19</f>
        <v>0.68083795982259421</v>
      </c>
      <c r="AN20" s="2">
        <f>'00'!AC19</f>
        <v>0.69584765316248032</v>
      </c>
      <c r="AO20" s="2">
        <f>'01'!AC19</f>
        <v>0.77035772657672952</v>
      </c>
      <c r="AP20" s="2">
        <f>'02'!AC19</f>
        <v>0.64986583546590093</v>
      </c>
      <c r="AQ20" s="2">
        <f>'03'!AC19</f>
        <v>0.65364041632553382</v>
      </c>
      <c r="AR20" s="2">
        <f>'04'!AC19</f>
        <v>0.51375143175038873</v>
      </c>
      <c r="AS20" s="2">
        <f>'05'!AC19</f>
        <v>0.38587390701495128</v>
      </c>
      <c r="AT20" s="2">
        <f>'06'!AC19</f>
        <v>0.41123888491493271</v>
      </c>
      <c r="AU20" s="2">
        <f>'07'!AC19</f>
        <v>0.36971049812986018</v>
      </c>
      <c r="AV20" s="2">
        <f>'08'!AC19</f>
        <v>0.27917793215675085</v>
      </c>
      <c r="AW20" s="2">
        <f>'09'!AC19</f>
        <v>0.39820185687859205</v>
      </c>
    </row>
    <row r="21" spans="1:49" x14ac:dyDescent="0.25">
      <c r="A21" t="str">
        <f>'09'!A20</f>
        <v>Electricity, Gas and Water Supply</v>
      </c>
      <c r="C21" s="2">
        <f>'99'!W20</f>
        <v>1.1060118706113355</v>
      </c>
      <c r="D21" s="2">
        <f>'00'!W20</f>
        <v>1.1560993139171234</v>
      </c>
      <c r="E21" s="2">
        <f>'01'!W20</f>
        <v>1.164643921932899</v>
      </c>
      <c r="F21" s="2">
        <f>'02'!W20</f>
        <v>1.2051192278829308</v>
      </c>
      <c r="G21" s="2">
        <f>'03'!W20</f>
        <v>1.2153796058327886</v>
      </c>
      <c r="H21" s="2">
        <f>'04'!W20</f>
        <v>1.2353880793286358</v>
      </c>
      <c r="I21" s="2">
        <f>'05'!W20</f>
        <v>1.2509021868801951</v>
      </c>
      <c r="J21" s="2">
        <f>'06'!W20</f>
        <v>1.3111759256137727</v>
      </c>
      <c r="K21" s="2">
        <f>'07'!W20</f>
        <v>1.3604087032947974</v>
      </c>
      <c r="L21" s="2">
        <f>'08'!W20</f>
        <v>1.3923468819865505</v>
      </c>
      <c r="M21" s="2">
        <f>'09'!W20</f>
        <v>1.4008021266877093</v>
      </c>
      <c r="O21" s="2">
        <f>'99'!Y20</f>
        <v>1.8035615270341063</v>
      </c>
      <c r="P21" s="2">
        <f>'00'!Y20</f>
        <v>1.9282139824089692</v>
      </c>
      <c r="Q21" s="2">
        <f>'01'!Y20</f>
        <v>2.0406914589803788</v>
      </c>
      <c r="R21" s="2">
        <f>'02'!Y20</f>
        <v>1.6454674534089375</v>
      </c>
      <c r="S21" s="2">
        <f>'03'!Y20</f>
        <v>1.5770094565828423</v>
      </c>
      <c r="T21" s="2">
        <f>'04'!Y20</f>
        <v>1.5488457938685147</v>
      </c>
      <c r="U21" s="2">
        <f>'05'!Y20</f>
        <v>1.5747854587059633</v>
      </c>
      <c r="V21" s="2">
        <f>'06'!Y20</f>
        <v>1.508828135684926</v>
      </c>
      <c r="W21" s="2">
        <f>'07'!Y20</f>
        <v>1.5159734954268831</v>
      </c>
      <c r="X21" s="2">
        <f>'08'!Y20</f>
        <v>1.6144207728689612</v>
      </c>
      <c r="Y21" s="2">
        <f>'09'!Y20</f>
        <v>1.4476334972718921</v>
      </c>
      <c r="AA21" s="2">
        <f>'99'!AA20</f>
        <v>3.8106316954277908</v>
      </c>
      <c r="AB21" s="2">
        <f>'00'!AA20</f>
        <v>3.7173324501982936</v>
      </c>
      <c r="AC21" s="2">
        <f>'01'!AA20</f>
        <v>4.1164700199150532</v>
      </c>
      <c r="AD21" s="2">
        <f>'02'!AA20</f>
        <v>4.2218425227880632</v>
      </c>
      <c r="AE21" s="2">
        <f>'03'!AA20</f>
        <v>4.6791023077857838</v>
      </c>
      <c r="AF21" s="2">
        <f>'04'!AA20</f>
        <v>5.3363879810817991</v>
      </c>
      <c r="AG21" s="2">
        <f>'05'!AA20</f>
        <v>5.7435676593359313</v>
      </c>
      <c r="AH21" s="2">
        <f>'06'!AA20</f>
        <v>5.7095050948555359</v>
      </c>
      <c r="AI21" s="2">
        <f>'07'!AA20</f>
        <v>6.1725331978912008</v>
      </c>
      <c r="AJ21" s="2">
        <f>'08'!AA20</f>
        <v>6.7286542427673943</v>
      </c>
      <c r="AK21" s="2">
        <f>'09'!AA20</f>
        <v>6.9014836335884286</v>
      </c>
      <c r="AM21" s="2">
        <f>'99'!AC20</f>
        <v>2.5127510789761343</v>
      </c>
      <c r="AN21" s="2">
        <f>'00'!AC20</f>
        <v>2.5673002746834968</v>
      </c>
      <c r="AO21" s="2">
        <f>'01'!AC20</f>
        <v>2.9173743885260999</v>
      </c>
      <c r="AP21" s="2">
        <f>'02'!AC20</f>
        <v>2.7231108729815507</v>
      </c>
      <c r="AQ21" s="2">
        <f>'03'!AC20</f>
        <v>2.8702539673501386</v>
      </c>
      <c r="AR21" s="2">
        <f>'04'!AC20</f>
        <v>3.0594041953625082</v>
      </c>
      <c r="AS21" s="2">
        <f>'05'!AC20</f>
        <v>2.9904825423333401</v>
      </c>
      <c r="AT21" s="2">
        <f>'06'!AC20</f>
        <v>2.8697501110217365</v>
      </c>
      <c r="AU21" s="2">
        <f>'07'!AC20</f>
        <v>2.936145743523586</v>
      </c>
      <c r="AV21" s="2">
        <f>'08'!AC20</f>
        <v>2.9333165710349651</v>
      </c>
      <c r="AW21" s="2">
        <f>'09'!AC20</f>
        <v>3.0388233342999791</v>
      </c>
    </row>
    <row r="22" spans="1:49" x14ac:dyDescent="0.25">
      <c r="A22" t="str">
        <f>'09'!A21</f>
        <v>Construction</v>
      </c>
      <c r="C22" s="2">
        <f>'99'!W21</f>
        <v>0.29306248864531775</v>
      </c>
      <c r="D22" s="2">
        <f>'00'!W21</f>
        <v>0.29267162192556612</v>
      </c>
      <c r="E22" s="2">
        <f>'01'!W21</f>
        <v>0.30339461189752681</v>
      </c>
      <c r="F22" s="2">
        <f>'02'!W21</f>
        <v>0.32233618205408243</v>
      </c>
      <c r="G22" s="2">
        <f>'03'!W21</f>
        <v>0.33227689847312725</v>
      </c>
      <c r="H22" s="2">
        <f>'04'!W21</f>
        <v>0.32729869808721862</v>
      </c>
      <c r="I22" s="2">
        <f>'05'!W21</f>
        <v>0.34636812045500398</v>
      </c>
      <c r="J22" s="2">
        <f>'06'!W21</f>
        <v>0.35657980759541658</v>
      </c>
      <c r="K22" s="2">
        <f>'07'!W21</f>
        <v>0.3402296132576238</v>
      </c>
      <c r="L22" s="2">
        <f>'08'!W21</f>
        <v>0.351199127689098</v>
      </c>
      <c r="M22" s="2">
        <f>'09'!W21</f>
        <v>0.39500406916353292</v>
      </c>
      <c r="O22" s="2">
        <f>'99'!Y21</f>
        <v>0.13893053126223728</v>
      </c>
      <c r="P22" s="2">
        <f>'00'!Y21</f>
        <v>0.14366727502667337</v>
      </c>
      <c r="Q22" s="2">
        <f>'01'!Y21</f>
        <v>0.14771012069009537</v>
      </c>
      <c r="R22" s="2">
        <f>'02'!Y21</f>
        <v>0.15771198623345203</v>
      </c>
      <c r="S22" s="2">
        <f>'03'!Y21</f>
        <v>0.15717448962581945</v>
      </c>
      <c r="T22" s="2">
        <f>'04'!Y21</f>
        <v>0.13588379404526091</v>
      </c>
      <c r="U22" s="2">
        <f>'05'!Y21</f>
        <v>0.13994823354147456</v>
      </c>
      <c r="V22" s="2">
        <f>'06'!Y21</f>
        <v>0.14085237160927092</v>
      </c>
      <c r="W22" s="2">
        <f>'07'!Y21</f>
        <v>0.14608136498696081</v>
      </c>
      <c r="X22" s="2">
        <f>'08'!Y21</f>
        <v>0.15582106988028285</v>
      </c>
      <c r="Y22" s="2">
        <f>'09'!Y21</f>
        <v>0.17737169270246955</v>
      </c>
      <c r="AA22" s="2">
        <f>'99'!AA21</f>
        <v>0.13719380073879286</v>
      </c>
      <c r="AB22" s="2">
        <f>'00'!AA21</f>
        <v>0.12987115406916661</v>
      </c>
      <c r="AC22" s="2">
        <f>'01'!AA21</f>
        <v>0.13119906630614953</v>
      </c>
      <c r="AD22" s="2">
        <f>'02'!AA21</f>
        <v>0.13791984054119383</v>
      </c>
      <c r="AE22" s="2">
        <f>'03'!AA21</f>
        <v>0.13651777825911623</v>
      </c>
      <c r="AF22" s="2">
        <f>'04'!AA21</f>
        <v>0.13344618386795162</v>
      </c>
      <c r="AG22" s="2">
        <f>'05'!AA21</f>
        <v>0.12460558845385265</v>
      </c>
      <c r="AH22" s="2">
        <f>'06'!AA21</f>
        <v>0.12002776351561879</v>
      </c>
      <c r="AI22" s="2">
        <f>'07'!AA21</f>
        <v>0.1154560959118824</v>
      </c>
      <c r="AJ22" s="2">
        <f>'08'!AA21</f>
        <v>0.11152619947600957</v>
      </c>
      <c r="AK22" s="2">
        <f>'09'!AA21</f>
        <v>0.10835460771324232</v>
      </c>
      <c r="AM22" s="2">
        <f>'99'!AC21</f>
        <v>0.11677853392925283</v>
      </c>
      <c r="AN22" s="2">
        <f>'00'!AC21</f>
        <v>0.12297732284062282</v>
      </c>
      <c r="AO22" s="2">
        <f>'01'!AC21</f>
        <v>0.13007451888804111</v>
      </c>
      <c r="AP22" s="2">
        <f>'02'!AC21</f>
        <v>0.1207285778019058</v>
      </c>
      <c r="AQ22" s="2">
        <f>'03'!AC21</f>
        <v>0.11145093771931772</v>
      </c>
      <c r="AR22" s="2">
        <f>'04'!AC21</f>
        <v>0.10372939830448095</v>
      </c>
      <c r="AS22" s="2">
        <f>'05'!AC21</f>
        <v>9.3625263027382527E-2</v>
      </c>
      <c r="AT22" s="2">
        <f>'06'!AC21</f>
        <v>8.6289420329293598E-2</v>
      </c>
      <c r="AU22" s="2">
        <f>'07'!AC21</f>
        <v>7.9596435553561634E-2</v>
      </c>
      <c r="AV22" s="2">
        <f>'08'!AC21</f>
        <v>7.4370047312074125E-2</v>
      </c>
      <c r="AW22" s="2">
        <f>'09'!AC21</f>
        <v>8.8208301951660642E-2</v>
      </c>
    </row>
    <row r="23" spans="1:49" x14ac:dyDescent="0.25">
      <c r="A23" t="str">
        <f>'09'!A22</f>
        <v>Sale, Maintenance and Repair of Motor Vehicles and Motorcycles; Retail Sale of Fuel</v>
      </c>
      <c r="C23" s="2">
        <f>'99'!W22</f>
        <v>0.55179020056926886</v>
      </c>
      <c r="D23" s="2">
        <f>'00'!W22</f>
        <v>0.54142810672685138</v>
      </c>
      <c r="E23" s="2">
        <f>'01'!W22</f>
        <v>0.53618854728882182</v>
      </c>
      <c r="F23" s="2">
        <f>'02'!W22</f>
        <v>0.54228638244661997</v>
      </c>
      <c r="G23" s="2">
        <f>'03'!W22</f>
        <v>0.53129020646949698</v>
      </c>
      <c r="H23" s="2">
        <f>'04'!W22</f>
        <v>0.54004462926251073</v>
      </c>
      <c r="I23" s="2">
        <f>'05'!W22</f>
        <v>0.54386931813143424</v>
      </c>
      <c r="J23" s="2">
        <f>'06'!W22</f>
        <v>0.55328877617411942</v>
      </c>
      <c r="K23" s="2">
        <f>'07'!W22</f>
        <v>0.55451634602833699</v>
      </c>
      <c r="L23" s="2">
        <f>'08'!W22</f>
        <v>0.56191058969062857</v>
      </c>
      <c r="M23" s="2">
        <f>'09'!W22</f>
        <v>0.56229436681017475</v>
      </c>
      <c r="O23" s="2">
        <f>'99'!Y22</f>
        <v>0.74999096668459275</v>
      </c>
      <c r="P23" s="2">
        <f>'00'!Y22</f>
        <v>0.75471799194517697</v>
      </c>
      <c r="Q23" s="2">
        <f>'01'!Y22</f>
        <v>0.68546682692394156</v>
      </c>
      <c r="R23" s="2">
        <f>'02'!Y22</f>
        <v>0.6487390064505828</v>
      </c>
      <c r="S23" s="2">
        <f>'03'!Y22</f>
        <v>0.67236256417012241</v>
      </c>
      <c r="T23" s="2">
        <f>'04'!Y22</f>
        <v>0.68758344231374757</v>
      </c>
      <c r="U23" s="2">
        <f>'05'!Y22</f>
        <v>0.68347822774456457</v>
      </c>
      <c r="V23" s="2">
        <f>'06'!Y22</f>
        <v>0.66480187734794827</v>
      </c>
      <c r="W23" s="2">
        <f>'07'!Y22</f>
        <v>0.66513409878657515</v>
      </c>
      <c r="X23" s="2">
        <f>'08'!Y22</f>
        <v>0.69583594282351491</v>
      </c>
      <c r="Y23" s="2">
        <f>'09'!Y22</f>
        <v>0.65833553823079849</v>
      </c>
      <c r="AA23" s="2">
        <f>'99'!AA22</f>
        <v>1.3922125584626399</v>
      </c>
      <c r="AB23" s="2">
        <f>'00'!AA22</f>
        <v>1.4384005131859272</v>
      </c>
      <c r="AC23" s="2">
        <f>'01'!AA22</f>
        <v>1.4836824657347032</v>
      </c>
      <c r="AD23" s="2">
        <f>'02'!AA22</f>
        <v>1.5613055776374261</v>
      </c>
      <c r="AE23" s="2">
        <f>'03'!AA22</f>
        <v>1.6423123734603806</v>
      </c>
      <c r="AF23" s="2">
        <f>'04'!AA22</f>
        <v>1.6008793084215769</v>
      </c>
      <c r="AG23" s="2">
        <f>'05'!AA22</f>
        <v>1.5474255982271066</v>
      </c>
      <c r="AH23" s="2">
        <f>'06'!AA22</f>
        <v>1.4928979672976059</v>
      </c>
      <c r="AI23" s="2">
        <f>'07'!AA22</f>
        <v>1.4798054378971226</v>
      </c>
      <c r="AJ23" s="2">
        <f>'08'!AA22</f>
        <v>1.5033339186506387</v>
      </c>
      <c r="AK23" s="2">
        <f>'09'!AA22</f>
        <v>1.4649914741041932</v>
      </c>
      <c r="AM23" s="2">
        <f>'99'!AC22</f>
        <v>0.866969541471591</v>
      </c>
      <c r="AN23" s="2">
        <f>'00'!AC22</f>
        <v>0.91606262330972654</v>
      </c>
      <c r="AO23" s="2">
        <f>'01'!AC22</f>
        <v>0.93824797261005866</v>
      </c>
      <c r="AP23" s="2">
        <f>'02'!AC22</f>
        <v>0.87790537079813269</v>
      </c>
      <c r="AQ23" s="2">
        <f>'03'!AC22</f>
        <v>0.84850886223683419</v>
      </c>
      <c r="AR23" s="2">
        <f>'04'!AC22</f>
        <v>0.77937514458769985</v>
      </c>
      <c r="AS23" s="2">
        <f>'05'!AC22</f>
        <v>0.71108383361429806</v>
      </c>
      <c r="AT23" s="2">
        <f>'06'!AC22</f>
        <v>0.65747948570182713</v>
      </c>
      <c r="AU23" s="2">
        <f>'07'!AC22</f>
        <v>0.6202390646308934</v>
      </c>
      <c r="AV23" s="2">
        <f>'08'!AC22</f>
        <v>0.55076911692060504</v>
      </c>
      <c r="AW23" s="2">
        <f>'09'!AC22</f>
        <v>0.62821870671039459</v>
      </c>
    </row>
    <row r="24" spans="1:49" x14ac:dyDescent="0.25">
      <c r="A24" t="str">
        <f>'09'!A23</f>
        <v>Wholesale Trade and Commission Trade, Except of Motor Vehicles and Motorcycles</v>
      </c>
      <c r="C24" s="2">
        <f>'99'!W23</f>
        <v>0.95544899643374881</v>
      </c>
      <c r="D24" s="2">
        <f>'00'!W23</f>
        <v>1.0051677337594973</v>
      </c>
      <c r="E24" s="2">
        <f>'01'!W23</f>
        <v>1.0146806517308831</v>
      </c>
      <c r="F24" s="2">
        <f>'02'!W23</f>
        <v>0.99299668729910207</v>
      </c>
      <c r="G24" s="2">
        <f>'03'!W23</f>
        <v>0.99742999901980367</v>
      </c>
      <c r="H24" s="2">
        <f>'04'!W23</f>
        <v>1.031045273529015</v>
      </c>
      <c r="I24" s="2">
        <f>'05'!W23</f>
        <v>1.0091617877878325</v>
      </c>
      <c r="J24" s="2">
        <f>'06'!W23</f>
        <v>1.0216122831193026</v>
      </c>
      <c r="K24" s="2">
        <f>'07'!W23</f>
        <v>1.0254795571060711</v>
      </c>
      <c r="L24" s="2">
        <f>'08'!W23</f>
        <v>1.032144266030657</v>
      </c>
      <c r="M24" s="2">
        <f>'09'!W23</f>
        <v>1.0220292880314539</v>
      </c>
      <c r="O24" s="2">
        <f>'99'!Y23</f>
        <v>1.1553522688901763</v>
      </c>
      <c r="P24" s="2">
        <f>'00'!Y23</f>
        <v>1.157064089272229</v>
      </c>
      <c r="Q24" s="2">
        <f>'01'!Y23</f>
        <v>1.0971380473771171</v>
      </c>
      <c r="R24" s="2">
        <f>'02'!Y23</f>
        <v>1.0533861659887915</v>
      </c>
      <c r="S24" s="2">
        <f>'03'!Y23</f>
        <v>1.076072693187804</v>
      </c>
      <c r="T24" s="2">
        <f>'04'!Y23</f>
        <v>1.0911618603897408</v>
      </c>
      <c r="U24" s="2">
        <f>'05'!Y23</f>
        <v>1.0792902683824532</v>
      </c>
      <c r="V24" s="2">
        <f>'06'!Y23</f>
        <v>1.1101234662895139</v>
      </c>
      <c r="W24" s="2">
        <f>'07'!Y23</f>
        <v>1.1258705219230192</v>
      </c>
      <c r="X24" s="2">
        <f>'08'!Y23</f>
        <v>1.125787430480228</v>
      </c>
      <c r="Y24" s="2">
        <f>'09'!Y23</f>
        <v>1.0207389446741475</v>
      </c>
      <c r="AA24" s="2">
        <f>'99'!AA23</f>
        <v>1.6867783644480854</v>
      </c>
      <c r="AB24" s="2">
        <f>'00'!AA23</f>
        <v>1.656328138006383</v>
      </c>
      <c r="AC24" s="2">
        <f>'01'!AA23</f>
        <v>1.7368892048969127</v>
      </c>
      <c r="AD24" s="2">
        <f>'02'!AA23</f>
        <v>1.7067329872946315</v>
      </c>
      <c r="AE24" s="2">
        <f>'03'!AA23</f>
        <v>1.5230766620002751</v>
      </c>
      <c r="AF24" s="2">
        <f>'04'!AA23</f>
        <v>1.3714447921751856</v>
      </c>
      <c r="AG24" s="2">
        <f>'05'!AA23</f>
        <v>1.2618028309187834</v>
      </c>
      <c r="AH24" s="2">
        <f>'06'!AA23</f>
        <v>1.2939581502356849</v>
      </c>
      <c r="AI24" s="2">
        <f>'07'!AA23</f>
        <v>1.3301316869152606</v>
      </c>
      <c r="AJ24" s="2">
        <f>'08'!AA23</f>
        <v>1.4048243315467326</v>
      </c>
      <c r="AK24" s="2">
        <f>'09'!AA23</f>
        <v>1.4310150808751154</v>
      </c>
      <c r="AM24" s="2">
        <f>'99'!AC23</f>
        <v>1.1088767906709429</v>
      </c>
      <c r="AN24" s="2">
        <f>'00'!AC23</f>
        <v>1.0696755903527804</v>
      </c>
      <c r="AO24" s="2">
        <f>'01'!AC23</f>
        <v>1.1286481569482874</v>
      </c>
      <c r="AP24" s="2">
        <f>'02'!AC23</f>
        <v>1.0337507884314181</v>
      </c>
      <c r="AQ24" s="2">
        <f>'03'!AC23</f>
        <v>0.89538638934254278</v>
      </c>
      <c r="AR24" s="2">
        <f>'04'!AC23</f>
        <v>0.78007551882656812</v>
      </c>
      <c r="AS24" s="2">
        <f>'05'!AC23</f>
        <v>0.65915070881759408</v>
      </c>
      <c r="AT24" s="2">
        <f>'06'!AC23</f>
        <v>0.62816699133046849</v>
      </c>
      <c r="AU24" s="2">
        <f>'07'!AC23</f>
        <v>0.61470900007582696</v>
      </c>
      <c r="AV24" s="2">
        <f>'08'!AC23</f>
        <v>0.57535567389737541</v>
      </c>
      <c r="AW24" s="2">
        <f>'09'!AC23</f>
        <v>0.64916926782403306</v>
      </c>
    </row>
    <row r="25" spans="1:49" x14ac:dyDescent="0.25">
      <c r="A25" t="str">
        <f>'09'!A24</f>
        <v>Retail Trade, Except of Motor Vehicles and Motorcycles; Repair of Household Goods</v>
      </c>
      <c r="C25" s="2">
        <f>'99'!W24</f>
        <v>0.67290811760283542</v>
      </c>
      <c r="D25" s="2">
        <f>'00'!W24</f>
        <v>0.66123993539149439</v>
      </c>
      <c r="E25" s="2">
        <f>'01'!W24</f>
        <v>0.67247610092237597</v>
      </c>
      <c r="F25" s="2">
        <f>'02'!W24</f>
        <v>0.66155596086255641</v>
      </c>
      <c r="G25" s="2">
        <f>'03'!W24</f>
        <v>0.66972320091400894</v>
      </c>
      <c r="H25" s="2">
        <f>'04'!W24</f>
        <v>0.6822338314768065</v>
      </c>
      <c r="I25" s="2">
        <f>'05'!W24</f>
        <v>0.67802706884235575</v>
      </c>
      <c r="J25" s="2">
        <f>'06'!W24</f>
        <v>0.68437184291996933</v>
      </c>
      <c r="K25" s="2">
        <f>'07'!W24</f>
        <v>0.68652705364778688</v>
      </c>
      <c r="L25" s="2">
        <f>'08'!W24</f>
        <v>0.70169011413641003</v>
      </c>
      <c r="M25" s="2">
        <f>'09'!W24</f>
        <v>0.70518879008913915</v>
      </c>
      <c r="O25" s="2">
        <f>'99'!Y24</f>
        <v>0.27118564807001305</v>
      </c>
      <c r="P25" s="2">
        <f>'00'!Y24</f>
        <v>0.27195521741136391</v>
      </c>
      <c r="Q25" s="2">
        <f>'01'!Y24</f>
        <v>0.26945093020590821</v>
      </c>
      <c r="R25" s="2">
        <f>'02'!Y24</f>
        <v>0.26375382436577438</v>
      </c>
      <c r="S25" s="2">
        <f>'03'!Y24</f>
        <v>0.2709705237691491</v>
      </c>
      <c r="T25" s="2">
        <f>'04'!Y24</f>
        <v>0.27647981784479653</v>
      </c>
      <c r="U25" s="2">
        <f>'05'!Y24</f>
        <v>0.28472691034201825</v>
      </c>
      <c r="V25" s="2">
        <f>'06'!Y24</f>
        <v>0.28812202348102567</v>
      </c>
      <c r="W25" s="2">
        <f>'07'!Y24</f>
        <v>0.28157975345163699</v>
      </c>
      <c r="X25" s="2">
        <f>'08'!Y24</f>
        <v>0.27795525681058242</v>
      </c>
      <c r="Y25" s="2">
        <f>'09'!Y24</f>
        <v>0.25061185814140319</v>
      </c>
      <c r="AA25" s="2">
        <f>'99'!AA24</f>
        <v>1.2427937548347903</v>
      </c>
      <c r="AB25" s="2">
        <f>'00'!AA24</f>
        <v>1.2739692067873976</v>
      </c>
      <c r="AC25" s="2">
        <f>'01'!AA24</f>
        <v>1.3197985577473281</v>
      </c>
      <c r="AD25" s="2">
        <f>'02'!AA24</f>
        <v>1.3410273265329506</v>
      </c>
      <c r="AE25" s="2">
        <f>'03'!AA24</f>
        <v>1.3230011577854737</v>
      </c>
      <c r="AF25" s="2">
        <f>'04'!AA24</f>
        <v>1.2719990790261559</v>
      </c>
      <c r="AG25" s="2">
        <f>'05'!AA24</f>
        <v>1.296852339158995</v>
      </c>
      <c r="AH25" s="2">
        <f>'06'!AA24</f>
        <v>1.3005301360499477</v>
      </c>
      <c r="AI25" s="2">
        <f>'07'!AA24</f>
        <v>1.211031842667641</v>
      </c>
      <c r="AJ25" s="2">
        <f>'08'!AA24</f>
        <v>1.24705901688027</v>
      </c>
      <c r="AK25" s="2">
        <f>'09'!AA24</f>
        <v>1.2537439672630737</v>
      </c>
      <c r="AM25" s="2">
        <f>'99'!AC24</f>
        <v>0.80942591850598489</v>
      </c>
      <c r="AN25" s="2">
        <f>'00'!AC24</f>
        <v>0.81284275632619085</v>
      </c>
      <c r="AO25" s="2">
        <f>'01'!AC24</f>
        <v>0.83863829737798379</v>
      </c>
      <c r="AP25" s="2">
        <f>'02'!AC24</f>
        <v>0.77702905723409454</v>
      </c>
      <c r="AQ25" s="2">
        <f>'03'!AC24</f>
        <v>0.7433717781217124</v>
      </c>
      <c r="AR25" s="2">
        <f>'04'!AC24</f>
        <v>0.69200116444905568</v>
      </c>
      <c r="AS25" s="2">
        <f>'05'!AC24</f>
        <v>0.67292298635634462</v>
      </c>
      <c r="AT25" s="2">
        <f>'06'!AC24</f>
        <v>0.63108219350622896</v>
      </c>
      <c r="AU25" s="2">
        <f>'07'!AC24</f>
        <v>0.56725287795223001</v>
      </c>
      <c r="AV25" s="2">
        <f>'08'!AC24</f>
        <v>0.51272397898539523</v>
      </c>
      <c r="AW25" s="2">
        <f>'09'!AC24</f>
        <v>0.58244287896936664</v>
      </c>
    </row>
    <row r="26" spans="1:49" x14ac:dyDescent="0.25">
      <c r="A26" t="str">
        <f>'09'!A25</f>
        <v>Hotels and Restaurants</v>
      </c>
      <c r="C26" s="2">
        <f>'99'!W25</f>
        <v>0.17729412327121064</v>
      </c>
      <c r="D26" s="2">
        <f>'00'!W25</f>
        <v>0.17457062558350486</v>
      </c>
      <c r="E26" s="2">
        <f>'01'!W25</f>
        <v>0.17253425016695789</v>
      </c>
      <c r="F26" s="2">
        <f>'02'!W25</f>
        <v>0.16638996562700828</v>
      </c>
      <c r="G26" s="2">
        <f>'03'!W25</f>
        <v>0.16714738182312988</v>
      </c>
      <c r="H26" s="2">
        <f>'04'!W25</f>
        <v>0.16636181381773471</v>
      </c>
      <c r="I26" s="2">
        <f>'05'!W25</f>
        <v>0.15944520922002808</v>
      </c>
      <c r="J26" s="2">
        <f>'06'!W25</f>
        <v>0.15973938151493727</v>
      </c>
      <c r="K26" s="2">
        <f>'07'!W25</f>
        <v>0.1576073634354456</v>
      </c>
      <c r="L26" s="2">
        <f>'08'!W25</f>
        <v>0.16158570507743517</v>
      </c>
      <c r="M26" s="2">
        <f>'09'!W25</f>
        <v>0.15806268967317813</v>
      </c>
      <c r="O26" s="2">
        <f>'99'!Y25</f>
        <v>0.38278440507098282</v>
      </c>
      <c r="P26" s="2">
        <f>'00'!Y25</f>
        <v>0.37947139196094765</v>
      </c>
      <c r="Q26" s="2">
        <f>'01'!Y25</f>
        <v>0.36816672708128467</v>
      </c>
      <c r="R26" s="2">
        <f>'02'!Y25</f>
        <v>0.37128294804381706</v>
      </c>
      <c r="S26" s="2">
        <f>'03'!Y25</f>
        <v>0.37135731673292471</v>
      </c>
      <c r="T26" s="2">
        <f>'04'!Y25</f>
        <v>0.38046149657804934</v>
      </c>
      <c r="U26" s="2">
        <f>'05'!Y25</f>
        <v>0.37133265569720653</v>
      </c>
      <c r="V26" s="2">
        <f>'06'!Y25</f>
        <v>0.36666696297509421</v>
      </c>
      <c r="W26" s="2">
        <f>'07'!Y25</f>
        <v>0.35311976384553218</v>
      </c>
      <c r="X26" s="2">
        <f>'08'!Y25</f>
        <v>0.35656028377706517</v>
      </c>
      <c r="Y26" s="2">
        <f>'09'!Y25</f>
        <v>0.34052446533963754</v>
      </c>
      <c r="AA26" s="2">
        <f>'99'!AA25</f>
        <v>0.49592650727339899</v>
      </c>
      <c r="AB26" s="2">
        <f>'00'!AA25</f>
        <v>0.46064550983639019</v>
      </c>
      <c r="AC26" s="2">
        <f>'01'!AA25</f>
        <v>0.50317065194137511</v>
      </c>
      <c r="AD26" s="2">
        <f>'02'!AA25</f>
        <v>0.5252959500138038</v>
      </c>
      <c r="AE26" s="2">
        <f>'03'!AA25</f>
        <v>0.56382160299816619</v>
      </c>
      <c r="AF26" s="2">
        <f>'04'!AA25</f>
        <v>0.5934500152612785</v>
      </c>
      <c r="AG26" s="2">
        <f>'05'!AA25</f>
        <v>0.63669060931051036</v>
      </c>
      <c r="AH26" s="2">
        <f>'06'!AA25</f>
        <v>0.66892762429727926</v>
      </c>
      <c r="AI26" s="2">
        <f>'07'!AA25</f>
        <v>0.66427248477937628</v>
      </c>
      <c r="AJ26" s="2">
        <f>'08'!AA25</f>
        <v>0.75394153373415729</v>
      </c>
      <c r="AK26" s="2">
        <f>'09'!AA25</f>
        <v>0.80363514807938119</v>
      </c>
      <c r="AM26" s="2">
        <f>'99'!AC25</f>
        <v>0.38905502836436734</v>
      </c>
      <c r="AN26" s="2">
        <f>'00'!AC25</f>
        <v>0.36555041109338815</v>
      </c>
      <c r="AO26" s="2">
        <f>'01'!AC25</f>
        <v>0.40246117592486896</v>
      </c>
      <c r="AP26" s="2">
        <f>'02'!AC25</f>
        <v>0.38770451498859493</v>
      </c>
      <c r="AQ26" s="2">
        <f>'03'!AC25</f>
        <v>0.42647236221214846</v>
      </c>
      <c r="AR26" s="2">
        <f>'04'!AC25</f>
        <v>0.45699225079042571</v>
      </c>
      <c r="AS26" s="2">
        <f>'05'!AC25</f>
        <v>0.46356062457448688</v>
      </c>
      <c r="AT26" s="2">
        <f>'06'!AC25</f>
        <v>0.45908608421972247</v>
      </c>
      <c r="AU26" s="2">
        <f>'07'!AC25</f>
        <v>0.44811568872291302</v>
      </c>
      <c r="AV26" s="2">
        <f>'08'!AC25</f>
        <v>0.45700528832659687</v>
      </c>
      <c r="AW26" s="2">
        <f>'09'!AC25</f>
        <v>0.52342820549979996</v>
      </c>
    </row>
    <row r="27" spans="1:49" x14ac:dyDescent="0.25">
      <c r="A27" t="str">
        <f>'09'!A26</f>
        <v>Inland Transport</v>
      </c>
      <c r="C27" s="2">
        <f>'99'!W26</f>
        <v>1.085645535104933</v>
      </c>
      <c r="D27" s="2">
        <f>'00'!W26</f>
        <v>1.4174276322887271</v>
      </c>
      <c r="E27" s="2">
        <f>'01'!W26</f>
        <v>1.465107085629739</v>
      </c>
      <c r="F27" s="2">
        <f>'02'!W26</f>
        <v>1.3983228845119759</v>
      </c>
      <c r="G27" s="2">
        <f>'03'!W26</f>
        <v>1.4217396637997874</v>
      </c>
      <c r="H27" s="2">
        <f>'04'!W26</f>
        <v>1.400312949162106</v>
      </c>
      <c r="I27" s="2">
        <f>'05'!W26</f>
        <v>1.4113928191769045</v>
      </c>
      <c r="J27" s="2">
        <f>'06'!W26</f>
        <v>1.4002165772665276</v>
      </c>
      <c r="K27" s="2">
        <f>'07'!W26</f>
        <v>1.4196468659533132</v>
      </c>
      <c r="L27" s="2">
        <f>'08'!W26</f>
        <v>1.4404826192164741</v>
      </c>
      <c r="M27" s="2">
        <f>'09'!W26</f>
        <v>1.3791701156744431</v>
      </c>
      <c r="O27" s="2">
        <f>'99'!Y26</f>
        <v>1.3772098845204503</v>
      </c>
      <c r="P27" s="2">
        <f>'00'!Y26</f>
        <v>1.324932053988426</v>
      </c>
      <c r="Q27" s="2">
        <f>'01'!Y26</f>
        <v>1.312810686325524</v>
      </c>
      <c r="R27" s="2">
        <f>'02'!Y26</f>
        <v>1.3034556739203715</v>
      </c>
      <c r="S27" s="2">
        <f>'03'!Y26</f>
        <v>1.3676037285689782</v>
      </c>
      <c r="T27" s="2">
        <f>'04'!Y26</f>
        <v>1.3757418541988851</v>
      </c>
      <c r="U27" s="2">
        <f>'05'!Y26</f>
        <v>1.3850667137282133</v>
      </c>
      <c r="V27" s="2">
        <f>'06'!Y26</f>
        <v>1.397741069414181</v>
      </c>
      <c r="W27" s="2">
        <f>'07'!Y26</f>
        <v>1.4361602263376181</v>
      </c>
      <c r="X27" s="2">
        <f>'08'!Y26</f>
        <v>1.4617244404850331</v>
      </c>
      <c r="Y27" s="2">
        <f>'09'!Y26</f>
        <v>1.3166726736417151</v>
      </c>
      <c r="AA27" s="2">
        <f>'99'!AA26</f>
        <v>1.510276949338573</v>
      </c>
      <c r="AB27" s="2">
        <f>'00'!AA26</f>
        <v>1.4612840194380465</v>
      </c>
      <c r="AC27" s="2">
        <f>'01'!AA26</f>
        <v>1.5338226190855146</v>
      </c>
      <c r="AD27" s="2">
        <f>'02'!AA26</f>
        <v>1.5285349011780947</v>
      </c>
      <c r="AE27" s="2">
        <f>'03'!AA26</f>
        <v>1.5237973445359161</v>
      </c>
      <c r="AF27" s="2">
        <f>'04'!AA26</f>
        <v>1.6343867797497715</v>
      </c>
      <c r="AG27" s="2">
        <f>'05'!AA26</f>
        <v>1.7068750641908159</v>
      </c>
      <c r="AH27" s="2">
        <f>'06'!AA26</f>
        <v>1.8495279416078971</v>
      </c>
      <c r="AI27" s="2">
        <f>'07'!AA26</f>
        <v>1.8612962088651568</v>
      </c>
      <c r="AJ27" s="2">
        <f>'08'!AA26</f>
        <v>1.940937680872268</v>
      </c>
      <c r="AK27" s="2">
        <f>'09'!AA26</f>
        <v>2.0284717530273246</v>
      </c>
      <c r="AM27" s="2">
        <f>'99'!AC26</f>
        <v>0.8684689397262837</v>
      </c>
      <c r="AN27" s="2">
        <f>'00'!AC26</f>
        <v>0.84746142113135181</v>
      </c>
      <c r="AO27" s="2">
        <f>'01'!AC26</f>
        <v>0.86497462441297412</v>
      </c>
      <c r="AP27" s="2">
        <f>'02'!AC26</f>
        <v>0.78630148682501089</v>
      </c>
      <c r="AQ27" s="2">
        <f>'03'!AC26</f>
        <v>0.78629083692074475</v>
      </c>
      <c r="AR27" s="2">
        <f>'04'!AC26</f>
        <v>0.8466469508297092</v>
      </c>
      <c r="AS27" s="2">
        <f>'05'!AC26</f>
        <v>0.86404966165200736</v>
      </c>
      <c r="AT27" s="2">
        <f>'06'!AC26</f>
        <v>0.89535940610817455</v>
      </c>
      <c r="AU27" s="2">
        <f>'07'!AC26</f>
        <v>0.89423182490773989</v>
      </c>
      <c r="AV27" s="2">
        <f>'08'!AC26</f>
        <v>0.8404072693798641</v>
      </c>
      <c r="AW27" s="2">
        <f>'09'!AC26</f>
        <v>0.96628042117457646</v>
      </c>
    </row>
    <row r="28" spans="1:49" x14ac:dyDescent="0.25">
      <c r="A28" t="str">
        <f>'09'!A27</f>
        <v>Water Transport</v>
      </c>
      <c r="C28" s="2">
        <f>'99'!W27</f>
        <v>1.2570914555004205</v>
      </c>
      <c r="D28" s="2">
        <f>'00'!W27</f>
        <v>1.427969678194497</v>
      </c>
      <c r="E28" s="2">
        <f>'01'!W27</f>
        <v>1.6588881835160374</v>
      </c>
      <c r="F28" s="2">
        <f>'02'!W27</f>
        <v>1.5952599032262933</v>
      </c>
      <c r="G28" s="2">
        <f>'03'!W27</f>
        <v>1.6097713966774929</v>
      </c>
      <c r="H28" s="2">
        <f>'04'!W27</f>
        <v>1.7658627096095245</v>
      </c>
      <c r="I28" s="2">
        <f>'05'!W27</f>
        <v>1.9287927280295469</v>
      </c>
      <c r="J28" s="2">
        <f>'06'!W27</f>
        <v>1.9779029692804253</v>
      </c>
      <c r="K28" s="2">
        <f>'07'!W27</f>
        <v>2.0461962141631949</v>
      </c>
      <c r="L28" s="2">
        <f>'08'!W27</f>
        <v>2.2889140607792466</v>
      </c>
      <c r="M28" s="2">
        <f>'09'!W27</f>
        <v>1.9759915394993481</v>
      </c>
      <c r="O28" s="2">
        <f>'99'!Y27</f>
        <v>3.2868098861992099</v>
      </c>
      <c r="P28" s="2">
        <f>'00'!Y27</f>
        <v>2.6214789982757023</v>
      </c>
      <c r="Q28" s="2">
        <f>'01'!Y27</f>
        <v>2.4751551604328328</v>
      </c>
      <c r="R28" s="2">
        <f>'02'!Y27</f>
        <v>2.5517908864320895</v>
      </c>
      <c r="S28" s="2">
        <f>'03'!Y27</f>
        <v>2.6041680619073873</v>
      </c>
      <c r="T28" s="2">
        <f>'04'!Y27</f>
        <v>2.4568916142876729</v>
      </c>
      <c r="U28" s="2">
        <f>'05'!Y27</f>
        <v>2.6749626823565236</v>
      </c>
      <c r="V28" s="2">
        <f>'06'!Y27</f>
        <v>2.5799033281366111</v>
      </c>
      <c r="W28" s="2">
        <f>'07'!Y27</f>
        <v>2.7128856138175714</v>
      </c>
      <c r="X28" s="2">
        <f>'08'!Y27</f>
        <v>3.2859973448794944</v>
      </c>
      <c r="Y28" s="2">
        <f>'09'!Y27</f>
        <v>3.4043001700426085</v>
      </c>
      <c r="AA28" s="2">
        <f>'99'!AA27</f>
        <v>3.2950433684601301</v>
      </c>
      <c r="AB28" s="2">
        <f>'00'!AA27</f>
        <v>3.628646102225316</v>
      </c>
      <c r="AC28" s="2">
        <f>'01'!AA27</f>
        <v>4.2152521106965333</v>
      </c>
      <c r="AD28" s="2">
        <f>'02'!AA27</f>
        <v>4.4406722560426157</v>
      </c>
      <c r="AE28" s="2">
        <f>'03'!AA27</f>
        <v>3.7574886877741349</v>
      </c>
      <c r="AF28" s="2">
        <f>'04'!AA27</f>
        <v>3.6032346342684831</v>
      </c>
      <c r="AG28" s="2">
        <f>'05'!AA27</f>
        <v>3.6436727360909722</v>
      </c>
      <c r="AH28" s="2">
        <f>'06'!AA27</f>
        <v>3.9095125676649611</v>
      </c>
      <c r="AI28" s="2">
        <f>'07'!AA27</f>
        <v>3.8560713989627091</v>
      </c>
      <c r="AJ28" s="2">
        <f>'08'!AA27</f>
        <v>3.591021754760598</v>
      </c>
      <c r="AK28" s="2">
        <f>'09'!AA27</f>
        <v>4.1286539033987673</v>
      </c>
      <c r="AM28" s="2">
        <f>'99'!AC27</f>
        <v>2.3509447710866169</v>
      </c>
      <c r="AN28" s="2">
        <f>'00'!AC27</f>
        <v>2.476534340648604</v>
      </c>
      <c r="AO28" s="2">
        <f>'01'!AC27</f>
        <v>2.8270114200242711</v>
      </c>
      <c r="AP28" s="2">
        <f>'02'!AC27</f>
        <v>2.5763062567730626</v>
      </c>
      <c r="AQ28" s="2">
        <f>'03'!AC27</f>
        <v>2.0923960244388158</v>
      </c>
      <c r="AR28" s="2">
        <f>'04'!AC27</f>
        <v>1.9613737135015139</v>
      </c>
      <c r="AS28" s="2">
        <f>'05'!AC27</f>
        <v>1.8893658908304229</v>
      </c>
      <c r="AT28" s="2">
        <f>'06'!AC27</f>
        <v>1.9059860750626052</v>
      </c>
      <c r="AU28" s="2">
        <f>'07'!AC27</f>
        <v>1.7822732206021557</v>
      </c>
      <c r="AV28" s="2">
        <f>'08'!AC27</f>
        <v>1.4640731228067134</v>
      </c>
      <c r="AW28" s="2">
        <f>'09'!AC27</f>
        <v>1.8724391468694557</v>
      </c>
    </row>
    <row r="29" spans="1:49" x14ac:dyDescent="0.25">
      <c r="A29" t="str">
        <f>'09'!A28</f>
        <v>Air Transport</v>
      </c>
      <c r="C29" s="2">
        <f>'99'!W28</f>
        <v>1.1536057647135396</v>
      </c>
      <c r="D29" s="2">
        <f>'00'!W28</f>
        <v>1.1440031103030701</v>
      </c>
      <c r="E29" s="2">
        <f>'01'!W28</f>
        <v>1.2573565454693385</v>
      </c>
      <c r="F29" s="2">
        <f>'02'!W28</f>
        <v>1.1118296410184523</v>
      </c>
      <c r="G29" s="2">
        <f>'03'!W28</f>
        <v>1.0959334842678474</v>
      </c>
      <c r="H29" s="2">
        <f>'04'!W28</f>
        <v>0.99545581896905788</v>
      </c>
      <c r="I29" s="2">
        <f>'05'!W28</f>
        <v>1.0665965594441695</v>
      </c>
      <c r="J29" s="2">
        <f>'06'!W28</f>
        <v>1.0410070734997954</v>
      </c>
      <c r="K29" s="2">
        <f>'07'!W28</f>
        <v>0.96687366781559803</v>
      </c>
      <c r="L29" s="2">
        <f>'08'!W28</f>
        <v>0.97382434456965483</v>
      </c>
      <c r="M29" s="2">
        <f>'09'!W28</f>
        <v>0.8986219195513957</v>
      </c>
      <c r="O29" s="2">
        <f>'99'!Y28</f>
        <v>0.55281026399312516</v>
      </c>
      <c r="P29" s="2">
        <f>'00'!Y28</f>
        <v>0.50448126069833654</v>
      </c>
      <c r="Q29" s="2">
        <f>'01'!Y28</f>
        <v>0.47747056694415718</v>
      </c>
      <c r="R29" s="2">
        <f>'02'!Y28</f>
        <v>0.47644697888664295</v>
      </c>
      <c r="S29" s="2">
        <f>'03'!Y28</f>
        <v>0.56199399589480237</v>
      </c>
      <c r="T29" s="2">
        <f>'04'!Y28</f>
        <v>0.49183022579816676</v>
      </c>
      <c r="U29" s="2">
        <f>'05'!Y28</f>
        <v>0.4640905544791889</v>
      </c>
      <c r="V29" s="2">
        <f>'06'!Y28</f>
        <v>0.46055647148270101</v>
      </c>
      <c r="W29" s="2">
        <f>'07'!Y28</f>
        <v>0.46889134584807368</v>
      </c>
      <c r="X29" s="2">
        <f>'08'!Y28</f>
        <v>0.50424684323185509</v>
      </c>
      <c r="Y29" s="2">
        <f>'09'!Y28</f>
        <v>0.49004829201949174</v>
      </c>
      <c r="AA29" s="2">
        <f>'99'!AA28</f>
        <v>1.41840552081467</v>
      </c>
      <c r="AB29" s="2">
        <f>'00'!AA28</f>
        <v>1.4469052597164842</v>
      </c>
      <c r="AC29" s="2">
        <f>'01'!AA28</f>
        <v>1.6879925248853107</v>
      </c>
      <c r="AD29" s="2">
        <f>'02'!AA28</f>
        <v>1.6943008373992898</v>
      </c>
      <c r="AE29" s="2">
        <f>'03'!AA28</f>
        <v>1.6441338255679003</v>
      </c>
      <c r="AF29" s="2">
        <f>'04'!AA28</f>
        <v>1.6595705648791883</v>
      </c>
      <c r="AG29" s="2">
        <f>'05'!AA28</f>
        <v>1.3772249336603084</v>
      </c>
      <c r="AH29" s="2">
        <f>'06'!AA28</f>
        <v>1.5016856580872084</v>
      </c>
      <c r="AI29" s="2">
        <f>'07'!AA28</f>
        <v>1.5477518479923287</v>
      </c>
      <c r="AJ29" s="2">
        <f>'08'!AA28</f>
        <v>1.0639143606763668</v>
      </c>
      <c r="AK29" s="2">
        <f>'09'!AA28</f>
        <v>1.5128125888127166</v>
      </c>
      <c r="AM29" s="2">
        <f>'99'!AC28</f>
        <v>1.359560632333257</v>
      </c>
      <c r="AN29" s="2">
        <f>'00'!AC28</f>
        <v>1.3506956883269217</v>
      </c>
      <c r="AO29" s="2">
        <f>'01'!AC28</f>
        <v>1.5202668300765598</v>
      </c>
      <c r="AP29" s="2">
        <f>'02'!AC28</f>
        <v>1.3881045545447039</v>
      </c>
      <c r="AQ29" s="2">
        <f>'03'!AC28</f>
        <v>1.4173492975757573</v>
      </c>
      <c r="AR29" s="2">
        <f>'04'!AC28</f>
        <v>1.4164177537345239</v>
      </c>
      <c r="AS29" s="2">
        <f>'05'!AC28</f>
        <v>1.0421121634206005</v>
      </c>
      <c r="AT29" s="2">
        <f>'06'!AC28</f>
        <v>1.0573639031409623</v>
      </c>
      <c r="AU29" s="2">
        <f>'07'!AC28</f>
        <v>1.094742073241777</v>
      </c>
      <c r="AV29" s="2">
        <f>'08'!AC28</f>
        <v>0.5975643064549373</v>
      </c>
      <c r="AW29" s="2">
        <f>'09'!AC28</f>
        <v>0.89769069155461523</v>
      </c>
    </row>
    <row r="30" spans="1:49" x14ac:dyDescent="0.25">
      <c r="A30" t="str">
        <f>'09'!A29</f>
        <v>Other Supporting and Auxiliary Transport Activities; Activities of Travel Agencies</v>
      </c>
      <c r="C30" s="2">
        <f>'99'!W29</f>
        <v>2.3277528471073863</v>
      </c>
      <c r="D30" s="2">
        <f>'00'!W29</f>
        <v>2.7087564271285709</v>
      </c>
      <c r="E30" s="2">
        <f>'01'!W29</f>
        <v>2.6697908200499141</v>
      </c>
      <c r="F30" s="2">
        <f>'02'!W29</f>
        <v>2.6886366825609285</v>
      </c>
      <c r="G30" s="2">
        <f>'03'!W29</f>
        <v>2.6217098710050326</v>
      </c>
      <c r="H30" s="2">
        <f>'04'!W29</f>
        <v>2.6261040633862778</v>
      </c>
      <c r="I30" s="2">
        <f>'05'!W29</f>
        <v>2.7152094681819929</v>
      </c>
      <c r="J30" s="2">
        <f>'06'!W29</f>
        <v>2.821374041848157</v>
      </c>
      <c r="K30" s="2">
        <f>'07'!W29</f>
        <v>2.8512518666278508</v>
      </c>
      <c r="L30" s="2">
        <f>'08'!W29</f>
        <v>2.8825981157914389</v>
      </c>
      <c r="M30" s="2">
        <f>'09'!W29</f>
        <v>2.7544945644859955</v>
      </c>
      <c r="O30" s="2">
        <f>'99'!Y29</f>
        <v>5.259881780305979</v>
      </c>
      <c r="P30" s="2">
        <f>'00'!Y29</f>
        <v>5.4156774675213981</v>
      </c>
      <c r="Q30" s="2">
        <f>'01'!Y29</f>
        <v>5.5472835267326834</v>
      </c>
      <c r="R30" s="2">
        <f>'02'!Y29</f>
        <v>5.6060678947661513</v>
      </c>
      <c r="S30" s="2">
        <f>'03'!Y29</f>
        <v>5.832909747029178</v>
      </c>
      <c r="T30" s="2">
        <f>'04'!Y29</f>
        <v>5.8125724190769432</v>
      </c>
      <c r="U30" s="2">
        <f>'05'!Y29</f>
        <v>5.7844794855322199</v>
      </c>
      <c r="V30" s="2">
        <f>'06'!Y29</f>
        <v>5.8972238859445367</v>
      </c>
      <c r="W30" s="2">
        <f>'07'!Y29</f>
        <v>5.8466442370656173</v>
      </c>
      <c r="X30" s="2">
        <f>'08'!Y29</f>
        <v>5.9331366474336225</v>
      </c>
      <c r="Y30" s="2">
        <f>'09'!Y29</f>
        <v>5.7962110337105397</v>
      </c>
      <c r="AA30" s="2">
        <f>'99'!AA29</f>
        <v>2.0099329389244915</v>
      </c>
      <c r="AB30" s="2">
        <f>'00'!AA29</f>
        <v>1.9749787305691047</v>
      </c>
      <c r="AC30" s="2">
        <f>'01'!AA29</f>
        <v>1.9137292942517607</v>
      </c>
      <c r="AD30" s="2">
        <f>'02'!AA29</f>
        <v>1.9397005486017183</v>
      </c>
      <c r="AE30" s="2">
        <f>'03'!AA29</f>
        <v>2.2691313883002899</v>
      </c>
      <c r="AF30" s="2">
        <f>'04'!AA29</f>
        <v>2.5166615934156882</v>
      </c>
      <c r="AG30" s="2">
        <f>'05'!AA29</f>
        <v>2.6701708555248427</v>
      </c>
      <c r="AH30" s="2">
        <f>'06'!AA29</f>
        <v>2.7013014394484594</v>
      </c>
      <c r="AI30" s="2">
        <f>'07'!AA29</f>
        <v>2.7950075844432032</v>
      </c>
      <c r="AJ30" s="2">
        <f>'08'!AA29</f>
        <v>2.847987099346533</v>
      </c>
      <c r="AK30" s="2">
        <f>'09'!AA29</f>
        <v>2.8581369540350581</v>
      </c>
      <c r="AM30" s="2">
        <f>'99'!AC29</f>
        <v>1.2261028242793548</v>
      </c>
      <c r="AN30" s="2">
        <f>'00'!AC29</f>
        <v>1.2010100017429131</v>
      </c>
      <c r="AO30" s="2">
        <f>'01'!AC29</f>
        <v>1.1991187123198586</v>
      </c>
      <c r="AP30" s="2">
        <f>'02'!AC29</f>
        <v>1.0652988148342966</v>
      </c>
      <c r="AQ30" s="2">
        <f>'03'!AC29</f>
        <v>1.2143170900642526</v>
      </c>
      <c r="AR30" s="2">
        <f>'04'!AC29</f>
        <v>1.301942907691495</v>
      </c>
      <c r="AS30" s="2">
        <f>'05'!AC29</f>
        <v>1.3961149741929224</v>
      </c>
      <c r="AT30" s="2">
        <f>'06'!AC29</f>
        <v>1.4023607976779533</v>
      </c>
      <c r="AU30" s="2">
        <f>'07'!AC29</f>
        <v>1.4787796031454659</v>
      </c>
      <c r="AV30" s="2">
        <f>'08'!AC29</f>
        <v>1.3537412608052548</v>
      </c>
      <c r="AW30" s="2">
        <f>'09'!AC29</f>
        <v>1.4837848492150276</v>
      </c>
    </row>
    <row r="31" spans="1:49" x14ac:dyDescent="0.25">
      <c r="A31" t="str">
        <f>'09'!A30</f>
        <v>Post and Telecommunications</v>
      </c>
      <c r="C31" s="2">
        <f>'99'!W30</f>
        <v>1.2969665559752117</v>
      </c>
      <c r="D31" s="2">
        <f>'00'!W30</f>
        <v>1.2503785666150509</v>
      </c>
      <c r="E31" s="2">
        <f>'01'!W30</f>
        <v>1.2250950070636624</v>
      </c>
      <c r="F31" s="2">
        <f>'02'!W30</f>
        <v>1.2213383046427535</v>
      </c>
      <c r="G31" s="2">
        <f>'03'!W30</f>
        <v>1.2258888050894161</v>
      </c>
      <c r="H31" s="2">
        <f>'04'!W30</f>
        <v>1.1954403073645388</v>
      </c>
      <c r="I31" s="2">
        <f>'05'!W30</f>
        <v>1.1912869890874691</v>
      </c>
      <c r="J31" s="2">
        <f>'06'!W30</f>
        <v>1.1588860705729884</v>
      </c>
      <c r="K31" s="2">
        <f>'07'!W30</f>
        <v>1.1267366150297047</v>
      </c>
      <c r="L31" s="2">
        <f>'08'!W30</f>
        <v>1.138866259146458</v>
      </c>
      <c r="M31" s="2">
        <f>'09'!W30</f>
        <v>1.1049702824129333</v>
      </c>
      <c r="O31" s="2">
        <f>'99'!Y30</f>
        <v>1.7094129167870595</v>
      </c>
      <c r="P31" s="2">
        <f>'00'!Y30</f>
        <v>1.6943125968329606</v>
      </c>
      <c r="Q31" s="2">
        <f>'01'!Y30</f>
        <v>1.6021578239308976</v>
      </c>
      <c r="R31" s="2">
        <f>'02'!Y30</f>
        <v>1.517999786580688</v>
      </c>
      <c r="S31" s="2">
        <f>'03'!Y30</f>
        <v>1.4891111652059905</v>
      </c>
      <c r="T31" s="2">
        <f>'04'!Y30</f>
        <v>1.4174992104790736</v>
      </c>
      <c r="U31" s="2">
        <f>'05'!Y30</f>
        <v>1.4130853030456816</v>
      </c>
      <c r="V31" s="2">
        <f>'06'!Y30</f>
        <v>1.3541204665728135</v>
      </c>
      <c r="W31" s="2">
        <f>'07'!Y30</f>
        <v>1.3213524172944671</v>
      </c>
      <c r="X31" s="2">
        <f>'08'!Y30</f>
        <v>1.3142954886127691</v>
      </c>
      <c r="Y31" s="2">
        <f>'09'!Y30</f>
        <v>1.2533882527635598</v>
      </c>
      <c r="AA31" s="2">
        <f>'99'!AA30</f>
        <v>1.9588218159666673</v>
      </c>
      <c r="AB31" s="2">
        <f>'00'!AA30</f>
        <v>1.9112381549669772</v>
      </c>
      <c r="AC31" s="2">
        <f>'01'!AA30</f>
        <v>2.0306115056134253</v>
      </c>
      <c r="AD31" s="2">
        <f>'02'!AA30</f>
        <v>2.0779219465053407</v>
      </c>
      <c r="AE31" s="2">
        <f>'03'!AA30</f>
        <v>1.8408330879045807</v>
      </c>
      <c r="AF31" s="2">
        <f>'04'!AA30</f>
        <v>1.6757127072826485</v>
      </c>
      <c r="AG31" s="2">
        <f>'05'!AA30</f>
        <v>1.6073764960828607</v>
      </c>
      <c r="AH31" s="2">
        <f>'06'!AA30</f>
        <v>1.6405034876173445</v>
      </c>
      <c r="AI31" s="2">
        <f>'07'!AA30</f>
        <v>1.6160816820903954</v>
      </c>
      <c r="AJ31" s="2">
        <f>'08'!AA30</f>
        <v>1.6593333840150075</v>
      </c>
      <c r="AK31" s="2">
        <f>'09'!AA30</f>
        <v>1.6705036675532901</v>
      </c>
      <c r="AM31" s="2">
        <f>'99'!AC30</f>
        <v>1.354184347074485</v>
      </c>
      <c r="AN31" s="2">
        <f>'00'!AC30</f>
        <v>1.3766816772172472</v>
      </c>
      <c r="AO31" s="2">
        <f>'01'!AC30</f>
        <v>1.4748385352494886</v>
      </c>
      <c r="AP31" s="2">
        <f>'02'!AC30</f>
        <v>1.3947589159853651</v>
      </c>
      <c r="AQ31" s="2">
        <f>'03'!AC30</f>
        <v>1.2314610934965085</v>
      </c>
      <c r="AR31" s="2">
        <f>'04'!AC30</f>
        <v>1.1090941908320033</v>
      </c>
      <c r="AS31" s="2">
        <f>'05'!AC30</f>
        <v>1.0070327096704952</v>
      </c>
      <c r="AT31" s="2">
        <f>'06'!AC30</f>
        <v>0.96784704553432799</v>
      </c>
      <c r="AU31" s="2">
        <f>'07'!AC30</f>
        <v>0.91613509957496331</v>
      </c>
      <c r="AV31" s="2">
        <f>'08'!AC30</f>
        <v>0.85473856677748017</v>
      </c>
      <c r="AW31" s="2">
        <f>'09'!AC30</f>
        <v>0.97206849954783592</v>
      </c>
    </row>
    <row r="32" spans="1:49" x14ac:dyDescent="0.25">
      <c r="A32" t="str">
        <f>'09'!A31</f>
        <v>Financial Intermediation</v>
      </c>
      <c r="C32" s="2">
        <f>'99'!W31</f>
        <v>1.8346421487213678</v>
      </c>
      <c r="D32" s="2">
        <f>'00'!W31</f>
        <v>1.399191147181996</v>
      </c>
      <c r="E32" s="2">
        <f>'01'!W31</f>
        <v>1.3054980962353513</v>
      </c>
      <c r="F32" s="2">
        <f>'02'!W31</f>
        <v>1.3669560564160439</v>
      </c>
      <c r="G32" s="2">
        <f>'03'!W31</f>
        <v>1.4415268769768224</v>
      </c>
      <c r="H32" s="2">
        <f>'04'!W31</f>
        <v>1.3690097521413207</v>
      </c>
      <c r="I32" s="2">
        <f>'05'!W31</f>
        <v>1.3252782989514023</v>
      </c>
      <c r="J32" s="2">
        <f>'06'!W31</f>
        <v>1.2604583366581026</v>
      </c>
      <c r="K32" s="2">
        <f>'07'!W31</f>
        <v>1.2010374754066353</v>
      </c>
      <c r="L32" s="2">
        <f>'08'!W31</f>
        <v>1.2553478258154258</v>
      </c>
      <c r="M32" s="2">
        <f>'09'!W31</f>
        <v>1.2397260319789769</v>
      </c>
      <c r="O32" s="2">
        <f>'99'!Y31</f>
        <v>1.6127732850418526</v>
      </c>
      <c r="P32" s="2">
        <f>'00'!Y31</f>
        <v>1.6496925255880257</v>
      </c>
      <c r="Q32" s="2">
        <f>'01'!Y31</f>
        <v>1.6997988187804414</v>
      </c>
      <c r="R32" s="2">
        <f>'02'!Y31</f>
        <v>1.6978650036997807</v>
      </c>
      <c r="S32" s="2">
        <f>'03'!Y31</f>
        <v>1.755237832822321</v>
      </c>
      <c r="T32" s="2">
        <f>'04'!Y31</f>
        <v>1.6670713339942769</v>
      </c>
      <c r="U32" s="2">
        <f>'05'!Y31</f>
        <v>1.7139964516983672</v>
      </c>
      <c r="V32" s="2">
        <f>'06'!Y31</f>
        <v>1.7628392307132312</v>
      </c>
      <c r="W32" s="2">
        <f>'07'!Y31</f>
        <v>1.7098651132440323</v>
      </c>
      <c r="X32" s="2">
        <f>'08'!Y31</f>
        <v>1.6117862736093052</v>
      </c>
      <c r="Y32" s="2">
        <f>'09'!Y31</f>
        <v>1.7456749080376384</v>
      </c>
      <c r="AA32" s="2">
        <f>'99'!AA31</f>
        <v>1.9478372079797437</v>
      </c>
      <c r="AB32" s="2">
        <f>'00'!AA31</f>
        <v>2.0249383264131047</v>
      </c>
      <c r="AC32" s="2">
        <f>'01'!AA31</f>
        <v>2.0871555049808284</v>
      </c>
      <c r="AD32" s="2">
        <f>'02'!AA31</f>
        <v>2.1292191138311862</v>
      </c>
      <c r="AE32" s="2">
        <f>'03'!AA31</f>
        <v>1.9694470836631925</v>
      </c>
      <c r="AF32" s="2">
        <f>'04'!AA31</f>
        <v>1.9023178197258066</v>
      </c>
      <c r="AG32" s="2">
        <f>'05'!AA31</f>
        <v>1.7918357403670491</v>
      </c>
      <c r="AH32" s="2">
        <f>'06'!AA31</f>
        <v>1.8041812839514382</v>
      </c>
      <c r="AI32" s="2">
        <f>'07'!AA31</f>
        <v>1.8533693767986492</v>
      </c>
      <c r="AJ32" s="2">
        <f>'08'!AA31</f>
        <v>1.9821409516278723</v>
      </c>
      <c r="AK32" s="2">
        <f>'09'!AA31</f>
        <v>2.0654049751073202</v>
      </c>
      <c r="AM32" s="2">
        <f>'99'!AC31</f>
        <v>1.5590652018521383</v>
      </c>
      <c r="AN32" s="2">
        <f>'00'!AC31</f>
        <v>1.6129698435491653</v>
      </c>
      <c r="AO32" s="2">
        <f>'01'!AC31</f>
        <v>1.7019317108264176</v>
      </c>
      <c r="AP32" s="2">
        <f>'02'!AC31</f>
        <v>1.571845294839548</v>
      </c>
      <c r="AQ32" s="2">
        <f>'03'!AC31</f>
        <v>1.344698325201144</v>
      </c>
      <c r="AR32" s="2">
        <f>'04'!AC31</f>
        <v>1.2310918077132427</v>
      </c>
      <c r="AS32" s="2">
        <f>'05'!AC31</f>
        <v>1.0715382808381901</v>
      </c>
      <c r="AT32" s="2">
        <f>'06'!AC31</f>
        <v>1.0064981807207358</v>
      </c>
      <c r="AU32" s="2">
        <f>'07'!AC31</f>
        <v>0.97881423989783733</v>
      </c>
      <c r="AV32" s="2">
        <f>'08'!AC31</f>
        <v>0.9204726863544338</v>
      </c>
      <c r="AW32" s="2">
        <f>'09'!AC31</f>
        <v>1.077113703754065</v>
      </c>
    </row>
    <row r="33" spans="1:49" x14ac:dyDescent="0.25">
      <c r="A33" t="str">
        <f>'09'!A32</f>
        <v>Real Estate Activities</v>
      </c>
      <c r="C33" s="2">
        <f>'99'!W32</f>
        <v>0.30152908120830102</v>
      </c>
      <c r="D33" s="2">
        <f>'00'!W32</f>
        <v>0.30070375808006294</v>
      </c>
      <c r="E33" s="2">
        <f>'01'!W32</f>
        <v>0.31005442405433986</v>
      </c>
      <c r="F33" s="2">
        <f>'02'!W32</f>
        <v>0.31101773480550277</v>
      </c>
      <c r="G33" s="2">
        <f>'03'!W32</f>
        <v>0.31461814867818699</v>
      </c>
      <c r="H33" s="2">
        <f>'04'!W32</f>
        <v>0.31218983445679438</v>
      </c>
      <c r="I33" s="2">
        <f>'05'!W32</f>
        <v>0.31034344961744414</v>
      </c>
      <c r="J33" s="2">
        <f>'06'!W32</f>
        <v>0.31773652074747533</v>
      </c>
      <c r="K33" s="2">
        <f>'07'!W32</f>
        <v>0.31453441702088897</v>
      </c>
      <c r="L33" s="2">
        <f>'08'!W32</f>
        <v>0.32013073985562746</v>
      </c>
      <c r="M33" s="2">
        <f>'09'!W32</f>
        <v>0.30742463090020311</v>
      </c>
      <c r="O33" s="2">
        <f>'99'!Y32</f>
        <v>0.33132572526915433</v>
      </c>
      <c r="P33" s="2">
        <f>'00'!Y32</f>
        <v>0.36113061989381295</v>
      </c>
      <c r="Q33" s="2">
        <f>'01'!Y32</f>
        <v>0.36390366988156747</v>
      </c>
      <c r="R33" s="2">
        <f>'02'!Y32</f>
        <v>0.36169802364042347</v>
      </c>
      <c r="S33" s="2">
        <f>'03'!Y32</f>
        <v>0.35664125538872221</v>
      </c>
      <c r="T33" s="2">
        <f>'04'!Y32</f>
        <v>0.37726327870296145</v>
      </c>
      <c r="U33" s="2">
        <f>'05'!Y32</f>
        <v>0.39222012257753974</v>
      </c>
      <c r="V33" s="2">
        <f>'06'!Y32</f>
        <v>0.3875429742635354</v>
      </c>
      <c r="W33" s="2">
        <f>'07'!Y32</f>
        <v>0.39652196005288642</v>
      </c>
      <c r="X33" s="2">
        <f>'08'!Y32</f>
        <v>0.38194723208986253</v>
      </c>
      <c r="Y33" s="2">
        <f>'09'!Y32</f>
        <v>0.34587101477199056</v>
      </c>
      <c r="AA33" s="2">
        <f>'99'!AA32</f>
        <v>0.4124312885581557</v>
      </c>
      <c r="AB33" s="2">
        <f>'00'!AA32</f>
        <v>0.38493719181252239</v>
      </c>
      <c r="AC33" s="2">
        <f>'01'!AA32</f>
        <v>0.39797665424028711</v>
      </c>
      <c r="AD33" s="2">
        <f>'02'!AA32</f>
        <v>0.40418722271593982</v>
      </c>
      <c r="AE33" s="2">
        <f>'03'!AA32</f>
        <v>0.40403532616922783</v>
      </c>
      <c r="AF33" s="2">
        <f>'04'!AA32</f>
        <v>0.40476565808045534</v>
      </c>
      <c r="AG33" s="2">
        <f>'05'!AA32</f>
        <v>0.40387905887887005</v>
      </c>
      <c r="AH33" s="2">
        <f>'06'!AA32</f>
        <v>0.41956463244959075</v>
      </c>
      <c r="AI33" s="2">
        <f>'07'!AA32</f>
        <v>0.41912792744063715</v>
      </c>
      <c r="AJ33" s="2">
        <f>'08'!AA32</f>
        <v>0.43515496916201568</v>
      </c>
      <c r="AK33" s="2">
        <f>'09'!AA32</f>
        <v>0.41391990342643703</v>
      </c>
      <c r="AM33" s="2">
        <f>'99'!AC32</f>
        <v>0.28474068514765216</v>
      </c>
      <c r="AN33" s="2">
        <f>'00'!AC32</f>
        <v>0.27020469568452982</v>
      </c>
      <c r="AO33" s="2">
        <f>'01'!AC32</f>
        <v>0.28526523660617947</v>
      </c>
      <c r="AP33" s="2">
        <f>'02'!AC32</f>
        <v>0.26044663548548225</v>
      </c>
      <c r="AQ33" s="2">
        <f>'03'!AC32</f>
        <v>0.24653172608617852</v>
      </c>
      <c r="AR33" s="2">
        <f>'04'!AC32</f>
        <v>0.23250343916885682</v>
      </c>
      <c r="AS33" s="2">
        <f>'05'!AC32</f>
        <v>0.22603493665133195</v>
      </c>
      <c r="AT33" s="2">
        <f>'06'!AC32</f>
        <v>0.22937054314703606</v>
      </c>
      <c r="AU33" s="2">
        <f>'07'!AC32</f>
        <v>0.22144373255528232</v>
      </c>
      <c r="AV33" s="2">
        <f>'08'!AC32</f>
        <v>0.21510470065224463</v>
      </c>
      <c r="AW33" s="2">
        <f>'09'!AC32</f>
        <v>0.22942495676136077</v>
      </c>
    </row>
    <row r="34" spans="1:49" x14ac:dyDescent="0.25">
      <c r="A34" t="str">
        <f>'09'!A33</f>
        <v>Renting of M&amp;Eq and Other Business Activities</v>
      </c>
      <c r="C34" s="2">
        <f>'99'!W33</f>
        <v>3.415355376397553</v>
      </c>
      <c r="D34" s="2">
        <f>'00'!W33</f>
        <v>3.3849724453065599</v>
      </c>
      <c r="E34" s="2">
        <f>'01'!W33</f>
        <v>3.5530752508217063</v>
      </c>
      <c r="F34" s="2">
        <f>'02'!W33</f>
        <v>3.5439351156974652</v>
      </c>
      <c r="G34" s="2">
        <f>'03'!W33</f>
        <v>3.6139689346775077</v>
      </c>
      <c r="H34" s="2">
        <f>'04'!W33</f>
        <v>3.456239408775915</v>
      </c>
      <c r="I34" s="2">
        <f>'05'!W33</f>
        <v>3.4906797026690715</v>
      </c>
      <c r="J34" s="2">
        <f>'06'!W33</f>
        <v>3.5018095862029233</v>
      </c>
      <c r="K34" s="2">
        <f>'07'!W33</f>
        <v>3.5183115133431349</v>
      </c>
      <c r="L34" s="2">
        <f>'08'!W33</f>
        <v>3.6167824546079048</v>
      </c>
      <c r="M34" s="2">
        <f>'09'!W33</f>
        <v>3.7768508276716171</v>
      </c>
      <c r="O34" s="2">
        <f>'99'!Y33</f>
        <v>3.9810581363646595</v>
      </c>
      <c r="P34" s="2">
        <f>'00'!Y33</f>
        <v>3.8776510122406398</v>
      </c>
      <c r="Q34" s="2">
        <f>'01'!Y33</f>
        <v>3.7995933025473621</v>
      </c>
      <c r="R34" s="2">
        <f>'02'!Y33</f>
        <v>3.833697973633825</v>
      </c>
      <c r="S34" s="2">
        <f>'03'!Y33</f>
        <v>3.8521584274304228</v>
      </c>
      <c r="T34" s="2">
        <f>'04'!Y33</f>
        <v>3.8750049124638823</v>
      </c>
      <c r="U34" s="2">
        <f>'05'!Y33</f>
        <v>3.9558361028795059</v>
      </c>
      <c r="V34" s="2">
        <f>'06'!Y33</f>
        <v>3.9512771540735652</v>
      </c>
      <c r="W34" s="2">
        <f>'07'!Y33</f>
        <v>3.9525737452852874</v>
      </c>
      <c r="X34" s="2">
        <f>'08'!Y33</f>
        <v>3.9428001698544586</v>
      </c>
      <c r="Y34" s="2">
        <f>'09'!Y33</f>
        <v>3.8668602714534321</v>
      </c>
      <c r="AA34" s="2">
        <f>'99'!AA33</f>
        <v>2.0751650074398893</v>
      </c>
      <c r="AB34" s="2">
        <f>'00'!AA33</f>
        <v>1.9586206283628094</v>
      </c>
      <c r="AC34" s="2">
        <f>'01'!AA33</f>
        <v>1.8729033359942178</v>
      </c>
      <c r="AD34" s="2">
        <f>'02'!AA33</f>
        <v>1.9397138624761707</v>
      </c>
      <c r="AE34" s="2">
        <f>'03'!AA33</f>
        <v>2.3058686989548876</v>
      </c>
      <c r="AF34" s="2">
        <f>'04'!AA33</f>
        <v>2.4767792391876808</v>
      </c>
      <c r="AG34" s="2">
        <f>'05'!AA33</f>
        <v>2.5955346116347573</v>
      </c>
      <c r="AH34" s="2">
        <f>'06'!AA33</f>
        <v>2.6433535198138451</v>
      </c>
      <c r="AI34" s="2">
        <f>'07'!AA33</f>
        <v>2.5679232699310357</v>
      </c>
      <c r="AJ34" s="2">
        <f>'08'!AA33</f>
        <v>2.6228198122373945</v>
      </c>
      <c r="AK34" s="2">
        <f>'09'!AA33</f>
        <v>2.6861581875592795</v>
      </c>
      <c r="AM34" s="2">
        <f>'99'!AC33</f>
        <v>1.4534101917917073</v>
      </c>
      <c r="AN34" s="2">
        <f>'00'!AC33</f>
        <v>1.3946187164153658</v>
      </c>
      <c r="AO34" s="2">
        <f>'01'!AC33</f>
        <v>1.428488287293028</v>
      </c>
      <c r="AP34" s="2">
        <f>'02'!AC33</f>
        <v>1.3236786632688415</v>
      </c>
      <c r="AQ34" s="2">
        <f>'03'!AC33</f>
        <v>1.4433007105349129</v>
      </c>
      <c r="AR34" s="2">
        <f>'04'!AC33</f>
        <v>1.4793565068548467</v>
      </c>
      <c r="AS34" s="2">
        <f>'05'!AC33</f>
        <v>1.5197255018534421</v>
      </c>
      <c r="AT34" s="2">
        <f>'06'!AC33</f>
        <v>1.4922355143494999</v>
      </c>
      <c r="AU34" s="2">
        <f>'07'!AC33</f>
        <v>1.3938458910120644</v>
      </c>
      <c r="AV34" s="2">
        <f>'08'!AC33</f>
        <v>1.3121046291836262</v>
      </c>
      <c r="AW34" s="2">
        <f>'09'!AC33</f>
        <v>1.4227522650407076</v>
      </c>
    </row>
    <row r="35" spans="1:49" x14ac:dyDescent="0.25">
      <c r="A35" t="str">
        <f>'09'!A34</f>
        <v>Public Admin and Defence; Compulsory Social Security</v>
      </c>
      <c r="C35" s="2">
        <f>'99'!W34</f>
        <v>5.3997243215944603E-2</v>
      </c>
      <c r="D35" s="2">
        <f>'00'!W34</f>
        <v>4.8026160549758924E-2</v>
      </c>
      <c r="E35" s="2">
        <f>'01'!W34</f>
        <v>5.2023534436643815E-2</v>
      </c>
      <c r="F35" s="2">
        <f>'02'!W34</f>
        <v>5.027540408542451E-2</v>
      </c>
      <c r="G35" s="2">
        <f>'03'!W34</f>
        <v>5.3745786839243519E-2</v>
      </c>
      <c r="H35" s="2">
        <f>'04'!W34</f>
        <v>5.1759576362248698E-2</v>
      </c>
      <c r="I35" s="2">
        <f>'05'!W34</f>
        <v>5.5451965757921794E-2</v>
      </c>
      <c r="J35" s="2">
        <f>'06'!W34</f>
        <v>5.5808158876632305E-2</v>
      </c>
      <c r="K35" s="2">
        <f>'07'!W34</f>
        <v>5.6932228827243414E-2</v>
      </c>
      <c r="L35" s="2">
        <f>'08'!W34</f>
        <v>5.7854505902477558E-2</v>
      </c>
      <c r="M35" s="2">
        <f>'09'!W34</f>
        <v>5.5678717712425115E-2</v>
      </c>
      <c r="O35" s="2">
        <f>'99'!Y34</f>
        <v>5.3866823040715224E-2</v>
      </c>
      <c r="P35" s="2">
        <f>'00'!Y34</f>
        <v>5.2687729472609829E-2</v>
      </c>
      <c r="Q35" s="2">
        <f>'01'!Y34</f>
        <v>5.2325126107094784E-2</v>
      </c>
      <c r="R35" s="2">
        <f>'02'!Y34</f>
        <v>4.8155741602497151E-2</v>
      </c>
      <c r="S35" s="2">
        <f>'03'!Y34</f>
        <v>4.7498116300621895E-2</v>
      </c>
      <c r="T35" s="2">
        <f>'04'!Y34</f>
        <v>4.7656398717965995E-2</v>
      </c>
      <c r="U35" s="2">
        <f>'05'!Y34</f>
        <v>4.8504520515475623E-2</v>
      </c>
      <c r="V35" s="2">
        <f>'06'!Y34</f>
        <v>4.8148255179324959E-2</v>
      </c>
      <c r="W35" s="2">
        <f>'07'!Y34</f>
        <v>4.7931902515813682E-2</v>
      </c>
      <c r="X35" s="2">
        <f>'08'!Y34</f>
        <v>4.9053206679093915E-2</v>
      </c>
      <c r="Y35" s="2">
        <f>'09'!Y34</f>
        <v>4.6761933561920516E-2</v>
      </c>
      <c r="AA35" s="2">
        <f>'99'!AA34</f>
        <v>4.7966321786837504E-2</v>
      </c>
      <c r="AB35" s="2">
        <f>'00'!AA34</f>
        <v>5.3703773899803915E-2</v>
      </c>
      <c r="AC35" s="2">
        <f>'01'!AA34</f>
        <v>5.5783602778125267E-2</v>
      </c>
      <c r="AD35" s="2">
        <f>'02'!AA34</f>
        <v>5.5047440333403502E-2</v>
      </c>
      <c r="AE35" s="2">
        <f>'03'!AA34</f>
        <v>6.2934397128874567E-2</v>
      </c>
      <c r="AF35" s="2">
        <f>'04'!AA34</f>
        <v>6.5247552041020271E-2</v>
      </c>
      <c r="AG35" s="2">
        <f>'05'!AA34</f>
        <v>6.8002292065493131E-2</v>
      </c>
      <c r="AH35" s="2">
        <f>'06'!AA34</f>
        <v>7.2147698293666671E-2</v>
      </c>
      <c r="AI35" s="2">
        <f>'07'!AA34</f>
        <v>7.4061763992629051E-2</v>
      </c>
      <c r="AJ35" s="2">
        <f>'08'!AA34</f>
        <v>7.6859140274907686E-2</v>
      </c>
      <c r="AK35" s="2">
        <f>'09'!AA34</f>
        <v>6.1863321107523093E-2</v>
      </c>
      <c r="AM35" s="2">
        <f>'99'!AC34</f>
        <v>2.8033795646143621E-2</v>
      </c>
      <c r="AN35" s="2">
        <f>'00'!AC34</f>
        <v>3.6403939343996723E-2</v>
      </c>
      <c r="AO35" s="2">
        <f>'01'!AC34</f>
        <v>4.1426320520400323E-2</v>
      </c>
      <c r="AP35" s="2">
        <f>'02'!AC34</f>
        <v>3.6174564737096335E-2</v>
      </c>
      <c r="AQ35" s="2">
        <f>'03'!AC34</f>
        <v>4.1367893051285361E-2</v>
      </c>
      <c r="AR35" s="2">
        <f>'04'!AC34</f>
        <v>4.0819110724780269E-2</v>
      </c>
      <c r="AS35" s="2">
        <f>'05'!AC34</f>
        <v>4.12385720636428E-2</v>
      </c>
      <c r="AT35" s="2">
        <f>'06'!AC34</f>
        <v>4.2656500763814213E-2</v>
      </c>
      <c r="AU35" s="2">
        <f>'07'!AC34</f>
        <v>4.4631569636874188E-2</v>
      </c>
      <c r="AV35" s="2">
        <f>'08'!AC34</f>
        <v>4.5284877896348018E-2</v>
      </c>
      <c r="AW35" s="2">
        <f>'09'!AC34</f>
        <v>3.8739842368050018E-2</v>
      </c>
    </row>
    <row r="36" spans="1:49" x14ac:dyDescent="0.25">
      <c r="A36" t="str">
        <f>'09'!A35</f>
        <v>Education</v>
      </c>
      <c r="C36" s="2">
        <f>'99'!W35</f>
        <v>5.3219669342161345E-2</v>
      </c>
      <c r="D36" s="2">
        <f>'00'!W35</f>
        <v>7.2589049419067853E-2</v>
      </c>
      <c r="E36" s="2">
        <f>'01'!W35</f>
        <v>7.4979682561079605E-2</v>
      </c>
      <c r="F36" s="2">
        <f>'02'!W35</f>
        <v>7.7353594302712478E-2</v>
      </c>
      <c r="G36" s="2">
        <f>'03'!W35</f>
        <v>7.6113807090300328E-2</v>
      </c>
      <c r="H36" s="2">
        <f>'04'!W35</f>
        <v>8.1989412086465055E-2</v>
      </c>
      <c r="I36" s="2">
        <f>'05'!W35</f>
        <v>8.3773142634942524E-2</v>
      </c>
      <c r="J36" s="2">
        <f>'06'!W35</f>
        <v>8.0351629744654998E-2</v>
      </c>
      <c r="K36" s="2">
        <f>'07'!W35</f>
        <v>8.7544866239185212E-2</v>
      </c>
      <c r="L36" s="2">
        <f>'08'!W35</f>
        <v>8.8602031538957682E-2</v>
      </c>
      <c r="M36" s="2">
        <f>'09'!W35</f>
        <v>8.2780109658708897E-2</v>
      </c>
      <c r="O36" s="2">
        <f>'99'!Y35</f>
        <v>6.4183919441945084E-2</v>
      </c>
      <c r="P36" s="2">
        <f>'00'!Y35</f>
        <v>6.5249311041499794E-2</v>
      </c>
      <c r="Q36" s="2">
        <f>'01'!Y35</f>
        <v>6.5443792959473335E-2</v>
      </c>
      <c r="R36" s="2">
        <f>'02'!Y35</f>
        <v>5.3100719009492189E-2</v>
      </c>
      <c r="S36" s="2">
        <f>'03'!Y35</f>
        <v>5.2233536468808087E-2</v>
      </c>
      <c r="T36" s="2">
        <f>'04'!Y35</f>
        <v>5.338892559149374E-2</v>
      </c>
      <c r="U36" s="2">
        <f>'05'!Y35</f>
        <v>5.4868676907598266E-2</v>
      </c>
      <c r="V36" s="2">
        <f>'06'!Y35</f>
        <v>5.1722395626349719E-2</v>
      </c>
      <c r="W36" s="2">
        <f>'07'!Y35</f>
        <v>4.7897855886515003E-2</v>
      </c>
      <c r="X36" s="2">
        <f>'08'!Y35</f>
        <v>5.0971136444173275E-2</v>
      </c>
      <c r="Y36" s="2">
        <f>'09'!Y35</f>
        <v>5.2493378707140333E-2</v>
      </c>
      <c r="AA36" s="2">
        <f>'99'!AA35</f>
        <v>4.6888273180253931E-2</v>
      </c>
      <c r="AB36" s="2">
        <f>'00'!AA35</f>
        <v>4.4289089187986762E-2</v>
      </c>
      <c r="AC36" s="2">
        <f>'01'!AA35</f>
        <v>4.785574890431709E-2</v>
      </c>
      <c r="AD36" s="2">
        <f>'02'!AA35</f>
        <v>5.1614793583344087E-2</v>
      </c>
      <c r="AE36" s="2">
        <f>'03'!AA35</f>
        <v>6.3975382210711917E-2</v>
      </c>
      <c r="AF36" s="2">
        <f>'04'!AA35</f>
        <v>7.0859834525604348E-2</v>
      </c>
      <c r="AG36" s="2">
        <f>'05'!AA35</f>
        <v>8.2393896071325259E-2</v>
      </c>
      <c r="AH36" s="2">
        <f>'06'!AA35</f>
        <v>9.0998933148447758E-2</v>
      </c>
      <c r="AI36" s="2">
        <f>'07'!AA35</f>
        <v>8.6466582603232506E-2</v>
      </c>
      <c r="AJ36" s="2">
        <f>'08'!AA35</f>
        <v>0.10409287316543556</v>
      </c>
      <c r="AK36" s="2">
        <f>'09'!AA35</f>
        <v>0.10968705595515983</v>
      </c>
      <c r="AM36" s="2">
        <f>'99'!AC35</f>
        <v>3.0012671886317101E-2</v>
      </c>
      <c r="AN36" s="2">
        <f>'00'!AC35</f>
        <v>2.6184622226472769E-2</v>
      </c>
      <c r="AO36" s="2">
        <f>'01'!AC35</f>
        <v>2.9175650052821248E-2</v>
      </c>
      <c r="AP36" s="2">
        <f>'02'!AC35</f>
        <v>2.8274231009608301E-2</v>
      </c>
      <c r="AQ36" s="2">
        <f>'03'!AC35</f>
        <v>3.6058743204433252E-2</v>
      </c>
      <c r="AR36" s="2">
        <f>'04'!AC35</f>
        <v>4.3018543306777693E-2</v>
      </c>
      <c r="AS36" s="2">
        <f>'05'!AC35</f>
        <v>5.0373222563798455E-2</v>
      </c>
      <c r="AT36" s="2">
        <f>'06'!AC35</f>
        <v>5.6542630833880191E-2</v>
      </c>
      <c r="AU36" s="2">
        <f>'07'!AC35</f>
        <v>5.4737383101016411E-2</v>
      </c>
      <c r="AV36" s="2">
        <f>'08'!AC35</f>
        <v>6.445474810762801E-2</v>
      </c>
      <c r="AW36" s="2">
        <f>'09'!AC35</f>
        <v>7.1937429953560117E-2</v>
      </c>
    </row>
    <row r="37" spans="1:49" x14ac:dyDescent="0.25">
      <c r="A37" t="str">
        <f>'09'!A36</f>
        <v>Health and Social Work</v>
      </c>
      <c r="C37" s="2">
        <f>'99'!W36</f>
        <v>3.9839949925408021E-2</v>
      </c>
      <c r="D37" s="2">
        <f>'00'!W36</f>
        <v>4.3921055042808951E-2</v>
      </c>
      <c r="E37" s="2">
        <f>'01'!W36</f>
        <v>4.493971393798947E-2</v>
      </c>
      <c r="F37" s="2">
        <f>'02'!W36</f>
        <v>4.4035598566631133E-2</v>
      </c>
      <c r="G37" s="2">
        <f>'03'!W36</f>
        <v>4.3201575303784004E-2</v>
      </c>
      <c r="H37" s="2">
        <f>'04'!W36</f>
        <v>4.2868379147260653E-2</v>
      </c>
      <c r="I37" s="2">
        <f>'05'!W36</f>
        <v>4.0781621268695036E-2</v>
      </c>
      <c r="J37" s="2">
        <f>'06'!W36</f>
        <v>3.9883518474664405E-2</v>
      </c>
      <c r="K37" s="2">
        <f>'07'!W36</f>
        <v>4.187511275906626E-2</v>
      </c>
      <c r="L37" s="2">
        <f>'08'!W36</f>
        <v>4.4328340110879688E-2</v>
      </c>
      <c r="M37" s="2">
        <f>'09'!W36</f>
        <v>4.4138850052125839E-2</v>
      </c>
      <c r="O37" s="2">
        <f>'99'!Y36</f>
        <v>4.441907180468227E-2</v>
      </c>
      <c r="P37" s="2">
        <f>'00'!Y36</f>
        <v>4.3198546784036701E-2</v>
      </c>
      <c r="Q37" s="2">
        <f>'01'!Y36</f>
        <v>4.0348105145885875E-2</v>
      </c>
      <c r="R37" s="2">
        <f>'02'!Y36</f>
        <v>3.6234830543917136E-2</v>
      </c>
      <c r="S37" s="2">
        <f>'03'!Y36</f>
        <v>3.9183679558758289E-2</v>
      </c>
      <c r="T37" s="2">
        <f>'04'!Y36</f>
        <v>3.9648928842919491E-2</v>
      </c>
      <c r="U37" s="2">
        <f>'05'!Y36</f>
        <v>3.9231492159658328E-2</v>
      </c>
      <c r="V37" s="2">
        <f>'06'!Y36</f>
        <v>4.0183322575432966E-2</v>
      </c>
      <c r="W37" s="2">
        <f>'07'!Y36</f>
        <v>4.2065626081030164E-2</v>
      </c>
      <c r="X37" s="2">
        <f>'08'!Y36</f>
        <v>4.3248414664808291E-2</v>
      </c>
      <c r="Y37" s="2">
        <f>'09'!Y36</f>
        <v>4.0600138870520643E-2</v>
      </c>
      <c r="AA37" s="2">
        <f>'99'!AA36</f>
        <v>2.8429408577587939E-2</v>
      </c>
      <c r="AB37" s="2">
        <f>'00'!AA36</f>
        <v>2.9461768975630617E-2</v>
      </c>
      <c r="AC37" s="2">
        <f>'01'!AA36</f>
        <v>3.3430552051142988E-2</v>
      </c>
      <c r="AD37" s="2">
        <f>'02'!AA36</f>
        <v>3.932354150051566E-2</v>
      </c>
      <c r="AE37" s="2">
        <f>'03'!AA36</f>
        <v>4.6663421484299118E-2</v>
      </c>
      <c r="AF37" s="2">
        <f>'04'!AA36</f>
        <v>5.0831686339360256E-2</v>
      </c>
      <c r="AG37" s="2">
        <f>'05'!AA36</f>
        <v>6.0687962986373967E-2</v>
      </c>
      <c r="AH37" s="2">
        <f>'06'!AA36</f>
        <v>6.7581040464596856E-2</v>
      </c>
      <c r="AI37" s="2">
        <f>'07'!AA36</f>
        <v>6.6070080687625432E-2</v>
      </c>
      <c r="AJ37" s="2">
        <f>'08'!AA36</f>
        <v>8.1676907479097116E-2</v>
      </c>
      <c r="AK37" s="2">
        <f>'09'!AA36</f>
        <v>8.5950260435152748E-2</v>
      </c>
      <c r="AM37" s="2">
        <f>'99'!AC36</f>
        <v>2.1110541719981179E-2</v>
      </c>
      <c r="AN37" s="2">
        <f>'00'!AC36</f>
        <v>2.2403028018841194E-2</v>
      </c>
      <c r="AO37" s="2">
        <f>'01'!AC36</f>
        <v>2.6278731186779692E-2</v>
      </c>
      <c r="AP37" s="2">
        <f>'02'!AC36</f>
        <v>2.7259292366664623E-2</v>
      </c>
      <c r="AQ37" s="2">
        <f>'03'!AC36</f>
        <v>3.0598595560066031E-2</v>
      </c>
      <c r="AR37" s="2">
        <f>'04'!AC36</f>
        <v>3.3287353555071474E-2</v>
      </c>
      <c r="AS37" s="2">
        <f>'05'!AC36</f>
        <v>3.6580816367544622E-2</v>
      </c>
      <c r="AT37" s="2">
        <f>'06'!AC36</f>
        <v>3.7773346868394904E-2</v>
      </c>
      <c r="AU37" s="2">
        <f>'07'!AC36</f>
        <v>3.5670632686255366E-2</v>
      </c>
      <c r="AV37" s="2">
        <f>'08'!AC36</f>
        <v>4.0316072979463997E-2</v>
      </c>
      <c r="AW37" s="2">
        <f>'09'!AC36</f>
        <v>4.2956264592110584E-2</v>
      </c>
    </row>
    <row r="38" spans="1:49" x14ac:dyDescent="0.25">
      <c r="A38" t="str">
        <f>'09'!A37</f>
        <v>Other Community, Social and Personal Services</v>
      </c>
      <c r="C38" s="2">
        <f>'99'!W37</f>
        <v>0.45244730575377956</v>
      </c>
      <c r="D38" s="2">
        <f>'00'!W37</f>
        <v>0.43973235066809374</v>
      </c>
      <c r="E38" s="2">
        <f>'01'!W37</f>
        <v>0.43815968915989845</v>
      </c>
      <c r="F38" s="2">
        <f>'02'!W37</f>
        <v>0.41754423402261814</v>
      </c>
      <c r="G38" s="2">
        <f>'03'!W37</f>
        <v>0.42332410549841271</v>
      </c>
      <c r="H38" s="2">
        <f>'04'!W37</f>
        <v>0.41957357345251978</v>
      </c>
      <c r="I38" s="2">
        <f>'05'!W37</f>
        <v>0.42574322513481055</v>
      </c>
      <c r="J38" s="2">
        <f>'06'!W37</f>
        <v>0.427425888203391</v>
      </c>
      <c r="K38" s="2">
        <f>'07'!W37</f>
        <v>0.43126986025450476</v>
      </c>
      <c r="L38" s="2">
        <f>'08'!W37</f>
        <v>0.43973796139072646</v>
      </c>
      <c r="M38" s="2">
        <f>'09'!W37</f>
        <v>0.42993508245081041</v>
      </c>
      <c r="O38" s="2">
        <f>'99'!Y37</f>
        <v>0.65506272907502427</v>
      </c>
      <c r="P38" s="2">
        <f>'00'!Y37</f>
        <v>0.66071466770581133</v>
      </c>
      <c r="Q38" s="2">
        <f>'01'!Y37</f>
        <v>0.65666128973613025</v>
      </c>
      <c r="R38" s="2">
        <f>'02'!Y37</f>
        <v>0.64718260409910977</v>
      </c>
      <c r="S38" s="2">
        <f>'03'!Y37</f>
        <v>0.6496664433336985</v>
      </c>
      <c r="T38" s="2">
        <f>'04'!Y37</f>
        <v>0.65887601423857112</v>
      </c>
      <c r="U38" s="2">
        <f>'05'!Y37</f>
        <v>0.66805053416598303</v>
      </c>
      <c r="V38" s="2">
        <f>'06'!Y37</f>
        <v>0.66231347477469749</v>
      </c>
      <c r="W38" s="2">
        <f>'07'!Y37</f>
        <v>0.65666252500073297</v>
      </c>
      <c r="X38" s="2">
        <f>'08'!Y37</f>
        <v>0.67394941569681399</v>
      </c>
      <c r="Y38" s="2">
        <f>'09'!Y37</f>
        <v>0.67557425111228864</v>
      </c>
      <c r="AA38" s="2">
        <f>'99'!AA37</f>
        <v>0.6259183526306108</v>
      </c>
      <c r="AB38" s="2">
        <f>'00'!AA37</f>
        <v>0.62134851036017213</v>
      </c>
      <c r="AC38" s="2">
        <f>'01'!AA37</f>
        <v>0.63286345976992964</v>
      </c>
      <c r="AD38" s="2">
        <f>'02'!AA37</f>
        <v>0.62829540819309915</v>
      </c>
      <c r="AE38" s="2">
        <f>'03'!AA37</f>
        <v>0.6626326850000227</v>
      </c>
      <c r="AF38" s="2">
        <f>'04'!AA37</f>
        <v>0.71900799896564105</v>
      </c>
      <c r="AG38" s="2">
        <f>'05'!AA37</f>
        <v>0.8122649044696435</v>
      </c>
      <c r="AH38" s="2">
        <f>'06'!AA37</f>
        <v>0.88786976722238675</v>
      </c>
      <c r="AI38" s="2">
        <f>'07'!AA37</f>
        <v>0.90391331262286956</v>
      </c>
      <c r="AJ38" s="2">
        <f>'08'!AA37</f>
        <v>1.0004265333520281</v>
      </c>
      <c r="AK38" s="2">
        <f>'09'!AA37</f>
        <v>1.0220902808150059</v>
      </c>
      <c r="AM38" s="2">
        <f>'99'!AC37</f>
        <v>0.56089221823628899</v>
      </c>
      <c r="AN38" s="2">
        <f>'00'!AC37</f>
        <v>0.54199394336709639</v>
      </c>
      <c r="AO38" s="2">
        <f>'01'!AC37</f>
        <v>0.54452753887318328</v>
      </c>
      <c r="AP38" s="2">
        <f>'02'!AC37</f>
        <v>0.48037264863064827</v>
      </c>
      <c r="AQ38" s="2">
        <f>'03'!AC37</f>
        <v>0.5098171599602993</v>
      </c>
      <c r="AR38" s="2">
        <f>'04'!AC37</f>
        <v>0.56371311340147656</v>
      </c>
      <c r="AS38" s="2">
        <f>'05'!AC37</f>
        <v>0.6154965170076081</v>
      </c>
      <c r="AT38" s="2">
        <f>'06'!AC37</f>
        <v>0.64766570527523482</v>
      </c>
      <c r="AU38" s="2">
        <f>'07'!AC37</f>
        <v>0.64693424090393103</v>
      </c>
      <c r="AV38" s="2">
        <f>'08'!AC37</f>
        <v>0.64056330794668104</v>
      </c>
      <c r="AW38" s="2">
        <f>'09'!AC37</f>
        <v>0.73356290585593309</v>
      </c>
    </row>
    <row r="39" spans="1:49" x14ac:dyDescent="0.25">
      <c r="A39" t="str">
        <f>'09'!A38</f>
        <v>Private Households with Employed Persons</v>
      </c>
      <c r="C39" s="2">
        <f>'99'!W38</f>
        <v>2.0605754162159956E-2</v>
      </c>
      <c r="D39" s="2">
        <f>'00'!W38</f>
        <v>2.038220546668023E-2</v>
      </c>
      <c r="E39" s="2">
        <f>'01'!W38</f>
        <v>1.94178043003553E-2</v>
      </c>
      <c r="F39" s="2">
        <f>'02'!W38</f>
        <v>1.8462568877587952E-2</v>
      </c>
      <c r="G39" s="2">
        <f>'03'!W38</f>
        <v>1.8152073356856098E-2</v>
      </c>
      <c r="H39" s="2">
        <f>'04'!W38</f>
        <v>1.862350641040263E-2</v>
      </c>
      <c r="I39" s="2">
        <f>'05'!W38</f>
        <v>1.8469816742552641E-2</v>
      </c>
      <c r="J39" s="2">
        <f>'06'!W38</f>
        <v>1.8246228817014848E-2</v>
      </c>
      <c r="K39" s="2">
        <f>'07'!W38</f>
        <v>1.6853351609674848E-2</v>
      </c>
      <c r="L39" s="2">
        <f>'08'!W38</f>
        <v>1.6799866584210718E-2</v>
      </c>
      <c r="M39" s="2">
        <f>'09'!W38</f>
        <v>1.2421690066398173E-2</v>
      </c>
      <c r="O39" s="2">
        <f>'99'!Y38</f>
        <v>0.21698955853819324</v>
      </c>
      <c r="P39" s="2">
        <f>'00'!Y38</f>
        <v>0.20571228203036987</v>
      </c>
      <c r="Q39" s="2">
        <f>'01'!Y38</f>
        <v>0.19861766527975214</v>
      </c>
      <c r="R39" s="2">
        <f>'02'!Y38</f>
        <v>0.18560972067045006</v>
      </c>
      <c r="S39" s="2">
        <f>'03'!Y38</f>
        <v>0.18927197822590788</v>
      </c>
      <c r="T39" s="2">
        <f>'04'!Y38</f>
        <v>0.1900877335567818</v>
      </c>
      <c r="U39" s="2">
        <f>'05'!Y38</f>
        <v>0.1963210656323347</v>
      </c>
      <c r="V39" s="2">
        <f>'06'!Y38</f>
        <v>0.20023178698546942</v>
      </c>
      <c r="W39" s="2">
        <f>'07'!Y38</f>
        <v>0.19851752859403463</v>
      </c>
      <c r="X39" s="2">
        <f>'08'!Y38</f>
        <v>0.19331864833079893</v>
      </c>
      <c r="Y39" s="2">
        <f>'09'!Y38</f>
        <v>0.18524637223778875</v>
      </c>
      <c r="AA39" s="2">
        <f>'99'!AA38</f>
        <v>0.54383904535537442</v>
      </c>
      <c r="AB39" s="2">
        <f>'00'!AA38</f>
        <v>0.45823978284994221</v>
      </c>
      <c r="AC39" s="2">
        <f>'01'!AA38</f>
        <v>0.43524883098278322</v>
      </c>
      <c r="AD39" s="2">
        <f>'02'!AA38</f>
        <v>0.36434432874132033</v>
      </c>
      <c r="AE39" s="2">
        <f>'03'!AA38</f>
        <v>0.34804855373072729</v>
      </c>
      <c r="AF39" s="2">
        <f>'04'!AA38</f>
        <v>0.38410924462243995</v>
      </c>
      <c r="AG39" s="2">
        <f>'05'!AA38</f>
        <v>0.39294295479358204</v>
      </c>
      <c r="AH39" s="2">
        <f>'06'!AA38</f>
        <v>0.44634540678853502</v>
      </c>
      <c r="AI39" s="2">
        <f>'07'!AA38</f>
        <v>0.40888205559189267</v>
      </c>
      <c r="AJ39" s="2">
        <f>'08'!AA38</f>
        <v>0.38140697383991856</v>
      </c>
      <c r="AK39" s="2">
        <f>'09'!AA38</f>
        <v>0.42214971805976131</v>
      </c>
      <c r="AM39" s="2">
        <f>'99'!AC38</f>
        <v>0.10878857306162462</v>
      </c>
      <c r="AN39" s="2">
        <f>'00'!AC38</f>
        <v>8.1667338469457187E-2</v>
      </c>
      <c r="AO39" s="2">
        <f>'01'!AC38</f>
        <v>6.7602751229454527E-2</v>
      </c>
      <c r="AP39" s="2">
        <f>'02'!AC38</f>
        <v>4.9382234100461359E-2</v>
      </c>
      <c r="AQ39" s="2">
        <f>'03'!AC38</f>
        <v>4.9215086669506414E-2</v>
      </c>
      <c r="AR39" s="2">
        <f>'04'!AC38</f>
        <v>5.7593583794756362E-2</v>
      </c>
      <c r="AS39" s="2">
        <f>'05'!AC38</f>
        <v>6.1715016025038816E-2</v>
      </c>
      <c r="AT39" s="2">
        <f>'06'!AC38</f>
        <v>6.7007927595529329E-2</v>
      </c>
      <c r="AU39" s="2">
        <f>'07'!AC38</f>
        <v>6.678491230291389E-2</v>
      </c>
      <c r="AV39" s="2">
        <f>'08'!AC38</f>
        <v>5.1038780371705332E-2</v>
      </c>
      <c r="AW39" s="2">
        <f>'09'!AC38</f>
        <v>9.6990751828306618E-2</v>
      </c>
    </row>
    <row r="41" spans="1:49" x14ac:dyDescent="0.25">
      <c r="A41" t="s">
        <v>45</v>
      </c>
      <c r="C41" s="3">
        <v>3</v>
      </c>
      <c r="D41" s="3">
        <f>C41+1</f>
        <v>4</v>
      </c>
      <c r="E41" s="3">
        <f t="shared" ref="E41:M41" si="0">D41+1</f>
        <v>5</v>
      </c>
      <c r="F41" s="3">
        <f t="shared" si="0"/>
        <v>6</v>
      </c>
      <c r="G41" s="3">
        <f t="shared" si="0"/>
        <v>7</v>
      </c>
      <c r="H41" s="3">
        <f t="shared" si="0"/>
        <v>8</v>
      </c>
      <c r="I41" s="3">
        <f t="shared" si="0"/>
        <v>9</v>
      </c>
      <c r="J41" s="3">
        <f t="shared" si="0"/>
        <v>10</v>
      </c>
      <c r="K41" s="3">
        <f t="shared" si="0"/>
        <v>11</v>
      </c>
      <c r="L41" s="3">
        <f t="shared" si="0"/>
        <v>12</v>
      </c>
      <c r="M41" s="3">
        <f t="shared" si="0"/>
        <v>13</v>
      </c>
      <c r="P41" s="7">
        <v>14</v>
      </c>
    </row>
    <row r="42" spans="1:49" x14ac:dyDescent="0.25">
      <c r="C42">
        <f t="shared" ref="C42:M42" si="1">C4</f>
        <v>1999</v>
      </c>
      <c r="D42">
        <f t="shared" si="1"/>
        <v>2000</v>
      </c>
      <c r="E42">
        <f t="shared" si="1"/>
        <v>2001</v>
      </c>
      <c r="F42">
        <f t="shared" si="1"/>
        <v>2002</v>
      </c>
      <c r="G42">
        <f t="shared" si="1"/>
        <v>2003</v>
      </c>
      <c r="H42">
        <f t="shared" si="1"/>
        <v>2004</v>
      </c>
      <c r="I42">
        <f t="shared" si="1"/>
        <v>2005</v>
      </c>
      <c r="J42">
        <f t="shared" si="1"/>
        <v>2006</v>
      </c>
      <c r="K42">
        <f t="shared" si="1"/>
        <v>2007</v>
      </c>
      <c r="L42">
        <f t="shared" si="1"/>
        <v>2008</v>
      </c>
      <c r="M42">
        <f t="shared" si="1"/>
        <v>2009</v>
      </c>
      <c r="P42" t="s">
        <v>8</v>
      </c>
    </row>
    <row r="43" spans="1:49" x14ac:dyDescent="0.25">
      <c r="B43" t="str">
        <f>C3</f>
        <v>(Non) Euro-zone</v>
      </c>
      <c r="C43" s="2">
        <f>VLOOKUP($A$41,$A$67:$AW$101,C$41,FALSE)</f>
        <v>1</v>
      </c>
      <c r="D43" s="2">
        <f t="shared" ref="D43:M43" si="2">VLOOKUP($A$41,$A$67:$AW$101,D$41,FALSE)</f>
        <v>1.3639515298822389</v>
      </c>
      <c r="E43" s="2">
        <f t="shared" si="2"/>
        <v>1.4088716350155841</v>
      </c>
      <c r="F43" s="2">
        <f t="shared" si="2"/>
        <v>1.4534775442776362</v>
      </c>
      <c r="G43" s="2">
        <f t="shared" si="2"/>
        <v>1.4301818863425733</v>
      </c>
      <c r="H43" s="2">
        <f t="shared" si="2"/>
        <v>1.5405847706293794</v>
      </c>
      <c r="I43" s="2">
        <f t="shared" si="2"/>
        <v>1.5741011485123284</v>
      </c>
      <c r="J43" s="2">
        <f t="shared" si="2"/>
        <v>1.5098107661672251</v>
      </c>
      <c r="K43" s="2">
        <f t="shared" si="2"/>
        <v>1.6449720060517359</v>
      </c>
      <c r="L43" s="2">
        <f t="shared" si="2"/>
        <v>1.6648361899679438</v>
      </c>
      <c r="M43" s="2">
        <f t="shared" si="2"/>
        <v>1.5554420138632723</v>
      </c>
      <c r="N43" s="2"/>
      <c r="O43" t="str">
        <f>B43</f>
        <v>(Non) Euro-zone</v>
      </c>
      <c r="P43" s="5">
        <f>VLOOKUP($A$41,$A$67:$AW$101,P$41,FALSE)</f>
        <v>5.5544201386327229E-2</v>
      </c>
    </row>
    <row r="44" spans="1:49" x14ac:dyDescent="0.25">
      <c r="B44" t="str">
        <f>O3</f>
        <v>NAFTA+East Asia</v>
      </c>
      <c r="C44" s="2">
        <f>VLOOKUP($A$41,$A$67:$AW$101,C$41+12,FALSE)</f>
        <v>1</v>
      </c>
      <c r="D44" s="2">
        <f t="shared" ref="D44:M44" si="3">VLOOKUP($A$41,$A$67:$AW$101,D$41+12,FALSE)</f>
        <v>1.016599042389712</v>
      </c>
      <c r="E44" s="2">
        <f t="shared" si="3"/>
        <v>1.0196291147141274</v>
      </c>
      <c r="F44" s="2">
        <f t="shared" si="3"/>
        <v>0.82732122736010616</v>
      </c>
      <c r="G44" s="2">
        <f t="shared" si="3"/>
        <v>0.81381032699403433</v>
      </c>
      <c r="H44" s="2">
        <f t="shared" si="3"/>
        <v>0.8318115511749713</v>
      </c>
      <c r="I44" s="2">
        <f t="shared" si="3"/>
        <v>0.85486641178445733</v>
      </c>
      <c r="J44" s="2">
        <f t="shared" si="3"/>
        <v>0.80584663691554514</v>
      </c>
      <c r="K44" s="2">
        <f t="shared" si="3"/>
        <v>0.74625944166340652</v>
      </c>
      <c r="L44" s="2">
        <f t="shared" si="3"/>
        <v>0.79414184872703375</v>
      </c>
      <c r="M44" s="2">
        <f t="shared" si="3"/>
        <v>0.81785872791114067</v>
      </c>
      <c r="O44" t="str">
        <f t="shared" ref="O44:O46" si="4">B44</f>
        <v>NAFTA+East Asia</v>
      </c>
      <c r="P44" s="5">
        <f>VLOOKUP($A$41,$A$67:$AW$101,P$41+12,FALSE)</f>
        <v>-1.8214127208885933E-2</v>
      </c>
    </row>
    <row r="45" spans="1:49" x14ac:dyDescent="0.25">
      <c r="B45" t="str">
        <f>AA3</f>
        <v>BRIIAT+China</v>
      </c>
      <c r="C45" s="2">
        <f>VLOOKUP($A$41,$A$67:$AW$101,C$41+24,FALSE)</f>
        <v>1</v>
      </c>
      <c r="D45" s="2">
        <f t="shared" ref="D45:M45" si="5">VLOOKUP($A$41,$A$67:$AW$101,D$41+24,FALSE)</f>
        <v>0.94456643813102159</v>
      </c>
      <c r="E45" s="2">
        <f t="shared" si="5"/>
        <v>1.0206336394676738</v>
      </c>
      <c r="F45" s="2">
        <f t="shared" si="5"/>
        <v>1.1008038915171787</v>
      </c>
      <c r="G45" s="2">
        <f t="shared" si="5"/>
        <v>1.3644218025426</v>
      </c>
      <c r="H45" s="2">
        <f t="shared" si="5"/>
        <v>1.5112485429607496</v>
      </c>
      <c r="I45" s="2">
        <f t="shared" si="5"/>
        <v>1.7572388676924835</v>
      </c>
      <c r="J45" s="2">
        <f t="shared" si="5"/>
        <v>1.940761025653855</v>
      </c>
      <c r="K45" s="2">
        <f t="shared" si="5"/>
        <v>1.844098251834239</v>
      </c>
      <c r="L45" s="2">
        <f t="shared" si="5"/>
        <v>2.2200193375701498</v>
      </c>
      <c r="M45" s="2">
        <f t="shared" si="5"/>
        <v>2.3393281201354279</v>
      </c>
      <c r="O45" t="str">
        <f t="shared" si="4"/>
        <v>BRIIAT+China</v>
      </c>
      <c r="P45" s="5">
        <f>VLOOKUP($A$41,$A$67:$AW$101,P$41+24,FALSE)</f>
        <v>0.13393281201354279</v>
      </c>
    </row>
    <row r="46" spans="1:49" x14ac:dyDescent="0.25">
      <c r="B46" t="str">
        <f>AM3</f>
        <v>RoW</v>
      </c>
      <c r="C46" s="2">
        <f>VLOOKUP($A$41,$A$67:$AW$101,C$41+36,FALSE)</f>
        <v>1</v>
      </c>
      <c r="D46" s="2">
        <f t="shared" ref="D46:M46" si="6">VLOOKUP($A$41,$A$67:$AW$101,D$41+36,FALSE)</f>
        <v>0.87245222037063763</v>
      </c>
      <c r="E46" s="2">
        <f t="shared" si="6"/>
        <v>0.97211105240258688</v>
      </c>
      <c r="F46" s="2">
        <f t="shared" si="6"/>
        <v>0.94207643746968883</v>
      </c>
      <c r="G46" s="2">
        <f t="shared" si="6"/>
        <v>1.201450618625947</v>
      </c>
      <c r="H46" s="2">
        <f t="shared" si="6"/>
        <v>1.4333460036388836</v>
      </c>
      <c r="I46" s="2">
        <f t="shared" si="6"/>
        <v>1.6783984696398795</v>
      </c>
      <c r="J46" s="2">
        <f t="shared" si="6"/>
        <v>1.8839585841625186</v>
      </c>
      <c r="K46" s="2">
        <f t="shared" si="6"/>
        <v>1.8238090666619857</v>
      </c>
      <c r="L46" s="2">
        <f t="shared" si="6"/>
        <v>2.1475844720447297</v>
      </c>
      <c r="M46" s="2">
        <f t="shared" si="6"/>
        <v>2.3969018895101</v>
      </c>
      <c r="O46" t="str">
        <f t="shared" si="4"/>
        <v>RoW</v>
      </c>
      <c r="P46" s="5">
        <f>VLOOKUP($A$41,$A$67:$AX$101,P$41+36,FALSE)</f>
        <v>0.13969018895100999</v>
      </c>
    </row>
    <row r="49" spans="6:6" ht="18.75" x14ac:dyDescent="0.3">
      <c r="F49" s="4" t="str">
        <f>A41</f>
        <v>Education</v>
      </c>
    </row>
    <row r="65" spans="1:50" x14ac:dyDescent="0.25">
      <c r="A65" t="s">
        <v>7</v>
      </c>
      <c r="C65" t="s">
        <v>2</v>
      </c>
      <c r="O65" t="s">
        <v>1</v>
      </c>
      <c r="AA65" t="s">
        <v>0</v>
      </c>
      <c r="AM65" t="s">
        <v>3</v>
      </c>
    </row>
    <row r="66" spans="1:50" x14ac:dyDescent="0.25">
      <c r="C66">
        <v>1999</v>
      </c>
      <c r="D66">
        <v>2000</v>
      </c>
      <c r="E66">
        <v>2001</v>
      </c>
      <c r="F66">
        <v>2002</v>
      </c>
      <c r="G66">
        <v>2003</v>
      </c>
      <c r="H66">
        <v>2004</v>
      </c>
      <c r="I66">
        <v>2005</v>
      </c>
      <c r="J66">
        <v>2006</v>
      </c>
      <c r="K66">
        <v>2007</v>
      </c>
      <c r="L66">
        <v>2008</v>
      </c>
      <c r="M66">
        <v>2009</v>
      </c>
      <c r="O66">
        <v>1999</v>
      </c>
      <c r="P66">
        <v>2000</v>
      </c>
      <c r="Q66">
        <v>2001</v>
      </c>
      <c r="R66">
        <v>2002</v>
      </c>
      <c r="S66">
        <v>2003</v>
      </c>
      <c r="T66">
        <v>2004</v>
      </c>
      <c r="U66">
        <v>2005</v>
      </c>
      <c r="V66">
        <v>2006</v>
      </c>
      <c r="W66">
        <v>2007</v>
      </c>
      <c r="X66">
        <v>2008</v>
      </c>
      <c r="Y66">
        <v>2009</v>
      </c>
      <c r="AA66">
        <v>1999</v>
      </c>
      <c r="AB66">
        <v>2000</v>
      </c>
      <c r="AC66">
        <v>2001</v>
      </c>
      <c r="AD66">
        <v>2002</v>
      </c>
      <c r="AE66">
        <v>2003</v>
      </c>
      <c r="AF66">
        <v>2004</v>
      </c>
      <c r="AG66">
        <v>2005</v>
      </c>
      <c r="AH66">
        <v>2006</v>
      </c>
      <c r="AI66">
        <v>2007</v>
      </c>
      <c r="AJ66">
        <v>2008</v>
      </c>
      <c r="AK66">
        <v>2009</v>
      </c>
      <c r="AM66">
        <v>1999</v>
      </c>
      <c r="AN66">
        <v>2000</v>
      </c>
      <c r="AO66">
        <v>2001</v>
      </c>
      <c r="AP66">
        <v>2002</v>
      </c>
      <c r="AQ66">
        <v>2003</v>
      </c>
      <c r="AR66">
        <v>2004</v>
      </c>
      <c r="AS66">
        <v>2005</v>
      </c>
      <c r="AT66">
        <v>2006</v>
      </c>
      <c r="AU66">
        <v>2007</v>
      </c>
      <c r="AV66">
        <v>2008</v>
      </c>
      <c r="AW66">
        <v>2009</v>
      </c>
    </row>
    <row r="67" spans="1:50" x14ac:dyDescent="0.25">
      <c r="A67" t="str">
        <f>A5</f>
        <v>Agriculture, Hunting, Forestry and Fishing</v>
      </c>
      <c r="C67">
        <f>C5/$C5</f>
        <v>1</v>
      </c>
      <c r="D67" s="2">
        <f t="shared" ref="D67:M67" si="7">D5/$C5</f>
        <v>0.97683916343656252</v>
      </c>
      <c r="E67" s="2">
        <f t="shared" si="7"/>
        <v>0.9744597772193514</v>
      </c>
      <c r="F67" s="2">
        <f t="shared" si="7"/>
        <v>0.91254821523796315</v>
      </c>
      <c r="G67" s="2">
        <f t="shared" si="7"/>
        <v>0.88594767022592391</v>
      </c>
      <c r="H67" s="2">
        <f t="shared" si="7"/>
        <v>0.8808192394094676</v>
      </c>
      <c r="I67" s="2">
        <f t="shared" si="7"/>
        <v>0.85806460799396678</v>
      </c>
      <c r="J67" s="2">
        <f t="shared" si="7"/>
        <v>0.83123001228865279</v>
      </c>
      <c r="K67" s="2">
        <f t="shared" si="7"/>
        <v>0.84652185773076294</v>
      </c>
      <c r="L67" s="2">
        <f t="shared" si="7"/>
        <v>0.82007673981772866</v>
      </c>
      <c r="M67" s="2">
        <f t="shared" si="7"/>
        <v>0.83232843679147628</v>
      </c>
      <c r="N67" s="6">
        <f>AVERAGE(D67-C67,E67-D67,F67-E67,G67-F67,H67-G67,I67-H67,J67-I67,K67-J67,L67-K67,M67-L67)</f>
        <v>-1.6767156320852371E-2</v>
      </c>
      <c r="O67">
        <f>O5/$O5</f>
        <v>1</v>
      </c>
      <c r="P67" s="2">
        <f t="shared" ref="P67:Y67" si="8">P5/$O5</f>
        <v>0.9794381113245848</v>
      </c>
      <c r="Q67" s="2">
        <f t="shared" si="8"/>
        <v>0.95595756286942801</v>
      </c>
      <c r="R67" s="2">
        <f t="shared" si="8"/>
        <v>0.92096793931586851</v>
      </c>
      <c r="S67" s="2">
        <f t="shared" si="8"/>
        <v>0.97368178136135319</v>
      </c>
      <c r="T67" s="2">
        <f t="shared" si="8"/>
        <v>1.0121139298765585</v>
      </c>
      <c r="U67" s="2">
        <f t="shared" si="8"/>
        <v>1.0080098576068157</v>
      </c>
      <c r="V67" s="2">
        <f t="shared" si="8"/>
        <v>0.95014044118706387</v>
      </c>
      <c r="W67" s="2">
        <f t="shared" si="8"/>
        <v>0.97344592962370557</v>
      </c>
      <c r="X67" s="2">
        <f t="shared" si="8"/>
        <v>0.96460832980726741</v>
      </c>
      <c r="Y67" s="2">
        <f t="shared" si="8"/>
        <v>0.9222935438723302</v>
      </c>
      <c r="Z67" s="6">
        <f>AVERAGE(P67-O67,Q67-P67,R67-Q67,S67-R67,T67-S67,U67-T67,V67-U67,W67-V67,X67-W67,Y67-X67)</f>
        <v>-7.77064561276698E-3</v>
      </c>
      <c r="AA67">
        <f>AA5/$AA5</f>
        <v>1</v>
      </c>
      <c r="AB67" s="2">
        <f t="shared" ref="AB67:AK67" si="9">AB5/$AA5</f>
        <v>0.98944234364930794</v>
      </c>
      <c r="AC67" s="2">
        <f t="shared" si="9"/>
        <v>1.0137638864135878</v>
      </c>
      <c r="AD67" s="2">
        <f t="shared" si="9"/>
        <v>1.0701129526375166</v>
      </c>
      <c r="AE67" s="2">
        <f t="shared" si="9"/>
        <v>1.1481763808927359</v>
      </c>
      <c r="AF67" s="2">
        <f t="shared" si="9"/>
        <v>1.1808558667698372</v>
      </c>
      <c r="AG67" s="2">
        <f t="shared" si="9"/>
        <v>1.2352556566309412</v>
      </c>
      <c r="AH67" s="2">
        <f t="shared" si="9"/>
        <v>1.3465418480997322</v>
      </c>
      <c r="AI67" s="2">
        <f t="shared" si="9"/>
        <v>1.3924916137978565</v>
      </c>
      <c r="AJ67" s="2">
        <f t="shared" si="9"/>
        <v>1.465648433565842</v>
      </c>
      <c r="AK67" s="2">
        <f t="shared" si="9"/>
        <v>1.478053560593813</v>
      </c>
      <c r="AL67" s="6">
        <f>AVERAGE(AB67-AA67,AC67-AB67,AD67-AC67,AE67-AD67,AF67-AE67,AG67-AF67,AH67-AG67,AI67-AH67,AJ67-AI67,AK67-AJ67)</f>
        <v>4.7805356059381299E-2</v>
      </c>
      <c r="AM67">
        <f>AM5/$AM5</f>
        <v>1</v>
      </c>
      <c r="AN67" s="2">
        <f t="shared" ref="AN67:AW67" si="10">AN5/$AM5</f>
        <v>1.0043127979583628</v>
      </c>
      <c r="AO67" s="2">
        <f t="shared" si="10"/>
        <v>1.0562360532204009</v>
      </c>
      <c r="AP67" s="2">
        <f t="shared" si="10"/>
        <v>1.0539842068904066</v>
      </c>
      <c r="AQ67" s="2">
        <f t="shared" si="10"/>
        <v>1.0644030305840355</v>
      </c>
      <c r="AR67" s="2">
        <f t="shared" si="10"/>
        <v>1.1082954410101609</v>
      </c>
      <c r="AS67" s="2">
        <f t="shared" si="10"/>
        <v>1.1136476910884006</v>
      </c>
      <c r="AT67" s="2">
        <f t="shared" si="10"/>
        <v>1.1421739223315712</v>
      </c>
      <c r="AU67" s="2">
        <f t="shared" si="10"/>
        <v>1.1105773325309354</v>
      </c>
      <c r="AV67" s="2">
        <f t="shared" si="10"/>
        <v>1.0620108647514461</v>
      </c>
      <c r="AW67" s="2">
        <f t="shared" si="10"/>
        <v>1.0722182111388281</v>
      </c>
      <c r="AX67" s="6">
        <f>AVERAGE(AN67-AM67,AO67-AN67,AP67-AO67,AQ67-AP67,AR67-AQ67,AS67-AR67,AT67-AS67,AU67-AT67,AV67-AU67,AW67-AV67)</f>
        <v>7.2218211138828092E-3</v>
      </c>
    </row>
    <row r="68" spans="1:50" x14ac:dyDescent="0.25">
      <c r="A68" t="str">
        <f t="shared" ref="A68:A101" si="11">A6</f>
        <v>Mining and Quarrying</v>
      </c>
      <c r="C68">
        <f t="shared" ref="C68:M68" si="12">C6/$C6</f>
        <v>1</v>
      </c>
      <c r="D68" s="2">
        <f t="shared" si="12"/>
        <v>1.1933844624811292</v>
      </c>
      <c r="E68" s="2">
        <f t="shared" si="12"/>
        <v>1.2257866385787042</v>
      </c>
      <c r="F68" s="2">
        <f t="shared" si="12"/>
        <v>1.2493285502387053</v>
      </c>
      <c r="G68" s="2">
        <f t="shared" si="12"/>
        <v>1.1656602727274827</v>
      </c>
      <c r="H68" s="2">
        <f t="shared" si="12"/>
        <v>1.3173063276822381</v>
      </c>
      <c r="I68" s="2">
        <f t="shared" si="12"/>
        <v>1.36752860846638</v>
      </c>
      <c r="J68" s="2">
        <f t="shared" si="12"/>
        <v>1.2853766648627527</v>
      </c>
      <c r="K68" s="2">
        <f t="shared" si="12"/>
        <v>1.3040950065309942</v>
      </c>
      <c r="L68" s="2">
        <f t="shared" si="12"/>
        <v>1.1947493964078235</v>
      </c>
      <c r="M68" s="2">
        <f t="shared" si="12"/>
        <v>1.447290179665278</v>
      </c>
      <c r="N68" s="6">
        <f t="shared" ref="N68:N101" si="13">AVERAGE(D68-C68,E68-D68,F68-E68,G68-F68,H68-G68,I68-H68,J68-I68,K68-J68,L68-K68,M68-L68)</f>
        <v>4.4729017966527798E-2</v>
      </c>
      <c r="O68">
        <f t="shared" ref="O68:Y68" si="14">O6/$O6</f>
        <v>1</v>
      </c>
      <c r="P68" s="2">
        <f t="shared" si="14"/>
        <v>1.1121782022015634</v>
      </c>
      <c r="Q68" s="2">
        <f t="shared" si="14"/>
        <v>0.77422761441899035</v>
      </c>
      <c r="R68" s="2">
        <f t="shared" si="14"/>
        <v>0.80431720288981412</v>
      </c>
      <c r="S68" s="2">
        <f t="shared" si="14"/>
        <v>0.80460743776724297</v>
      </c>
      <c r="T68" s="2">
        <f t="shared" si="14"/>
        <v>0.73815041792897251</v>
      </c>
      <c r="U68" s="2">
        <f t="shared" si="14"/>
        <v>0.67342418832978146</v>
      </c>
      <c r="V68" s="2">
        <f t="shared" si="14"/>
        <v>0.49806295894623209</v>
      </c>
      <c r="W68" s="2">
        <f t="shared" si="14"/>
        <v>0.47803466918492143</v>
      </c>
      <c r="X68" s="2">
        <f t="shared" si="14"/>
        <v>0.50803000851678315</v>
      </c>
      <c r="Y68" s="2">
        <f t="shared" si="14"/>
        <v>0.5686725228279883</v>
      </c>
      <c r="Z68" s="6">
        <f t="shared" ref="Z68:Z101" si="15">AVERAGE(P68-O68,Q68-P68,R68-Q68,S68-R68,T68-S68,U68-T68,V68-U68,W68-V68,X68-W68,Y68-X68)</f>
        <v>-4.3132747717201173E-2</v>
      </c>
      <c r="AA68">
        <f t="shared" ref="AA68:AK68" si="16">AA6/$AA6</f>
        <v>1</v>
      </c>
      <c r="AB68" s="2">
        <f t="shared" si="16"/>
        <v>0.87902551231023851</v>
      </c>
      <c r="AC68" s="2">
        <f t="shared" si="16"/>
        <v>0.92371866570964234</v>
      </c>
      <c r="AD68" s="2">
        <f t="shared" si="16"/>
        <v>0.8895325205897594</v>
      </c>
      <c r="AE68" s="2">
        <f t="shared" si="16"/>
        <v>1.0139292277472216</v>
      </c>
      <c r="AF68" s="2">
        <f t="shared" si="16"/>
        <v>1.1867250224618411</v>
      </c>
      <c r="AG68" s="2">
        <f t="shared" si="16"/>
        <v>1.2589642591384547</v>
      </c>
      <c r="AH68" s="2">
        <f t="shared" si="16"/>
        <v>1.4580140567243569</v>
      </c>
      <c r="AI68" s="2">
        <f t="shared" si="16"/>
        <v>1.6023454616594062</v>
      </c>
      <c r="AJ68" s="2">
        <f t="shared" si="16"/>
        <v>1.9003904354159391</v>
      </c>
      <c r="AK68" s="2">
        <f t="shared" si="16"/>
        <v>1.562568764893137</v>
      </c>
      <c r="AL68" s="6">
        <f t="shared" ref="AL68:AL101" si="17">AVERAGE(AB68-AA68,AC68-AB68,AD68-AC68,AE68-AD68,AF68-AE68,AG68-AF68,AH68-AG68,AI68-AH68,AJ68-AI68,AK68-AJ68)</f>
        <v>5.6256876489313698E-2</v>
      </c>
      <c r="AM68">
        <f t="shared" ref="AM68:AW68" si="18">AM6/$AM6</f>
        <v>1</v>
      </c>
      <c r="AN68" s="2">
        <f t="shared" si="18"/>
        <v>0.96766696431825239</v>
      </c>
      <c r="AO68" s="2">
        <f t="shared" si="18"/>
        <v>0.86340849308695622</v>
      </c>
      <c r="AP68" s="2">
        <f t="shared" si="18"/>
        <v>0.73100592627073424</v>
      </c>
      <c r="AQ68" s="2">
        <f t="shared" si="18"/>
        <v>1.0943869086060261</v>
      </c>
      <c r="AR68" s="2">
        <f t="shared" si="18"/>
        <v>1.0545926625752768</v>
      </c>
      <c r="AS68" s="2">
        <f t="shared" si="18"/>
        <v>1.1351997639838964</v>
      </c>
      <c r="AT68" s="2">
        <f t="shared" si="18"/>
        <v>1.2058141187520155</v>
      </c>
      <c r="AU68" s="2">
        <f t="shared" si="18"/>
        <v>1.2789891591551696</v>
      </c>
      <c r="AV68" s="2">
        <f t="shared" si="18"/>
        <v>1.2199516453323194</v>
      </c>
      <c r="AW68" s="2">
        <f t="shared" si="18"/>
        <v>1.8363012979616296</v>
      </c>
      <c r="AX68" s="6">
        <f t="shared" ref="AX68:AX101" si="19">AVERAGE(AN68-AM68,AO68-AN68,AP68-AO68,AQ68-AP68,AR68-AQ68,AS68-AR68,AT68-AS68,AU68-AT68,AV68-AU68,AW68-AV68)</f>
        <v>8.3630129796162953E-2</v>
      </c>
    </row>
    <row r="69" spans="1:50" x14ac:dyDescent="0.25">
      <c r="A69" t="str">
        <f t="shared" si="11"/>
        <v>Food, Beverages and Tobacco</v>
      </c>
      <c r="C69">
        <f t="shared" ref="C69:M69" si="20">C7/$C7</f>
        <v>1</v>
      </c>
      <c r="D69" s="2">
        <f t="shared" si="20"/>
        <v>0.98553814866183953</v>
      </c>
      <c r="E69" s="2">
        <f t="shared" si="20"/>
        <v>1.0013740361643597</v>
      </c>
      <c r="F69" s="2">
        <f t="shared" si="20"/>
        <v>0.96551908741406633</v>
      </c>
      <c r="G69" s="2">
        <f t="shared" si="20"/>
        <v>0.99861134919936689</v>
      </c>
      <c r="H69" s="2">
        <f t="shared" si="20"/>
        <v>1.0166421113413182</v>
      </c>
      <c r="I69" s="2">
        <f t="shared" si="20"/>
        <v>1.0173944978401368</v>
      </c>
      <c r="J69" s="2">
        <f t="shared" si="20"/>
        <v>1.0333063154313678</v>
      </c>
      <c r="K69" s="2">
        <f t="shared" si="20"/>
        <v>1.0655843775061391</v>
      </c>
      <c r="L69" s="2">
        <f t="shared" si="20"/>
        <v>1.0918670512444921</v>
      </c>
      <c r="M69" s="2">
        <f t="shared" si="20"/>
        <v>1.0991629004044308</v>
      </c>
      <c r="N69" s="6">
        <f t="shared" si="13"/>
        <v>9.9162900404430772E-3</v>
      </c>
      <c r="O69">
        <f t="shared" ref="O69:Y69" si="21">O7/$O7</f>
        <v>1</v>
      </c>
      <c r="P69" s="2">
        <f t="shared" si="21"/>
        <v>0.99399386508552456</v>
      </c>
      <c r="Q69" s="2">
        <f t="shared" si="21"/>
        <v>0.99359349159850707</v>
      </c>
      <c r="R69" s="2">
        <f t="shared" si="21"/>
        <v>0.99399100677230101</v>
      </c>
      <c r="S69" s="2">
        <f t="shared" si="21"/>
        <v>1.0834056667917655</v>
      </c>
      <c r="T69" s="2">
        <f t="shared" si="21"/>
        <v>1.1167997957364084</v>
      </c>
      <c r="U69" s="2">
        <f t="shared" si="21"/>
        <v>1.0963960181426948</v>
      </c>
      <c r="V69" s="2">
        <f t="shared" si="21"/>
        <v>1.0859859071745075</v>
      </c>
      <c r="W69" s="2">
        <f t="shared" si="21"/>
        <v>1.1263834439011307</v>
      </c>
      <c r="X69" s="2">
        <f t="shared" si="21"/>
        <v>1.1689476893386379</v>
      </c>
      <c r="Y69" s="2">
        <f t="shared" si="21"/>
        <v>1.0556642084245462</v>
      </c>
      <c r="Z69" s="6">
        <f t="shared" si="15"/>
        <v>5.5664208424546224E-3</v>
      </c>
      <c r="AA69">
        <f t="shared" ref="AA69:AK69" si="22">AA7/$AA7</f>
        <v>1</v>
      </c>
      <c r="AB69" s="2">
        <f t="shared" si="22"/>
        <v>1.0153542561254545</v>
      </c>
      <c r="AC69" s="2">
        <f t="shared" si="22"/>
        <v>1.0719914860020903</v>
      </c>
      <c r="AD69" s="2">
        <f t="shared" si="22"/>
        <v>1.1102495176989493</v>
      </c>
      <c r="AE69" s="2">
        <f t="shared" si="22"/>
        <v>1.2035789795945067</v>
      </c>
      <c r="AF69" s="2">
        <f t="shared" si="22"/>
        <v>1.2194999967946651</v>
      </c>
      <c r="AG69" s="2">
        <f t="shared" si="22"/>
        <v>1.3150564811124736</v>
      </c>
      <c r="AH69" s="2">
        <f t="shared" si="22"/>
        <v>1.444588283286959</v>
      </c>
      <c r="AI69" s="2">
        <f t="shared" si="22"/>
        <v>1.4873637424932173</v>
      </c>
      <c r="AJ69" s="2">
        <f t="shared" si="22"/>
        <v>1.6221313408402362</v>
      </c>
      <c r="AK69" s="2">
        <f t="shared" si="22"/>
        <v>1.6372746859888891</v>
      </c>
      <c r="AL69" s="6">
        <f t="shared" si="17"/>
        <v>6.372746859888892E-2</v>
      </c>
      <c r="AM69">
        <f t="shared" ref="AM69:AW69" si="23">AM7/$AM7</f>
        <v>1</v>
      </c>
      <c r="AN69" s="2">
        <f t="shared" si="23"/>
        <v>1.001475184959832</v>
      </c>
      <c r="AO69" s="2">
        <f t="shared" si="23"/>
        <v>1.0563071152112384</v>
      </c>
      <c r="AP69" s="2">
        <f t="shared" si="23"/>
        <v>1.0306139913480314</v>
      </c>
      <c r="AQ69" s="2">
        <f t="shared" si="23"/>
        <v>1.0791599852148113</v>
      </c>
      <c r="AR69" s="2">
        <f t="shared" si="23"/>
        <v>1.0963890895308386</v>
      </c>
      <c r="AS69" s="2">
        <f t="shared" si="23"/>
        <v>1.146283691426766</v>
      </c>
      <c r="AT69" s="2">
        <f t="shared" si="23"/>
        <v>1.2080477713912732</v>
      </c>
      <c r="AU69" s="2">
        <f t="shared" si="23"/>
        <v>1.1961611625666946</v>
      </c>
      <c r="AV69" s="2">
        <f t="shared" si="23"/>
        <v>1.2061152194987179</v>
      </c>
      <c r="AW69" s="2">
        <f t="shared" si="23"/>
        <v>1.2318810854443929</v>
      </c>
      <c r="AX69" s="6">
        <f t="shared" si="19"/>
        <v>2.3188108544439291E-2</v>
      </c>
    </row>
    <row r="70" spans="1:50" x14ac:dyDescent="0.25">
      <c r="A70" t="str">
        <f t="shared" si="11"/>
        <v>Textiles and Textile Products</v>
      </c>
      <c r="C70">
        <f t="shared" ref="C70:M70" si="24">C8/$C8</f>
        <v>1</v>
      </c>
      <c r="D70" s="2">
        <f t="shared" si="24"/>
        <v>1.0470261062246686</v>
      </c>
      <c r="E70" s="2">
        <f t="shared" si="24"/>
        <v>1.0791842551835289</v>
      </c>
      <c r="F70" s="2">
        <f t="shared" si="24"/>
        <v>1.1054765037374403</v>
      </c>
      <c r="G70" s="2">
        <f t="shared" si="24"/>
        <v>1.1097992297861237</v>
      </c>
      <c r="H70" s="2">
        <f t="shared" si="24"/>
        <v>1.1253346157683428</v>
      </c>
      <c r="I70" s="2">
        <f t="shared" si="24"/>
        <v>1.1093403289018791</v>
      </c>
      <c r="J70" s="2">
        <f t="shared" si="24"/>
        <v>1.1424594797175101</v>
      </c>
      <c r="K70" s="2">
        <f t="shared" si="24"/>
        <v>1.092452633195768</v>
      </c>
      <c r="L70" s="2">
        <f t="shared" si="24"/>
        <v>1.0902588283797245</v>
      </c>
      <c r="M70" s="2">
        <f t="shared" si="24"/>
        <v>1.0056452821189421</v>
      </c>
      <c r="N70" s="6">
        <f t="shared" si="13"/>
        <v>5.6452821189421074E-4</v>
      </c>
      <c r="O70">
        <f t="shared" ref="O70:Y70" si="25">O8/$O8</f>
        <v>1</v>
      </c>
      <c r="P70" s="2">
        <f t="shared" si="25"/>
        <v>0.93861599771833915</v>
      </c>
      <c r="Q70" s="2">
        <f t="shared" si="25"/>
        <v>0.88822450444520951</v>
      </c>
      <c r="R70" s="2">
        <f t="shared" si="25"/>
        <v>0.94537810207251194</v>
      </c>
      <c r="S70" s="2">
        <f t="shared" si="25"/>
        <v>0.96594993190915268</v>
      </c>
      <c r="T70" s="2">
        <f t="shared" si="25"/>
        <v>1.0393117742000308</v>
      </c>
      <c r="U70" s="2">
        <f t="shared" si="25"/>
        <v>1.1091551853962103</v>
      </c>
      <c r="V70" s="2">
        <f t="shared" si="25"/>
        <v>1.1908867078129641</v>
      </c>
      <c r="W70" s="2">
        <f t="shared" si="25"/>
        <v>1.3287405111778634</v>
      </c>
      <c r="X70" s="2">
        <f t="shared" si="25"/>
        <v>1.3009325037629711</v>
      </c>
      <c r="Y70" s="2">
        <f t="shared" si="25"/>
        <v>1.0601136150890742</v>
      </c>
      <c r="Z70" s="6">
        <f t="shared" si="15"/>
        <v>6.0113615089074203E-3</v>
      </c>
      <c r="AA70">
        <f t="shared" ref="AA70:AK70" si="26">AA8/$AA8</f>
        <v>1</v>
      </c>
      <c r="AB70" s="2">
        <f t="shared" si="26"/>
        <v>0.98563511457766584</v>
      </c>
      <c r="AC70" s="2">
        <f t="shared" si="26"/>
        <v>1.0535945347426701</v>
      </c>
      <c r="AD70" s="2">
        <f t="shared" si="26"/>
        <v>1.0612828175021056</v>
      </c>
      <c r="AE70" s="2">
        <f t="shared" si="26"/>
        <v>1.1683943382285267</v>
      </c>
      <c r="AF70" s="2">
        <f t="shared" si="26"/>
        <v>1.1672876947548398</v>
      </c>
      <c r="AG70" s="2">
        <f t="shared" si="26"/>
        <v>1.2703337080444164</v>
      </c>
      <c r="AH70" s="2">
        <f t="shared" si="26"/>
        <v>1.4432263862371915</v>
      </c>
      <c r="AI70" s="2">
        <f t="shared" si="26"/>
        <v>1.4993418365043238</v>
      </c>
      <c r="AJ70" s="2">
        <f t="shared" si="26"/>
        <v>1.6168482109559221</v>
      </c>
      <c r="AK70" s="2">
        <f t="shared" si="26"/>
        <v>1.6763172722257691</v>
      </c>
      <c r="AL70" s="6">
        <f t="shared" si="17"/>
        <v>6.7631727222576904E-2</v>
      </c>
      <c r="AM70">
        <f t="shared" ref="AM70:AW70" si="27">AM8/$AM8</f>
        <v>1</v>
      </c>
      <c r="AN70" s="2">
        <f t="shared" si="27"/>
        <v>0.96120328086873441</v>
      </c>
      <c r="AO70" s="2">
        <f t="shared" si="27"/>
        <v>1.1037452319026477</v>
      </c>
      <c r="AP70" s="2">
        <f t="shared" si="27"/>
        <v>1.1165975346384356</v>
      </c>
      <c r="AQ70" s="2">
        <f t="shared" si="27"/>
        <v>1.0597409629497467</v>
      </c>
      <c r="AR70" s="2">
        <f t="shared" si="27"/>
        <v>1.0109854118557502</v>
      </c>
      <c r="AS70" s="2">
        <f t="shared" si="27"/>
        <v>0.96553599211725949</v>
      </c>
      <c r="AT70" s="2">
        <f t="shared" si="27"/>
        <v>1.0305703785675038</v>
      </c>
      <c r="AU70" s="2">
        <f t="shared" si="27"/>
        <v>1.0622367860800841</v>
      </c>
      <c r="AV70" s="2">
        <f t="shared" si="27"/>
        <v>0.88614968126439753</v>
      </c>
      <c r="AW70" s="2">
        <f t="shared" si="27"/>
        <v>1.023869594602814</v>
      </c>
      <c r="AX70" s="6">
        <f t="shared" si="19"/>
        <v>2.3869594602814017E-3</v>
      </c>
    </row>
    <row r="71" spans="1:50" x14ac:dyDescent="0.25">
      <c r="A71" t="str">
        <f t="shared" si="11"/>
        <v>Leather, Leather and Footwear</v>
      </c>
      <c r="C71">
        <f t="shared" ref="C71:M71" si="28">C9/$C9</f>
        <v>1</v>
      </c>
      <c r="D71" s="2">
        <f t="shared" si="28"/>
        <v>1.059654402882606</v>
      </c>
      <c r="E71" s="2">
        <f t="shared" si="28"/>
        <v>1.1302055560462894</v>
      </c>
      <c r="F71" s="2">
        <f t="shared" si="28"/>
        <v>1.103293145459147</v>
      </c>
      <c r="G71" s="2">
        <f t="shared" si="28"/>
        <v>1.1331625291678955</v>
      </c>
      <c r="H71" s="2">
        <f t="shared" si="28"/>
        <v>1.0498367968818245</v>
      </c>
      <c r="I71" s="2">
        <f t="shared" si="28"/>
        <v>1.0039381563765835</v>
      </c>
      <c r="J71" s="2">
        <f t="shared" si="28"/>
        <v>1.0256795245878993</v>
      </c>
      <c r="K71" s="2">
        <f t="shared" si="28"/>
        <v>1.0317362576473568</v>
      </c>
      <c r="L71" s="2">
        <f t="shared" si="28"/>
        <v>1.0456382752486169</v>
      </c>
      <c r="M71" s="2">
        <f t="shared" si="28"/>
        <v>0.94269990928620317</v>
      </c>
      <c r="N71" s="6">
        <f t="shared" si="13"/>
        <v>-5.7300090713796829E-3</v>
      </c>
      <c r="O71">
        <f t="shared" ref="O71:Y71" si="29">O9/$O9</f>
        <v>1</v>
      </c>
      <c r="P71" s="2">
        <f t="shared" si="29"/>
        <v>0.89989515052377023</v>
      </c>
      <c r="Q71" s="2">
        <f t="shared" si="29"/>
        <v>0.86601167885957608</v>
      </c>
      <c r="R71" s="2">
        <f t="shared" si="29"/>
        <v>0.88050638667923353</v>
      </c>
      <c r="S71" s="2">
        <f t="shared" si="29"/>
        <v>0.88370321886106884</v>
      </c>
      <c r="T71" s="2">
        <f t="shared" si="29"/>
        <v>0.85213333259327262</v>
      </c>
      <c r="U71" s="2">
        <f t="shared" si="29"/>
        <v>0.98298705132934772</v>
      </c>
      <c r="V71" s="2">
        <f t="shared" si="29"/>
        <v>1.1814796231143732</v>
      </c>
      <c r="W71" s="2">
        <f t="shared" si="29"/>
        <v>1.397490134154364</v>
      </c>
      <c r="X71" s="2">
        <f t="shared" si="29"/>
        <v>1.52377382035691</v>
      </c>
      <c r="Y71" s="2">
        <f t="shared" si="29"/>
        <v>1.3901863740344396</v>
      </c>
      <c r="Z71" s="6">
        <f t="shared" si="15"/>
        <v>3.9018637403443954E-2</v>
      </c>
      <c r="AA71">
        <f t="shared" ref="AA71:AK71" si="30">AA9/$AA9</f>
        <v>1</v>
      </c>
      <c r="AB71" s="2">
        <f t="shared" si="30"/>
        <v>0.90610011956891334</v>
      </c>
      <c r="AC71" s="2">
        <f t="shared" si="30"/>
        <v>0.97093996547224504</v>
      </c>
      <c r="AD71" s="2">
        <f t="shared" si="30"/>
        <v>0.97651674545187983</v>
      </c>
      <c r="AE71" s="2">
        <f t="shared" si="30"/>
        <v>1.086336579988219</v>
      </c>
      <c r="AF71" s="2">
        <f t="shared" si="30"/>
        <v>1.0263509059410729</v>
      </c>
      <c r="AG71" s="2">
        <f t="shared" si="30"/>
        <v>1.1714313497335755</v>
      </c>
      <c r="AH71" s="2">
        <f t="shared" si="30"/>
        <v>1.3441458349644115</v>
      </c>
      <c r="AI71" s="2">
        <f t="shared" si="30"/>
        <v>1.3707188647752901</v>
      </c>
      <c r="AJ71" s="2">
        <f t="shared" si="30"/>
        <v>1.5505002824171474</v>
      </c>
      <c r="AK71" s="2">
        <f t="shared" si="30"/>
        <v>1.4894532060075263</v>
      </c>
      <c r="AL71" s="6">
        <f t="shared" si="17"/>
        <v>4.8945320600752629E-2</v>
      </c>
      <c r="AM71">
        <f t="shared" ref="AM71:AW71" si="31">AM9/$AM9</f>
        <v>1</v>
      </c>
      <c r="AN71" s="2">
        <f t="shared" si="31"/>
        <v>0.88574940044236938</v>
      </c>
      <c r="AO71" s="2">
        <f t="shared" si="31"/>
        <v>0.97520786083023459</v>
      </c>
      <c r="AP71" s="2">
        <f t="shared" si="31"/>
        <v>0.96153749789300036</v>
      </c>
      <c r="AQ71" s="2">
        <f t="shared" si="31"/>
        <v>0.97267797396103584</v>
      </c>
      <c r="AR71" s="2">
        <f t="shared" si="31"/>
        <v>0.8829661046778412</v>
      </c>
      <c r="AS71" s="2">
        <f t="shared" si="31"/>
        <v>0.92726792404148739</v>
      </c>
      <c r="AT71" s="2">
        <f t="shared" si="31"/>
        <v>1.058282315655795</v>
      </c>
      <c r="AU71" s="2">
        <f t="shared" si="31"/>
        <v>1.0308340889431953</v>
      </c>
      <c r="AV71" s="2">
        <f t="shared" si="31"/>
        <v>0.87205427755266884</v>
      </c>
      <c r="AW71" s="2">
        <f t="shared" si="31"/>
        <v>0.94559227944264035</v>
      </c>
      <c r="AX71" s="6">
        <f t="shared" si="19"/>
        <v>-5.4407720557359653E-3</v>
      </c>
    </row>
    <row r="72" spans="1:50" x14ac:dyDescent="0.25">
      <c r="A72" t="str">
        <f t="shared" si="11"/>
        <v>Wood and Products of Wood and Cork</v>
      </c>
      <c r="C72">
        <f t="shared" ref="C72:M72" si="32">C10/$C10</f>
        <v>1</v>
      </c>
      <c r="D72" s="2">
        <f t="shared" si="32"/>
        <v>0.93760478988037743</v>
      </c>
      <c r="E72" s="2">
        <f t="shared" si="32"/>
        <v>0.90823338969642586</v>
      </c>
      <c r="F72" s="2">
        <f t="shared" si="32"/>
        <v>0.91477827247530452</v>
      </c>
      <c r="G72" s="2">
        <f t="shared" si="32"/>
        <v>0.9449142988479331</v>
      </c>
      <c r="H72" s="2">
        <f t="shared" si="32"/>
        <v>0.95785541834415056</v>
      </c>
      <c r="I72" s="2">
        <f t="shared" si="32"/>
        <v>0.95415802732422661</v>
      </c>
      <c r="J72" s="2">
        <f t="shared" si="32"/>
        <v>0.94564303711358055</v>
      </c>
      <c r="K72" s="2">
        <f t="shared" si="32"/>
        <v>0.97246802300921331</v>
      </c>
      <c r="L72" s="2">
        <f t="shared" si="32"/>
        <v>0.97949937952484523</v>
      </c>
      <c r="M72" s="2">
        <f t="shared" si="32"/>
        <v>0.93103299734136014</v>
      </c>
      <c r="N72" s="6">
        <f t="shared" si="13"/>
        <v>-6.8967002658639866E-3</v>
      </c>
      <c r="O72">
        <f t="shared" ref="O72:Y72" si="33">O10/$O10</f>
        <v>1</v>
      </c>
      <c r="P72" s="2">
        <f t="shared" si="33"/>
        <v>1.0703838899500171</v>
      </c>
      <c r="Q72" s="2">
        <f t="shared" si="33"/>
        <v>1.1252125433761113</v>
      </c>
      <c r="R72" s="2">
        <f t="shared" si="33"/>
        <v>1.222746646871552</v>
      </c>
      <c r="S72" s="2">
        <f t="shared" si="33"/>
        <v>1.3233394947672821</v>
      </c>
      <c r="T72" s="2">
        <f t="shared" si="33"/>
        <v>1.5103858260663425</v>
      </c>
      <c r="U72" s="2">
        <f t="shared" si="33"/>
        <v>1.4629107368789827</v>
      </c>
      <c r="V72" s="2">
        <f t="shared" si="33"/>
        <v>1.5321598853006537</v>
      </c>
      <c r="W72" s="2">
        <f t="shared" si="33"/>
        <v>1.4739943880473816</v>
      </c>
      <c r="X72" s="2">
        <f t="shared" si="33"/>
        <v>1.5172912412802708</v>
      </c>
      <c r="Y72" s="2">
        <f t="shared" si="33"/>
        <v>1.4825673782628526</v>
      </c>
      <c r="Z72" s="6">
        <f t="shared" si="15"/>
        <v>4.8256737826285256E-2</v>
      </c>
      <c r="AA72">
        <f t="shared" ref="AA72:AK72" si="34">AA10/$AA10</f>
        <v>1</v>
      </c>
      <c r="AB72" s="2">
        <f t="shared" si="34"/>
        <v>1.038593289360531</v>
      </c>
      <c r="AC72" s="2">
        <f t="shared" si="34"/>
        <v>1.2357929433931709</v>
      </c>
      <c r="AD72" s="2">
        <f t="shared" si="34"/>
        <v>1.4285486502057843</v>
      </c>
      <c r="AE72" s="2">
        <f t="shared" si="34"/>
        <v>1.5581482595329676</v>
      </c>
      <c r="AF72" s="2">
        <f t="shared" si="34"/>
        <v>1.7076750751644458</v>
      </c>
      <c r="AG72" s="2">
        <f t="shared" si="34"/>
        <v>1.9301976020520482</v>
      </c>
      <c r="AH72" s="2">
        <f t="shared" si="34"/>
        <v>2.3911115200283168</v>
      </c>
      <c r="AI72" s="2">
        <f t="shared" si="34"/>
        <v>2.5501283323972412</v>
      </c>
      <c r="AJ72" s="2">
        <f t="shared" si="34"/>
        <v>2.8667544875934308</v>
      </c>
      <c r="AK72" s="2">
        <f t="shared" si="34"/>
        <v>3.0050340572122214</v>
      </c>
      <c r="AL72" s="6">
        <f t="shared" si="17"/>
        <v>0.20050340572122213</v>
      </c>
      <c r="AM72">
        <f t="shared" ref="AM72:AW72" si="35">AM10/$AM10</f>
        <v>1</v>
      </c>
      <c r="AN72" s="2">
        <f t="shared" si="35"/>
        <v>1.0343976044508341</v>
      </c>
      <c r="AO72" s="2">
        <f t="shared" si="35"/>
        <v>1.2489581608726121</v>
      </c>
      <c r="AP72" s="2">
        <f t="shared" si="35"/>
        <v>1.2753467681669204</v>
      </c>
      <c r="AQ72" s="2">
        <f t="shared" si="35"/>
        <v>1.3720386968891702</v>
      </c>
      <c r="AR72" s="2">
        <f t="shared" si="35"/>
        <v>1.605622191793556</v>
      </c>
      <c r="AS72" s="2">
        <f t="shared" si="35"/>
        <v>1.7149239338679461</v>
      </c>
      <c r="AT72" s="2">
        <f t="shared" si="35"/>
        <v>2.0909603592539177</v>
      </c>
      <c r="AU72" s="2">
        <f t="shared" si="35"/>
        <v>1.9899071607109207</v>
      </c>
      <c r="AV72" s="2">
        <f t="shared" si="35"/>
        <v>1.9001722803231829</v>
      </c>
      <c r="AW72" s="2">
        <f t="shared" si="35"/>
        <v>1.9766402526757516</v>
      </c>
      <c r="AX72" s="6">
        <f t="shared" si="19"/>
        <v>9.7664025267575158E-2</v>
      </c>
    </row>
    <row r="73" spans="1:50" x14ac:dyDescent="0.25">
      <c r="A73" t="str">
        <f t="shared" si="11"/>
        <v>Pulp, Paper, Paper , Printing and Publishing</v>
      </c>
      <c r="C73">
        <f t="shared" ref="C73:M73" si="36">C11/$C11</f>
        <v>1</v>
      </c>
      <c r="D73" s="2">
        <f t="shared" si="36"/>
        <v>1.0306506589131508</v>
      </c>
      <c r="E73" s="2">
        <f t="shared" si="36"/>
        <v>1.0289886246621265</v>
      </c>
      <c r="F73" s="2">
        <f t="shared" si="36"/>
        <v>0.98233110274753577</v>
      </c>
      <c r="G73" s="2">
        <f t="shared" si="36"/>
        <v>0.97882827328318356</v>
      </c>
      <c r="H73" s="2">
        <f t="shared" si="36"/>
        <v>0.98134238405839058</v>
      </c>
      <c r="I73" s="2">
        <f t="shared" si="36"/>
        <v>0.98299916988999869</v>
      </c>
      <c r="J73" s="2">
        <f t="shared" si="36"/>
        <v>0.99116400701198193</v>
      </c>
      <c r="K73" s="2">
        <f t="shared" si="36"/>
        <v>1.0081308891232201</v>
      </c>
      <c r="L73" s="2">
        <f t="shared" si="36"/>
        <v>1.0304079603367353</v>
      </c>
      <c r="M73" s="2">
        <f t="shared" si="36"/>
        <v>0.97417010182040875</v>
      </c>
      <c r="N73" s="6">
        <f t="shared" si="13"/>
        <v>-2.5829898179591249E-3</v>
      </c>
      <c r="O73">
        <f t="shared" ref="O73:Y73" si="37">O11/$O11</f>
        <v>1</v>
      </c>
      <c r="P73" s="2">
        <f t="shared" si="37"/>
        <v>0.98988611244816238</v>
      </c>
      <c r="Q73" s="2">
        <f t="shared" si="37"/>
        <v>0.89732185302887024</v>
      </c>
      <c r="R73" s="2">
        <f t="shared" si="37"/>
        <v>0.86143352791518601</v>
      </c>
      <c r="S73" s="2">
        <f t="shared" si="37"/>
        <v>0.84698087399385469</v>
      </c>
      <c r="T73" s="2">
        <f t="shared" si="37"/>
        <v>0.82398340196125841</v>
      </c>
      <c r="U73" s="2">
        <f t="shared" si="37"/>
        <v>0.82132473996841282</v>
      </c>
      <c r="V73" s="2">
        <f t="shared" si="37"/>
        <v>0.78809940263281442</v>
      </c>
      <c r="W73" s="2">
        <f t="shared" si="37"/>
        <v>0.7824627153930257</v>
      </c>
      <c r="X73" s="2">
        <f t="shared" si="37"/>
        <v>0.8041792196163603</v>
      </c>
      <c r="Y73" s="2">
        <f t="shared" si="37"/>
        <v>0.70615951945148503</v>
      </c>
      <c r="Z73" s="6">
        <f t="shared" si="15"/>
        <v>-2.9384048054851498E-2</v>
      </c>
      <c r="AA73">
        <f t="shared" ref="AA73:AK73" si="38">AA11/$AA11</f>
        <v>1</v>
      </c>
      <c r="AB73" s="2">
        <f t="shared" si="38"/>
        <v>1.0433255469595544</v>
      </c>
      <c r="AC73" s="2">
        <f t="shared" si="38"/>
        <v>1.1378934465441584</v>
      </c>
      <c r="AD73" s="2">
        <f t="shared" si="38"/>
        <v>1.1765794953796429</v>
      </c>
      <c r="AE73" s="2">
        <f t="shared" si="38"/>
        <v>1.230233143365874</v>
      </c>
      <c r="AF73" s="2">
        <f t="shared" si="38"/>
        <v>1.3015028477799806</v>
      </c>
      <c r="AG73" s="2">
        <f t="shared" si="38"/>
        <v>1.4086890739177933</v>
      </c>
      <c r="AH73" s="2">
        <f t="shared" si="38"/>
        <v>1.4603490888304602</v>
      </c>
      <c r="AI73" s="2">
        <f t="shared" si="38"/>
        <v>1.5630397813777825</v>
      </c>
      <c r="AJ73" s="2">
        <f t="shared" si="38"/>
        <v>1.7133480704657265</v>
      </c>
      <c r="AK73" s="2">
        <f t="shared" si="38"/>
        <v>1.7897862803246551</v>
      </c>
      <c r="AL73" s="6">
        <f t="shared" si="17"/>
        <v>7.8978628032465512E-2</v>
      </c>
      <c r="AM73">
        <f t="shared" ref="AM73:AW73" si="39">AM11/$AM11</f>
        <v>1</v>
      </c>
      <c r="AN73" s="2">
        <f t="shared" si="39"/>
        <v>0.99004107783907336</v>
      </c>
      <c r="AO73" s="2">
        <f t="shared" si="39"/>
        <v>1.1049587381246648</v>
      </c>
      <c r="AP73" s="2">
        <f t="shared" si="39"/>
        <v>1.0822240424905931</v>
      </c>
      <c r="AQ73" s="2">
        <f t="shared" si="39"/>
        <v>1.1444871765787012</v>
      </c>
      <c r="AR73" s="2">
        <f t="shared" si="39"/>
        <v>1.1427306062572058</v>
      </c>
      <c r="AS73" s="2">
        <f t="shared" si="39"/>
        <v>1.1195337866173567</v>
      </c>
      <c r="AT73" s="2">
        <f t="shared" si="39"/>
        <v>1.0742118015449296</v>
      </c>
      <c r="AU73" s="2">
        <f t="shared" si="39"/>
        <v>1.0716741589900105</v>
      </c>
      <c r="AV73" s="2">
        <f t="shared" si="39"/>
        <v>1.0204702733696678</v>
      </c>
      <c r="AW73" s="2">
        <f t="shared" si="39"/>
        <v>1.2078759507546273</v>
      </c>
      <c r="AX73" s="6">
        <f t="shared" si="19"/>
        <v>2.0787595075462729E-2</v>
      </c>
    </row>
    <row r="74" spans="1:50" x14ac:dyDescent="0.25">
      <c r="A74" t="str">
        <f t="shared" si="11"/>
        <v>Coke, Refined Petroleum and Nuclear Fuel</v>
      </c>
      <c r="C74">
        <f t="shared" ref="C74:M74" si="40">C12/$C12</f>
        <v>1</v>
      </c>
      <c r="D74" s="2">
        <f t="shared" si="40"/>
        <v>1.084441170675944</v>
      </c>
      <c r="E74" s="2">
        <f t="shared" si="40"/>
        <v>1.0129293464751705</v>
      </c>
      <c r="F74" s="2">
        <f t="shared" si="40"/>
        <v>1.0170487238200276</v>
      </c>
      <c r="G74" s="2">
        <f t="shared" si="40"/>
        <v>1.0339967495315916</v>
      </c>
      <c r="H74" s="2">
        <f t="shared" si="40"/>
        <v>1.0521925770463492</v>
      </c>
      <c r="I74" s="2">
        <f t="shared" si="40"/>
        <v>1.1419768523248377</v>
      </c>
      <c r="J74" s="2">
        <f t="shared" si="40"/>
        <v>1.2191244423574232</v>
      </c>
      <c r="K74" s="2">
        <f t="shared" si="40"/>
        <v>1.3321907601838658</v>
      </c>
      <c r="L74" s="2">
        <f t="shared" si="40"/>
        <v>1.3601126595478166</v>
      </c>
      <c r="M74" s="2">
        <f t="shared" si="40"/>
        <v>1.2093472408906478</v>
      </c>
      <c r="N74" s="6">
        <f t="shared" si="13"/>
        <v>2.0934724089064782E-2</v>
      </c>
      <c r="O74">
        <f t="shared" ref="O74:Y74" si="41">O12/$O12</f>
        <v>1</v>
      </c>
      <c r="P74" s="2">
        <f t="shared" si="41"/>
        <v>0.97240225663194046</v>
      </c>
      <c r="Q74" s="2">
        <f t="shared" si="41"/>
        <v>0.92885255846808445</v>
      </c>
      <c r="R74" s="2">
        <f t="shared" si="41"/>
        <v>0.99327955462634288</v>
      </c>
      <c r="S74" s="2">
        <f t="shared" si="41"/>
        <v>0.9052928692954828</v>
      </c>
      <c r="T74" s="2">
        <f t="shared" si="41"/>
        <v>0.92534525697692971</v>
      </c>
      <c r="U74" s="2">
        <f t="shared" si="41"/>
        <v>0.95159186733813006</v>
      </c>
      <c r="V74" s="2">
        <f t="shared" si="41"/>
        <v>0.93950315572836474</v>
      </c>
      <c r="W74" s="2">
        <f t="shared" si="41"/>
        <v>0.94034564891362649</v>
      </c>
      <c r="X74" s="2">
        <f t="shared" si="41"/>
        <v>0.94727098547188016</v>
      </c>
      <c r="Y74" s="2">
        <f t="shared" si="41"/>
        <v>0.88476279373299171</v>
      </c>
      <c r="Z74" s="6">
        <f t="shared" si="15"/>
        <v>-1.1523720626700828E-2</v>
      </c>
      <c r="AA74">
        <f t="shared" ref="AA74:AK74" si="42">AA12/$AA12</f>
        <v>1</v>
      </c>
      <c r="AB74" s="2">
        <f t="shared" si="42"/>
        <v>1.0740125460267855</v>
      </c>
      <c r="AC74" s="2">
        <f t="shared" si="42"/>
        <v>1.2620839596488433</v>
      </c>
      <c r="AD74" s="2">
        <f t="shared" si="42"/>
        <v>1.46734539052034</v>
      </c>
      <c r="AE74" s="2">
        <f t="shared" si="42"/>
        <v>1.5256135816390195</v>
      </c>
      <c r="AF74" s="2">
        <f t="shared" si="42"/>
        <v>1.6331272240072046</v>
      </c>
      <c r="AG74" s="2">
        <f t="shared" si="42"/>
        <v>1.6528244310000773</v>
      </c>
      <c r="AH74" s="2">
        <f t="shared" si="42"/>
        <v>1.5965039067624782</v>
      </c>
      <c r="AI74" s="2">
        <f t="shared" si="42"/>
        <v>1.6865500518254244</v>
      </c>
      <c r="AJ74" s="2">
        <f t="shared" si="42"/>
        <v>1.8414544180545425</v>
      </c>
      <c r="AK74" s="2">
        <f t="shared" si="42"/>
        <v>1.865575517148292</v>
      </c>
      <c r="AL74" s="6">
        <f t="shared" si="17"/>
        <v>8.6557551714829192E-2</v>
      </c>
      <c r="AM74">
        <f t="shared" ref="AM74:AW74" si="43">AM12/$AM12</f>
        <v>1</v>
      </c>
      <c r="AN74" s="2">
        <f t="shared" si="43"/>
        <v>1.0139287716074055</v>
      </c>
      <c r="AO74" s="2">
        <f t="shared" si="43"/>
        <v>1.1702814477825136</v>
      </c>
      <c r="AP74" s="2">
        <f t="shared" si="43"/>
        <v>1.1674105814810085</v>
      </c>
      <c r="AQ74" s="2">
        <f t="shared" si="43"/>
        <v>1.2019071996215496</v>
      </c>
      <c r="AR74" s="2">
        <f t="shared" si="43"/>
        <v>1.2690658209875869</v>
      </c>
      <c r="AS74" s="2">
        <f t="shared" si="43"/>
        <v>1.1993351987551339</v>
      </c>
      <c r="AT74" s="2">
        <f t="shared" si="43"/>
        <v>1.0738966226826947</v>
      </c>
      <c r="AU74" s="2">
        <f t="shared" si="43"/>
        <v>1.1241529082286164</v>
      </c>
      <c r="AV74" s="2">
        <f t="shared" si="43"/>
        <v>0.90015926193850848</v>
      </c>
      <c r="AW74" s="2">
        <f t="shared" si="43"/>
        <v>1.4460598581641892</v>
      </c>
      <c r="AX74" s="6">
        <f t="shared" si="19"/>
        <v>4.4605985816418926E-2</v>
      </c>
    </row>
    <row r="75" spans="1:50" x14ac:dyDescent="0.25">
      <c r="A75" t="str">
        <f t="shared" si="11"/>
        <v>Chemicals and Chemical Products</v>
      </c>
      <c r="C75">
        <f t="shared" ref="C75:M75" si="44">C13/$C13</f>
        <v>1</v>
      </c>
      <c r="D75" s="2">
        <f t="shared" si="44"/>
        <v>1.0811628637179771</v>
      </c>
      <c r="E75" s="2">
        <f t="shared" si="44"/>
        <v>1.0970506078272091</v>
      </c>
      <c r="F75" s="2">
        <f t="shared" si="44"/>
        <v>1.0581232767275355</v>
      </c>
      <c r="G75" s="2">
        <f t="shared" si="44"/>
        <v>1.0591292075872789</v>
      </c>
      <c r="H75" s="2">
        <f t="shared" si="44"/>
        <v>1.0924075885836761</v>
      </c>
      <c r="I75" s="2">
        <f t="shared" si="44"/>
        <v>1.0961386115814769</v>
      </c>
      <c r="J75" s="2">
        <f t="shared" si="44"/>
        <v>1.1271266199779411</v>
      </c>
      <c r="K75" s="2">
        <f t="shared" si="44"/>
        <v>1.2195344405579569</v>
      </c>
      <c r="L75" s="2">
        <f t="shared" si="44"/>
        <v>1.2233388735741708</v>
      </c>
      <c r="M75" s="2">
        <f t="shared" si="44"/>
        <v>1.1518511859939093</v>
      </c>
      <c r="N75" s="6">
        <f t="shared" si="13"/>
        <v>1.5185118599390934E-2</v>
      </c>
      <c r="O75">
        <f t="shared" ref="O75:Y75" si="45">O13/$O13</f>
        <v>1</v>
      </c>
      <c r="P75" s="2">
        <f t="shared" si="45"/>
        <v>1.0067469619713738</v>
      </c>
      <c r="Q75" s="2">
        <f t="shared" si="45"/>
        <v>0.90598094370780924</v>
      </c>
      <c r="R75" s="2">
        <f t="shared" si="45"/>
        <v>0.868920314334508</v>
      </c>
      <c r="S75" s="2">
        <f t="shared" si="45"/>
        <v>0.89741066555888527</v>
      </c>
      <c r="T75" s="2">
        <f t="shared" si="45"/>
        <v>0.96107723180874416</v>
      </c>
      <c r="U75" s="2">
        <f t="shared" si="45"/>
        <v>1.0499301003873982</v>
      </c>
      <c r="V75" s="2">
        <f t="shared" si="45"/>
        <v>1.098312096928912</v>
      </c>
      <c r="W75" s="2">
        <f t="shared" si="45"/>
        <v>1.1415970000229183</v>
      </c>
      <c r="X75" s="2">
        <f t="shared" si="45"/>
        <v>1.1317250994449499</v>
      </c>
      <c r="Y75" s="2">
        <f t="shared" si="45"/>
        <v>0.91469032350095081</v>
      </c>
      <c r="Z75" s="6">
        <f t="shared" si="15"/>
        <v>-8.5309676499049185E-3</v>
      </c>
      <c r="AA75">
        <f t="shared" ref="AA75:AK75" si="46">AA13/$AA13</f>
        <v>1</v>
      </c>
      <c r="AB75" s="2">
        <f t="shared" si="46"/>
        <v>0.9989041556079622</v>
      </c>
      <c r="AC75" s="2">
        <f t="shared" si="46"/>
        <v>1.1374890947025487</v>
      </c>
      <c r="AD75" s="2">
        <f t="shared" si="46"/>
        <v>1.2604448936742367</v>
      </c>
      <c r="AE75" s="2">
        <f t="shared" si="46"/>
        <v>1.3753628761967254</v>
      </c>
      <c r="AF75" s="2">
        <f t="shared" si="46"/>
        <v>1.5518841490725854</v>
      </c>
      <c r="AG75" s="2">
        <f t="shared" si="46"/>
        <v>1.6293406933273435</v>
      </c>
      <c r="AH75" s="2">
        <f t="shared" si="46"/>
        <v>1.8071867622401936</v>
      </c>
      <c r="AI75" s="2">
        <f t="shared" si="46"/>
        <v>1.9362393171688073</v>
      </c>
      <c r="AJ75" s="2">
        <f t="shared" si="46"/>
        <v>2.0780622062504257</v>
      </c>
      <c r="AK75" s="2">
        <f t="shared" si="46"/>
        <v>2.4124254524814299</v>
      </c>
      <c r="AL75" s="6">
        <f t="shared" si="17"/>
        <v>0.141242545248143</v>
      </c>
      <c r="AM75">
        <f t="shared" ref="AM75:AW75" si="47">AM13/$AM13</f>
        <v>1</v>
      </c>
      <c r="AN75" s="2">
        <f t="shared" si="47"/>
        <v>0.91079389578018499</v>
      </c>
      <c r="AO75" s="2">
        <f t="shared" si="47"/>
        <v>1.0346752346062495</v>
      </c>
      <c r="AP75" s="2">
        <f t="shared" si="47"/>
        <v>1.0497961919545691</v>
      </c>
      <c r="AQ75" s="2">
        <f t="shared" si="47"/>
        <v>1.097564978973586</v>
      </c>
      <c r="AR75" s="2">
        <f t="shared" si="47"/>
        <v>1.1247893930552244</v>
      </c>
      <c r="AS75" s="2">
        <f t="shared" si="47"/>
        <v>1.1213902255340569</v>
      </c>
      <c r="AT75" s="2">
        <f t="shared" si="47"/>
        <v>1.1687952123019221</v>
      </c>
      <c r="AU75" s="2">
        <f t="shared" si="47"/>
        <v>1.1774483815915353</v>
      </c>
      <c r="AV75" s="2">
        <f t="shared" si="47"/>
        <v>1.1020731003752533</v>
      </c>
      <c r="AW75" s="2">
        <f t="shared" si="47"/>
        <v>1.4088704138453538</v>
      </c>
      <c r="AX75" s="6">
        <f t="shared" si="19"/>
        <v>4.0887041384535382E-2</v>
      </c>
    </row>
    <row r="76" spans="1:50" x14ac:dyDescent="0.25">
      <c r="A76" t="str">
        <f t="shared" si="11"/>
        <v>Rubber and Plastics</v>
      </c>
      <c r="C76">
        <f t="shared" ref="C76:M76" si="48">C14/$C14</f>
        <v>1</v>
      </c>
      <c r="D76" s="2">
        <f t="shared" si="48"/>
        <v>1.0746607229729026</v>
      </c>
      <c r="E76" s="2">
        <f t="shared" si="48"/>
        <v>1.06867829857588</v>
      </c>
      <c r="F76" s="2">
        <f t="shared" si="48"/>
        <v>1.0737315817786333</v>
      </c>
      <c r="G76" s="2">
        <f t="shared" si="48"/>
        <v>1.0799896505188036</v>
      </c>
      <c r="H76" s="2">
        <f t="shared" si="48"/>
        <v>1.0868511773525826</v>
      </c>
      <c r="I76" s="2">
        <f t="shared" si="48"/>
        <v>1.0897399187631303</v>
      </c>
      <c r="J76" s="2">
        <f t="shared" si="48"/>
        <v>1.113595619431657</v>
      </c>
      <c r="K76" s="2">
        <f t="shared" si="48"/>
        <v>1.1338285826271093</v>
      </c>
      <c r="L76" s="2">
        <f t="shared" si="48"/>
        <v>1.1970333855021589</v>
      </c>
      <c r="M76" s="2">
        <f t="shared" si="48"/>
        <v>1.0907465869580173</v>
      </c>
      <c r="N76" s="6">
        <f t="shared" si="13"/>
        <v>9.0746586958017298E-3</v>
      </c>
      <c r="O76">
        <f t="shared" ref="O76:Y76" si="49">O14/$O14</f>
        <v>1</v>
      </c>
      <c r="P76" s="2">
        <f t="shared" si="49"/>
        <v>0.95937131462118097</v>
      </c>
      <c r="Q76" s="2">
        <f t="shared" si="49"/>
        <v>0.89977838982081626</v>
      </c>
      <c r="R76" s="2">
        <f t="shared" si="49"/>
        <v>1.0342168082335841</v>
      </c>
      <c r="S76" s="2">
        <f t="shared" si="49"/>
        <v>1.0791691178446072</v>
      </c>
      <c r="T76" s="2">
        <f t="shared" si="49"/>
        <v>1.087165364397521</v>
      </c>
      <c r="U76" s="2">
        <f t="shared" si="49"/>
        <v>1.0789694614220127</v>
      </c>
      <c r="V76" s="2">
        <f t="shared" si="49"/>
        <v>1.079257833106229</v>
      </c>
      <c r="W76" s="2">
        <f t="shared" si="49"/>
        <v>1.0992020788223957</v>
      </c>
      <c r="X76" s="2">
        <f t="shared" si="49"/>
        <v>1.1024499921611295</v>
      </c>
      <c r="Y76" s="2">
        <f t="shared" si="49"/>
        <v>0.91278418501518854</v>
      </c>
      <c r="Z76" s="6">
        <f t="shared" si="15"/>
        <v>-8.7215814984811461E-3</v>
      </c>
      <c r="AA76">
        <f t="shared" ref="AA76:AK76" si="50">AA14/$AA14</f>
        <v>1</v>
      </c>
      <c r="AB76" s="2">
        <f t="shared" si="50"/>
        <v>1.0885995456575768</v>
      </c>
      <c r="AC76" s="2">
        <f t="shared" si="50"/>
        <v>1.2767285558800261</v>
      </c>
      <c r="AD76" s="2">
        <f t="shared" si="50"/>
        <v>1.3341464726345742</v>
      </c>
      <c r="AE76" s="2">
        <f t="shared" si="50"/>
        <v>1.5418018036165175</v>
      </c>
      <c r="AF76" s="2">
        <f t="shared" si="50"/>
        <v>1.4898739643691032</v>
      </c>
      <c r="AG76" s="2">
        <f t="shared" si="50"/>
        <v>1.6845072724044832</v>
      </c>
      <c r="AH76" s="2">
        <f t="shared" si="50"/>
        <v>1.9046262212474872</v>
      </c>
      <c r="AI76" s="2">
        <f t="shared" si="50"/>
        <v>2.0357104045135141</v>
      </c>
      <c r="AJ76" s="2">
        <f t="shared" si="50"/>
        <v>2.3459965601883539</v>
      </c>
      <c r="AK76" s="2">
        <f t="shared" si="50"/>
        <v>2.4244231292247957</v>
      </c>
      <c r="AL76" s="6">
        <f t="shared" si="17"/>
        <v>0.14244231292247958</v>
      </c>
      <c r="AM76">
        <f t="shared" ref="AM76:AW76" si="51">AM14/$AM14</f>
        <v>1</v>
      </c>
      <c r="AN76" s="2">
        <f t="shared" si="51"/>
        <v>0.95020729929463288</v>
      </c>
      <c r="AO76" s="2">
        <f t="shared" si="51"/>
        <v>1.1951902201894262</v>
      </c>
      <c r="AP76" s="2">
        <f t="shared" si="51"/>
        <v>1.1363844848976543</v>
      </c>
      <c r="AQ76" s="2">
        <f t="shared" si="51"/>
        <v>1.2710673340890779</v>
      </c>
      <c r="AR76" s="2">
        <f t="shared" si="51"/>
        <v>1.0248500640426659</v>
      </c>
      <c r="AS76" s="2">
        <f t="shared" si="51"/>
        <v>1.1519344688054212</v>
      </c>
      <c r="AT76" s="2">
        <f t="shared" si="51"/>
        <v>1.1183666271673975</v>
      </c>
      <c r="AU76" s="2">
        <f t="shared" si="51"/>
        <v>1.0976947089249411</v>
      </c>
      <c r="AV76" s="2">
        <f t="shared" si="51"/>
        <v>0.96987111554813454</v>
      </c>
      <c r="AW76" s="2">
        <f t="shared" si="51"/>
        <v>1.2229972376293523</v>
      </c>
      <c r="AX76" s="6">
        <f t="shared" si="19"/>
        <v>2.2299723762935229E-2</v>
      </c>
    </row>
    <row r="77" spans="1:50" x14ac:dyDescent="0.25">
      <c r="A77" t="str">
        <f t="shared" si="11"/>
        <v>Other Non-Metallic Mineral</v>
      </c>
      <c r="C77">
        <f t="shared" ref="C77:M77" si="52">C15/$C15</f>
        <v>1</v>
      </c>
      <c r="D77" s="2">
        <f t="shared" si="52"/>
        <v>0.97155890978888382</v>
      </c>
      <c r="E77" s="2">
        <f t="shared" si="52"/>
        <v>0.98737590337198</v>
      </c>
      <c r="F77" s="2">
        <f t="shared" si="52"/>
        <v>1.0163049658274652</v>
      </c>
      <c r="G77" s="2">
        <f t="shared" si="52"/>
        <v>1.052874530933497</v>
      </c>
      <c r="H77" s="2">
        <f t="shared" si="52"/>
        <v>1.0463652415165421</v>
      </c>
      <c r="I77" s="2">
        <f t="shared" si="52"/>
        <v>1.0435313544032749</v>
      </c>
      <c r="J77" s="2">
        <f t="shared" si="52"/>
        <v>1.071280872689641</v>
      </c>
      <c r="K77" s="2">
        <f t="shared" si="52"/>
        <v>1.0993012816116063</v>
      </c>
      <c r="L77" s="2">
        <f t="shared" si="52"/>
        <v>1.1116820210852245</v>
      </c>
      <c r="M77" s="2">
        <f t="shared" si="52"/>
        <v>1.0285026249039588</v>
      </c>
      <c r="N77" s="6">
        <f t="shared" si="13"/>
        <v>2.8502624903958829E-3</v>
      </c>
      <c r="O77">
        <f t="shared" ref="O77:Y77" si="53">O15/$O15</f>
        <v>1</v>
      </c>
      <c r="P77" s="2">
        <f t="shared" si="53"/>
        <v>0.98780127942627527</v>
      </c>
      <c r="Q77" s="2">
        <f t="shared" si="53"/>
        <v>0.86435883508959488</v>
      </c>
      <c r="R77" s="2">
        <f t="shared" si="53"/>
        <v>0.91678423564424139</v>
      </c>
      <c r="S77" s="2">
        <f t="shared" si="53"/>
        <v>0.89913516210323474</v>
      </c>
      <c r="T77" s="2">
        <f t="shared" si="53"/>
        <v>0.90200682846311286</v>
      </c>
      <c r="U77" s="2">
        <f t="shared" si="53"/>
        <v>0.93532555503947079</v>
      </c>
      <c r="V77" s="2">
        <f t="shared" si="53"/>
        <v>0.95486016450734845</v>
      </c>
      <c r="W77" s="2">
        <f t="shared" si="53"/>
        <v>0.91502622192253169</v>
      </c>
      <c r="X77" s="2">
        <f t="shared" si="53"/>
        <v>0.88569684912819913</v>
      </c>
      <c r="Y77" s="2">
        <f t="shared" si="53"/>
        <v>0.73636199406367042</v>
      </c>
      <c r="Z77" s="6">
        <f t="shared" si="15"/>
        <v>-2.6363800593632958E-2</v>
      </c>
      <c r="AA77">
        <f t="shared" ref="AA77:AK77" si="54">AA15/$AA15</f>
        <v>1</v>
      </c>
      <c r="AB77" s="2">
        <f t="shared" si="54"/>
        <v>0.91602032776645437</v>
      </c>
      <c r="AC77" s="2">
        <f t="shared" si="54"/>
        <v>0.90864515140634672</v>
      </c>
      <c r="AD77" s="2">
        <f t="shared" si="54"/>
        <v>0.91250852837105534</v>
      </c>
      <c r="AE77" s="2">
        <f t="shared" si="54"/>
        <v>1.3890378931983189</v>
      </c>
      <c r="AF77" s="2">
        <f t="shared" si="54"/>
        <v>1.8295082787543635</v>
      </c>
      <c r="AG77" s="2">
        <f t="shared" si="54"/>
        <v>2.3818246579391698</v>
      </c>
      <c r="AH77" s="2">
        <f t="shared" si="54"/>
        <v>3.069302528883147</v>
      </c>
      <c r="AI77" s="2">
        <f t="shared" si="54"/>
        <v>3.4080648415570725</v>
      </c>
      <c r="AJ77" s="2">
        <f t="shared" si="54"/>
        <v>4.1237506194326166</v>
      </c>
      <c r="AK77" s="2">
        <f t="shared" si="54"/>
        <v>4.6544576132356656</v>
      </c>
      <c r="AL77" s="6">
        <f t="shared" si="17"/>
        <v>0.36544576132356654</v>
      </c>
      <c r="AM77">
        <f t="shared" ref="AM77:AW77" si="55">AM15/$AM15</f>
        <v>1</v>
      </c>
      <c r="AN77" s="2">
        <f t="shared" si="55"/>
        <v>0.87010371992367574</v>
      </c>
      <c r="AO77" s="2">
        <f t="shared" si="55"/>
        <v>0.91428006473425705</v>
      </c>
      <c r="AP77" s="2">
        <f t="shared" si="55"/>
        <v>0.89541071016781426</v>
      </c>
      <c r="AQ77" s="2">
        <f t="shared" si="55"/>
        <v>1.1734146639770087</v>
      </c>
      <c r="AR77" s="2">
        <f t="shared" si="55"/>
        <v>1.4346602495101397</v>
      </c>
      <c r="AS77" s="2">
        <f t="shared" si="55"/>
        <v>1.7628680491430966</v>
      </c>
      <c r="AT77" s="2">
        <f t="shared" si="55"/>
        <v>2.1530747786284099</v>
      </c>
      <c r="AU77" s="2">
        <f t="shared" si="55"/>
        <v>2.4382827231826747</v>
      </c>
      <c r="AV77" s="2">
        <f t="shared" si="55"/>
        <v>2.5285571722672491</v>
      </c>
      <c r="AW77" s="2">
        <f t="shared" si="55"/>
        <v>3.0732475716277503</v>
      </c>
      <c r="AX77" s="6">
        <f t="shared" si="19"/>
        <v>0.20732475716277504</v>
      </c>
    </row>
    <row r="78" spans="1:50" x14ac:dyDescent="0.25">
      <c r="A78" t="str">
        <f t="shared" si="11"/>
        <v>Basic Metals and Fabricated Metal</v>
      </c>
      <c r="C78">
        <f t="shared" ref="C78:M78" si="56">C16/$C16</f>
        <v>1</v>
      </c>
      <c r="D78" s="2">
        <f t="shared" si="56"/>
        <v>1.0440710650511569</v>
      </c>
      <c r="E78" s="2">
        <f t="shared" si="56"/>
        <v>1.0748905799220922</v>
      </c>
      <c r="F78" s="2">
        <f t="shared" si="56"/>
        <v>1.0598140445767683</v>
      </c>
      <c r="G78" s="2">
        <f t="shared" si="56"/>
        <v>1.0919845827413956</v>
      </c>
      <c r="H78" s="2">
        <f t="shared" si="56"/>
        <v>1.1576005143478632</v>
      </c>
      <c r="I78" s="2">
        <f t="shared" si="56"/>
        <v>1.1778060571370421</v>
      </c>
      <c r="J78" s="2">
        <f t="shared" si="56"/>
        <v>1.2378390180351055</v>
      </c>
      <c r="K78" s="2">
        <f t="shared" si="56"/>
        <v>1.2692619076214877</v>
      </c>
      <c r="L78" s="2">
        <f t="shared" si="56"/>
        <v>1.2937385836130113</v>
      </c>
      <c r="M78" s="2">
        <f t="shared" si="56"/>
        <v>1.2921228413525463</v>
      </c>
      <c r="N78" s="6">
        <f t="shared" si="13"/>
        <v>2.9212284135254628E-2</v>
      </c>
      <c r="O78">
        <f t="shared" ref="O78:Y78" si="57">O16/$O16</f>
        <v>1</v>
      </c>
      <c r="P78" s="2">
        <f t="shared" si="57"/>
        <v>1.0141645023425601</v>
      </c>
      <c r="Q78" s="2">
        <f t="shared" si="57"/>
        <v>0.9647914720747669</v>
      </c>
      <c r="R78" s="2">
        <f t="shared" si="57"/>
        <v>1.053412785459396</v>
      </c>
      <c r="S78" s="2">
        <f t="shared" si="57"/>
        <v>1.0616330159329195</v>
      </c>
      <c r="T78" s="2">
        <f t="shared" si="57"/>
        <v>1.2040691226028504</v>
      </c>
      <c r="U78" s="2">
        <f t="shared" si="57"/>
        <v>1.2130673290885283</v>
      </c>
      <c r="V78" s="2">
        <f t="shared" si="57"/>
        <v>1.2367536333803695</v>
      </c>
      <c r="W78" s="2">
        <f t="shared" si="57"/>
        <v>1.2443238663240095</v>
      </c>
      <c r="X78" s="2">
        <f t="shared" si="57"/>
        <v>1.2986603354414641</v>
      </c>
      <c r="Y78" s="2">
        <f t="shared" si="57"/>
        <v>1.1774191215874426</v>
      </c>
      <c r="Z78" s="6">
        <f t="shared" si="15"/>
        <v>1.7741912158744256E-2</v>
      </c>
      <c r="AA78">
        <f t="shared" ref="AA78:AK78" si="58">AA16/$AA16</f>
        <v>1</v>
      </c>
      <c r="AB78" s="2">
        <f t="shared" si="58"/>
        <v>1.0249016784940224</v>
      </c>
      <c r="AC78" s="2">
        <f t="shared" si="58"/>
        <v>1.1098173186158302</v>
      </c>
      <c r="AD78" s="2">
        <f t="shared" si="58"/>
        <v>1.1156402557490372</v>
      </c>
      <c r="AE78" s="2">
        <f t="shared" si="58"/>
        <v>1.1720887289702946</v>
      </c>
      <c r="AF78" s="2">
        <f t="shared" si="58"/>
        <v>1.2315600743057944</v>
      </c>
      <c r="AG78" s="2">
        <f t="shared" si="58"/>
        <v>1.3096111930771688</v>
      </c>
      <c r="AH78" s="2">
        <f t="shared" si="58"/>
        <v>1.4782454964491794</v>
      </c>
      <c r="AI78" s="2">
        <f t="shared" si="58"/>
        <v>1.5700483086186972</v>
      </c>
      <c r="AJ78" s="2">
        <f t="shared" si="58"/>
        <v>1.7597306270764841</v>
      </c>
      <c r="AK78" s="2">
        <f t="shared" si="58"/>
        <v>1.9457366140551806</v>
      </c>
      <c r="AL78" s="6">
        <f t="shared" si="17"/>
        <v>9.4573661405518067E-2</v>
      </c>
      <c r="AM78">
        <f t="shared" ref="AM78:AW78" si="59">AM16/$AM16</f>
        <v>1</v>
      </c>
      <c r="AN78" s="2">
        <f t="shared" si="59"/>
        <v>0.97180192854343628</v>
      </c>
      <c r="AO78" s="2">
        <f t="shared" si="59"/>
        <v>1.1527417339552259</v>
      </c>
      <c r="AP78" s="2">
        <f t="shared" si="59"/>
        <v>1.0107998854647284</v>
      </c>
      <c r="AQ78" s="2">
        <f t="shared" si="59"/>
        <v>0.97295419400704464</v>
      </c>
      <c r="AR78" s="2">
        <f t="shared" si="59"/>
        <v>0.85628455281084104</v>
      </c>
      <c r="AS78" s="2">
        <f t="shared" si="59"/>
        <v>0.83014454554256178</v>
      </c>
      <c r="AT78" s="2">
        <f t="shared" si="59"/>
        <v>0.82393455303057439</v>
      </c>
      <c r="AU78" s="2">
        <f t="shared" si="59"/>
        <v>0.76499166677100361</v>
      </c>
      <c r="AV78" s="2">
        <f t="shared" si="59"/>
        <v>0.6958981808913286</v>
      </c>
      <c r="AW78" s="2">
        <f t="shared" si="59"/>
        <v>1.042809984148318</v>
      </c>
      <c r="AX78" s="6">
        <f t="shared" si="19"/>
        <v>4.2809984148318046E-3</v>
      </c>
    </row>
    <row r="79" spans="1:50" x14ac:dyDescent="0.25">
      <c r="A79" t="str">
        <f t="shared" si="11"/>
        <v>Machinery, Nec</v>
      </c>
      <c r="C79">
        <f t="shared" ref="C79:M79" si="60">C17/$C17</f>
        <v>1</v>
      </c>
      <c r="D79" s="2">
        <f t="shared" si="60"/>
        <v>0.99161199386292653</v>
      </c>
      <c r="E79" s="2">
        <f t="shared" si="60"/>
        <v>1.0538631277619803</v>
      </c>
      <c r="F79" s="2">
        <f t="shared" si="60"/>
        <v>1.0509243423969687</v>
      </c>
      <c r="G79" s="2">
        <f t="shared" si="60"/>
        <v>1.0993977407587139</v>
      </c>
      <c r="H79" s="2">
        <f t="shared" si="60"/>
        <v>1.1502524001856063</v>
      </c>
      <c r="I79" s="2">
        <f t="shared" si="60"/>
        <v>1.1567073515144159</v>
      </c>
      <c r="J79" s="2">
        <f t="shared" si="60"/>
        <v>1.2086307029679166</v>
      </c>
      <c r="K79" s="2">
        <f t="shared" si="60"/>
        <v>1.1972832207020982</v>
      </c>
      <c r="L79" s="2">
        <f t="shared" si="60"/>
        <v>1.2402042757887091</v>
      </c>
      <c r="M79" s="2">
        <f t="shared" si="60"/>
        <v>1.1509962814320152</v>
      </c>
      <c r="N79" s="6">
        <f t="shared" si="13"/>
        <v>1.5099628143201515E-2</v>
      </c>
      <c r="O79">
        <f t="shared" ref="O79:Y79" si="61">O17/$O17</f>
        <v>1</v>
      </c>
      <c r="P79" s="2">
        <f t="shared" si="61"/>
        <v>0.96401914664392652</v>
      </c>
      <c r="Q79" s="2">
        <f t="shared" si="61"/>
        <v>0.93099913716482952</v>
      </c>
      <c r="R79" s="2">
        <f t="shared" si="61"/>
        <v>0.92865943073466783</v>
      </c>
      <c r="S79" s="2">
        <f t="shared" si="61"/>
        <v>0.96438379299321919</v>
      </c>
      <c r="T79" s="2">
        <f t="shared" si="61"/>
        <v>1.0295782645198175</v>
      </c>
      <c r="U79" s="2">
        <f t="shared" si="61"/>
        <v>1.0351463243521</v>
      </c>
      <c r="V79" s="2">
        <f t="shared" si="61"/>
        <v>1.0840088170849185</v>
      </c>
      <c r="W79" s="2">
        <f t="shared" si="61"/>
        <v>1.1216919277030537</v>
      </c>
      <c r="X79" s="2">
        <f t="shared" si="61"/>
        <v>1.1203860131799517</v>
      </c>
      <c r="Y79" s="2">
        <f t="shared" si="61"/>
        <v>1.0413621360237408</v>
      </c>
      <c r="Z79" s="6">
        <f t="shared" si="15"/>
        <v>4.1362136023740835E-3</v>
      </c>
      <c r="AA79">
        <f t="shared" ref="AA79:AK79" si="62">AA17/$AA17</f>
        <v>1</v>
      </c>
      <c r="AB79" s="2">
        <f t="shared" si="62"/>
        <v>1.0638956534641189</v>
      </c>
      <c r="AC79" s="2">
        <f t="shared" si="62"/>
        <v>1.1885048090236141</v>
      </c>
      <c r="AD79" s="2">
        <f t="shared" si="62"/>
        <v>1.2193431956565575</v>
      </c>
      <c r="AE79" s="2">
        <f t="shared" si="62"/>
        <v>1.2171876150989258</v>
      </c>
      <c r="AF79" s="2">
        <f t="shared" si="62"/>
        <v>0.80817490822933358</v>
      </c>
      <c r="AG79" s="2">
        <f t="shared" si="62"/>
        <v>0.81862767410397774</v>
      </c>
      <c r="AH79" s="2">
        <f t="shared" si="62"/>
        <v>0.93024758041633893</v>
      </c>
      <c r="AI79" s="2">
        <f t="shared" si="62"/>
        <v>1.0373263426264072</v>
      </c>
      <c r="AJ79" s="2">
        <f t="shared" si="62"/>
        <v>0.98577191745798032</v>
      </c>
      <c r="AK79" s="2">
        <f t="shared" si="62"/>
        <v>1.0529253433198831</v>
      </c>
      <c r="AL79" s="6">
        <f t="shared" si="17"/>
        <v>5.2925343319883082E-3</v>
      </c>
      <c r="AM79">
        <f t="shared" ref="AM79:AW79" si="63">AM17/$AM17</f>
        <v>1</v>
      </c>
      <c r="AN79" s="2">
        <f t="shared" si="63"/>
        <v>1.0826350892253478</v>
      </c>
      <c r="AO79" s="2">
        <f t="shared" si="63"/>
        <v>1.2250394425227769</v>
      </c>
      <c r="AP79" s="2">
        <f t="shared" si="63"/>
        <v>1.1296621821676307</v>
      </c>
      <c r="AQ79" s="2">
        <f t="shared" si="63"/>
        <v>1.0956995273123242</v>
      </c>
      <c r="AR79" s="2">
        <f t="shared" si="63"/>
        <v>0.68533737462396782</v>
      </c>
      <c r="AS79" s="2">
        <f t="shared" si="63"/>
        <v>0.62942905144392658</v>
      </c>
      <c r="AT79" s="2">
        <f t="shared" si="63"/>
        <v>0.65000649495921103</v>
      </c>
      <c r="AU79" s="2">
        <f t="shared" si="63"/>
        <v>0.61682333228630815</v>
      </c>
      <c r="AV79" s="2">
        <f t="shared" si="63"/>
        <v>0.55002818204461201</v>
      </c>
      <c r="AW79" s="2">
        <f t="shared" si="63"/>
        <v>0.69962162654157278</v>
      </c>
      <c r="AX79" s="6">
        <f t="shared" si="19"/>
        <v>-3.003783734584272E-2</v>
      </c>
    </row>
    <row r="80" spans="1:50" x14ac:dyDescent="0.25">
      <c r="A80" t="str">
        <f t="shared" si="11"/>
        <v>Electrical and Optical Equipment</v>
      </c>
      <c r="C80">
        <f t="shared" ref="C80:M80" si="64">C18/$C18</f>
        <v>1</v>
      </c>
      <c r="D80" s="2">
        <f t="shared" si="64"/>
        <v>1.0986719446894648</v>
      </c>
      <c r="E80" s="2">
        <f t="shared" si="64"/>
        <v>1.0790212835599677</v>
      </c>
      <c r="F80" s="2">
        <f t="shared" si="64"/>
        <v>1.0756530051569575</v>
      </c>
      <c r="G80" s="2">
        <f t="shared" si="64"/>
        <v>1.0877289338620144</v>
      </c>
      <c r="H80" s="2">
        <f t="shared" si="64"/>
        <v>1.1022731434061681</v>
      </c>
      <c r="I80" s="2">
        <f t="shared" si="64"/>
        <v>1.1154202404432914</v>
      </c>
      <c r="J80" s="2">
        <f t="shared" si="64"/>
        <v>1.2326721632360564</v>
      </c>
      <c r="K80" s="2">
        <f t="shared" si="64"/>
        <v>1.1360544754720827</v>
      </c>
      <c r="L80" s="2">
        <f t="shared" si="64"/>
        <v>1.1867088791055065</v>
      </c>
      <c r="M80" s="2">
        <f t="shared" si="64"/>
        <v>1.1684430752378017</v>
      </c>
      <c r="N80" s="6">
        <f t="shared" si="13"/>
        <v>1.6844307523780168E-2</v>
      </c>
      <c r="O80">
        <f t="shared" ref="O80:Y80" si="65">O18/$O18</f>
        <v>1</v>
      </c>
      <c r="P80" s="2">
        <f t="shared" si="65"/>
        <v>0.99152214415427886</v>
      </c>
      <c r="Q80" s="2">
        <f t="shared" si="65"/>
        <v>0.9018792764372261</v>
      </c>
      <c r="R80" s="2">
        <f t="shared" si="65"/>
        <v>0.97807967065330159</v>
      </c>
      <c r="S80" s="2">
        <f t="shared" si="65"/>
        <v>1.0573624659609286</v>
      </c>
      <c r="T80" s="2">
        <f t="shared" si="65"/>
        <v>0.98809377896081063</v>
      </c>
      <c r="U80" s="2">
        <f t="shared" si="65"/>
        <v>1.0110060945412884</v>
      </c>
      <c r="V80" s="2">
        <f t="shared" si="65"/>
        <v>1.0108074209601599</v>
      </c>
      <c r="W80" s="2">
        <f t="shared" si="65"/>
        <v>1.0823400351967893</v>
      </c>
      <c r="X80" s="2">
        <f t="shared" si="65"/>
        <v>1.0863771210349285</v>
      </c>
      <c r="Y80" s="2">
        <f t="shared" si="65"/>
        <v>1.0352806140933224</v>
      </c>
      <c r="Z80" s="6">
        <f t="shared" si="15"/>
        <v>3.5280614093322394E-3</v>
      </c>
      <c r="AA80">
        <f t="shared" ref="AA80:AK80" si="66">AA18/$AA18</f>
        <v>1</v>
      </c>
      <c r="AB80" s="2">
        <f t="shared" si="66"/>
        <v>1.0286889764034688</v>
      </c>
      <c r="AC80" s="2">
        <f t="shared" si="66"/>
        <v>1.2090861131836057</v>
      </c>
      <c r="AD80" s="2">
        <f t="shared" si="66"/>
        <v>1.252849969871046</v>
      </c>
      <c r="AE80" s="2">
        <f t="shared" si="66"/>
        <v>1.3409177447949108</v>
      </c>
      <c r="AF80" s="2">
        <f t="shared" si="66"/>
        <v>1.1194727843481589</v>
      </c>
      <c r="AG80" s="2">
        <f t="shared" si="66"/>
        <v>1.1991150625947904</v>
      </c>
      <c r="AH80" s="2">
        <f t="shared" si="66"/>
        <v>1.4864273966028698</v>
      </c>
      <c r="AI80" s="2">
        <f t="shared" si="66"/>
        <v>1.636387774438802</v>
      </c>
      <c r="AJ80" s="2">
        <f t="shared" si="66"/>
        <v>1.6988165790513485</v>
      </c>
      <c r="AK80" s="2">
        <f t="shared" si="66"/>
        <v>1.7296735091094344</v>
      </c>
      <c r="AL80" s="6">
        <f t="shared" si="17"/>
        <v>7.2967350910943446E-2</v>
      </c>
      <c r="AM80">
        <f t="shared" ref="AM80:AW80" si="67">AM18/$AM18</f>
        <v>1</v>
      </c>
      <c r="AN80" s="2">
        <f t="shared" si="67"/>
        <v>0.94251785307104807</v>
      </c>
      <c r="AO80" s="2">
        <f t="shared" si="67"/>
        <v>1.1700341075545966</v>
      </c>
      <c r="AP80" s="2">
        <f t="shared" si="67"/>
        <v>1.0921913409116404</v>
      </c>
      <c r="AQ80" s="2">
        <f t="shared" si="67"/>
        <v>1.0820036215765889</v>
      </c>
      <c r="AR80" s="2">
        <f t="shared" si="67"/>
        <v>0.79027299303842158</v>
      </c>
      <c r="AS80" s="2">
        <f t="shared" si="67"/>
        <v>0.74546673902363036</v>
      </c>
      <c r="AT80" s="2">
        <f t="shared" si="67"/>
        <v>0.75336181760656118</v>
      </c>
      <c r="AU80" s="2">
        <f t="shared" si="67"/>
        <v>0.73866929376411139</v>
      </c>
      <c r="AV80" s="2">
        <f t="shared" si="67"/>
        <v>0.65474933958653847</v>
      </c>
      <c r="AW80" s="2">
        <f t="shared" si="67"/>
        <v>0.78135299010971193</v>
      </c>
      <c r="AX80" s="6">
        <f t="shared" si="19"/>
        <v>-2.1864700989028808E-2</v>
      </c>
    </row>
    <row r="81" spans="1:50" x14ac:dyDescent="0.25">
      <c r="A81" t="str">
        <f t="shared" si="11"/>
        <v>Transport Equipment</v>
      </c>
      <c r="C81">
        <f t="shared" ref="C81:M81" si="68">C19/$C19</f>
        <v>1</v>
      </c>
      <c r="D81" s="2">
        <f t="shared" si="68"/>
        <v>1.103376108609474</v>
      </c>
      <c r="E81" s="2">
        <f t="shared" si="68"/>
        <v>1.1654712172196346</v>
      </c>
      <c r="F81" s="2">
        <f t="shared" si="68"/>
        <v>1.2032056680580516</v>
      </c>
      <c r="G81" s="2">
        <f t="shared" si="68"/>
        <v>1.1935628133160314</v>
      </c>
      <c r="H81" s="2">
        <f t="shared" si="68"/>
        <v>1.167875642801208</v>
      </c>
      <c r="I81" s="2">
        <f t="shared" si="68"/>
        <v>1.1992624614245018</v>
      </c>
      <c r="J81" s="2">
        <f t="shared" si="68"/>
        <v>1.2431214922127483</v>
      </c>
      <c r="K81" s="2">
        <f t="shared" si="68"/>
        <v>1.2991011013806697</v>
      </c>
      <c r="L81" s="2">
        <f t="shared" si="68"/>
        <v>1.2842838525224307</v>
      </c>
      <c r="M81" s="2">
        <f t="shared" si="68"/>
        <v>1.1147153962657319</v>
      </c>
      <c r="N81" s="6">
        <f t="shared" si="13"/>
        <v>1.147153962657319E-2</v>
      </c>
      <c r="O81">
        <f t="shared" ref="O81:Y81" si="69">O19/$O19</f>
        <v>1</v>
      </c>
      <c r="P81" s="2">
        <f t="shared" si="69"/>
        <v>1.0184136812138032</v>
      </c>
      <c r="Q81" s="2">
        <f t="shared" si="69"/>
        <v>0.9633049639783331</v>
      </c>
      <c r="R81" s="2">
        <f t="shared" si="69"/>
        <v>1.0068979328463077</v>
      </c>
      <c r="S81" s="2">
        <f t="shared" si="69"/>
        <v>1.0211804911700817</v>
      </c>
      <c r="T81" s="2">
        <f t="shared" si="69"/>
        <v>1.0317057953385007</v>
      </c>
      <c r="U81" s="2">
        <f t="shared" si="69"/>
        <v>1.0428087583899504</v>
      </c>
      <c r="V81" s="2">
        <f t="shared" si="69"/>
        <v>1.0627649252588536</v>
      </c>
      <c r="W81" s="2">
        <f t="shared" si="69"/>
        <v>1.0729841504817135</v>
      </c>
      <c r="X81" s="2">
        <f t="shared" si="69"/>
        <v>1.1601233233818962</v>
      </c>
      <c r="Y81" s="2">
        <f t="shared" si="69"/>
        <v>1.1560408672794436</v>
      </c>
      <c r="Z81" s="6">
        <f t="shared" si="15"/>
        <v>1.5604086727944355E-2</v>
      </c>
      <c r="AA81">
        <f t="shared" ref="AA81:AK81" si="70">AA19/$AA19</f>
        <v>1</v>
      </c>
      <c r="AB81" s="2">
        <f t="shared" si="70"/>
        <v>1.0273220520908426</v>
      </c>
      <c r="AC81" s="2">
        <f t="shared" si="70"/>
        <v>1.1491029448432839</v>
      </c>
      <c r="AD81" s="2">
        <f t="shared" si="70"/>
        <v>1.2317433024180326</v>
      </c>
      <c r="AE81" s="2">
        <f t="shared" si="70"/>
        <v>1.2242208228157305</v>
      </c>
      <c r="AF81" s="2">
        <f t="shared" si="70"/>
        <v>1.0575451311606738</v>
      </c>
      <c r="AG81" s="2">
        <f t="shared" si="70"/>
        <v>1.0570658458486406</v>
      </c>
      <c r="AH81" s="2">
        <f t="shared" si="70"/>
        <v>1.1026951536837231</v>
      </c>
      <c r="AI81" s="2">
        <f t="shared" si="70"/>
        <v>1.1995060402898876</v>
      </c>
      <c r="AJ81" s="2">
        <f t="shared" si="70"/>
        <v>1.2188320406080433</v>
      </c>
      <c r="AK81" s="2">
        <f t="shared" si="70"/>
        <v>1.2053515262256063</v>
      </c>
      <c r="AL81" s="6">
        <f t="shared" si="17"/>
        <v>2.0535152622560626E-2</v>
      </c>
      <c r="AM81">
        <f t="shared" ref="AM81:AW81" si="71">AM19/$AM19</f>
        <v>1</v>
      </c>
      <c r="AN81" s="2">
        <f t="shared" si="71"/>
        <v>0.9983469863623311</v>
      </c>
      <c r="AO81" s="2">
        <f t="shared" si="71"/>
        <v>1.1439208405398882</v>
      </c>
      <c r="AP81" s="2">
        <f t="shared" si="71"/>
        <v>1.1224887389258811</v>
      </c>
      <c r="AQ81" s="2">
        <f t="shared" si="71"/>
        <v>1.0718814418902922</v>
      </c>
      <c r="AR81" s="2">
        <f t="shared" si="71"/>
        <v>0.88293495978324943</v>
      </c>
      <c r="AS81" s="2">
        <f t="shared" si="71"/>
        <v>0.82514281096915598</v>
      </c>
      <c r="AT81" s="2">
        <f t="shared" si="71"/>
        <v>0.83367116463261592</v>
      </c>
      <c r="AU81" s="2">
        <f t="shared" si="71"/>
        <v>0.78563426591807195</v>
      </c>
      <c r="AV81" s="2">
        <f t="shared" si="71"/>
        <v>0.62535552184457288</v>
      </c>
      <c r="AW81" s="2">
        <f t="shared" si="71"/>
        <v>1.0921385194083388</v>
      </c>
      <c r="AX81" s="6">
        <f t="shared" si="19"/>
        <v>9.2138519408338834E-3</v>
      </c>
    </row>
    <row r="82" spans="1:50" x14ac:dyDescent="0.25">
      <c r="A82" t="str">
        <f t="shared" si="11"/>
        <v>Manufacturing, Nec; Recycling</v>
      </c>
      <c r="C82">
        <f t="shared" ref="C82:M82" si="72">C20/$C20</f>
        <v>1</v>
      </c>
      <c r="D82" s="2">
        <f t="shared" si="72"/>
        <v>1.1875089614728844</v>
      </c>
      <c r="E82" s="2">
        <f t="shared" si="72"/>
        <v>1.2569295596307242</v>
      </c>
      <c r="F82" s="2">
        <f t="shared" si="72"/>
        <v>1.3237695727676193</v>
      </c>
      <c r="G82" s="2">
        <f t="shared" si="72"/>
        <v>1.3595769213691551</v>
      </c>
      <c r="H82" s="2">
        <f t="shared" si="72"/>
        <v>1.4956770351070914</v>
      </c>
      <c r="I82" s="2">
        <f t="shared" si="72"/>
        <v>1.5820021007280298</v>
      </c>
      <c r="J82" s="2">
        <f t="shared" si="72"/>
        <v>1.6656286451257452</v>
      </c>
      <c r="K82" s="2">
        <f t="shared" si="72"/>
        <v>1.8152128432756698</v>
      </c>
      <c r="L82" s="2">
        <f t="shared" si="72"/>
        <v>1.9091876191026393</v>
      </c>
      <c r="M82" s="2">
        <f t="shared" si="72"/>
        <v>1.7660348192868549</v>
      </c>
      <c r="N82" s="6">
        <f t="shared" si="13"/>
        <v>7.6603481928685491E-2</v>
      </c>
      <c r="O82">
        <f t="shared" ref="O82:Y82" si="73">O20/$O20</f>
        <v>1</v>
      </c>
      <c r="P82" s="2">
        <f t="shared" si="73"/>
        <v>0.97166054580769634</v>
      </c>
      <c r="Q82" s="2">
        <f t="shared" si="73"/>
        <v>0.91140685595532467</v>
      </c>
      <c r="R82" s="2">
        <f t="shared" si="73"/>
        <v>0.921081729172323</v>
      </c>
      <c r="S82" s="2">
        <f t="shared" si="73"/>
        <v>0.95558977601346751</v>
      </c>
      <c r="T82" s="2">
        <f t="shared" si="73"/>
        <v>0.97985351743912152</v>
      </c>
      <c r="U82" s="2">
        <f t="shared" si="73"/>
        <v>0.98566384922605199</v>
      </c>
      <c r="V82" s="2">
        <f t="shared" si="73"/>
        <v>0.99412868218959916</v>
      </c>
      <c r="W82" s="2">
        <f t="shared" si="73"/>
        <v>1.052901872585065</v>
      </c>
      <c r="X82" s="2">
        <f t="shared" si="73"/>
        <v>1.0886283530411023</v>
      </c>
      <c r="Y82" s="2">
        <f t="shared" si="73"/>
        <v>0.98500654563269718</v>
      </c>
      <c r="Z82" s="6">
        <f t="shared" si="15"/>
        <v>-1.4993454367302817E-3</v>
      </c>
      <c r="AA82">
        <f t="shared" ref="AA82:AK82" si="74">AA20/$AA20</f>
        <v>1</v>
      </c>
      <c r="AB82" s="2">
        <f t="shared" si="74"/>
        <v>1.0636257493577987</v>
      </c>
      <c r="AC82" s="2">
        <f t="shared" si="74"/>
        <v>1.2090577987184703</v>
      </c>
      <c r="AD82" s="2">
        <f t="shared" si="74"/>
        <v>1.1626669183906277</v>
      </c>
      <c r="AE82" s="2">
        <f t="shared" si="74"/>
        <v>1.1571442145489412</v>
      </c>
      <c r="AF82" s="2">
        <f t="shared" si="74"/>
        <v>0.98513304395228807</v>
      </c>
      <c r="AG82" s="2">
        <f t="shared" si="74"/>
        <v>0.86450526185108822</v>
      </c>
      <c r="AH82" s="2">
        <f t="shared" si="74"/>
        <v>1.0257469637903394</v>
      </c>
      <c r="AI82" s="2">
        <f t="shared" si="74"/>
        <v>0.98602313098403793</v>
      </c>
      <c r="AJ82" s="2">
        <f t="shared" si="74"/>
        <v>0.86667961685568717</v>
      </c>
      <c r="AK82" s="2">
        <f t="shared" si="74"/>
        <v>1.0244799666560882</v>
      </c>
      <c r="AL82" s="6">
        <f t="shared" si="17"/>
        <v>2.4479966656088203E-3</v>
      </c>
      <c r="AM82">
        <f t="shared" ref="AM82:AW82" si="75">AM20/$AM20</f>
        <v>1</v>
      </c>
      <c r="AN82" s="2">
        <f t="shared" si="75"/>
        <v>1.0220459113998244</v>
      </c>
      <c r="AO82" s="2">
        <f t="shared" si="75"/>
        <v>1.1314846880415736</v>
      </c>
      <c r="AP82" s="2">
        <f t="shared" si="75"/>
        <v>0.95450881680456878</v>
      </c>
      <c r="AQ82" s="2">
        <f t="shared" si="75"/>
        <v>0.96005283914523909</v>
      </c>
      <c r="AR82" s="2">
        <f t="shared" si="75"/>
        <v>0.75458693854886827</v>
      </c>
      <c r="AS82" s="2">
        <f t="shared" si="75"/>
        <v>0.56676320914230216</v>
      </c>
      <c r="AT82" s="2">
        <f t="shared" si="75"/>
        <v>0.60401873747181944</v>
      </c>
      <c r="AU82" s="2">
        <f t="shared" si="75"/>
        <v>0.54302274542123874</v>
      </c>
      <c r="AV82" s="2">
        <f t="shared" si="75"/>
        <v>0.4100504798961212</v>
      </c>
      <c r="AW82" s="2">
        <f t="shared" si="75"/>
        <v>0.58487023400156979</v>
      </c>
      <c r="AX82" s="6">
        <f t="shared" si="19"/>
        <v>-4.1512976599843023E-2</v>
      </c>
    </row>
    <row r="83" spans="1:50" x14ac:dyDescent="0.25">
      <c r="A83" t="str">
        <f t="shared" si="11"/>
        <v>Electricity, Gas and Water Supply</v>
      </c>
      <c r="C83">
        <f t="shared" ref="C83:M83" si="76">C21/$C21</f>
        <v>1</v>
      </c>
      <c r="D83" s="2">
        <f t="shared" si="76"/>
        <v>1.0452865332070103</v>
      </c>
      <c r="E83" s="2">
        <f t="shared" si="76"/>
        <v>1.0530121356556104</v>
      </c>
      <c r="F83" s="2">
        <f t="shared" si="76"/>
        <v>1.0896078603720725</v>
      </c>
      <c r="G83" s="2">
        <f t="shared" si="76"/>
        <v>1.0988847752248818</v>
      </c>
      <c r="H83" s="2">
        <f t="shared" si="76"/>
        <v>1.1169754250881494</v>
      </c>
      <c r="I83" s="2">
        <f t="shared" si="76"/>
        <v>1.1310024965543752</v>
      </c>
      <c r="J83" s="2">
        <f t="shared" si="76"/>
        <v>1.1854989629442541</v>
      </c>
      <c r="K83" s="2">
        <f t="shared" si="76"/>
        <v>1.2300127507156382</v>
      </c>
      <c r="L83" s="2">
        <f t="shared" si="76"/>
        <v>1.2588896367061111</v>
      </c>
      <c r="M83" s="2">
        <f t="shared" si="76"/>
        <v>1.2665344413649302</v>
      </c>
      <c r="N83" s="6">
        <f t="shared" si="13"/>
        <v>2.665344413649302E-2</v>
      </c>
      <c r="O83">
        <f t="shared" ref="O83:Y83" si="77">O21/$O21</f>
        <v>1</v>
      </c>
      <c r="P83" s="2">
        <f t="shared" si="77"/>
        <v>1.0691146121196373</v>
      </c>
      <c r="Q83" s="2">
        <f t="shared" si="77"/>
        <v>1.1314787038822149</v>
      </c>
      <c r="R83" s="2">
        <f t="shared" si="77"/>
        <v>0.91234339873885595</v>
      </c>
      <c r="S83" s="2">
        <f t="shared" si="77"/>
        <v>0.87438628122444984</v>
      </c>
      <c r="T83" s="2">
        <f t="shared" si="77"/>
        <v>0.85877069933707073</v>
      </c>
      <c r="U83" s="2">
        <f t="shared" si="77"/>
        <v>0.87315316672098386</v>
      </c>
      <c r="V83" s="2">
        <f t="shared" si="77"/>
        <v>0.83658256902726291</v>
      </c>
      <c r="W83" s="2">
        <f t="shared" si="77"/>
        <v>0.84054437439672403</v>
      </c>
      <c r="X83" s="2">
        <f t="shared" si="77"/>
        <v>0.89512930314266548</v>
      </c>
      <c r="Y83" s="2">
        <f t="shared" si="77"/>
        <v>0.80265268224726138</v>
      </c>
      <c r="Z83" s="6">
        <f t="shared" si="15"/>
        <v>-1.9734731775273861E-2</v>
      </c>
      <c r="AA83">
        <f t="shared" ref="AA83:AK83" si="78">AA21/$AA21</f>
        <v>1</v>
      </c>
      <c r="AB83" s="2">
        <f t="shared" si="78"/>
        <v>0.97551606854542183</v>
      </c>
      <c r="AC83" s="2">
        <f t="shared" si="78"/>
        <v>1.0802592191877858</v>
      </c>
      <c r="AD83" s="2">
        <f t="shared" si="78"/>
        <v>1.1079114593660853</v>
      </c>
      <c r="AE83" s="2">
        <f t="shared" si="78"/>
        <v>1.227907255744509</v>
      </c>
      <c r="AF83" s="2">
        <f t="shared" si="78"/>
        <v>1.4003945822118407</v>
      </c>
      <c r="AG83" s="2">
        <f t="shared" si="78"/>
        <v>1.5072481725870766</v>
      </c>
      <c r="AH83" s="2">
        <f t="shared" si="78"/>
        <v>1.4983093490000936</v>
      </c>
      <c r="AI83" s="2">
        <f t="shared" si="78"/>
        <v>1.6198188886365879</v>
      </c>
      <c r="AJ83" s="2">
        <f t="shared" si="78"/>
        <v>1.7657582208327323</v>
      </c>
      <c r="AK83" s="2">
        <f t="shared" si="78"/>
        <v>1.8111127459180101</v>
      </c>
      <c r="AL83" s="6">
        <f t="shared" si="17"/>
        <v>8.1111274591801008E-2</v>
      </c>
      <c r="AM83">
        <f t="shared" ref="AM83:AW83" si="79">AM21/$AM21</f>
        <v>1</v>
      </c>
      <c r="AN83" s="2">
        <f t="shared" si="79"/>
        <v>1.021708953251983</v>
      </c>
      <c r="AO83" s="2">
        <f t="shared" si="79"/>
        <v>1.1610280114633704</v>
      </c>
      <c r="AP83" s="2">
        <f t="shared" si="79"/>
        <v>1.0837169251524634</v>
      </c>
      <c r="AQ83" s="2">
        <f t="shared" si="79"/>
        <v>1.1422754889512077</v>
      </c>
      <c r="AR83" s="2">
        <f t="shared" si="79"/>
        <v>1.2175516393009043</v>
      </c>
      <c r="AS83" s="2">
        <f t="shared" si="79"/>
        <v>1.1901228766169174</v>
      </c>
      <c r="AT83" s="2">
        <f t="shared" si="79"/>
        <v>1.142074969157338</v>
      </c>
      <c r="AU83" s="2">
        <f t="shared" si="79"/>
        <v>1.1684984509965752</v>
      </c>
      <c r="AV83" s="2">
        <f t="shared" si="79"/>
        <v>1.1673725247111217</v>
      </c>
      <c r="AW83" s="2">
        <f t="shared" si="79"/>
        <v>1.2093610703127038</v>
      </c>
      <c r="AX83" s="6">
        <f t="shared" si="19"/>
        <v>2.0936107031270378E-2</v>
      </c>
    </row>
    <row r="84" spans="1:50" x14ac:dyDescent="0.25">
      <c r="A84" t="str">
        <f t="shared" si="11"/>
        <v>Construction</v>
      </c>
      <c r="C84">
        <f t="shared" ref="C84:M84" si="80">C22/$C22</f>
        <v>1</v>
      </c>
      <c r="D84" s="2">
        <f t="shared" si="80"/>
        <v>0.99866626833902072</v>
      </c>
      <c r="E84" s="2">
        <f t="shared" si="80"/>
        <v>1.0352557002432121</v>
      </c>
      <c r="F84" s="2">
        <f t="shared" si="80"/>
        <v>1.0998889129212082</v>
      </c>
      <c r="G84" s="2">
        <f t="shared" si="80"/>
        <v>1.1338090385060136</v>
      </c>
      <c r="H84" s="2">
        <f t="shared" si="80"/>
        <v>1.1168222163135169</v>
      </c>
      <c r="I84" s="2">
        <f t="shared" si="80"/>
        <v>1.1818916916187114</v>
      </c>
      <c r="J84" s="2">
        <f t="shared" si="80"/>
        <v>1.2167364347573373</v>
      </c>
      <c r="K84" s="2">
        <f t="shared" si="80"/>
        <v>1.1609456223153507</v>
      </c>
      <c r="L84" s="2">
        <f t="shared" si="80"/>
        <v>1.1983762552229631</v>
      </c>
      <c r="M84" s="2">
        <f t="shared" si="80"/>
        <v>1.3478492965423192</v>
      </c>
      <c r="N84" s="6">
        <f t="shared" si="13"/>
        <v>3.4784929654231925E-2</v>
      </c>
      <c r="O84">
        <f t="shared" ref="O84:Y84" si="81">O22/$O22</f>
        <v>1</v>
      </c>
      <c r="P84" s="2">
        <f t="shared" si="81"/>
        <v>1.0340943327676138</v>
      </c>
      <c r="Q84" s="2">
        <f t="shared" si="81"/>
        <v>1.0631940967049658</v>
      </c>
      <c r="R84" s="2">
        <f t="shared" si="81"/>
        <v>1.1351859436552787</v>
      </c>
      <c r="S84" s="2">
        <f t="shared" si="81"/>
        <v>1.1313171280483043</v>
      </c>
      <c r="T84" s="2">
        <f t="shared" si="81"/>
        <v>0.97807006718180955</v>
      </c>
      <c r="U84" s="2">
        <f t="shared" si="81"/>
        <v>1.0073252601137495</v>
      </c>
      <c r="V84" s="2">
        <f t="shared" si="81"/>
        <v>1.0138331029873202</v>
      </c>
      <c r="W84" s="2">
        <f t="shared" si="81"/>
        <v>1.0514705706496295</v>
      </c>
      <c r="X84" s="2">
        <f t="shared" si="81"/>
        <v>1.1215754266869098</v>
      </c>
      <c r="Y84" s="2">
        <f t="shared" si="81"/>
        <v>1.276693402745815</v>
      </c>
      <c r="Z84" s="6">
        <f t="shared" si="15"/>
        <v>2.76693402745815E-2</v>
      </c>
      <c r="AA84">
        <f t="shared" ref="AA84:AK84" si="82">AA22/$AA22</f>
        <v>1</v>
      </c>
      <c r="AB84" s="2">
        <f t="shared" si="82"/>
        <v>0.94662552804723255</v>
      </c>
      <c r="AC84" s="2">
        <f t="shared" si="82"/>
        <v>0.95630462600816135</v>
      </c>
      <c r="AD84" s="2">
        <f t="shared" si="82"/>
        <v>1.0052920744121907</v>
      </c>
      <c r="AE84" s="2">
        <f t="shared" si="82"/>
        <v>0.99507249980657853</v>
      </c>
      <c r="AF84" s="2">
        <f t="shared" si="82"/>
        <v>0.97268377397039651</v>
      </c>
      <c r="AG84" s="2">
        <f t="shared" si="82"/>
        <v>0.90824503572936754</v>
      </c>
      <c r="AH84" s="2">
        <f t="shared" si="82"/>
        <v>0.87487745706632203</v>
      </c>
      <c r="AI84" s="2">
        <f t="shared" si="82"/>
        <v>0.84155475896248766</v>
      </c>
      <c r="AJ84" s="2">
        <f t="shared" si="82"/>
        <v>0.81290990464173696</v>
      </c>
      <c r="AK84" s="2">
        <f t="shared" si="82"/>
        <v>0.78979230205555495</v>
      </c>
      <c r="AL84" s="6">
        <f t="shared" si="17"/>
        <v>-2.1020769794444505E-2</v>
      </c>
      <c r="AM84">
        <f t="shared" ref="AM84:AW84" si="83">AM22/$AM22</f>
        <v>1</v>
      </c>
      <c r="AN84" s="2">
        <f t="shared" si="83"/>
        <v>1.0530815784613752</v>
      </c>
      <c r="AO84" s="2">
        <f t="shared" si="83"/>
        <v>1.1138564127448569</v>
      </c>
      <c r="AP84" s="2">
        <f t="shared" si="83"/>
        <v>1.0338250853110211</v>
      </c>
      <c r="AQ84" s="2">
        <f t="shared" si="83"/>
        <v>0.95437863423458713</v>
      </c>
      <c r="AR84" s="2">
        <f t="shared" si="83"/>
        <v>0.88825741182298668</v>
      </c>
      <c r="AS84" s="2">
        <f t="shared" si="83"/>
        <v>0.80173350252969355</v>
      </c>
      <c r="AT84" s="2">
        <f t="shared" si="83"/>
        <v>0.73891508504096948</v>
      </c>
      <c r="AU84" s="2">
        <f t="shared" si="83"/>
        <v>0.68160159984353819</v>
      </c>
      <c r="AV84" s="2">
        <f t="shared" si="83"/>
        <v>0.63684689993735699</v>
      </c>
      <c r="AW84" s="2">
        <f t="shared" si="83"/>
        <v>0.7553468859704926</v>
      </c>
      <c r="AX84" s="6">
        <f t="shared" si="19"/>
        <v>-2.4465311402950739E-2</v>
      </c>
    </row>
    <row r="85" spans="1:50" x14ac:dyDescent="0.25">
      <c r="A85" t="str">
        <f t="shared" si="11"/>
        <v>Sale, Maintenance and Repair of Motor Vehicles and Motorcycles; Retail Sale of Fuel</v>
      </c>
      <c r="C85">
        <f t="shared" ref="C85:M85" si="84">C23/$C23</f>
        <v>1</v>
      </c>
      <c r="D85" s="2">
        <f t="shared" si="84"/>
        <v>0.98122095348607652</v>
      </c>
      <c r="E85" s="2">
        <f t="shared" si="84"/>
        <v>0.97172538898959937</v>
      </c>
      <c r="F85" s="2">
        <f t="shared" si="84"/>
        <v>0.98277639198223521</v>
      </c>
      <c r="G85" s="2">
        <f t="shared" si="84"/>
        <v>0.96284820919504821</v>
      </c>
      <c r="H85" s="2">
        <f t="shared" si="84"/>
        <v>0.97871370079671494</v>
      </c>
      <c r="I85" s="2">
        <f t="shared" si="84"/>
        <v>0.98564511941375033</v>
      </c>
      <c r="J85" s="2">
        <f t="shared" si="84"/>
        <v>1.0027158430927272</v>
      </c>
      <c r="K85" s="2">
        <f t="shared" si="84"/>
        <v>1.0049405470707085</v>
      </c>
      <c r="L85" s="2">
        <f t="shared" si="84"/>
        <v>1.0183410091569562</v>
      </c>
      <c r="M85" s="2">
        <f t="shared" si="84"/>
        <v>1.0190365219064583</v>
      </c>
      <c r="N85" s="6">
        <f t="shared" si="13"/>
        <v>1.9036521906458325E-3</v>
      </c>
      <c r="O85">
        <f t="shared" ref="O85:Y85" si="85">O23/$O23</f>
        <v>1</v>
      </c>
      <c r="P85" s="2">
        <f t="shared" si="85"/>
        <v>1.0063027762607335</v>
      </c>
      <c r="Q85" s="2">
        <f t="shared" si="85"/>
        <v>0.91396677743215182</v>
      </c>
      <c r="R85" s="2">
        <f t="shared" si="85"/>
        <v>0.86499576030681546</v>
      </c>
      <c r="S85" s="2">
        <f t="shared" si="85"/>
        <v>0.89649421664685625</v>
      </c>
      <c r="T85" s="2">
        <f t="shared" si="85"/>
        <v>0.91678896527684373</v>
      </c>
      <c r="U85" s="2">
        <f t="shared" si="85"/>
        <v>0.91131527992389805</v>
      </c>
      <c r="V85" s="2">
        <f t="shared" si="85"/>
        <v>0.88641317946370601</v>
      </c>
      <c r="W85" s="2">
        <f t="shared" si="85"/>
        <v>0.88685614671715907</v>
      </c>
      <c r="X85" s="2">
        <f t="shared" si="85"/>
        <v>0.92779243182024529</v>
      </c>
      <c r="Y85" s="2">
        <f t="shared" si="85"/>
        <v>0.87779129012851198</v>
      </c>
      <c r="Z85" s="6">
        <f t="shared" si="15"/>
        <v>-1.2220870987148802E-2</v>
      </c>
      <c r="AA85">
        <f t="shared" ref="AA85:AK85" si="86">AA23/$AA23</f>
        <v>1</v>
      </c>
      <c r="AB85" s="2">
        <f t="shared" si="86"/>
        <v>1.0331759359894661</v>
      </c>
      <c r="AC85" s="2">
        <f t="shared" si="86"/>
        <v>1.0657011077195493</v>
      </c>
      <c r="AD85" s="2">
        <f t="shared" si="86"/>
        <v>1.1214563237107329</v>
      </c>
      <c r="AE85" s="2">
        <f t="shared" si="86"/>
        <v>1.1796419759881458</v>
      </c>
      <c r="AF85" s="2">
        <f t="shared" si="86"/>
        <v>1.149881387501172</v>
      </c>
      <c r="AG85" s="2">
        <f t="shared" si="86"/>
        <v>1.1114865965121459</v>
      </c>
      <c r="AH85" s="2">
        <f t="shared" si="86"/>
        <v>1.0723204285315084</v>
      </c>
      <c r="AI85" s="2">
        <f t="shared" si="86"/>
        <v>1.0629163118103229</v>
      </c>
      <c r="AJ85" s="2">
        <f t="shared" si="86"/>
        <v>1.0798163753893337</v>
      </c>
      <c r="AK85" s="2">
        <f t="shared" si="86"/>
        <v>1.0522757212604947</v>
      </c>
      <c r="AL85" s="6">
        <f t="shared" si="17"/>
        <v>5.2275721260494736E-3</v>
      </c>
      <c r="AM85">
        <f t="shared" ref="AM85:AW85" si="87">AM23/$AM23</f>
        <v>1</v>
      </c>
      <c r="AN85" s="2">
        <f t="shared" si="87"/>
        <v>1.0566260744925422</v>
      </c>
      <c r="AO85" s="2">
        <f t="shared" si="87"/>
        <v>1.0822156116551451</v>
      </c>
      <c r="AP85" s="2">
        <f t="shared" si="87"/>
        <v>1.0126138564314258</v>
      </c>
      <c r="AQ85" s="2">
        <f t="shared" si="87"/>
        <v>0.97870665767170817</v>
      </c>
      <c r="AR85" s="2">
        <f t="shared" si="87"/>
        <v>0.89896485090444034</v>
      </c>
      <c r="AS85" s="2">
        <f t="shared" si="87"/>
        <v>0.82019471227017604</v>
      </c>
      <c r="AT85" s="2">
        <f t="shared" si="87"/>
        <v>0.75836514923675846</v>
      </c>
      <c r="AU85" s="2">
        <f t="shared" si="87"/>
        <v>0.71541044403717091</v>
      </c>
      <c r="AV85" s="2">
        <f t="shared" si="87"/>
        <v>0.63528081503962819</v>
      </c>
      <c r="AW85" s="2">
        <f t="shared" si="87"/>
        <v>0.72461450680730766</v>
      </c>
      <c r="AX85" s="6">
        <f t="shared" si="19"/>
        <v>-2.7538549319269235E-2</v>
      </c>
    </row>
    <row r="86" spans="1:50" x14ac:dyDescent="0.25">
      <c r="A86" t="str">
        <f t="shared" si="11"/>
        <v>Wholesale Trade and Commission Trade, Except of Motor Vehicles and Motorcycles</v>
      </c>
      <c r="C86">
        <f t="shared" ref="C86:M86" si="88">C24/$C24</f>
        <v>1</v>
      </c>
      <c r="D86" s="2">
        <f t="shared" si="88"/>
        <v>1.0520370396654617</v>
      </c>
      <c r="E86" s="2">
        <f t="shared" si="88"/>
        <v>1.0619935292393616</v>
      </c>
      <c r="F86" s="2">
        <f t="shared" si="88"/>
        <v>1.0392984774755132</v>
      </c>
      <c r="G86" s="2">
        <f t="shared" si="88"/>
        <v>1.0439385071759462</v>
      </c>
      <c r="H86" s="2">
        <f t="shared" si="88"/>
        <v>1.0791212062364735</v>
      </c>
      <c r="I86" s="2">
        <f t="shared" si="88"/>
        <v>1.0562173298151643</v>
      </c>
      <c r="J86" s="2">
        <f t="shared" si="88"/>
        <v>1.0692483711140113</v>
      </c>
      <c r="K86" s="2">
        <f t="shared" si="88"/>
        <v>1.0732959696788777</v>
      </c>
      <c r="L86" s="2">
        <f t="shared" si="88"/>
        <v>1.0802714429374842</v>
      </c>
      <c r="M86" s="2">
        <f t="shared" si="88"/>
        <v>1.069684820274257</v>
      </c>
      <c r="N86" s="6">
        <f t="shared" si="13"/>
        <v>6.9684820274257039E-3</v>
      </c>
      <c r="O86">
        <f t="shared" ref="O86:Y86" si="89">O24/$O24</f>
        <v>1</v>
      </c>
      <c r="P86" s="2">
        <f t="shared" si="89"/>
        <v>1.0014816436753935</v>
      </c>
      <c r="Q86" s="2">
        <f t="shared" si="89"/>
        <v>0.9496134442450358</v>
      </c>
      <c r="R86" s="2">
        <f t="shared" si="89"/>
        <v>0.9117445772627143</v>
      </c>
      <c r="S86" s="2">
        <f t="shared" si="89"/>
        <v>0.93138060326957439</v>
      </c>
      <c r="T86" s="2">
        <f t="shared" si="89"/>
        <v>0.94444083399594103</v>
      </c>
      <c r="U86" s="2">
        <f t="shared" si="89"/>
        <v>0.93416553326996299</v>
      </c>
      <c r="V86" s="2">
        <f t="shared" si="89"/>
        <v>0.96085280323713829</v>
      </c>
      <c r="W86" s="2">
        <f t="shared" si="89"/>
        <v>0.97448246066502553</v>
      </c>
      <c r="X86" s="2">
        <f t="shared" si="89"/>
        <v>0.97441054195674182</v>
      </c>
      <c r="Y86" s="2">
        <f t="shared" si="89"/>
        <v>0.88348720313213436</v>
      </c>
      <c r="Z86" s="6">
        <f t="shared" si="15"/>
        <v>-1.1651279686786564E-2</v>
      </c>
      <c r="AA86">
        <f t="shared" ref="AA86:AK86" si="90">AA24/$AA24</f>
        <v>1</v>
      </c>
      <c r="AB86" s="2">
        <f t="shared" si="90"/>
        <v>0.98194770155730227</v>
      </c>
      <c r="AC86" s="2">
        <f t="shared" si="90"/>
        <v>1.029708017072666</v>
      </c>
      <c r="AD86" s="2">
        <f t="shared" si="90"/>
        <v>1.0118300206281547</v>
      </c>
      <c r="AE86" s="2">
        <f t="shared" si="90"/>
        <v>0.90295008170716395</v>
      </c>
      <c r="AF86" s="2">
        <f t="shared" si="90"/>
        <v>0.8130557167917688</v>
      </c>
      <c r="AG86" s="2">
        <f t="shared" si="90"/>
        <v>0.74805490603482205</v>
      </c>
      <c r="AH86" s="2">
        <f t="shared" si="90"/>
        <v>0.7671180621640642</v>
      </c>
      <c r="AI86" s="2">
        <f t="shared" si="90"/>
        <v>0.78856340284544746</v>
      </c>
      <c r="AJ86" s="2">
        <f t="shared" si="90"/>
        <v>0.8328446470241464</v>
      </c>
      <c r="AK86" s="2">
        <f t="shared" si="90"/>
        <v>0.84837173100885976</v>
      </c>
      <c r="AL86" s="6">
        <f t="shared" si="17"/>
        <v>-1.5162826899114024E-2</v>
      </c>
      <c r="AM86">
        <f t="shared" ref="AM86:AW86" si="91">AM24/$AM24</f>
        <v>1</v>
      </c>
      <c r="AN86" s="2">
        <f t="shared" si="91"/>
        <v>0.96464783044611901</v>
      </c>
      <c r="AO86" s="2">
        <f t="shared" si="91"/>
        <v>1.0178300839585446</v>
      </c>
      <c r="AP86" s="2">
        <f t="shared" si="91"/>
        <v>0.93225036102156245</v>
      </c>
      <c r="AQ86" s="2">
        <f t="shared" si="91"/>
        <v>0.80747148544860026</v>
      </c>
      <c r="AR86" s="2">
        <f t="shared" si="91"/>
        <v>0.70348259192490759</v>
      </c>
      <c r="AS86" s="2">
        <f t="shared" si="91"/>
        <v>0.59443097228030617</v>
      </c>
      <c r="AT86" s="2">
        <f t="shared" si="91"/>
        <v>0.56648943923732631</v>
      </c>
      <c r="AU86" s="2">
        <f t="shared" si="91"/>
        <v>0.55435284176512334</v>
      </c>
      <c r="AV86" s="2">
        <f t="shared" si="91"/>
        <v>0.51886348306491981</v>
      </c>
      <c r="AW86" s="2">
        <f t="shared" si="91"/>
        <v>0.58542957457991629</v>
      </c>
      <c r="AX86" s="6">
        <f t="shared" si="19"/>
        <v>-4.1457042542008368E-2</v>
      </c>
    </row>
    <row r="87" spans="1:50" x14ac:dyDescent="0.25">
      <c r="A87" t="str">
        <f t="shared" si="11"/>
        <v>Retail Trade, Except of Motor Vehicles and Motorcycles; Repair of Household Goods</v>
      </c>
      <c r="C87">
        <f t="shared" ref="C87:M87" si="92">C25/$C25</f>
        <v>1</v>
      </c>
      <c r="D87" s="2">
        <f t="shared" si="92"/>
        <v>0.98266006620204305</v>
      </c>
      <c r="E87" s="2">
        <f t="shared" si="92"/>
        <v>0.99935798563108669</v>
      </c>
      <c r="F87" s="2">
        <f t="shared" si="92"/>
        <v>0.98312970754355011</v>
      </c>
      <c r="G87" s="2">
        <f t="shared" si="92"/>
        <v>0.99526693673993349</v>
      </c>
      <c r="H87" s="2">
        <f t="shared" si="92"/>
        <v>1.0138588220739453</v>
      </c>
      <c r="I87" s="2">
        <f t="shared" si="92"/>
        <v>1.0076072068468367</v>
      </c>
      <c r="J87" s="2">
        <f t="shared" si="92"/>
        <v>1.0170360930671667</v>
      </c>
      <c r="K87" s="2">
        <f t="shared" si="92"/>
        <v>1.0202389236935756</v>
      </c>
      <c r="L87" s="2">
        <f t="shared" si="92"/>
        <v>1.0427725506360475</v>
      </c>
      <c r="M87" s="2">
        <f t="shared" si="92"/>
        <v>1.0479718874566415</v>
      </c>
      <c r="N87" s="6">
        <f t="shared" si="13"/>
        <v>4.7971887456641493E-3</v>
      </c>
      <c r="O87">
        <f t="shared" ref="O87:Y87" si="93">O25/$O25</f>
        <v>1</v>
      </c>
      <c r="P87" s="2">
        <f t="shared" si="93"/>
        <v>1.0028377952403742</v>
      </c>
      <c r="Q87" s="2">
        <f t="shared" si="93"/>
        <v>0.99360320917994527</v>
      </c>
      <c r="R87" s="2">
        <f t="shared" si="93"/>
        <v>0.97259506999308476</v>
      </c>
      <c r="S87" s="2">
        <f t="shared" si="93"/>
        <v>0.99920672682203149</v>
      </c>
      <c r="T87" s="2">
        <f t="shared" si="93"/>
        <v>1.0195223081031806</v>
      </c>
      <c r="U87" s="2">
        <f t="shared" si="93"/>
        <v>1.049933550570896</v>
      </c>
      <c r="V87" s="2">
        <f t="shared" si="93"/>
        <v>1.0624530668622998</v>
      </c>
      <c r="W87" s="2">
        <f t="shared" si="93"/>
        <v>1.038328375618685</v>
      </c>
      <c r="X87" s="2">
        <f t="shared" si="93"/>
        <v>1.024963005191269</v>
      </c>
      <c r="Y87" s="2">
        <f t="shared" si="93"/>
        <v>0.92413392790130899</v>
      </c>
      <c r="Z87" s="6">
        <f t="shared" si="15"/>
        <v>-7.5866072098691008E-3</v>
      </c>
      <c r="AA87">
        <f t="shared" ref="AA87:AK87" si="94">AA25/$AA25</f>
        <v>1</v>
      </c>
      <c r="AB87" s="2">
        <f t="shared" si="94"/>
        <v>1.0250849763537406</v>
      </c>
      <c r="AC87" s="2">
        <f t="shared" si="94"/>
        <v>1.0619610475293821</v>
      </c>
      <c r="AD87" s="2">
        <f t="shared" si="94"/>
        <v>1.0790425372802255</v>
      </c>
      <c r="AE87" s="2">
        <f t="shared" si="94"/>
        <v>1.0645379835862996</v>
      </c>
      <c r="AF87" s="2">
        <f t="shared" si="94"/>
        <v>1.0234997352358342</v>
      </c>
      <c r="AG87" s="2">
        <f t="shared" si="94"/>
        <v>1.0434976311346134</v>
      </c>
      <c r="AH87" s="2">
        <f t="shared" si="94"/>
        <v>1.0464569289880545</v>
      </c>
      <c r="AI87" s="2">
        <f t="shared" si="94"/>
        <v>0.97444313503862789</v>
      </c>
      <c r="AJ87" s="2">
        <f t="shared" si="94"/>
        <v>1.003431995074715</v>
      </c>
      <c r="AK87" s="2">
        <f t="shared" si="94"/>
        <v>1.0088109651224786</v>
      </c>
      <c r="AL87" s="6">
        <f t="shared" si="17"/>
        <v>8.8109651224785865E-4</v>
      </c>
      <c r="AM87">
        <f t="shared" ref="AM87:AW87" si="95">AM25/$AM25</f>
        <v>1</v>
      </c>
      <c r="AN87" s="2">
        <f t="shared" si="95"/>
        <v>1.0042213101187971</v>
      </c>
      <c r="AO87" s="2">
        <f t="shared" si="95"/>
        <v>1.0360902439668824</v>
      </c>
      <c r="AP87" s="2">
        <f t="shared" si="95"/>
        <v>0.9599755079109803</v>
      </c>
      <c r="AQ87" s="2">
        <f t="shared" si="95"/>
        <v>0.91839384077767938</v>
      </c>
      <c r="AR87" s="2">
        <f t="shared" si="95"/>
        <v>0.85492834937424733</v>
      </c>
      <c r="AS87" s="2">
        <f t="shared" si="95"/>
        <v>0.83135833801616654</v>
      </c>
      <c r="AT87" s="2">
        <f t="shared" si="95"/>
        <v>0.77966640192478931</v>
      </c>
      <c r="AU87" s="2">
        <f t="shared" si="95"/>
        <v>0.70080888810584308</v>
      </c>
      <c r="AV87" s="2">
        <f t="shared" si="95"/>
        <v>0.63344151362457779</v>
      </c>
      <c r="AW87" s="2">
        <f t="shared" si="95"/>
        <v>0.7195752763198181</v>
      </c>
      <c r="AX87" s="6">
        <f t="shared" si="19"/>
        <v>-2.8042472368018191E-2</v>
      </c>
    </row>
    <row r="88" spans="1:50" x14ac:dyDescent="0.25">
      <c r="A88" t="str">
        <f t="shared" si="11"/>
        <v>Hotels and Restaurants</v>
      </c>
      <c r="C88">
        <f>C26/$C26</f>
        <v>1</v>
      </c>
      <c r="D88" s="2">
        <f t="shared" ref="D88:M88" si="96">D26/$C26</f>
        <v>0.98463853376832133</v>
      </c>
      <c r="E88" s="2">
        <f t="shared" si="96"/>
        <v>0.97315267411897532</v>
      </c>
      <c r="F88" s="2">
        <f t="shared" si="96"/>
        <v>0.9384967902882938</v>
      </c>
      <c r="G88" s="2">
        <f t="shared" si="96"/>
        <v>0.94276887885020833</v>
      </c>
      <c r="H88" s="2">
        <f t="shared" si="96"/>
        <v>0.93833800437506587</v>
      </c>
      <c r="I88" s="2">
        <f t="shared" si="96"/>
        <v>0.89932596906283979</v>
      </c>
      <c r="J88" s="2">
        <f t="shared" si="96"/>
        <v>0.90098520225952727</v>
      </c>
      <c r="K88" s="2">
        <f t="shared" si="96"/>
        <v>0.88895988500617262</v>
      </c>
      <c r="L88" s="2">
        <f t="shared" si="96"/>
        <v>0.91139910390743206</v>
      </c>
      <c r="M88" s="2">
        <f t="shared" si="96"/>
        <v>0.89152808201874933</v>
      </c>
      <c r="N88" s="6">
        <f t="shared" si="13"/>
        <v>-1.0847191798125067E-2</v>
      </c>
      <c r="O88">
        <f t="shared" ref="O88:Y88" si="97">O26/$O26</f>
        <v>1</v>
      </c>
      <c r="P88" s="2">
        <f t="shared" si="97"/>
        <v>0.99134496320606158</v>
      </c>
      <c r="Q88" s="2">
        <f t="shared" si="97"/>
        <v>0.96181224262000042</v>
      </c>
      <c r="R88" s="2">
        <f t="shared" si="97"/>
        <v>0.96995317239992329</v>
      </c>
      <c r="S88" s="2">
        <f t="shared" si="97"/>
        <v>0.97014745588723994</v>
      </c>
      <c r="T88" s="2">
        <f t="shared" si="97"/>
        <v>0.9939315487722058</v>
      </c>
      <c r="U88" s="2">
        <f t="shared" si="97"/>
        <v>0.97008303049427336</v>
      </c>
      <c r="V88" s="2">
        <f t="shared" si="97"/>
        <v>0.95789420393733171</v>
      </c>
      <c r="W88" s="2">
        <f t="shared" si="97"/>
        <v>0.92250300473983604</v>
      </c>
      <c r="X88" s="2">
        <f t="shared" si="97"/>
        <v>0.93149114502443042</v>
      </c>
      <c r="Y88" s="2">
        <f t="shared" si="97"/>
        <v>0.88959858559674421</v>
      </c>
      <c r="Z88" s="6">
        <f t="shared" si="15"/>
        <v>-1.104014144032558E-2</v>
      </c>
      <c r="AA88">
        <f t="shared" ref="AA88:AK88" si="98">AA26/$AA26</f>
        <v>1</v>
      </c>
      <c r="AB88" s="2">
        <f t="shared" si="98"/>
        <v>0.92885841567335548</v>
      </c>
      <c r="AC88" s="2">
        <f t="shared" si="98"/>
        <v>1.0146072947538223</v>
      </c>
      <c r="AD88" s="2">
        <f t="shared" si="98"/>
        <v>1.0592213610477847</v>
      </c>
      <c r="AE88" s="2">
        <f t="shared" si="98"/>
        <v>1.1369055590475574</v>
      </c>
      <c r="AF88" s="2">
        <f t="shared" si="98"/>
        <v>1.1966491134423589</v>
      </c>
      <c r="AG88" s="2">
        <f t="shared" si="98"/>
        <v>1.2838406497185069</v>
      </c>
      <c r="AH88" s="2">
        <f t="shared" si="98"/>
        <v>1.3488442631853648</v>
      </c>
      <c r="AI88" s="2">
        <f t="shared" si="98"/>
        <v>1.3394575104112552</v>
      </c>
      <c r="AJ88" s="2">
        <f t="shared" si="98"/>
        <v>1.5202686742423255</v>
      </c>
      <c r="AK88" s="2">
        <f t="shared" si="98"/>
        <v>1.6204722600890251</v>
      </c>
      <c r="AL88" s="6">
        <f t="shared" si="17"/>
        <v>6.2047226008902515E-2</v>
      </c>
      <c r="AM88">
        <f t="shared" ref="AM88:AW88" si="99">AM26/$AM26</f>
        <v>1</v>
      </c>
      <c r="AN88" s="2">
        <f t="shared" si="99"/>
        <v>0.93958536567488837</v>
      </c>
      <c r="AO88" s="2">
        <f t="shared" si="99"/>
        <v>1.0344582297698672</v>
      </c>
      <c r="AP88" s="2">
        <f t="shared" si="99"/>
        <v>0.99652873429897537</v>
      </c>
      <c r="AQ88" s="2">
        <f t="shared" si="99"/>
        <v>1.0961749138806609</v>
      </c>
      <c r="AR88" s="2">
        <f t="shared" si="99"/>
        <v>1.17462111391202</v>
      </c>
      <c r="AS88" s="2">
        <f t="shared" si="99"/>
        <v>1.1915040052903307</v>
      </c>
      <c r="AT88" s="2">
        <f t="shared" si="99"/>
        <v>1.1800029578072126</v>
      </c>
      <c r="AU88" s="2">
        <f t="shared" si="99"/>
        <v>1.151805415822136</v>
      </c>
      <c r="AV88" s="2">
        <f t="shared" si="99"/>
        <v>1.1746546246886984</v>
      </c>
      <c r="AW88" s="2">
        <f t="shared" si="99"/>
        <v>1.3453834736447261</v>
      </c>
      <c r="AX88" s="6">
        <f t="shared" si="19"/>
        <v>3.4538347364472609E-2</v>
      </c>
    </row>
    <row r="89" spans="1:50" x14ac:dyDescent="0.25">
      <c r="A89" t="str">
        <f t="shared" si="11"/>
        <v>Inland Transport</v>
      </c>
      <c r="C89">
        <f t="shared" ref="C89:M89" si="100">C27/$C27</f>
        <v>1</v>
      </c>
      <c r="D89" s="2">
        <f t="shared" si="100"/>
        <v>1.3056081257237666</v>
      </c>
      <c r="E89" s="2">
        <f t="shared" si="100"/>
        <v>1.3495261927164184</v>
      </c>
      <c r="F89" s="2">
        <f t="shared" si="100"/>
        <v>1.2880105331772227</v>
      </c>
      <c r="G89" s="2">
        <f t="shared" si="100"/>
        <v>1.3095799852042584</v>
      </c>
      <c r="H89" s="2">
        <f t="shared" si="100"/>
        <v>1.2898436035356227</v>
      </c>
      <c r="I89" s="2">
        <f t="shared" si="100"/>
        <v>1.3000493932308084</v>
      </c>
      <c r="J89" s="2">
        <f t="shared" si="100"/>
        <v>1.2897548343264633</v>
      </c>
      <c r="K89" s="2">
        <f t="shared" si="100"/>
        <v>1.3076522861728506</v>
      </c>
      <c r="L89" s="2">
        <f t="shared" si="100"/>
        <v>1.3268443268430561</v>
      </c>
      <c r="M89" s="2">
        <f t="shared" si="100"/>
        <v>1.270368707905329</v>
      </c>
      <c r="N89" s="6">
        <f t="shared" si="13"/>
        <v>2.7036870790532897E-2</v>
      </c>
      <c r="O89">
        <f t="shared" ref="O89:Y89" si="101">O27/$O27</f>
        <v>1</v>
      </c>
      <c r="P89" s="2">
        <f t="shared" si="101"/>
        <v>0.96204076726458598</v>
      </c>
      <c r="Q89" s="2">
        <f t="shared" si="101"/>
        <v>0.95323937264845415</v>
      </c>
      <c r="R89" s="2">
        <f t="shared" si="101"/>
        <v>0.94644664445916293</v>
      </c>
      <c r="S89" s="2">
        <f t="shared" si="101"/>
        <v>0.99302491504058799</v>
      </c>
      <c r="T89" s="2">
        <f t="shared" si="101"/>
        <v>0.99893405475950647</v>
      </c>
      <c r="U89" s="2">
        <f t="shared" si="101"/>
        <v>1.0057048887726352</v>
      </c>
      <c r="V89" s="2">
        <f t="shared" si="101"/>
        <v>1.0149078111655288</v>
      </c>
      <c r="W89" s="2">
        <f t="shared" si="101"/>
        <v>1.0428041814684583</v>
      </c>
      <c r="X89" s="2">
        <f t="shared" si="101"/>
        <v>1.0613665040561417</v>
      </c>
      <c r="Y89" s="2">
        <f t="shared" si="101"/>
        <v>0.95604358379999976</v>
      </c>
      <c r="Z89" s="6">
        <f t="shared" si="15"/>
        <v>-4.395641620000024E-3</v>
      </c>
      <c r="AA89">
        <f t="shared" ref="AA89:AK89" si="102">AA27/$AA27</f>
        <v>1</v>
      </c>
      <c r="AB89" s="2">
        <f t="shared" si="102"/>
        <v>0.96756030082960409</v>
      </c>
      <c r="AC89" s="2">
        <f t="shared" si="102"/>
        <v>1.0155902993535413</v>
      </c>
      <c r="AD89" s="2">
        <f t="shared" si="102"/>
        <v>1.0120891415627562</v>
      </c>
      <c r="AE89" s="2">
        <f t="shared" si="102"/>
        <v>1.008952262168382</v>
      </c>
      <c r="AF89" s="2">
        <f t="shared" si="102"/>
        <v>1.0821768685972148</v>
      </c>
      <c r="AG89" s="2">
        <f t="shared" si="102"/>
        <v>1.1301735519027443</v>
      </c>
      <c r="AH89" s="2">
        <f t="shared" si="102"/>
        <v>1.2246283321862916</v>
      </c>
      <c r="AI89" s="2">
        <f t="shared" si="102"/>
        <v>1.232420457506362</v>
      </c>
      <c r="AJ89" s="2">
        <f t="shared" si="102"/>
        <v>1.2851534824273807</v>
      </c>
      <c r="AK89" s="2">
        <f t="shared" si="102"/>
        <v>1.3431124363751268</v>
      </c>
      <c r="AL89" s="6">
        <f t="shared" si="17"/>
        <v>3.431124363751268E-2</v>
      </c>
      <c r="AM89">
        <f t="shared" ref="AM89:AW89" si="103">AM27/$AM27</f>
        <v>1</v>
      </c>
      <c r="AN89" s="2">
        <f t="shared" si="103"/>
        <v>0.97581085789717148</v>
      </c>
      <c r="AO89" s="2">
        <f t="shared" si="103"/>
        <v>0.99597646484120561</v>
      </c>
      <c r="AP89" s="2">
        <f t="shared" si="103"/>
        <v>0.90538815017705798</v>
      </c>
      <c r="AQ89" s="2">
        <f t="shared" si="103"/>
        <v>0.90537588732714025</v>
      </c>
      <c r="AR89" s="2">
        <f t="shared" si="103"/>
        <v>0.9748730347184873</v>
      </c>
      <c r="AS89" s="2">
        <f t="shared" si="103"/>
        <v>0.99491141493710855</v>
      </c>
      <c r="AT89" s="2">
        <f t="shared" si="103"/>
        <v>1.0309630720821932</v>
      </c>
      <c r="AU89" s="2">
        <f t="shared" si="103"/>
        <v>1.0296647168401623</v>
      </c>
      <c r="AV89" s="2">
        <f t="shared" si="103"/>
        <v>0.96768834317176178</v>
      </c>
      <c r="AW89" s="2">
        <f t="shared" si="103"/>
        <v>1.1126251924209518</v>
      </c>
      <c r="AX89" s="6">
        <f t="shared" si="19"/>
        <v>1.1262519242095181E-2</v>
      </c>
    </row>
    <row r="90" spans="1:50" x14ac:dyDescent="0.25">
      <c r="A90" t="str">
        <f t="shared" si="11"/>
        <v>Water Transport</v>
      </c>
      <c r="C90">
        <f t="shared" ref="C90:M90" si="104">C28/$C28</f>
        <v>1</v>
      </c>
      <c r="D90" s="2">
        <f t="shared" si="104"/>
        <v>1.1359314168801296</v>
      </c>
      <c r="E90" s="2">
        <f t="shared" si="104"/>
        <v>1.3196241023336448</v>
      </c>
      <c r="F90" s="2">
        <f t="shared" si="104"/>
        <v>1.2690086280088948</v>
      </c>
      <c r="G90" s="2">
        <f t="shared" si="104"/>
        <v>1.2805523334312048</v>
      </c>
      <c r="H90" s="2">
        <f t="shared" si="104"/>
        <v>1.404720954774586</v>
      </c>
      <c r="I90" s="2">
        <f t="shared" si="104"/>
        <v>1.5343296779165021</v>
      </c>
      <c r="J90" s="2">
        <f t="shared" si="104"/>
        <v>1.5733962398885812</v>
      </c>
      <c r="K90" s="2">
        <f t="shared" si="104"/>
        <v>1.6277226332340706</v>
      </c>
      <c r="L90" s="2">
        <f t="shared" si="104"/>
        <v>1.8208015421344823</v>
      </c>
      <c r="M90" s="2">
        <f t="shared" si="104"/>
        <v>1.5718757222104811</v>
      </c>
      <c r="N90" s="6">
        <f t="shared" si="13"/>
        <v>5.7187572221048109E-2</v>
      </c>
      <c r="O90">
        <f t="shared" ref="O90:Y90" si="105">O28/$O28</f>
        <v>1</v>
      </c>
      <c r="P90" s="2">
        <f t="shared" si="105"/>
        <v>0.79757548779528575</v>
      </c>
      <c r="Q90" s="2">
        <f t="shared" si="105"/>
        <v>0.75305699025234596</v>
      </c>
      <c r="R90" s="2">
        <f t="shared" si="105"/>
        <v>0.77637313224188964</v>
      </c>
      <c r="S90" s="2">
        <f t="shared" si="105"/>
        <v>0.79230869812150473</v>
      </c>
      <c r="T90" s="2">
        <f t="shared" si="105"/>
        <v>0.74750037250519685</v>
      </c>
      <c r="U90" s="2">
        <f t="shared" si="105"/>
        <v>0.81384770490933012</v>
      </c>
      <c r="V90" s="2">
        <f t="shared" si="105"/>
        <v>0.78492624078113349</v>
      </c>
      <c r="W90" s="2">
        <f t="shared" si="105"/>
        <v>0.82538561941429744</v>
      </c>
      <c r="X90" s="2">
        <f t="shared" si="105"/>
        <v>0.99975278724725536</v>
      </c>
      <c r="Y90" s="2">
        <f t="shared" si="105"/>
        <v>1.0357459932004955</v>
      </c>
      <c r="Z90" s="6">
        <f t="shared" si="15"/>
        <v>3.5745993200495541E-3</v>
      </c>
      <c r="AA90">
        <f t="shared" ref="AA90:AK90" si="106">AA28/$AA28</f>
        <v>1</v>
      </c>
      <c r="AB90" s="2">
        <f t="shared" si="106"/>
        <v>1.1012438066698613</v>
      </c>
      <c r="AC90" s="2">
        <f t="shared" si="106"/>
        <v>1.279270601123057</v>
      </c>
      <c r="AD90" s="2">
        <f t="shared" si="106"/>
        <v>1.3476824913894445</v>
      </c>
      <c r="AE90" s="2">
        <f t="shared" si="106"/>
        <v>1.140345745898367</v>
      </c>
      <c r="AF90" s="2">
        <f t="shared" si="106"/>
        <v>1.093531778294129</v>
      </c>
      <c r="AG90" s="2">
        <f t="shared" si="106"/>
        <v>1.105804181810744</v>
      </c>
      <c r="AH90" s="2">
        <f t="shared" si="106"/>
        <v>1.186482886715992</v>
      </c>
      <c r="AI90" s="2">
        <f t="shared" si="106"/>
        <v>1.1702642325963568</v>
      </c>
      <c r="AJ90" s="2">
        <f t="shared" si="106"/>
        <v>1.0898253386081493</v>
      </c>
      <c r="AK90" s="2">
        <f t="shared" si="106"/>
        <v>1.2529892452760667</v>
      </c>
      <c r="AL90" s="6">
        <f t="shared" si="17"/>
        <v>2.5298924527606671E-2</v>
      </c>
      <c r="AM90">
        <f t="shared" ref="AM90:AW90" si="107">AM28/$AM28</f>
        <v>1</v>
      </c>
      <c r="AN90" s="2">
        <f t="shared" si="107"/>
        <v>1.0534208932113445</v>
      </c>
      <c r="AO90" s="2">
        <f t="shared" si="107"/>
        <v>1.2025001415569683</v>
      </c>
      <c r="AP90" s="2">
        <f t="shared" si="107"/>
        <v>1.0958599659413872</v>
      </c>
      <c r="AQ90" s="2">
        <f t="shared" si="107"/>
        <v>0.89002347063716913</v>
      </c>
      <c r="AR90" s="2">
        <f t="shared" si="107"/>
        <v>0.8342917016272392</v>
      </c>
      <c r="AS90" s="2">
        <f t="shared" si="107"/>
        <v>0.80366238886894381</v>
      </c>
      <c r="AT90" s="2">
        <f t="shared" si="107"/>
        <v>0.81073196550748838</v>
      </c>
      <c r="AU90" s="2">
        <f t="shared" si="107"/>
        <v>0.7581093535338056</v>
      </c>
      <c r="AV90" s="2">
        <f t="shared" si="107"/>
        <v>0.62275947134649723</v>
      </c>
      <c r="AW90" s="2">
        <f t="shared" si="107"/>
        <v>0.79646241370613147</v>
      </c>
      <c r="AX90" s="6">
        <f t="shared" si="19"/>
        <v>-2.0353758629386855E-2</v>
      </c>
    </row>
    <row r="91" spans="1:50" x14ac:dyDescent="0.25">
      <c r="A91" t="str">
        <f t="shared" si="11"/>
        <v>Air Transport</v>
      </c>
      <c r="C91">
        <f t="shared" ref="C91:M91" si="108">C29/$C29</f>
        <v>1</v>
      </c>
      <c r="D91" s="2">
        <f t="shared" si="108"/>
        <v>0.99167596530444346</v>
      </c>
      <c r="E91" s="2">
        <f t="shared" si="108"/>
        <v>1.0899360803571938</v>
      </c>
      <c r="F91" s="2">
        <f t="shared" si="108"/>
        <v>0.96378648150613133</v>
      </c>
      <c r="G91" s="2">
        <f t="shared" si="108"/>
        <v>0.95000694153083298</v>
      </c>
      <c r="H91" s="2">
        <f t="shared" si="108"/>
        <v>0.86290815234981677</v>
      </c>
      <c r="I91" s="2">
        <f t="shared" si="108"/>
        <v>0.92457630853554551</v>
      </c>
      <c r="J91" s="2">
        <f t="shared" si="108"/>
        <v>0.90239413267694235</v>
      </c>
      <c r="K91" s="2">
        <f t="shared" si="108"/>
        <v>0.83813179284492356</v>
      </c>
      <c r="L91" s="2">
        <f t="shared" si="108"/>
        <v>0.8441569679668447</v>
      </c>
      <c r="M91" s="2">
        <f t="shared" si="108"/>
        <v>0.77896795165074373</v>
      </c>
      <c r="N91" s="6">
        <f t="shared" si="13"/>
        <v>-2.2103204834925626E-2</v>
      </c>
      <c r="O91">
        <f t="shared" ref="O91:Y91" si="109">O29/$O29</f>
        <v>1</v>
      </c>
      <c r="P91" s="2">
        <f t="shared" si="109"/>
        <v>0.91257578514245952</v>
      </c>
      <c r="Q91" s="2">
        <f t="shared" si="109"/>
        <v>0.86371509004777647</v>
      </c>
      <c r="R91" s="2">
        <f t="shared" si="109"/>
        <v>0.86186348177603322</v>
      </c>
      <c r="S91" s="2">
        <f t="shared" si="109"/>
        <v>1.0166128100360152</v>
      </c>
      <c r="T91" s="2">
        <f t="shared" si="109"/>
        <v>0.88969083577703478</v>
      </c>
      <c r="U91" s="2">
        <f t="shared" si="109"/>
        <v>0.83951146479610295</v>
      </c>
      <c r="V91" s="2">
        <f t="shared" si="109"/>
        <v>0.83311852452947321</v>
      </c>
      <c r="W91" s="2">
        <f t="shared" si="109"/>
        <v>0.84819580313346876</v>
      </c>
      <c r="X91" s="2">
        <f t="shared" si="109"/>
        <v>0.91215173826462448</v>
      </c>
      <c r="Y91" s="2">
        <f t="shared" si="109"/>
        <v>0.88646742641809206</v>
      </c>
      <c r="Z91" s="6">
        <f t="shared" si="15"/>
        <v>-1.1353257358190793E-2</v>
      </c>
      <c r="AA91">
        <f t="shared" ref="AA91:AK91" si="110">AA29/$AA29</f>
        <v>1</v>
      </c>
      <c r="AB91" s="2">
        <f t="shared" si="110"/>
        <v>1.020092800319506</v>
      </c>
      <c r="AC91" s="2">
        <f t="shared" si="110"/>
        <v>1.1900634198855922</v>
      </c>
      <c r="AD91" s="2">
        <f t="shared" si="110"/>
        <v>1.1945108874267196</v>
      </c>
      <c r="AE91" s="2">
        <f t="shared" si="110"/>
        <v>1.159142291425644</v>
      </c>
      <c r="AF91" s="2">
        <f t="shared" si="110"/>
        <v>1.1700254550095122</v>
      </c>
      <c r="AG91" s="2">
        <f t="shared" si="110"/>
        <v>0.97096698613333843</v>
      </c>
      <c r="AH91" s="2">
        <f t="shared" si="110"/>
        <v>1.0587139122418996</v>
      </c>
      <c r="AI91" s="2">
        <f t="shared" si="110"/>
        <v>1.0911913590856357</v>
      </c>
      <c r="AJ91" s="2">
        <f t="shared" si="110"/>
        <v>0.75007770701942911</v>
      </c>
      <c r="AK91" s="2">
        <f t="shared" si="110"/>
        <v>1.0665585875214469</v>
      </c>
      <c r="AL91" s="6">
        <f t="shared" si="17"/>
        <v>6.6558587521446944E-3</v>
      </c>
      <c r="AM91">
        <f t="shared" ref="AM91:AW91" si="111">AM29/$AM29</f>
        <v>1</v>
      </c>
      <c r="AN91" s="2">
        <f t="shared" si="111"/>
        <v>0.99347955229394846</v>
      </c>
      <c r="AO91" s="2">
        <f t="shared" si="111"/>
        <v>1.1182045095462212</v>
      </c>
      <c r="AP91" s="2">
        <f t="shared" si="111"/>
        <v>1.0209949608223505</v>
      </c>
      <c r="AQ91" s="2">
        <f t="shared" si="111"/>
        <v>1.0425053976028449</v>
      </c>
      <c r="AR91" s="2">
        <f t="shared" si="111"/>
        <v>1.0418202175387277</v>
      </c>
      <c r="AS91" s="2">
        <f t="shared" si="111"/>
        <v>0.76650657472491224</v>
      </c>
      <c r="AT91" s="2">
        <f t="shared" si="111"/>
        <v>0.77772471340710325</v>
      </c>
      <c r="AU91" s="2">
        <f t="shared" si="111"/>
        <v>0.8052175439671253</v>
      </c>
      <c r="AV91" s="2">
        <f t="shared" si="111"/>
        <v>0.43952751517187333</v>
      </c>
      <c r="AW91" s="2">
        <f t="shared" si="111"/>
        <v>0.66027999796817616</v>
      </c>
      <c r="AX91" s="6">
        <f t="shared" si="19"/>
        <v>-3.3972000203182376E-2</v>
      </c>
    </row>
    <row r="92" spans="1:50" x14ac:dyDescent="0.25">
      <c r="A92" t="str">
        <f t="shared" si="11"/>
        <v>Other Supporting and Auxiliary Transport Activities; Activities of Travel Agencies</v>
      </c>
      <c r="C92">
        <f t="shared" ref="C92:M92" si="112">C30/$C30</f>
        <v>1</v>
      </c>
      <c r="D92" s="2">
        <f t="shared" si="112"/>
        <v>1.1636787086286433</v>
      </c>
      <c r="E92" s="2">
        <f t="shared" si="112"/>
        <v>1.1469391277375371</v>
      </c>
      <c r="F92" s="2">
        <f t="shared" si="112"/>
        <v>1.1550352890350879</v>
      </c>
      <c r="G92" s="2">
        <f t="shared" si="112"/>
        <v>1.1262836062097126</v>
      </c>
      <c r="H92" s="2">
        <f t="shared" si="112"/>
        <v>1.1281713463049317</v>
      </c>
      <c r="I92" s="2">
        <f t="shared" si="112"/>
        <v>1.1664509277933373</v>
      </c>
      <c r="J92" s="2">
        <f t="shared" si="112"/>
        <v>1.2120591090047106</v>
      </c>
      <c r="K92" s="2">
        <f t="shared" si="112"/>
        <v>1.2248945888610974</v>
      </c>
      <c r="L92" s="2">
        <f t="shared" si="112"/>
        <v>1.2383609021780551</v>
      </c>
      <c r="M92" s="2">
        <f t="shared" si="112"/>
        <v>1.1833277608956232</v>
      </c>
      <c r="N92" s="6">
        <f t="shared" si="13"/>
        <v>1.8332776089562318E-2</v>
      </c>
      <c r="O92">
        <f t="shared" ref="O92:Y92" si="113">O30/$O30</f>
        <v>1</v>
      </c>
      <c r="P92" s="2">
        <f t="shared" si="113"/>
        <v>1.0296196176497252</v>
      </c>
      <c r="Q92" s="2">
        <f t="shared" si="113"/>
        <v>1.0546403433443681</v>
      </c>
      <c r="R92" s="2">
        <f t="shared" si="113"/>
        <v>1.0658163298947823</v>
      </c>
      <c r="S92" s="2">
        <f t="shared" si="113"/>
        <v>1.108943126605759</v>
      </c>
      <c r="T92" s="2">
        <f t="shared" si="113"/>
        <v>1.1050766275470953</v>
      </c>
      <c r="U92" s="2">
        <f t="shared" si="113"/>
        <v>1.0997356456166822</v>
      </c>
      <c r="V92" s="2">
        <f t="shared" si="113"/>
        <v>1.1211704240245266</v>
      </c>
      <c r="W92" s="2">
        <f t="shared" si="113"/>
        <v>1.1115543050713785</v>
      </c>
      <c r="X92" s="2">
        <f t="shared" si="113"/>
        <v>1.1279980986737079</v>
      </c>
      <c r="Y92" s="2">
        <f t="shared" si="113"/>
        <v>1.1019660280983277</v>
      </c>
      <c r="Z92" s="6">
        <f t="shared" si="15"/>
        <v>1.0196602809832766E-2</v>
      </c>
      <c r="AA92">
        <f t="shared" ref="AA92:AK92" si="114">AA30/$AA30</f>
        <v>1</v>
      </c>
      <c r="AB92" s="2">
        <f t="shared" si="114"/>
        <v>0.98260926636980694</v>
      </c>
      <c r="AC92" s="2">
        <f t="shared" si="114"/>
        <v>0.95213589328795767</v>
      </c>
      <c r="AD92" s="2">
        <f t="shared" si="114"/>
        <v>0.96505734646034791</v>
      </c>
      <c r="AE92" s="2">
        <f t="shared" si="114"/>
        <v>1.1289587549694542</v>
      </c>
      <c r="AF92" s="2">
        <f t="shared" si="114"/>
        <v>1.2521122196058667</v>
      </c>
      <c r="AG92" s="2">
        <f t="shared" si="114"/>
        <v>1.3284875349889247</v>
      </c>
      <c r="AH92" s="2">
        <f t="shared" si="114"/>
        <v>1.34397590443685</v>
      </c>
      <c r="AI92" s="2">
        <f t="shared" si="114"/>
        <v>1.3905974325386212</v>
      </c>
      <c r="AJ92" s="2">
        <f t="shared" si="114"/>
        <v>1.4169562795813881</v>
      </c>
      <c r="AK92" s="2">
        <f t="shared" si="114"/>
        <v>1.4220061270125945</v>
      </c>
      <c r="AL92" s="6">
        <f t="shared" si="17"/>
        <v>4.2200612701259452E-2</v>
      </c>
      <c r="AM92">
        <f t="shared" ref="AM92:AW92" si="115">AM30/$AM30</f>
        <v>1</v>
      </c>
      <c r="AN92" s="2">
        <f t="shared" si="115"/>
        <v>0.97953448761429118</v>
      </c>
      <c r="AO92" s="2">
        <f t="shared" si="115"/>
        <v>0.97799196655846854</v>
      </c>
      <c r="AP92" s="2">
        <f t="shared" si="115"/>
        <v>0.86884949103712306</v>
      </c>
      <c r="AQ92" s="2">
        <f t="shared" si="115"/>
        <v>0.99038764614050268</v>
      </c>
      <c r="AR92" s="2">
        <f t="shared" si="115"/>
        <v>1.0618545866711591</v>
      </c>
      <c r="AS92" s="2">
        <f t="shared" si="115"/>
        <v>1.138660597257406</v>
      </c>
      <c r="AT92" s="2">
        <f t="shared" si="115"/>
        <v>1.1437546426843888</v>
      </c>
      <c r="AU92" s="2">
        <f t="shared" si="115"/>
        <v>1.206081230597134</v>
      </c>
      <c r="AV92" s="2">
        <f t="shared" si="115"/>
        <v>1.1041009236732815</v>
      </c>
      <c r="AW92" s="2">
        <f t="shared" si="115"/>
        <v>1.2101634706592623</v>
      </c>
      <c r="AX92" s="6">
        <f t="shared" si="19"/>
        <v>2.1016347065926234E-2</v>
      </c>
    </row>
    <row r="93" spans="1:50" x14ac:dyDescent="0.25">
      <c r="A93" t="str">
        <f t="shared" si="11"/>
        <v>Post and Telecommunications</v>
      </c>
      <c r="C93">
        <f t="shared" ref="C93:M93" si="116">C31/$C31</f>
        <v>1</v>
      </c>
      <c r="D93" s="2">
        <f t="shared" si="116"/>
        <v>0.96407926700536195</v>
      </c>
      <c r="E93" s="2">
        <f t="shared" si="116"/>
        <v>0.94458488649500461</v>
      </c>
      <c r="F93" s="2">
        <f t="shared" si="116"/>
        <v>0.94168835658557748</v>
      </c>
      <c r="G93" s="2">
        <f t="shared" si="116"/>
        <v>0.94519692851112036</v>
      </c>
      <c r="H93" s="2">
        <f t="shared" si="116"/>
        <v>0.92172022621328609</v>
      </c>
      <c r="I93" s="2">
        <f t="shared" si="116"/>
        <v>0.91851789361809699</v>
      </c>
      <c r="J93" s="2">
        <f t="shared" si="116"/>
        <v>0.89353581650499991</v>
      </c>
      <c r="K93" s="2">
        <f t="shared" si="116"/>
        <v>0.86874762486261015</v>
      </c>
      <c r="L93" s="2">
        <f t="shared" si="116"/>
        <v>0.87809994320950291</v>
      </c>
      <c r="M93" s="2">
        <f t="shared" si="116"/>
        <v>0.85196513150031605</v>
      </c>
      <c r="N93" s="6">
        <f t="shared" si="13"/>
        <v>-1.4803486849968395E-2</v>
      </c>
      <c r="O93">
        <f t="shared" ref="O93:Y93" si="117">O31/$O31</f>
        <v>1</v>
      </c>
      <c r="P93" s="2">
        <f t="shared" si="117"/>
        <v>0.9911663707429561</v>
      </c>
      <c r="Q93" s="2">
        <f t="shared" si="117"/>
        <v>0.93725618204772077</v>
      </c>
      <c r="R93" s="2">
        <f t="shared" si="117"/>
        <v>0.88802405297946174</v>
      </c>
      <c r="S93" s="2">
        <f t="shared" si="117"/>
        <v>0.87112432027532649</v>
      </c>
      <c r="T93" s="2">
        <f t="shared" si="117"/>
        <v>0.82923160142216856</v>
      </c>
      <c r="U93" s="2">
        <f t="shared" si="117"/>
        <v>0.82664948250283332</v>
      </c>
      <c r="V93" s="2">
        <f t="shared" si="117"/>
        <v>0.79215527932125451</v>
      </c>
      <c r="W93" s="2">
        <f t="shared" si="117"/>
        <v>0.77298609617272895</v>
      </c>
      <c r="X93" s="2">
        <f t="shared" si="117"/>
        <v>0.76885781996023728</v>
      </c>
      <c r="Y93" s="2">
        <f t="shared" si="117"/>
        <v>0.73322732059342077</v>
      </c>
      <c r="Z93" s="6">
        <f t="shared" si="15"/>
        <v>-2.6677267940657924E-2</v>
      </c>
      <c r="AA93">
        <f t="shared" ref="AA93:AK93" si="118">AA31/$AA31</f>
        <v>1</v>
      </c>
      <c r="AB93" s="2">
        <f t="shared" si="118"/>
        <v>0.97570801968212317</v>
      </c>
      <c r="AC93" s="2">
        <f t="shared" si="118"/>
        <v>1.036649423169371</v>
      </c>
      <c r="AD93" s="2">
        <f t="shared" si="118"/>
        <v>1.0608019216285367</v>
      </c>
      <c r="AE93" s="2">
        <f t="shared" si="118"/>
        <v>0.93976546151347617</v>
      </c>
      <c r="AF93" s="2">
        <f t="shared" si="118"/>
        <v>0.8554696979703047</v>
      </c>
      <c r="AG93" s="2">
        <f t="shared" si="118"/>
        <v>0.8205833133881193</v>
      </c>
      <c r="AH93" s="2">
        <f t="shared" si="118"/>
        <v>0.83749500554125977</v>
      </c>
      <c r="AI93" s="2">
        <f t="shared" si="118"/>
        <v>0.82502740622830384</v>
      </c>
      <c r="AJ93" s="2">
        <f t="shared" si="118"/>
        <v>0.84710787397277176</v>
      </c>
      <c r="AK93" s="2">
        <f t="shared" si="118"/>
        <v>0.8528104261126509</v>
      </c>
      <c r="AL93" s="6">
        <f t="shared" si="17"/>
        <v>-1.471895738873491E-2</v>
      </c>
      <c r="AM93">
        <f t="shared" ref="AM93:AW93" si="119">AM31/$AM31</f>
        <v>1</v>
      </c>
      <c r="AN93" s="2">
        <f t="shared" si="119"/>
        <v>1.0166131961216096</v>
      </c>
      <c r="AO93" s="2">
        <f t="shared" si="119"/>
        <v>1.0890973141401754</v>
      </c>
      <c r="AP93" s="2">
        <f t="shared" si="119"/>
        <v>1.0299623673826503</v>
      </c>
      <c r="AQ93" s="2">
        <f t="shared" si="119"/>
        <v>0.90937478058795906</v>
      </c>
      <c r="AR93" s="2">
        <f t="shared" si="119"/>
        <v>0.81901270918397284</v>
      </c>
      <c r="AS93" s="2">
        <f t="shared" si="119"/>
        <v>0.74364521480848633</v>
      </c>
      <c r="AT93" s="2">
        <f t="shared" si="119"/>
        <v>0.71470848679149068</v>
      </c>
      <c r="AU93" s="2">
        <f t="shared" si="119"/>
        <v>0.67652170219965824</v>
      </c>
      <c r="AV93" s="2">
        <f t="shared" si="119"/>
        <v>0.63118331608544764</v>
      </c>
      <c r="AW93" s="2">
        <f t="shared" si="119"/>
        <v>0.71782582751591106</v>
      </c>
      <c r="AX93" s="6">
        <f t="shared" si="19"/>
        <v>-2.8217417248408892E-2</v>
      </c>
    </row>
    <row r="94" spans="1:50" x14ac:dyDescent="0.25">
      <c r="A94" t="str">
        <f t="shared" si="11"/>
        <v>Financial Intermediation</v>
      </c>
      <c r="C94">
        <f t="shared" ref="C94:M94" si="120">C32/$C32</f>
        <v>1</v>
      </c>
      <c r="D94" s="2">
        <f t="shared" si="120"/>
        <v>0.7626507153763723</v>
      </c>
      <c r="E94" s="2">
        <f t="shared" si="120"/>
        <v>0.711581872871068</v>
      </c>
      <c r="F94" s="2">
        <f t="shared" si="120"/>
        <v>0.74508048197231691</v>
      </c>
      <c r="G94" s="2">
        <f t="shared" si="120"/>
        <v>0.78572645787162232</v>
      </c>
      <c r="H94" s="2">
        <f t="shared" si="120"/>
        <v>0.74619988050281949</v>
      </c>
      <c r="I94" s="2">
        <f t="shared" si="120"/>
        <v>0.72236337744395518</v>
      </c>
      <c r="J94" s="2">
        <f t="shared" si="120"/>
        <v>0.68703225723695716</v>
      </c>
      <c r="K94" s="2">
        <f t="shared" si="120"/>
        <v>0.65464400032654013</v>
      </c>
      <c r="L94" s="2">
        <f t="shared" si="120"/>
        <v>0.68424669447953412</v>
      </c>
      <c r="M94" s="2">
        <f t="shared" si="120"/>
        <v>0.67573179480422896</v>
      </c>
      <c r="N94" s="6">
        <f t="shared" si="13"/>
        <v>-3.2426820519577106E-2</v>
      </c>
      <c r="O94">
        <f t="shared" ref="O94:Y94" si="121">O32/$O32</f>
        <v>1</v>
      </c>
      <c r="P94" s="2">
        <f t="shared" si="121"/>
        <v>1.0228917733748393</v>
      </c>
      <c r="Q94" s="2">
        <f t="shared" si="121"/>
        <v>1.0539601781265433</v>
      </c>
      <c r="R94" s="2">
        <f t="shared" si="121"/>
        <v>1.0527611161761772</v>
      </c>
      <c r="S94" s="2">
        <f t="shared" si="121"/>
        <v>1.0883351361916758</v>
      </c>
      <c r="T94" s="2">
        <f t="shared" si="121"/>
        <v>1.0336675027147508</v>
      </c>
      <c r="U94" s="2">
        <f t="shared" si="121"/>
        <v>1.0627634197536251</v>
      </c>
      <c r="V94" s="2">
        <f t="shared" si="121"/>
        <v>1.0930483825986022</v>
      </c>
      <c r="W94" s="2">
        <f t="shared" si="121"/>
        <v>1.060201783538137</v>
      </c>
      <c r="X94" s="2">
        <f t="shared" si="121"/>
        <v>0.99938800360738755</v>
      </c>
      <c r="Y94" s="2">
        <f t="shared" si="121"/>
        <v>1.0824056451259589</v>
      </c>
      <c r="Z94" s="6">
        <f t="shared" si="15"/>
        <v>8.2405645125958934E-3</v>
      </c>
      <c r="AA94">
        <f t="shared" ref="AA94:AK94" si="122">AA32/$AA32</f>
        <v>1</v>
      </c>
      <c r="AB94" s="2">
        <f t="shared" si="122"/>
        <v>1.0395829374844567</v>
      </c>
      <c r="AC94" s="2">
        <f t="shared" si="122"/>
        <v>1.0715246101832003</v>
      </c>
      <c r="AD94" s="2">
        <f t="shared" si="122"/>
        <v>1.09311964321678</v>
      </c>
      <c r="AE94" s="2">
        <f t="shared" si="122"/>
        <v>1.0110942924772766</v>
      </c>
      <c r="AF94" s="2">
        <f t="shared" si="122"/>
        <v>0.97663080463425955</v>
      </c>
      <c r="AG94" s="2">
        <f t="shared" si="122"/>
        <v>0.91991041809161445</v>
      </c>
      <c r="AH94" s="2">
        <f t="shared" si="122"/>
        <v>0.92624849579842328</v>
      </c>
      <c r="AI94" s="2">
        <f t="shared" si="122"/>
        <v>0.95150116714369859</v>
      </c>
      <c r="AJ94" s="2">
        <f t="shared" si="122"/>
        <v>1.017611196411895</v>
      </c>
      <c r="AK94" s="2">
        <f t="shared" si="122"/>
        <v>1.0603581072617025</v>
      </c>
      <c r="AL94" s="6">
        <f t="shared" si="17"/>
        <v>6.0358107261702541E-3</v>
      </c>
      <c r="AM94">
        <f t="shared" ref="AM94:AW94" si="123">AM32/$AM32</f>
        <v>1</v>
      </c>
      <c r="AN94" s="2">
        <f t="shared" si="123"/>
        <v>1.0345749758464171</v>
      </c>
      <c r="AO94" s="2">
        <f t="shared" si="123"/>
        <v>1.0916360065022019</v>
      </c>
      <c r="AP94" s="2">
        <f t="shared" si="123"/>
        <v>1.008197279351901</v>
      </c>
      <c r="AQ94" s="2">
        <f t="shared" si="123"/>
        <v>0.86250294317625031</v>
      </c>
      <c r="AR94" s="2">
        <f t="shared" si="123"/>
        <v>0.78963458760463012</v>
      </c>
      <c r="AS94" s="2">
        <f t="shared" si="123"/>
        <v>0.6872953610697129</v>
      </c>
      <c r="AT94" s="2">
        <f t="shared" si="123"/>
        <v>0.64557799091727286</v>
      </c>
      <c r="AU94" s="2">
        <f t="shared" si="123"/>
        <v>0.62782123463151229</v>
      </c>
      <c r="AV94" s="2">
        <f t="shared" si="123"/>
        <v>0.59040037918935695</v>
      </c>
      <c r="AW94" s="2">
        <f t="shared" si="123"/>
        <v>0.69087149304241768</v>
      </c>
      <c r="AX94" s="6">
        <f t="shared" si="19"/>
        <v>-3.0912850695758231E-2</v>
      </c>
    </row>
    <row r="95" spans="1:50" x14ac:dyDescent="0.25">
      <c r="A95" t="str">
        <f t="shared" si="11"/>
        <v>Real Estate Activities</v>
      </c>
      <c r="C95">
        <f t="shared" ref="C95:M95" si="124">C33/$C33</f>
        <v>1</v>
      </c>
      <c r="D95" s="2">
        <f t="shared" si="124"/>
        <v>0.99726287386632562</v>
      </c>
      <c r="E95" s="2">
        <f t="shared" si="124"/>
        <v>1.0282737002078728</v>
      </c>
      <c r="F95" s="2">
        <f t="shared" si="124"/>
        <v>1.0314684525922952</v>
      </c>
      <c r="G95" s="2">
        <f t="shared" si="124"/>
        <v>1.043408972087982</v>
      </c>
      <c r="H95" s="2">
        <f t="shared" si="124"/>
        <v>1.0353556386859042</v>
      </c>
      <c r="I95" s="2">
        <f t="shared" si="124"/>
        <v>1.029232233169092</v>
      </c>
      <c r="J95" s="2">
        <f t="shared" si="124"/>
        <v>1.0537508338307773</v>
      </c>
      <c r="K95" s="2">
        <f t="shared" si="124"/>
        <v>1.043131281932981</v>
      </c>
      <c r="L95" s="2">
        <f t="shared" si="124"/>
        <v>1.0616910931867169</v>
      </c>
      <c r="M95" s="2">
        <f t="shared" si="124"/>
        <v>1.0195521760895405</v>
      </c>
      <c r="N95" s="6">
        <f t="shared" si="13"/>
        <v>1.9552176089540517E-3</v>
      </c>
      <c r="O95">
        <f t="shared" ref="O95:Y95" si="125">O33/$O33</f>
        <v>1</v>
      </c>
      <c r="P95" s="2">
        <f t="shared" si="125"/>
        <v>1.0899564759133824</v>
      </c>
      <c r="Q95" s="2">
        <f t="shared" si="125"/>
        <v>1.0983260342551073</v>
      </c>
      <c r="R95" s="2">
        <f t="shared" si="125"/>
        <v>1.0916690013931036</v>
      </c>
      <c r="S95" s="2">
        <f t="shared" si="125"/>
        <v>1.0764067749312332</v>
      </c>
      <c r="T95" s="2">
        <f t="shared" si="125"/>
        <v>1.1386477110900142</v>
      </c>
      <c r="U95" s="2">
        <f t="shared" si="125"/>
        <v>1.1837901275517242</v>
      </c>
      <c r="V95" s="2">
        <f t="shared" si="125"/>
        <v>1.1696736616171675</v>
      </c>
      <c r="W95" s="2">
        <f t="shared" si="125"/>
        <v>1.1967738385866946</v>
      </c>
      <c r="X95" s="2">
        <f t="shared" si="125"/>
        <v>1.1527847159455715</v>
      </c>
      <c r="Y95" s="2">
        <f t="shared" si="125"/>
        <v>1.0439002721295496</v>
      </c>
      <c r="Z95" s="6">
        <f t="shared" si="15"/>
        <v>4.3900272129549613E-3</v>
      </c>
      <c r="AA95">
        <f t="shared" ref="AA95:AK95" si="126">AA33/$AA33</f>
        <v>1</v>
      </c>
      <c r="AB95" s="2">
        <f t="shared" si="126"/>
        <v>0.93333653990764953</v>
      </c>
      <c r="AC95" s="2">
        <f t="shared" si="126"/>
        <v>0.96495262430645978</v>
      </c>
      <c r="AD95" s="2">
        <f t="shared" si="126"/>
        <v>0.98001105621487439</v>
      </c>
      <c r="AE95" s="2">
        <f t="shared" si="126"/>
        <v>0.97964276081409862</v>
      </c>
      <c r="AF95" s="2">
        <f t="shared" si="126"/>
        <v>0.98141355738431213</v>
      </c>
      <c r="AG95" s="2">
        <f t="shared" si="126"/>
        <v>0.97926386790589059</v>
      </c>
      <c r="AH95" s="2">
        <f t="shared" si="126"/>
        <v>1.0172958359109294</v>
      </c>
      <c r="AI95" s="2">
        <f t="shared" si="126"/>
        <v>1.0162369807244562</v>
      </c>
      <c r="AJ95" s="2">
        <f t="shared" si="126"/>
        <v>1.0550968882193714</v>
      </c>
      <c r="AK95" s="2">
        <f t="shared" si="126"/>
        <v>1.0036093645404196</v>
      </c>
      <c r="AL95" s="6">
        <f t="shared" si="17"/>
        <v>3.6093645404196019E-4</v>
      </c>
      <c r="AM95">
        <f t="shared" ref="AM95:AW95" si="127">AM33/$AM33</f>
        <v>1</v>
      </c>
      <c r="AN95" s="2">
        <f t="shared" si="127"/>
        <v>0.94895007906725826</v>
      </c>
      <c r="AO95" s="2">
        <f t="shared" si="127"/>
        <v>1.0018422076151685</v>
      </c>
      <c r="AP95" s="2">
        <f t="shared" si="127"/>
        <v>0.91468008988749805</v>
      </c>
      <c r="AQ95" s="2">
        <f t="shared" si="127"/>
        <v>0.86581138188362372</v>
      </c>
      <c r="AR95" s="2">
        <f t="shared" si="127"/>
        <v>0.81654449573404753</v>
      </c>
      <c r="AS95" s="2">
        <f t="shared" si="127"/>
        <v>0.79382732584955895</v>
      </c>
      <c r="AT95" s="2">
        <f t="shared" si="127"/>
        <v>0.80554186707844744</v>
      </c>
      <c r="AU95" s="2">
        <f t="shared" si="127"/>
        <v>0.77770316679702012</v>
      </c>
      <c r="AV95" s="2">
        <f t="shared" si="127"/>
        <v>0.75544069348818976</v>
      </c>
      <c r="AW95" s="2">
        <f t="shared" si="127"/>
        <v>0.80573296591736632</v>
      </c>
      <c r="AX95" s="6">
        <f t="shared" si="19"/>
        <v>-1.9426703408263368E-2</v>
      </c>
    </row>
    <row r="96" spans="1:50" x14ac:dyDescent="0.25">
      <c r="A96" t="str">
        <f t="shared" si="11"/>
        <v>Renting of M&amp;Eq and Other Business Activities</v>
      </c>
      <c r="C96">
        <f t="shared" ref="C96:M96" si="128">C34/$C34</f>
        <v>1</v>
      </c>
      <c r="D96" s="2">
        <f t="shared" si="128"/>
        <v>0.99110402059447167</v>
      </c>
      <c r="E96" s="2">
        <f t="shared" si="128"/>
        <v>1.0403237318657648</v>
      </c>
      <c r="F96" s="2">
        <f t="shared" si="128"/>
        <v>1.0376475432654788</v>
      </c>
      <c r="G96" s="2">
        <f t="shared" si="128"/>
        <v>1.0581531162620763</v>
      </c>
      <c r="H96" s="2">
        <f t="shared" si="128"/>
        <v>1.0119706525010248</v>
      </c>
      <c r="I96" s="2">
        <f t="shared" si="128"/>
        <v>1.0220546086629991</v>
      </c>
      <c r="J96" s="2">
        <f t="shared" si="128"/>
        <v>1.025313386244614</v>
      </c>
      <c r="K96" s="2">
        <f t="shared" si="128"/>
        <v>1.0301450729423589</v>
      </c>
      <c r="L96" s="2">
        <f t="shared" si="128"/>
        <v>1.0589769016724733</v>
      </c>
      <c r="M96" s="2">
        <f t="shared" si="128"/>
        <v>1.1058441688886156</v>
      </c>
      <c r="N96" s="6">
        <f t="shared" si="13"/>
        <v>1.0584416888861558E-2</v>
      </c>
      <c r="O96">
        <f t="shared" ref="O96:Y96" si="129">O34/$O34</f>
        <v>1</v>
      </c>
      <c r="P96" s="2">
        <f t="shared" si="129"/>
        <v>0.97402521626613392</v>
      </c>
      <c r="Q96" s="2">
        <f t="shared" si="129"/>
        <v>0.95441793925094398</v>
      </c>
      <c r="R96" s="2">
        <f t="shared" si="129"/>
        <v>0.96298467450530678</v>
      </c>
      <c r="S96" s="2">
        <f t="shared" si="129"/>
        <v>0.96762174665152145</v>
      </c>
      <c r="T96" s="2">
        <f t="shared" si="129"/>
        <v>0.97336054378808423</v>
      </c>
      <c r="U96" s="2">
        <f t="shared" si="129"/>
        <v>0.99366449003726798</v>
      </c>
      <c r="V96" s="2">
        <f t="shared" si="129"/>
        <v>0.99251932996932091</v>
      </c>
      <c r="W96" s="2">
        <f t="shared" si="129"/>
        <v>0.99284502006660391</v>
      </c>
      <c r="X96" s="2">
        <f t="shared" si="129"/>
        <v>0.99039000054765924</v>
      </c>
      <c r="Y96" s="2">
        <f t="shared" si="129"/>
        <v>0.97131469549060434</v>
      </c>
      <c r="Z96" s="6">
        <f t="shared" si="15"/>
        <v>-2.8685304509395658E-3</v>
      </c>
      <c r="AA96">
        <f t="shared" ref="AA96:AK96" si="130">AA34/$AA34</f>
        <v>1</v>
      </c>
      <c r="AB96" s="2">
        <f t="shared" si="130"/>
        <v>0.94383850023528515</v>
      </c>
      <c r="AC96" s="2">
        <f t="shared" si="130"/>
        <v>0.90253224648617236</v>
      </c>
      <c r="AD96" s="2">
        <f t="shared" si="130"/>
        <v>0.9347275303515149</v>
      </c>
      <c r="AE96" s="2">
        <f t="shared" si="130"/>
        <v>1.1111736612210974</v>
      </c>
      <c r="AF96" s="2">
        <f t="shared" si="130"/>
        <v>1.1935336372326648</v>
      </c>
      <c r="AG96" s="2">
        <f t="shared" si="130"/>
        <v>1.2507605912441839</v>
      </c>
      <c r="AH96" s="2">
        <f t="shared" si="130"/>
        <v>1.2738040157466439</v>
      </c>
      <c r="AI96" s="2">
        <f t="shared" si="130"/>
        <v>1.2374549786279683</v>
      </c>
      <c r="AJ96" s="2">
        <f t="shared" si="130"/>
        <v>1.2639090399240789</v>
      </c>
      <c r="AK96" s="2">
        <f t="shared" si="130"/>
        <v>1.2944311309842134</v>
      </c>
      <c r="AL96" s="6">
        <f t="shared" si="17"/>
        <v>2.9443113098421337E-2</v>
      </c>
      <c r="AM96">
        <f t="shared" ref="AM96:AW96" si="131">AM34/$AM34</f>
        <v>1</v>
      </c>
      <c r="AN96" s="2">
        <f t="shared" si="131"/>
        <v>0.95954928917632976</v>
      </c>
      <c r="AO96" s="2">
        <f t="shared" si="131"/>
        <v>0.98285280739090142</v>
      </c>
      <c r="AP96" s="2">
        <f t="shared" si="131"/>
        <v>0.91073990725017706</v>
      </c>
      <c r="AQ96" s="2">
        <f t="shared" si="131"/>
        <v>0.99304430276195343</v>
      </c>
      <c r="AR96" s="2">
        <f t="shared" si="131"/>
        <v>1.0178520249890044</v>
      </c>
      <c r="AS96" s="2">
        <f t="shared" si="131"/>
        <v>1.0456273875305524</v>
      </c>
      <c r="AT96" s="2">
        <f t="shared" si="131"/>
        <v>1.0267132587737879</v>
      </c>
      <c r="AU96" s="2">
        <f t="shared" si="131"/>
        <v>0.9590175566980067</v>
      </c>
      <c r="AV96" s="2">
        <f t="shared" si="131"/>
        <v>0.90277654346576097</v>
      </c>
      <c r="AW96" s="2">
        <f t="shared" si="131"/>
        <v>0.97890621180163473</v>
      </c>
      <c r="AX96" s="6">
        <f t="shared" si="19"/>
        <v>-2.1093788198365271E-3</v>
      </c>
    </row>
    <row r="97" spans="1:50" x14ac:dyDescent="0.25">
      <c r="A97" t="str">
        <f t="shared" si="11"/>
        <v>Public Admin and Defence; Compulsory Social Security</v>
      </c>
      <c r="C97">
        <f t="shared" ref="C97:M97" si="132">C35/$C35</f>
        <v>1</v>
      </c>
      <c r="D97" s="2">
        <f t="shared" si="132"/>
        <v>0.88941874972568036</v>
      </c>
      <c r="E97" s="2">
        <f t="shared" si="132"/>
        <v>0.96344797138239868</v>
      </c>
      <c r="F97" s="2">
        <f t="shared" si="132"/>
        <v>0.93107353433515494</v>
      </c>
      <c r="G97" s="2">
        <f t="shared" si="132"/>
        <v>0.99534316269266809</v>
      </c>
      <c r="H97" s="2">
        <f t="shared" si="132"/>
        <v>0.95855960933510853</v>
      </c>
      <c r="I97" s="2">
        <f t="shared" si="132"/>
        <v>1.0269406816966469</v>
      </c>
      <c r="J97" s="2">
        <f t="shared" si="132"/>
        <v>1.0335371873235366</v>
      </c>
      <c r="K97" s="2">
        <f t="shared" si="132"/>
        <v>1.0543543602691212</v>
      </c>
      <c r="L97" s="2">
        <f t="shared" si="132"/>
        <v>1.0714344373305702</v>
      </c>
      <c r="M97" s="2">
        <f t="shared" si="132"/>
        <v>1.0311400063472869</v>
      </c>
      <c r="N97" s="6">
        <f t="shared" si="13"/>
        <v>3.1140006347286863E-3</v>
      </c>
      <c r="O97">
        <f t="shared" ref="O97:Y97" si="133">O35/$O35</f>
        <v>1</v>
      </c>
      <c r="P97" s="2">
        <f t="shared" si="133"/>
        <v>0.97811095027426853</v>
      </c>
      <c r="Q97" s="2">
        <f t="shared" si="133"/>
        <v>0.97137947169345495</v>
      </c>
      <c r="R97" s="2">
        <f t="shared" si="133"/>
        <v>0.89397775632876375</v>
      </c>
      <c r="S97" s="2">
        <f t="shared" si="133"/>
        <v>0.88176940126430803</v>
      </c>
      <c r="T97" s="2">
        <f t="shared" si="133"/>
        <v>0.88470780394724446</v>
      </c>
      <c r="U97" s="2">
        <f t="shared" si="133"/>
        <v>0.90045259359018615</v>
      </c>
      <c r="V97" s="2">
        <f t="shared" si="133"/>
        <v>0.8938387761040244</v>
      </c>
      <c r="W97" s="2">
        <f t="shared" si="133"/>
        <v>0.88982233980244885</v>
      </c>
      <c r="X97" s="2">
        <f t="shared" si="133"/>
        <v>0.91063856953318112</v>
      </c>
      <c r="Y97" s="2">
        <f t="shared" si="133"/>
        <v>0.86810268217554842</v>
      </c>
      <c r="Z97" s="6">
        <f t="shared" si="15"/>
        <v>-1.3189731782445157E-2</v>
      </c>
      <c r="AA97">
        <f t="shared" ref="AA97:AK97" si="134">AA35/$AA35</f>
        <v>1</v>
      </c>
      <c r="AB97" s="2">
        <f t="shared" si="134"/>
        <v>1.119614177181725</v>
      </c>
      <c r="AC97" s="2">
        <f t="shared" si="134"/>
        <v>1.162974368266714</v>
      </c>
      <c r="AD97" s="2">
        <f t="shared" si="134"/>
        <v>1.1476268824204305</v>
      </c>
      <c r="AE97" s="2">
        <f t="shared" si="134"/>
        <v>1.3120538491267943</v>
      </c>
      <c r="AF97" s="2">
        <f t="shared" si="134"/>
        <v>1.3602784122364149</v>
      </c>
      <c r="AG97" s="2">
        <f t="shared" si="134"/>
        <v>1.4177091244914619</v>
      </c>
      <c r="AH97" s="2">
        <f t="shared" si="134"/>
        <v>1.5041323913534852</v>
      </c>
      <c r="AI97" s="2">
        <f t="shared" si="134"/>
        <v>1.5440367581604397</v>
      </c>
      <c r="AJ97" s="2">
        <f t="shared" si="134"/>
        <v>1.6023563494501405</v>
      </c>
      <c r="AK97" s="2">
        <f t="shared" si="134"/>
        <v>1.2897240981379372</v>
      </c>
      <c r="AL97" s="6">
        <f t="shared" si="17"/>
        <v>2.8972409813793721E-2</v>
      </c>
      <c r="AM97">
        <f t="shared" ref="AM97:AW97" si="135">AM35/$AM35</f>
        <v>1</v>
      </c>
      <c r="AN97" s="2">
        <f t="shared" si="135"/>
        <v>1.2985733292596258</v>
      </c>
      <c r="AO97" s="2">
        <f t="shared" si="135"/>
        <v>1.4777278483193552</v>
      </c>
      <c r="AP97" s="2">
        <f t="shared" si="135"/>
        <v>1.2903912546738054</v>
      </c>
      <c r="AQ97" s="2">
        <f t="shared" si="135"/>
        <v>1.4756436685724361</v>
      </c>
      <c r="AR97" s="2">
        <f t="shared" si="135"/>
        <v>1.4560679274408359</v>
      </c>
      <c r="AS97" s="2">
        <f t="shared" si="135"/>
        <v>1.4710306297504758</v>
      </c>
      <c r="AT97" s="2">
        <f t="shared" si="135"/>
        <v>1.5216098919406269</v>
      </c>
      <c r="AU97" s="2">
        <f t="shared" si="135"/>
        <v>1.5920630299312961</v>
      </c>
      <c r="AV97" s="2">
        <f t="shared" si="135"/>
        <v>1.6153673397621946</v>
      </c>
      <c r="AW97" s="2">
        <f t="shared" si="135"/>
        <v>1.3818978655992</v>
      </c>
      <c r="AX97" s="6">
        <f t="shared" si="19"/>
        <v>3.8189786559920003E-2</v>
      </c>
    </row>
    <row r="98" spans="1:50" x14ac:dyDescent="0.25">
      <c r="A98" t="str">
        <f t="shared" si="11"/>
        <v>Education</v>
      </c>
      <c r="C98">
        <f t="shared" ref="C98:M98" si="136">C36/$C36</f>
        <v>1</v>
      </c>
      <c r="D98" s="2">
        <f t="shared" si="136"/>
        <v>1.3639515298822389</v>
      </c>
      <c r="E98" s="2">
        <f t="shared" si="136"/>
        <v>1.4088716350155841</v>
      </c>
      <c r="F98" s="2">
        <f t="shared" si="136"/>
        <v>1.4534775442776362</v>
      </c>
      <c r="G98" s="2">
        <f t="shared" si="136"/>
        <v>1.4301818863425733</v>
      </c>
      <c r="H98" s="2">
        <f t="shared" si="136"/>
        <v>1.5405847706293794</v>
      </c>
      <c r="I98" s="2">
        <f t="shared" si="136"/>
        <v>1.5741011485123284</v>
      </c>
      <c r="J98" s="2">
        <f t="shared" si="136"/>
        <v>1.5098107661672251</v>
      </c>
      <c r="K98" s="2">
        <f t="shared" si="136"/>
        <v>1.6449720060517359</v>
      </c>
      <c r="L98" s="2">
        <f t="shared" si="136"/>
        <v>1.6648361899679438</v>
      </c>
      <c r="M98" s="2">
        <f t="shared" si="136"/>
        <v>1.5554420138632723</v>
      </c>
      <c r="N98" s="6">
        <f t="shared" si="13"/>
        <v>5.5544201386327229E-2</v>
      </c>
      <c r="O98">
        <f t="shared" ref="O98:Y98" si="137">O36/$O36</f>
        <v>1</v>
      </c>
      <c r="P98" s="2">
        <f t="shared" si="137"/>
        <v>1.016599042389712</v>
      </c>
      <c r="Q98" s="2">
        <f t="shared" si="137"/>
        <v>1.0196291147141274</v>
      </c>
      <c r="R98" s="2">
        <f t="shared" si="137"/>
        <v>0.82732122736010616</v>
      </c>
      <c r="S98" s="2">
        <f t="shared" si="137"/>
        <v>0.81381032699403433</v>
      </c>
      <c r="T98" s="2">
        <f t="shared" si="137"/>
        <v>0.8318115511749713</v>
      </c>
      <c r="U98" s="2">
        <f t="shared" si="137"/>
        <v>0.85486641178445733</v>
      </c>
      <c r="V98" s="2">
        <f t="shared" si="137"/>
        <v>0.80584663691554514</v>
      </c>
      <c r="W98" s="2">
        <f t="shared" si="137"/>
        <v>0.74625944166340652</v>
      </c>
      <c r="X98" s="2">
        <f t="shared" si="137"/>
        <v>0.79414184872703375</v>
      </c>
      <c r="Y98" s="2">
        <f t="shared" si="137"/>
        <v>0.81785872791114067</v>
      </c>
      <c r="Z98" s="6">
        <f t="shared" si="15"/>
        <v>-1.8214127208885933E-2</v>
      </c>
      <c r="AA98">
        <f t="shared" ref="AA98:AK98" si="138">AA36/$AA36</f>
        <v>1</v>
      </c>
      <c r="AB98" s="2">
        <f t="shared" si="138"/>
        <v>0.94456643813102159</v>
      </c>
      <c r="AC98" s="2">
        <f t="shared" si="138"/>
        <v>1.0206336394676738</v>
      </c>
      <c r="AD98" s="2">
        <f t="shared" si="138"/>
        <v>1.1008038915171787</v>
      </c>
      <c r="AE98" s="2">
        <f t="shared" si="138"/>
        <v>1.3644218025426</v>
      </c>
      <c r="AF98" s="2">
        <f t="shared" si="138"/>
        <v>1.5112485429607496</v>
      </c>
      <c r="AG98" s="2">
        <f t="shared" si="138"/>
        <v>1.7572388676924835</v>
      </c>
      <c r="AH98" s="2">
        <f t="shared" si="138"/>
        <v>1.940761025653855</v>
      </c>
      <c r="AI98" s="2">
        <f t="shared" si="138"/>
        <v>1.844098251834239</v>
      </c>
      <c r="AJ98" s="2">
        <f t="shared" si="138"/>
        <v>2.2200193375701498</v>
      </c>
      <c r="AK98" s="2">
        <f t="shared" si="138"/>
        <v>2.3393281201354279</v>
      </c>
      <c r="AL98" s="6">
        <f t="shared" si="17"/>
        <v>0.13393281201354279</v>
      </c>
      <c r="AM98">
        <f t="shared" ref="AM98:AW98" si="139">AM36/$AM36</f>
        <v>1</v>
      </c>
      <c r="AN98" s="2">
        <f t="shared" si="139"/>
        <v>0.87245222037063763</v>
      </c>
      <c r="AO98" s="2">
        <f t="shared" si="139"/>
        <v>0.97211105240258688</v>
      </c>
      <c r="AP98" s="2">
        <f t="shared" si="139"/>
        <v>0.94207643746968883</v>
      </c>
      <c r="AQ98" s="2">
        <f t="shared" si="139"/>
        <v>1.201450618625947</v>
      </c>
      <c r="AR98" s="2">
        <f t="shared" si="139"/>
        <v>1.4333460036388836</v>
      </c>
      <c r="AS98" s="2">
        <f t="shared" si="139"/>
        <v>1.6783984696398795</v>
      </c>
      <c r="AT98" s="2">
        <f t="shared" si="139"/>
        <v>1.8839585841625186</v>
      </c>
      <c r="AU98" s="2">
        <f t="shared" si="139"/>
        <v>1.8238090666619857</v>
      </c>
      <c r="AV98" s="2">
        <f t="shared" si="139"/>
        <v>2.1475844720447297</v>
      </c>
      <c r="AW98" s="2">
        <f t="shared" si="139"/>
        <v>2.3969018895101</v>
      </c>
      <c r="AX98" s="6">
        <f t="shared" si="19"/>
        <v>0.13969018895100999</v>
      </c>
    </row>
    <row r="99" spans="1:50" x14ac:dyDescent="0.25">
      <c r="A99" t="str">
        <f t="shared" si="11"/>
        <v>Health and Social Work</v>
      </c>
      <c r="C99">
        <f t="shared" ref="C99:M99" si="140">C37/$C37</f>
        <v>1</v>
      </c>
      <c r="D99" s="2">
        <f t="shared" si="140"/>
        <v>1.1024375061977223</v>
      </c>
      <c r="E99" s="2">
        <f t="shared" si="140"/>
        <v>1.128006285703915</v>
      </c>
      <c r="F99" s="2">
        <f t="shared" si="140"/>
        <v>1.1053125982607555</v>
      </c>
      <c r="G99" s="2">
        <f t="shared" si="140"/>
        <v>1.0843782531019723</v>
      </c>
      <c r="H99" s="2">
        <f t="shared" si="140"/>
        <v>1.0760148852476656</v>
      </c>
      <c r="I99" s="2">
        <f t="shared" si="140"/>
        <v>1.0236363586061252</v>
      </c>
      <c r="J99" s="2">
        <f t="shared" si="140"/>
        <v>1.0010935894582689</v>
      </c>
      <c r="K99" s="2">
        <f t="shared" si="140"/>
        <v>1.0510834686657151</v>
      </c>
      <c r="L99" s="2">
        <f t="shared" si="140"/>
        <v>1.1126605378238488</v>
      </c>
      <c r="M99" s="2">
        <f t="shared" si="140"/>
        <v>1.1079042552705667</v>
      </c>
      <c r="N99" s="6">
        <f t="shared" si="13"/>
        <v>1.0790425527056668E-2</v>
      </c>
      <c r="O99">
        <f t="shared" ref="O99:Y99" si="141">O37/$O37</f>
        <v>1</v>
      </c>
      <c r="P99" s="2">
        <f t="shared" si="141"/>
        <v>0.97252250055984035</v>
      </c>
      <c r="Q99" s="2">
        <f t="shared" si="141"/>
        <v>0.9083509291527504</v>
      </c>
      <c r="R99" s="2">
        <f t="shared" si="141"/>
        <v>0.81574938583245171</v>
      </c>
      <c r="S99" s="2">
        <f t="shared" si="141"/>
        <v>0.88213638796990546</v>
      </c>
      <c r="T99" s="2">
        <f t="shared" si="141"/>
        <v>0.89261047635714097</v>
      </c>
      <c r="U99" s="2">
        <f t="shared" si="141"/>
        <v>0.88321278598898789</v>
      </c>
      <c r="V99" s="2">
        <f t="shared" si="141"/>
        <v>0.90464120349307231</v>
      </c>
      <c r="W99" s="2">
        <f t="shared" si="141"/>
        <v>0.94701722417792555</v>
      </c>
      <c r="X99" s="2">
        <f t="shared" si="141"/>
        <v>0.97364516879097462</v>
      </c>
      <c r="Y99" s="2">
        <f t="shared" si="141"/>
        <v>0.91402492715394679</v>
      </c>
      <c r="Z99" s="6">
        <f t="shared" si="15"/>
        <v>-8.597507284605321E-3</v>
      </c>
      <c r="AA99">
        <f t="shared" ref="AA99:AK99" si="142">AA37/$AA37</f>
        <v>1</v>
      </c>
      <c r="AB99" s="2">
        <f t="shared" si="142"/>
        <v>1.0363131155270155</v>
      </c>
      <c r="AC99" s="2">
        <f t="shared" si="142"/>
        <v>1.1759144394406309</v>
      </c>
      <c r="AD99" s="2">
        <f t="shared" si="142"/>
        <v>1.3831994215847321</v>
      </c>
      <c r="AE99" s="2">
        <f t="shared" si="142"/>
        <v>1.641378551964876</v>
      </c>
      <c r="AF99" s="2">
        <f t="shared" si="142"/>
        <v>1.787996616272663</v>
      </c>
      <c r="AG99" s="2">
        <f t="shared" si="142"/>
        <v>2.13468960568588</v>
      </c>
      <c r="AH99" s="2">
        <f t="shared" si="142"/>
        <v>2.3771525278184558</v>
      </c>
      <c r="AI99" s="2">
        <f t="shared" si="142"/>
        <v>2.3240047539965771</v>
      </c>
      <c r="AJ99" s="2">
        <f t="shared" si="142"/>
        <v>2.8729724452828171</v>
      </c>
      <c r="AK99" s="2">
        <f t="shared" si="142"/>
        <v>3.0232869671059861</v>
      </c>
      <c r="AL99" s="6">
        <f t="shared" si="17"/>
        <v>0.20232869671059861</v>
      </c>
      <c r="AM99">
        <f t="shared" ref="AM99:AW99" si="143">AM37/$AM37</f>
        <v>1</v>
      </c>
      <c r="AN99" s="2">
        <f t="shared" si="143"/>
        <v>1.0612246865099002</v>
      </c>
      <c r="AO99" s="2">
        <f t="shared" si="143"/>
        <v>1.2448155777029071</v>
      </c>
      <c r="AP99" s="2">
        <f t="shared" si="143"/>
        <v>1.291264465319885</v>
      </c>
      <c r="AQ99" s="2">
        <f t="shared" si="143"/>
        <v>1.4494462513533883</v>
      </c>
      <c r="AR99" s="2">
        <f t="shared" si="143"/>
        <v>1.5768119073687679</v>
      </c>
      <c r="AS99" s="2">
        <f t="shared" si="143"/>
        <v>1.7328222483708597</v>
      </c>
      <c r="AT99" s="2">
        <f t="shared" si="143"/>
        <v>1.7893120588488898</v>
      </c>
      <c r="AU99" s="2">
        <f t="shared" si="143"/>
        <v>1.6897071216553872</v>
      </c>
      <c r="AV99" s="2">
        <f t="shared" si="143"/>
        <v>1.9097602285262409</v>
      </c>
      <c r="AW99" s="2">
        <f t="shared" si="143"/>
        <v>2.034825309643872</v>
      </c>
      <c r="AX99" s="6">
        <f t="shared" si="19"/>
        <v>0.1034825309643872</v>
      </c>
    </row>
    <row r="100" spans="1:50" x14ac:dyDescent="0.25">
      <c r="A100" t="str">
        <f t="shared" si="11"/>
        <v>Other Community, Social and Personal Services</v>
      </c>
      <c r="C100">
        <f t="shared" ref="C100:M100" si="144">C38/$C38</f>
        <v>1</v>
      </c>
      <c r="D100" s="2">
        <f t="shared" si="144"/>
        <v>0.9718973791555624</v>
      </c>
      <c r="E100" s="2">
        <f t="shared" si="144"/>
        <v>0.96842147933652101</v>
      </c>
      <c r="F100" s="2">
        <f t="shared" si="144"/>
        <v>0.92285715643059751</v>
      </c>
      <c r="G100" s="2">
        <f t="shared" si="144"/>
        <v>0.93563184069170779</v>
      </c>
      <c r="H100" s="2">
        <f t="shared" si="144"/>
        <v>0.92734240676603885</v>
      </c>
      <c r="I100" s="2">
        <f t="shared" si="144"/>
        <v>0.94097858407073531</v>
      </c>
      <c r="J100" s="2">
        <f t="shared" si="144"/>
        <v>0.94469760957311322</v>
      </c>
      <c r="K100" s="2">
        <f t="shared" si="144"/>
        <v>0.95319356479757777</v>
      </c>
      <c r="L100" s="2">
        <f t="shared" si="144"/>
        <v>0.97190977998668981</v>
      </c>
      <c r="M100" s="2">
        <f t="shared" si="144"/>
        <v>0.95024343604950046</v>
      </c>
      <c r="N100" s="6">
        <f t="shared" si="13"/>
        <v>-4.9756563950499547E-3</v>
      </c>
      <c r="O100">
        <f t="shared" ref="O100:Y100" si="145">O38/$O38</f>
        <v>1</v>
      </c>
      <c r="P100" s="2">
        <f t="shared" si="145"/>
        <v>1.0086280876318026</v>
      </c>
      <c r="Q100" s="2">
        <f t="shared" si="145"/>
        <v>1.0024403169195157</v>
      </c>
      <c r="R100" s="2">
        <f t="shared" si="145"/>
        <v>0.98797042691309644</v>
      </c>
      <c r="S100" s="2">
        <f t="shared" si="145"/>
        <v>0.99176218474687827</v>
      </c>
      <c r="T100" s="2">
        <f t="shared" si="145"/>
        <v>1.0058212519111436</v>
      </c>
      <c r="U100" s="2">
        <f t="shared" si="145"/>
        <v>1.0198268112571418</v>
      </c>
      <c r="V100" s="2">
        <f t="shared" si="145"/>
        <v>1.011068780710378</v>
      </c>
      <c r="W100" s="2">
        <f t="shared" si="145"/>
        <v>1.002442202639078</v>
      </c>
      <c r="X100" s="2">
        <f t="shared" si="145"/>
        <v>1.0288318748472509</v>
      </c>
      <c r="Y100" s="2">
        <f t="shared" si="145"/>
        <v>1.0313123020542285</v>
      </c>
      <c r="Z100" s="6">
        <f t="shared" si="15"/>
        <v>3.1312302054228524E-3</v>
      </c>
      <c r="AA100">
        <f t="shared" ref="AA100:AK100" si="146">AA38/$AA38</f>
        <v>1</v>
      </c>
      <c r="AB100" s="2">
        <f t="shared" si="146"/>
        <v>0.99269898022444536</v>
      </c>
      <c r="AC100" s="2">
        <f t="shared" si="146"/>
        <v>1.0110958675522612</v>
      </c>
      <c r="AD100" s="2">
        <f t="shared" si="146"/>
        <v>1.0037977086827667</v>
      </c>
      <c r="AE100" s="2">
        <f t="shared" si="146"/>
        <v>1.0586567436712933</v>
      </c>
      <c r="AF100" s="2">
        <f t="shared" si="146"/>
        <v>1.1487249030864695</v>
      </c>
      <c r="AG100" s="2">
        <f t="shared" si="146"/>
        <v>1.2977170281968169</v>
      </c>
      <c r="AH100" s="2">
        <f t="shared" si="146"/>
        <v>1.4185073236642545</v>
      </c>
      <c r="AI100" s="2">
        <f t="shared" si="146"/>
        <v>1.4441393335471009</v>
      </c>
      <c r="AJ100" s="2">
        <f t="shared" si="146"/>
        <v>1.5983339187090995</v>
      </c>
      <c r="AK100" s="2">
        <f t="shared" si="146"/>
        <v>1.6329450582801461</v>
      </c>
      <c r="AL100" s="6">
        <f t="shared" si="17"/>
        <v>6.3294505828014616E-2</v>
      </c>
      <c r="AM100">
        <f t="shared" ref="AM100:AW100" si="147">AM38/$AM38</f>
        <v>1</v>
      </c>
      <c r="AN100" s="2">
        <f t="shared" si="147"/>
        <v>0.96630676223567924</v>
      </c>
      <c r="AO100" s="2">
        <f t="shared" si="147"/>
        <v>0.97082384310025904</v>
      </c>
      <c r="AP100" s="2">
        <f t="shared" si="147"/>
        <v>0.8564437747793463</v>
      </c>
      <c r="AQ100" s="2">
        <f t="shared" si="147"/>
        <v>0.90893962045579113</v>
      </c>
      <c r="AR100" s="2">
        <f t="shared" si="147"/>
        <v>1.0050292998787855</v>
      </c>
      <c r="AS100" s="2">
        <f t="shared" si="147"/>
        <v>1.0973525697022877</v>
      </c>
      <c r="AT100" s="2">
        <f t="shared" si="147"/>
        <v>1.1547061703080903</v>
      </c>
      <c r="AU100" s="2">
        <f t="shared" si="147"/>
        <v>1.1534020616976983</v>
      </c>
      <c r="AV100" s="2">
        <f t="shared" si="147"/>
        <v>1.1420434927068799</v>
      </c>
      <c r="AW100" s="2">
        <f t="shared" si="147"/>
        <v>1.3078500325117768</v>
      </c>
      <c r="AX100" s="6">
        <f t="shared" si="19"/>
        <v>3.0785003251177678E-2</v>
      </c>
    </row>
    <row r="101" spans="1:50" x14ac:dyDescent="0.25">
      <c r="A101" t="str">
        <f t="shared" si="11"/>
        <v>Private Households with Employed Persons</v>
      </c>
      <c r="C101">
        <f t="shared" ref="C101:M101" si="148">C39/$C39</f>
        <v>1</v>
      </c>
      <c r="D101" s="2">
        <f t="shared" si="148"/>
        <v>0.98915115196849979</v>
      </c>
      <c r="E101" s="2">
        <f t="shared" si="148"/>
        <v>0.94234863463594132</v>
      </c>
      <c r="F101" s="2">
        <f t="shared" si="148"/>
        <v>0.8959909320617</v>
      </c>
      <c r="G101" s="2">
        <f t="shared" si="148"/>
        <v>0.88092254299482253</v>
      </c>
      <c r="H101" s="2">
        <f t="shared" si="148"/>
        <v>0.90380125201156236</v>
      </c>
      <c r="I101" s="2">
        <f t="shared" si="148"/>
        <v>0.89634267191590045</v>
      </c>
      <c r="J101" s="2">
        <f t="shared" si="148"/>
        <v>0.88549192004444566</v>
      </c>
      <c r="K101" s="2">
        <f t="shared" si="148"/>
        <v>0.81789540324731458</v>
      </c>
      <c r="L101" s="2">
        <f t="shared" si="148"/>
        <v>0.81529976782221814</v>
      </c>
      <c r="M101" s="2">
        <f t="shared" si="148"/>
        <v>0.6028262770022339</v>
      </c>
      <c r="N101" s="6">
        <f t="shared" si="13"/>
        <v>-3.9717372299776607E-2</v>
      </c>
      <c r="O101">
        <f t="shared" ref="O101:Y101" si="149">O39/$O39</f>
        <v>1</v>
      </c>
      <c r="P101" s="2">
        <f t="shared" si="149"/>
        <v>0.94802848310399968</v>
      </c>
      <c r="Q101" s="2">
        <f t="shared" si="149"/>
        <v>0.91533282346759837</v>
      </c>
      <c r="R101" s="2">
        <f t="shared" si="149"/>
        <v>0.85538549375766448</v>
      </c>
      <c r="S101" s="2">
        <f t="shared" si="149"/>
        <v>0.87226306878998205</v>
      </c>
      <c r="T101" s="2">
        <f t="shared" si="149"/>
        <v>0.87602249083945516</v>
      </c>
      <c r="U101" s="2">
        <f t="shared" si="149"/>
        <v>0.90474890568423094</v>
      </c>
      <c r="V101" s="2">
        <f t="shared" si="149"/>
        <v>0.92277153027262271</v>
      </c>
      <c r="W101" s="2">
        <f t="shared" si="149"/>
        <v>0.91487134188114738</v>
      </c>
      <c r="X101" s="2">
        <f t="shared" si="149"/>
        <v>0.89091221546852495</v>
      </c>
      <c r="Y101" s="2">
        <f t="shared" si="149"/>
        <v>0.85371099644494075</v>
      </c>
      <c r="Z101" s="6">
        <f t="shared" si="15"/>
        <v>-1.4628900355505925E-2</v>
      </c>
      <c r="AA101">
        <f t="shared" ref="AA101:AK101" si="150">AA39/$AA39</f>
        <v>1</v>
      </c>
      <c r="AB101" s="2">
        <f t="shared" si="150"/>
        <v>0.84260184472503818</v>
      </c>
      <c r="AC101" s="2">
        <f t="shared" si="150"/>
        <v>0.8003265574621764</v>
      </c>
      <c r="AD101" s="2">
        <f t="shared" si="150"/>
        <v>0.66994882374294706</v>
      </c>
      <c r="AE101" s="2">
        <f t="shared" si="150"/>
        <v>0.6399844893506923</v>
      </c>
      <c r="AF101" s="2">
        <f t="shared" si="150"/>
        <v>0.70629214268983165</v>
      </c>
      <c r="AG101" s="2">
        <f t="shared" si="150"/>
        <v>0.72253538643370385</v>
      </c>
      <c r="AH101" s="2">
        <f t="shared" si="150"/>
        <v>0.8207307117804834</v>
      </c>
      <c r="AI101" s="2">
        <f t="shared" si="150"/>
        <v>0.75184387565388322</v>
      </c>
      <c r="AJ101" s="2">
        <f t="shared" si="150"/>
        <v>0.7013232630082421</v>
      </c>
      <c r="AK101" s="2">
        <f t="shared" si="150"/>
        <v>0.77624017926830802</v>
      </c>
      <c r="AL101" s="6">
        <f t="shared" si="17"/>
        <v>-2.2375982073169199E-2</v>
      </c>
      <c r="AM101">
        <f t="shared" ref="AM101:AW101" si="151">AM39/$AM39</f>
        <v>1</v>
      </c>
      <c r="AN101" s="2">
        <f t="shared" si="151"/>
        <v>0.75069776329537585</v>
      </c>
      <c r="AO101" s="2">
        <f t="shared" si="151"/>
        <v>0.62141408170838053</v>
      </c>
      <c r="AP101" s="2">
        <f t="shared" si="151"/>
        <v>0.45392850288134751</v>
      </c>
      <c r="AQ101" s="2">
        <f t="shared" si="151"/>
        <v>0.45239205997883553</v>
      </c>
      <c r="AR101" s="2">
        <f t="shared" si="151"/>
        <v>0.52940839441042919</v>
      </c>
      <c r="AS101" s="2">
        <f t="shared" si="151"/>
        <v>0.56729318427662057</v>
      </c>
      <c r="AT101" s="2">
        <f t="shared" si="151"/>
        <v>0.61594637846358979</v>
      </c>
      <c r="AU101" s="2">
        <f t="shared" si="151"/>
        <v>0.61389639024939469</v>
      </c>
      <c r="AV101" s="2">
        <f t="shared" si="151"/>
        <v>0.46915571126016875</v>
      </c>
      <c r="AW101" s="2">
        <f t="shared" si="151"/>
        <v>0.89155275318635729</v>
      </c>
      <c r="AX101" s="6">
        <f t="shared" si="19"/>
        <v>-1.0844724681364271E-2</v>
      </c>
    </row>
  </sheetData>
  <dataConsolidate/>
  <dataValidations count="1">
    <dataValidation type="list" allowBlank="1" showInputMessage="1" showErrorMessage="1" sqref="A41">
      <formula1>$A$5:$A$39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171"/>
  <sheetViews>
    <sheetView topLeftCell="AK154" workbookViewId="0">
      <selection activeCell="BC192" sqref="BC192"/>
    </sheetView>
  </sheetViews>
  <sheetFormatPr defaultRowHeight="15" x14ac:dyDescent="0.25"/>
  <sheetData>
    <row r="1" spans="1:57" s="10" customFormat="1" x14ac:dyDescent="0.25">
      <c r="A1" s="10" t="s">
        <v>13</v>
      </c>
      <c r="P1" s="10" t="s">
        <v>13</v>
      </c>
      <c r="AD1" s="10" t="s">
        <v>13</v>
      </c>
      <c r="AR1" s="10" t="s">
        <v>13</v>
      </c>
    </row>
    <row r="3" spans="1:57" x14ac:dyDescent="0.25">
      <c r="B3" s="11" t="s">
        <v>10</v>
      </c>
      <c r="D3">
        <v>1999</v>
      </c>
      <c r="E3">
        <v>2000</v>
      </c>
      <c r="F3">
        <v>2001</v>
      </c>
      <c r="G3">
        <v>2002</v>
      </c>
      <c r="H3">
        <v>2003</v>
      </c>
      <c r="I3">
        <v>2004</v>
      </c>
      <c r="J3">
        <v>2005</v>
      </c>
      <c r="K3">
        <v>2006</v>
      </c>
      <c r="L3">
        <v>2007</v>
      </c>
      <c r="M3">
        <v>2008</v>
      </c>
      <c r="N3">
        <v>2009</v>
      </c>
      <c r="P3" s="11" t="s">
        <v>11</v>
      </c>
      <c r="R3">
        <v>1999</v>
      </c>
      <c r="S3">
        <v>2000</v>
      </c>
      <c r="T3">
        <v>2001</v>
      </c>
      <c r="U3">
        <v>2002</v>
      </c>
      <c r="V3">
        <v>2003</v>
      </c>
      <c r="W3">
        <v>2004</v>
      </c>
      <c r="X3">
        <v>2005</v>
      </c>
      <c r="Y3">
        <v>2006</v>
      </c>
      <c r="Z3">
        <v>2007</v>
      </c>
      <c r="AA3">
        <v>2008</v>
      </c>
      <c r="AB3">
        <v>2009</v>
      </c>
      <c r="AD3" s="11" t="s">
        <v>12</v>
      </c>
      <c r="AF3">
        <v>1999</v>
      </c>
      <c r="AG3">
        <v>2000</v>
      </c>
      <c r="AH3">
        <v>2001</v>
      </c>
      <c r="AI3">
        <v>2002</v>
      </c>
      <c r="AJ3">
        <v>2003</v>
      </c>
      <c r="AK3">
        <v>2004</v>
      </c>
      <c r="AL3">
        <v>2005</v>
      </c>
      <c r="AM3">
        <v>2006</v>
      </c>
      <c r="AN3">
        <v>2007</v>
      </c>
      <c r="AO3">
        <v>2008</v>
      </c>
      <c r="AP3">
        <v>2009</v>
      </c>
      <c r="AR3" s="11" t="s">
        <v>52</v>
      </c>
      <c r="AT3">
        <v>1999</v>
      </c>
      <c r="AU3">
        <v>2000</v>
      </c>
      <c r="AV3">
        <v>2001</v>
      </c>
      <c r="AW3">
        <v>2002</v>
      </c>
      <c r="AX3">
        <v>2003</v>
      </c>
      <c r="AY3">
        <v>2004</v>
      </c>
      <c r="AZ3">
        <v>2005</v>
      </c>
      <c r="BA3">
        <v>2006</v>
      </c>
      <c r="BB3">
        <v>2007</v>
      </c>
      <c r="BC3">
        <v>2008</v>
      </c>
      <c r="BD3">
        <v>2009</v>
      </c>
    </row>
    <row r="4" spans="1:57" x14ac:dyDescent="0.25">
      <c r="B4" t="s">
        <v>15</v>
      </c>
      <c r="D4">
        <v>1084283.6238890789</v>
      </c>
      <c r="E4">
        <v>1094635.9395741222</v>
      </c>
      <c r="F4">
        <v>1174975.1317068117</v>
      </c>
      <c r="G4">
        <v>1232093.6840982891</v>
      </c>
      <c r="H4">
        <v>1106793.9939062567</v>
      </c>
      <c r="I4">
        <v>1238079.4575801746</v>
      </c>
      <c r="J4">
        <v>1171709.0258174643</v>
      </c>
      <c r="K4">
        <v>1177824.9286688392</v>
      </c>
      <c r="L4">
        <v>1177824.9286688392</v>
      </c>
      <c r="M4">
        <v>1102798.6726929992</v>
      </c>
      <c r="N4">
        <v>1069815.1595093927</v>
      </c>
      <c r="P4" t="str">
        <f t="shared" ref="P4:P39" si="0">B4</f>
        <v>Agriculture, Hunting, Forestry and Fishing</v>
      </c>
      <c r="R4" s="9">
        <v>54414.284017930673</v>
      </c>
      <c r="S4" s="9">
        <v>55203.553466319434</v>
      </c>
      <c r="T4" s="9">
        <v>59813.187826327216</v>
      </c>
      <c r="U4" s="9">
        <v>59999.790538528243</v>
      </c>
      <c r="V4" s="9">
        <v>59999.790538528243</v>
      </c>
      <c r="W4" s="9">
        <v>53610.341513820655</v>
      </c>
      <c r="X4" s="9">
        <v>60085.666411952836</v>
      </c>
      <c r="Y4" s="9">
        <v>62002.359291229943</v>
      </c>
      <c r="Z4" s="9">
        <v>56759.930027759328</v>
      </c>
      <c r="AA4" s="9">
        <v>53903.110021593857</v>
      </c>
      <c r="AB4" s="9">
        <v>50208.398008032978</v>
      </c>
      <c r="AD4" t="str">
        <f>P4</f>
        <v>Agriculture, Hunting, Forestry and Fishing</v>
      </c>
      <c r="AF4" s="8">
        <f>R4/D4</f>
        <v>5.0184548414333702E-2</v>
      </c>
      <c r="AG4" s="8">
        <f t="shared" ref="AG4:AP4" si="1">S4/E4</f>
        <v>5.0430971129814053E-2</v>
      </c>
      <c r="AH4" s="8">
        <f t="shared" si="1"/>
        <v>5.0905918101807314E-2</v>
      </c>
      <c r="AI4" s="8">
        <f t="shared" si="1"/>
        <v>4.8697425620227282E-2</v>
      </c>
      <c r="AJ4" s="8">
        <f t="shared" si="1"/>
        <v>5.4210441029561733E-2</v>
      </c>
      <c r="AK4" s="8">
        <f t="shared" si="1"/>
        <v>4.3301212362090259E-2</v>
      </c>
      <c r="AL4" s="8">
        <f t="shared" si="1"/>
        <v>5.1280364909737697E-2</v>
      </c>
      <c r="AM4" s="8">
        <f t="shared" si="1"/>
        <v>5.2641405171568345E-2</v>
      </c>
      <c r="AN4" s="8">
        <f t="shared" si="1"/>
        <v>4.8190464173575087E-2</v>
      </c>
      <c r="AO4" s="8">
        <f t="shared" si="1"/>
        <v>4.8878468351765583E-2</v>
      </c>
      <c r="AP4" s="8">
        <f t="shared" si="1"/>
        <v>4.693184384399459E-2</v>
      </c>
      <c r="AR4" t="s">
        <v>15</v>
      </c>
      <c r="AT4">
        <f>AF4/$AF4</f>
        <v>1</v>
      </c>
      <c r="AU4">
        <f t="shared" ref="AU4:BD4" si="2">AG4/$AF4</f>
        <v>1.0049103304356919</v>
      </c>
      <c r="AV4">
        <f t="shared" si="2"/>
        <v>1.0143743385218462</v>
      </c>
      <c r="AW4">
        <f t="shared" si="2"/>
        <v>0.97036691888052007</v>
      </c>
      <c r="AX4">
        <f t="shared" si="2"/>
        <v>1.0802217563459864</v>
      </c>
      <c r="AY4">
        <f t="shared" si="2"/>
        <v>0.8628395338857443</v>
      </c>
      <c r="AZ4">
        <f t="shared" si="2"/>
        <v>1.0218357349030365</v>
      </c>
      <c r="BA4">
        <f t="shared" si="2"/>
        <v>1.0489564384828243</v>
      </c>
      <c r="BB4">
        <f t="shared" si="2"/>
        <v>0.960264975898656</v>
      </c>
      <c r="BC4">
        <f t="shared" si="2"/>
        <v>0.97397445819807205</v>
      </c>
      <c r="BD4">
        <f t="shared" si="2"/>
        <v>0.93518513819265381</v>
      </c>
      <c r="BE4" s="6">
        <f>AVERAGE(AU4-AT4,AV4-AU4,AW4-AV4,AX4-AW4,AY4-AX4,AZ4-AY4,BA4-AZ4,BB4-BA4,BC4-BB4,BD4-BC4)</f>
        <v>-6.481486180734619E-3</v>
      </c>
    </row>
    <row r="5" spans="1:57" x14ac:dyDescent="0.25">
      <c r="B5" t="s">
        <v>16</v>
      </c>
      <c r="D5">
        <v>2597584.7229197612</v>
      </c>
      <c r="E5">
        <v>1915005.2703463603</v>
      </c>
      <c r="F5">
        <v>1748258.5151388901</v>
      </c>
      <c r="G5">
        <v>1770380.1226332553</v>
      </c>
      <c r="H5">
        <v>1734572.7374881185</v>
      </c>
      <c r="I5">
        <v>1715649.5023603453</v>
      </c>
      <c r="J5">
        <v>1705057.6649778481</v>
      </c>
      <c r="K5">
        <v>1816295.2445532451</v>
      </c>
      <c r="L5">
        <v>1816295.2445532451</v>
      </c>
      <c r="M5">
        <v>1870083.8426471576</v>
      </c>
      <c r="N5">
        <v>1844158.067564657</v>
      </c>
      <c r="P5" t="str">
        <f t="shared" si="0"/>
        <v>Mining and Quarrying</v>
      </c>
      <c r="R5" s="9">
        <v>156524.95451385702</v>
      </c>
      <c r="S5" s="9">
        <v>123366.56159828904</v>
      </c>
      <c r="T5" s="9">
        <v>110124.86556741016</v>
      </c>
      <c r="U5" s="9">
        <v>114462.76258040679</v>
      </c>
      <c r="V5" s="9">
        <v>114462.76258040679</v>
      </c>
      <c r="W5" s="9">
        <v>109684.25740877577</v>
      </c>
      <c r="X5" s="9">
        <v>106738.11594556304</v>
      </c>
      <c r="Y5" s="9">
        <v>110516.74639734172</v>
      </c>
      <c r="Z5" s="9">
        <v>111766.34473904017</v>
      </c>
      <c r="AA5" s="9">
        <v>111605.14056250287</v>
      </c>
      <c r="AB5" s="9">
        <v>110990.29959573413</v>
      </c>
      <c r="AD5" t="str">
        <f t="shared" ref="AD5:AD39" si="3">P5</f>
        <v>Mining and Quarrying</v>
      </c>
      <c r="AF5" s="8">
        <f t="shared" ref="AF5:AF37" si="4">R5/D5</f>
        <v>6.0257882306113349E-2</v>
      </c>
      <c r="AG5" s="8">
        <f t="shared" ref="AG5:AG37" si="5">S5/E5</f>
        <v>6.4421003695711063E-2</v>
      </c>
      <c r="AH5" s="8">
        <f t="shared" ref="AH5:AH37" si="6">T5/F5</f>
        <v>6.2991179287155544E-2</v>
      </c>
      <c r="AI5" s="8">
        <f t="shared" ref="AI5:AI37" si="7">U5/G5</f>
        <v>6.4654342373747065E-2</v>
      </c>
      <c r="AJ5" s="8">
        <f t="shared" ref="AJ5:AJ37" si="8">V5/H5</f>
        <v>6.5989024332391732E-2</v>
      </c>
      <c r="AK5" s="8">
        <f t="shared" ref="AK5:AK37" si="9">W5/I5</f>
        <v>6.3931623130409246E-2</v>
      </c>
      <c r="AL5" s="8">
        <f t="shared" ref="AL5:AL37" si="10">X5/J5</f>
        <v>6.2600883323761236E-2</v>
      </c>
      <c r="AM5" s="8">
        <f t="shared" ref="AM5:AM37" si="11">Y5/K5</f>
        <v>6.0847346668314144E-2</v>
      </c>
      <c r="AN5" s="8">
        <f t="shared" ref="AN5:AN37" si="12">Z5/L5</f>
        <v>6.1535339628404621E-2</v>
      </c>
      <c r="AO5" s="8">
        <f t="shared" ref="AO5:AO37" si="13">AA5/M5</f>
        <v>5.9679217593005124E-2</v>
      </c>
      <c r="AP5" s="8">
        <f t="shared" ref="AP5:AP37" si="14">AB5/N5</f>
        <v>6.0184808204811202E-2</v>
      </c>
      <c r="AR5" t="s">
        <v>16</v>
      </c>
      <c r="AT5">
        <f t="shared" ref="AT5:AT23" si="15">AF5/$AF5</f>
        <v>1</v>
      </c>
      <c r="AU5">
        <f t="shared" ref="AU5:AU24" si="16">AG5/$AF5</f>
        <v>1.0690884118437622</v>
      </c>
      <c r="AV5">
        <f t="shared" ref="AV5:AV24" si="17">AH5/$AF5</f>
        <v>1.0453599907005842</v>
      </c>
      <c r="AW5">
        <f t="shared" ref="AW5:AW24" si="18">AI5/$AF5</f>
        <v>1.0729607463684081</v>
      </c>
      <c r="AX5">
        <f t="shared" ref="AX5:AX24" si="19">AJ5/$AF5</f>
        <v>1.0951102462772233</v>
      </c>
      <c r="AY5">
        <f t="shared" ref="AY5:AY24" si="20">AK5/$AF5</f>
        <v>1.060966975334996</v>
      </c>
      <c r="AZ5">
        <f t="shared" ref="AZ5:AZ24" si="21">AL5/$AF5</f>
        <v>1.0388828967759822</v>
      </c>
      <c r="BA5">
        <f t="shared" ref="BA5:BA24" si="22">AM5/$AF5</f>
        <v>1.0097823610728018</v>
      </c>
      <c r="BB5">
        <f t="shared" ref="BB5:BB24" si="23">AN5/$AF5</f>
        <v>1.0211998376544618</v>
      </c>
      <c r="BC5">
        <f t="shared" ref="BC5:BC24" si="24">AO5/$AF5</f>
        <v>0.99039686276778571</v>
      </c>
      <c r="BD5">
        <f t="shared" ref="BD5:BD24" si="25">AP5/$AF5</f>
        <v>0.99878731049772163</v>
      </c>
      <c r="BE5" s="6">
        <f t="shared" ref="BE5:BE37" si="26">AVERAGE(AU5-AT5,AV5-AU5,AW5-AV5,AX5-AW5,AY5-AX5,AZ5-AY5,BA5-AZ5,BB5-BA5,BC5-BB5,BD5-BC5)</f>
        <v>-1.2126895022783746E-4</v>
      </c>
    </row>
    <row r="6" spans="1:57" x14ac:dyDescent="0.25">
      <c r="B6" t="s">
        <v>17</v>
      </c>
      <c r="D6">
        <v>1210051.2246676816</v>
      </c>
      <c r="E6">
        <v>1319428.0729102797</v>
      </c>
      <c r="F6">
        <v>1333411.9021875295</v>
      </c>
      <c r="G6">
        <v>1328768.2667666508</v>
      </c>
      <c r="H6">
        <v>1404221.8450421982</v>
      </c>
      <c r="I6">
        <v>1443533.4053400587</v>
      </c>
      <c r="J6">
        <v>1370053.4746200358</v>
      </c>
      <c r="K6">
        <v>1501911.4381535065</v>
      </c>
      <c r="L6">
        <v>1501911.4381535065</v>
      </c>
      <c r="M6">
        <v>1469577.6556183437</v>
      </c>
      <c r="N6">
        <v>1331368.8301320912</v>
      </c>
      <c r="P6" t="str">
        <f t="shared" si="0"/>
        <v>Food, Beverages and Tobacco</v>
      </c>
      <c r="R6" s="9">
        <v>52296.164019494812</v>
      </c>
      <c r="S6" s="9">
        <v>57631.761254015291</v>
      </c>
      <c r="T6" s="9">
        <v>59826.221659158684</v>
      </c>
      <c r="U6" s="9">
        <v>60388.021987033921</v>
      </c>
      <c r="V6" s="9">
        <v>60388.021987033921</v>
      </c>
      <c r="W6" s="9">
        <v>63155.67591604231</v>
      </c>
      <c r="X6" s="9">
        <v>62401.508068350588</v>
      </c>
      <c r="Y6" s="9">
        <v>68577.936944403074</v>
      </c>
      <c r="Z6" s="9">
        <v>68591.234166623806</v>
      </c>
      <c r="AA6" s="9">
        <v>66963.044042765265</v>
      </c>
      <c r="AB6" s="9">
        <v>60827.878576490708</v>
      </c>
      <c r="AD6" t="str">
        <f t="shared" si="3"/>
        <v>Food, Beverages and Tobacco</v>
      </c>
      <c r="AF6" s="8">
        <f t="shared" si="4"/>
        <v>4.3218140648431637E-2</v>
      </c>
      <c r="AG6" s="8">
        <f t="shared" si="5"/>
        <v>4.3679350498353552E-2</v>
      </c>
      <c r="AH6" s="8">
        <f t="shared" si="6"/>
        <v>4.4867022381464235E-2</v>
      </c>
      <c r="AI6" s="8">
        <f t="shared" si="7"/>
        <v>4.5446616612826479E-2</v>
      </c>
      <c r="AJ6" s="8">
        <f t="shared" si="8"/>
        <v>4.3004616542779393E-2</v>
      </c>
      <c r="AK6" s="8">
        <f t="shared" si="9"/>
        <v>4.375075469844391E-2</v>
      </c>
      <c r="AL6" s="8">
        <f t="shared" si="10"/>
        <v>4.5546768227901997E-2</v>
      </c>
      <c r="AM6" s="8">
        <f t="shared" si="11"/>
        <v>4.5660439891658848E-2</v>
      </c>
      <c r="AN6" s="8">
        <f t="shared" si="12"/>
        <v>4.566929342448571E-2</v>
      </c>
      <c r="AO6" s="8">
        <f t="shared" si="13"/>
        <v>4.5566182764659485E-2</v>
      </c>
      <c r="AP6" s="8">
        <f t="shared" si="14"/>
        <v>4.5688224930469264E-2</v>
      </c>
      <c r="AR6" t="s">
        <v>17</v>
      </c>
      <c r="AT6">
        <f t="shared" si="15"/>
        <v>1</v>
      </c>
      <c r="AU6">
        <f t="shared" si="16"/>
        <v>1.010671672658797</v>
      </c>
      <c r="AV6">
        <f t="shared" si="17"/>
        <v>1.0381525375292247</v>
      </c>
      <c r="AW6">
        <f t="shared" si="18"/>
        <v>1.0515634391243927</v>
      </c>
      <c r="AX6">
        <f t="shared" si="19"/>
        <v>0.99505938704329722</v>
      </c>
      <c r="AY6">
        <f t="shared" si="20"/>
        <v>1.0123238538729593</v>
      </c>
      <c r="AZ6">
        <f t="shared" si="21"/>
        <v>1.0538807904396708</v>
      </c>
      <c r="BA6">
        <f t="shared" si="22"/>
        <v>1.0565109744793206</v>
      </c>
      <c r="BB6">
        <f t="shared" si="23"/>
        <v>1.0567158313448413</v>
      </c>
      <c r="BC6">
        <f t="shared" si="24"/>
        <v>1.0543300123743999</v>
      </c>
      <c r="BD6">
        <f t="shared" si="25"/>
        <v>1.0571538767049495</v>
      </c>
      <c r="BE6" s="6">
        <f t="shared" si="26"/>
        <v>5.7153876704949536E-3</v>
      </c>
    </row>
    <row r="7" spans="1:57" x14ac:dyDescent="0.25">
      <c r="B7" t="s">
        <v>18</v>
      </c>
      <c r="D7">
        <v>453144.09824933496</v>
      </c>
      <c r="E7">
        <v>457264.56269345601</v>
      </c>
      <c r="F7">
        <v>432053.73689304158</v>
      </c>
      <c r="G7">
        <v>413248.87042704743</v>
      </c>
      <c r="H7">
        <v>373764.78386292048</v>
      </c>
      <c r="I7">
        <v>332472.22286659997</v>
      </c>
      <c r="J7">
        <v>310849.06345669349</v>
      </c>
      <c r="K7">
        <v>316831.11380025279</v>
      </c>
      <c r="L7">
        <v>316831.11380025279</v>
      </c>
      <c r="M7">
        <v>289322.17254132102</v>
      </c>
      <c r="N7">
        <v>255337.10647535275</v>
      </c>
      <c r="P7" t="str">
        <f t="shared" si="0"/>
        <v>Textiles and Textile Products</v>
      </c>
      <c r="R7" s="9">
        <v>18958.363839586105</v>
      </c>
      <c r="S7" s="9">
        <v>19412.300090764453</v>
      </c>
      <c r="T7" s="9">
        <v>18291.901952931239</v>
      </c>
      <c r="U7" s="9">
        <v>17629.86507906935</v>
      </c>
      <c r="V7" s="9">
        <v>17629.86507906935</v>
      </c>
      <c r="W7" s="9">
        <v>15653.144299541947</v>
      </c>
      <c r="X7" s="9">
        <v>12305.160810657848</v>
      </c>
      <c r="Y7" s="9">
        <v>12412.596852529081</v>
      </c>
      <c r="Z7" s="9">
        <v>11999.957318758516</v>
      </c>
      <c r="AA7" s="9">
        <v>10126.701668037946</v>
      </c>
      <c r="AB7" s="9">
        <v>8786.2708179209312</v>
      </c>
      <c r="AD7" t="str">
        <f t="shared" si="3"/>
        <v>Textiles and Textile Products</v>
      </c>
      <c r="AF7" s="8">
        <f t="shared" si="4"/>
        <v>4.1837384427667386E-2</v>
      </c>
      <c r="AG7" s="8">
        <f t="shared" si="5"/>
        <v>4.2453104120771759E-2</v>
      </c>
      <c r="AH7" s="8">
        <f t="shared" si="6"/>
        <v>4.2337099279526766E-2</v>
      </c>
      <c r="AI7" s="8">
        <f t="shared" si="7"/>
        <v>4.2661617104605309E-2</v>
      </c>
      <c r="AJ7" s="8">
        <f t="shared" si="8"/>
        <v>4.7168341802728969E-2</v>
      </c>
      <c r="AK7" s="8">
        <f t="shared" si="9"/>
        <v>4.7081058876375856E-2</v>
      </c>
      <c r="AL7" s="8">
        <f t="shared" si="10"/>
        <v>3.958564543776457E-2</v>
      </c>
      <c r="AM7" s="8">
        <f t="shared" si="11"/>
        <v>3.9177329220117706E-2</v>
      </c>
      <c r="AN7" s="8">
        <f t="shared" si="12"/>
        <v>3.7874933351160482E-2</v>
      </c>
      <c r="AO7" s="8">
        <f t="shared" si="13"/>
        <v>3.5001471125036744E-2</v>
      </c>
      <c r="AP7" s="8">
        <f t="shared" si="14"/>
        <v>3.4410473821081915E-2</v>
      </c>
      <c r="AR7" t="s">
        <v>18</v>
      </c>
      <c r="AT7">
        <f t="shared" si="15"/>
        <v>1</v>
      </c>
      <c r="AU7">
        <f t="shared" si="16"/>
        <v>1.014716973862668</v>
      </c>
      <c r="AV7">
        <f t="shared" si="17"/>
        <v>1.011944218279786</v>
      </c>
      <c r="AW7">
        <f t="shared" si="18"/>
        <v>1.0197008653436006</v>
      </c>
      <c r="AX7">
        <f t="shared" si="19"/>
        <v>1.1274209047240578</v>
      </c>
      <c r="AY7">
        <f t="shared" si="20"/>
        <v>1.1253346622988407</v>
      </c>
      <c r="AZ7">
        <f t="shared" si="21"/>
        <v>0.94617878195048633</v>
      </c>
      <c r="BA7">
        <f t="shared" si="22"/>
        <v>0.93641918002429991</v>
      </c>
      <c r="BB7">
        <f t="shared" si="23"/>
        <v>0.90528922563604375</v>
      </c>
      <c r="BC7">
        <f t="shared" si="24"/>
        <v>0.83660753662913023</v>
      </c>
      <c r="BD7">
        <f t="shared" si="25"/>
        <v>0.82248147898858615</v>
      </c>
      <c r="BE7" s="6">
        <f t="shared" si="26"/>
        <v>-1.7751852101141385E-2</v>
      </c>
    </row>
    <row r="8" spans="1:57" x14ac:dyDescent="0.25">
      <c r="B8" t="s">
        <v>19</v>
      </c>
      <c r="D8">
        <v>15232.506207169499</v>
      </c>
      <c r="E8">
        <v>13407.457539491679</v>
      </c>
      <c r="F8">
        <v>11634.661711713712</v>
      </c>
      <c r="G8">
        <v>10742.525685697423</v>
      </c>
      <c r="H8">
        <v>9695.741432532237</v>
      </c>
      <c r="I8">
        <v>8358.1870777940785</v>
      </c>
      <c r="J8">
        <v>7242.2755349007248</v>
      </c>
      <c r="K8">
        <v>7475.659855245889</v>
      </c>
      <c r="L8">
        <v>7475.659855245889</v>
      </c>
      <c r="M8">
        <v>4256.8960799419074</v>
      </c>
      <c r="N8">
        <v>3453.1633108988281</v>
      </c>
      <c r="P8" t="str">
        <f t="shared" si="0"/>
        <v>Leather, Leather and Footwear</v>
      </c>
      <c r="R8" s="9">
        <v>595.59190111016699</v>
      </c>
      <c r="S8" s="9">
        <v>541.72651757957669</v>
      </c>
      <c r="T8" s="9">
        <v>482.93790709516423</v>
      </c>
      <c r="U8" s="9">
        <v>487.26637974723076</v>
      </c>
      <c r="V8" s="9">
        <v>487.26637974723076</v>
      </c>
      <c r="W8" s="9">
        <v>406.52472892165497</v>
      </c>
      <c r="X8" s="9">
        <v>264.02675266920573</v>
      </c>
      <c r="Y8" s="9">
        <v>248.7695407786531</v>
      </c>
      <c r="Z8" s="9">
        <v>207.63272442951308</v>
      </c>
      <c r="AA8" s="9">
        <v>164.86518680726513</v>
      </c>
      <c r="AB8" s="9">
        <v>152.73017214721176</v>
      </c>
      <c r="AD8" t="str">
        <f t="shared" si="3"/>
        <v>Leather, Leather and Footwear</v>
      </c>
      <c r="AF8" s="8">
        <f t="shared" si="4"/>
        <v>3.910005963626912E-2</v>
      </c>
      <c r="AG8" s="8">
        <f t="shared" si="5"/>
        <v>4.0404865425373956E-2</v>
      </c>
      <c r="AH8" s="8">
        <f t="shared" si="6"/>
        <v>4.1508547395834039E-2</v>
      </c>
      <c r="AI8" s="8">
        <f t="shared" si="7"/>
        <v>4.5358642278693941E-2</v>
      </c>
      <c r="AJ8" s="8">
        <f t="shared" si="8"/>
        <v>5.0255711039518862E-2</v>
      </c>
      <c r="AK8" s="8">
        <f t="shared" si="9"/>
        <v>4.863790737607495E-2</v>
      </c>
      <c r="AL8" s="8">
        <f t="shared" si="10"/>
        <v>3.6456325280204205E-2</v>
      </c>
      <c r="AM8" s="8">
        <f t="shared" si="11"/>
        <v>3.3277268575038793E-2</v>
      </c>
      <c r="AN8" s="8">
        <f t="shared" si="12"/>
        <v>2.7774501308243865E-2</v>
      </c>
      <c r="AO8" s="8">
        <f t="shared" si="13"/>
        <v>3.8728966766206567E-2</v>
      </c>
      <c r="AP8" s="8">
        <f t="shared" si="14"/>
        <v>4.4229061413101088E-2</v>
      </c>
      <c r="AR8" t="s">
        <v>19</v>
      </c>
      <c r="AT8">
        <f t="shared" si="15"/>
        <v>1</v>
      </c>
      <c r="AU8">
        <f t="shared" si="16"/>
        <v>1.0333709411505476</v>
      </c>
      <c r="AV8">
        <f t="shared" si="17"/>
        <v>1.0615980584676861</v>
      </c>
      <c r="AW8">
        <f t="shared" si="18"/>
        <v>1.1600658080996729</v>
      </c>
      <c r="AX8">
        <f t="shared" si="19"/>
        <v>1.2853103424144598</v>
      </c>
      <c r="AY8">
        <f t="shared" si="20"/>
        <v>1.243934352748622</v>
      </c>
      <c r="AZ8">
        <f t="shared" si="21"/>
        <v>0.93238541371398331</v>
      </c>
      <c r="BA8">
        <f t="shared" si="22"/>
        <v>0.85107973963729922</v>
      </c>
      <c r="BB8">
        <f t="shared" si="23"/>
        <v>0.71034421856687668</v>
      </c>
      <c r="BC8">
        <f t="shared" si="24"/>
        <v>0.99050914823366842</v>
      </c>
      <c r="BD8">
        <f t="shared" si="25"/>
        <v>1.1311763159582069</v>
      </c>
      <c r="BE8" s="6">
        <f t="shared" si="26"/>
        <v>1.3117631595820689E-2</v>
      </c>
    </row>
    <row r="9" spans="1:57" x14ac:dyDescent="0.25">
      <c r="B9" t="s">
        <v>20</v>
      </c>
      <c r="D9">
        <v>740453.25824995956</v>
      </c>
      <c r="E9">
        <v>698171.41008863691</v>
      </c>
      <c r="F9">
        <v>667805.38158415258</v>
      </c>
      <c r="G9">
        <v>631441.62259019259</v>
      </c>
      <c r="H9">
        <v>611448.72284591338</v>
      </c>
      <c r="I9">
        <v>630502.01019519463</v>
      </c>
      <c r="J9">
        <v>614830.89284271304</v>
      </c>
      <c r="K9">
        <v>615556.50980129046</v>
      </c>
      <c r="L9">
        <v>615556.50980129046</v>
      </c>
      <c r="M9">
        <v>619721.03825940541</v>
      </c>
      <c r="N9">
        <v>562447.76516196236</v>
      </c>
      <c r="P9" t="str">
        <f t="shared" si="0"/>
        <v>Wood and Products of Wood and Cork</v>
      </c>
      <c r="R9" s="9">
        <v>17179.296943451693</v>
      </c>
      <c r="S9" s="9">
        <v>14629.021140207058</v>
      </c>
      <c r="T9" s="9">
        <v>14543.078467041252</v>
      </c>
      <c r="U9" s="9">
        <v>14190.467955219088</v>
      </c>
      <c r="V9" s="9">
        <v>14190.467955219088</v>
      </c>
      <c r="W9" s="9">
        <v>12923.139960992283</v>
      </c>
      <c r="X9" s="9">
        <v>12673.448261425281</v>
      </c>
      <c r="Y9" s="9">
        <v>13067.657965876067</v>
      </c>
      <c r="Z9" s="9">
        <v>12829.033532460628</v>
      </c>
      <c r="AA9" s="9">
        <v>16184.144030920839</v>
      </c>
      <c r="AB9" s="9">
        <v>14534.016583127095</v>
      </c>
      <c r="AD9" t="str">
        <f t="shared" si="3"/>
        <v>Wood and Products of Wood and Cork</v>
      </c>
      <c r="AF9" s="8">
        <f t="shared" si="4"/>
        <v>2.3201055234809118E-2</v>
      </c>
      <c r="AG9" s="8">
        <f t="shared" si="5"/>
        <v>2.0953337430918029E-2</v>
      </c>
      <c r="AH9" s="8">
        <f t="shared" si="6"/>
        <v>2.1777420290538085E-2</v>
      </c>
      <c r="AI9" s="8">
        <f t="shared" si="7"/>
        <v>2.2473127281361912E-2</v>
      </c>
      <c r="AJ9" s="8">
        <f t="shared" si="8"/>
        <v>2.3207944386851097E-2</v>
      </c>
      <c r="AK9" s="8">
        <f t="shared" si="9"/>
        <v>2.0496588039412372E-2</v>
      </c>
      <c r="AL9" s="8">
        <f t="shared" si="10"/>
        <v>2.0612900895120474E-2</v>
      </c>
      <c r="AM9" s="8">
        <f t="shared" si="11"/>
        <v>2.1229014327367728E-2</v>
      </c>
      <c r="AN9" s="8">
        <f t="shared" si="12"/>
        <v>2.0841357906525925E-2</v>
      </c>
      <c r="AO9" s="8">
        <f t="shared" si="13"/>
        <v>2.6115208346608385E-2</v>
      </c>
      <c r="AP9" s="8">
        <f t="shared" si="14"/>
        <v>2.5840651316201571E-2</v>
      </c>
      <c r="AR9" t="s">
        <v>20</v>
      </c>
      <c r="AT9">
        <f t="shared" si="15"/>
        <v>1</v>
      </c>
      <c r="AU9">
        <f t="shared" si="16"/>
        <v>0.90312001841542178</v>
      </c>
      <c r="AV9">
        <f t="shared" si="17"/>
        <v>0.93863921576570719</v>
      </c>
      <c r="AW9">
        <f t="shared" si="18"/>
        <v>0.96862522216855562</v>
      </c>
      <c r="AX9">
        <f t="shared" si="19"/>
        <v>1.0002969327029421</v>
      </c>
      <c r="AY9">
        <f t="shared" si="20"/>
        <v>0.88343344007305469</v>
      </c>
      <c r="AZ9">
        <f t="shared" si="21"/>
        <v>0.88844669720860059</v>
      </c>
      <c r="BA9">
        <f t="shared" si="22"/>
        <v>0.91500210281458716</v>
      </c>
      <c r="BB9">
        <f t="shared" si="23"/>
        <v>0.89829353430688441</v>
      </c>
      <c r="BC9">
        <f t="shared" si="24"/>
        <v>1.1256043349022802</v>
      </c>
      <c r="BD9">
        <f t="shared" si="25"/>
        <v>1.1137705183957409</v>
      </c>
      <c r="BE9" s="6">
        <f t="shared" si="26"/>
        <v>1.1377051839574093E-2</v>
      </c>
    </row>
    <row r="10" spans="1:57" x14ac:dyDescent="0.25">
      <c r="B10" t="s">
        <v>21</v>
      </c>
      <c r="D10">
        <v>2618277.359929591</v>
      </c>
      <c r="E10">
        <v>2770272.6155789746</v>
      </c>
      <c r="F10">
        <v>2540325.2529479079</v>
      </c>
      <c r="G10">
        <v>2515099.9850897589</v>
      </c>
      <c r="H10">
        <v>2520764.7690047007</v>
      </c>
      <c r="I10">
        <v>2645390.1052969163</v>
      </c>
      <c r="J10">
        <v>2580436.1986786439</v>
      </c>
      <c r="K10">
        <v>2715673.9982881239</v>
      </c>
      <c r="L10">
        <v>2715673.9982881239</v>
      </c>
      <c r="M10">
        <v>2532872.5712419273</v>
      </c>
      <c r="N10">
        <v>2237660.2028289172</v>
      </c>
      <c r="P10" t="str">
        <f t="shared" si="0"/>
        <v>Pulp, Paper, Paper , Printing and Publishing</v>
      </c>
      <c r="R10" s="9">
        <v>59466.883031568192</v>
      </c>
      <c r="S10" s="9">
        <v>73896.77304627269</v>
      </c>
      <c r="T10" s="9">
        <v>68540.903710111364</v>
      </c>
      <c r="U10" s="9">
        <v>72181.693786921795</v>
      </c>
      <c r="V10" s="9">
        <v>72181.693786921795</v>
      </c>
      <c r="W10" s="9">
        <v>70928.11209460102</v>
      </c>
      <c r="X10" s="9">
        <v>70486.866935304613</v>
      </c>
      <c r="Y10" s="9">
        <v>73009.045335570801</v>
      </c>
      <c r="Z10" s="9">
        <v>70824.562419003647</v>
      </c>
      <c r="AA10" s="9">
        <v>67391.729253572674</v>
      </c>
      <c r="AB10" s="9">
        <v>61251.972798782932</v>
      </c>
      <c r="AD10" t="str">
        <f t="shared" si="3"/>
        <v>Pulp, Paper, Paper , Printing and Publishing</v>
      </c>
      <c r="AF10" s="8">
        <f t="shared" si="4"/>
        <v>2.2712216796301265E-2</v>
      </c>
      <c r="AG10" s="8">
        <f t="shared" si="5"/>
        <v>2.6674910126427611E-2</v>
      </c>
      <c r="AH10" s="8">
        <f t="shared" si="6"/>
        <v>2.6981152760093777E-2</v>
      </c>
      <c r="AI10" s="8">
        <f t="shared" si="7"/>
        <v>2.8699333710323956E-2</v>
      </c>
      <c r="AJ10" s="8">
        <f t="shared" si="8"/>
        <v>2.8634839186292671E-2</v>
      </c>
      <c r="AK10" s="8">
        <f t="shared" si="9"/>
        <v>2.681196695813607E-2</v>
      </c>
      <c r="AL10" s="8">
        <f t="shared" si="10"/>
        <v>2.7315872785926121E-2</v>
      </c>
      <c r="AM10" s="8">
        <f t="shared" si="11"/>
        <v>2.6884318729565267E-2</v>
      </c>
      <c r="AN10" s="8">
        <f t="shared" si="12"/>
        <v>2.6079920661923797E-2</v>
      </c>
      <c r="AO10" s="8">
        <f t="shared" si="13"/>
        <v>2.6606837635155454E-2</v>
      </c>
      <c r="AP10" s="8">
        <f t="shared" si="14"/>
        <v>2.737322347751743E-2</v>
      </c>
      <c r="AR10" t="s">
        <v>21</v>
      </c>
      <c r="AT10">
        <f t="shared" si="15"/>
        <v>1</v>
      </c>
      <c r="AU10">
        <f t="shared" si="16"/>
        <v>1.1744740887983987</v>
      </c>
      <c r="AV10">
        <f t="shared" si="17"/>
        <v>1.1879576970438095</v>
      </c>
      <c r="AW10">
        <f t="shared" si="18"/>
        <v>1.2636077740768001</v>
      </c>
      <c r="AX10">
        <f t="shared" si="19"/>
        <v>1.2607681338686376</v>
      </c>
      <c r="AY10">
        <f t="shared" si="20"/>
        <v>1.1805085870130678</v>
      </c>
      <c r="AZ10">
        <f t="shared" si="21"/>
        <v>1.2026951411618514</v>
      </c>
      <c r="BA10">
        <f t="shared" si="22"/>
        <v>1.183694175283825</v>
      </c>
      <c r="BB10">
        <f t="shared" si="23"/>
        <v>1.1482771979426936</v>
      </c>
      <c r="BC10">
        <f t="shared" si="24"/>
        <v>1.1714769136709031</v>
      </c>
      <c r="BD10">
        <f t="shared" si="25"/>
        <v>1.205220244374174</v>
      </c>
      <c r="BE10" s="6">
        <f t="shared" si="26"/>
        <v>2.0522024437417397E-2</v>
      </c>
    </row>
    <row r="11" spans="1:57" x14ac:dyDescent="0.25">
      <c r="B11" t="s">
        <v>22</v>
      </c>
      <c r="D11">
        <v>3333296.5961054554</v>
      </c>
      <c r="E11">
        <v>3393144.3681185464</v>
      </c>
      <c r="F11">
        <v>3221376.9549821713</v>
      </c>
      <c r="G11">
        <v>3152739.2322137253</v>
      </c>
      <c r="H11">
        <v>3197137.4874856337</v>
      </c>
      <c r="I11">
        <v>3139869.0066218018</v>
      </c>
      <c r="J11">
        <v>3066688.6625701124</v>
      </c>
      <c r="K11">
        <v>3191608.2105392842</v>
      </c>
      <c r="L11">
        <v>3191608.2105392842</v>
      </c>
      <c r="M11">
        <v>3064767.6700856681</v>
      </c>
      <c r="N11">
        <v>2919486.2418061998</v>
      </c>
      <c r="P11" t="str">
        <f t="shared" si="0"/>
        <v>Coke, Refined Petroleum and Nuclear Fuel</v>
      </c>
      <c r="R11" s="9">
        <v>211658.9678459155</v>
      </c>
      <c r="S11" s="9">
        <v>211485.75647663116</v>
      </c>
      <c r="T11" s="9">
        <v>200826.9487066959</v>
      </c>
      <c r="U11" s="9">
        <v>198007.36784068571</v>
      </c>
      <c r="V11" s="9">
        <v>198007.36784068571</v>
      </c>
      <c r="W11" s="9">
        <v>201155.93163915386</v>
      </c>
      <c r="X11" s="9">
        <v>196275.66225736085</v>
      </c>
      <c r="Y11" s="9">
        <v>202359.05987079706</v>
      </c>
      <c r="Z11" s="9">
        <v>199820.01525848283</v>
      </c>
      <c r="AA11" s="9">
        <v>195413.88877886871</v>
      </c>
      <c r="AB11" s="9">
        <v>186436.66085323761</v>
      </c>
      <c r="AD11" t="str">
        <f t="shared" si="3"/>
        <v>Coke, Refined Petroleum and Nuclear Fuel</v>
      </c>
      <c r="AF11" s="8">
        <f t="shared" si="4"/>
        <v>6.3498390180223629E-2</v>
      </c>
      <c r="AG11" s="8">
        <f t="shared" si="5"/>
        <v>6.2327367636849831E-2</v>
      </c>
      <c r="AH11" s="8">
        <f t="shared" si="6"/>
        <v>6.2341958582679241E-2</v>
      </c>
      <c r="AI11" s="8">
        <f t="shared" si="7"/>
        <v>6.2804866897175307E-2</v>
      </c>
      <c r="AJ11" s="8">
        <f t="shared" si="8"/>
        <v>6.1932703431032993E-2</v>
      </c>
      <c r="AK11" s="8">
        <f t="shared" si="9"/>
        <v>6.4065071254542041E-2</v>
      </c>
      <c r="AL11" s="8">
        <f t="shared" si="10"/>
        <v>6.4002474282103122E-2</v>
      </c>
      <c r="AM11" s="8">
        <f t="shared" si="11"/>
        <v>6.3403477658244459E-2</v>
      </c>
      <c r="AN11" s="8">
        <f t="shared" si="12"/>
        <v>6.2607939971654397E-2</v>
      </c>
      <c r="AO11" s="8">
        <f t="shared" si="13"/>
        <v>6.3761403739098568E-2</v>
      </c>
      <c r="AP11" s="8">
        <f t="shared" si="14"/>
        <v>6.3859407242109409E-2</v>
      </c>
      <c r="AR11" t="s">
        <v>22</v>
      </c>
      <c r="AT11">
        <f t="shared" si="15"/>
        <v>1</v>
      </c>
      <c r="AU11">
        <f t="shared" si="16"/>
        <v>0.98155823257802044</v>
      </c>
      <c r="AV11">
        <f t="shared" si="17"/>
        <v>0.98178801707787933</v>
      </c>
      <c r="AW11">
        <f t="shared" si="18"/>
        <v>0.98907809660874968</v>
      </c>
      <c r="AX11">
        <f t="shared" si="19"/>
        <v>0.97534289066625401</v>
      </c>
      <c r="AY11">
        <f t="shared" si="20"/>
        <v>1.0089243376518686</v>
      </c>
      <c r="AZ11">
        <f t="shared" si="21"/>
        <v>1.0079385335667375</v>
      </c>
      <c r="BA11">
        <f t="shared" si="22"/>
        <v>0.99850527672103517</v>
      </c>
      <c r="BB11">
        <f t="shared" si="23"/>
        <v>0.98597680656089204</v>
      </c>
      <c r="BC11">
        <f t="shared" si="24"/>
        <v>1.0041420508162244</v>
      </c>
      <c r="BD11">
        <f t="shared" si="25"/>
        <v>1.0056854521958922</v>
      </c>
      <c r="BE11" s="6">
        <f t="shared" si="26"/>
        <v>5.6854521958922262E-4</v>
      </c>
    </row>
    <row r="12" spans="1:57" x14ac:dyDescent="0.25">
      <c r="B12" t="s">
        <v>23</v>
      </c>
      <c r="D12">
        <v>2850195.0961131845</v>
      </c>
      <c r="E12">
        <v>3998187.665043178</v>
      </c>
      <c r="F12">
        <v>3870952.5161007033</v>
      </c>
      <c r="G12">
        <v>3780186.8551791837</v>
      </c>
      <c r="H12">
        <v>3648222.5557446913</v>
      </c>
      <c r="I12">
        <v>3642189.3927260195</v>
      </c>
      <c r="J12">
        <v>3453662.396550315</v>
      </c>
      <c r="K12">
        <v>3319679.0407740762</v>
      </c>
      <c r="L12">
        <v>3319679.0407740762</v>
      </c>
      <c r="M12">
        <v>3348703.3132366166</v>
      </c>
      <c r="N12">
        <v>2983411.1882572928</v>
      </c>
      <c r="P12" t="str">
        <f t="shared" si="0"/>
        <v>Chemicals and Chemical Products</v>
      </c>
      <c r="R12" s="9">
        <v>140582.07183387404</v>
      </c>
      <c r="S12" s="9">
        <v>195458.64949192706</v>
      </c>
      <c r="T12" s="9">
        <v>188790.19644664114</v>
      </c>
      <c r="U12" s="9">
        <v>181973.00652475518</v>
      </c>
      <c r="V12" s="9">
        <v>181973.00652475518</v>
      </c>
      <c r="W12" s="9">
        <v>175864.03244086105</v>
      </c>
      <c r="X12" s="9">
        <v>166849.93578308358</v>
      </c>
      <c r="Y12" s="9">
        <v>157082.60180193945</v>
      </c>
      <c r="Z12" s="9">
        <v>154629.18822695155</v>
      </c>
      <c r="AA12" s="9">
        <v>150477.60887339571</v>
      </c>
      <c r="AB12" s="9">
        <v>133562.75560652037</v>
      </c>
      <c r="AD12" t="str">
        <f t="shared" si="3"/>
        <v>Chemicals and Chemical Products</v>
      </c>
      <c r="AF12" s="8">
        <f t="shared" si="4"/>
        <v>4.9323666308171685E-2</v>
      </c>
      <c r="AG12" s="8">
        <f t="shared" si="5"/>
        <v>4.8886812192647851E-2</v>
      </c>
      <c r="AH12" s="8">
        <f t="shared" si="6"/>
        <v>4.8770992581643371E-2</v>
      </c>
      <c r="AI12" s="8">
        <f t="shared" si="7"/>
        <v>4.8138627400239858E-2</v>
      </c>
      <c r="AJ12" s="8">
        <f t="shared" si="8"/>
        <v>4.9879908296222367E-2</v>
      </c>
      <c r="AK12" s="8">
        <f t="shared" si="9"/>
        <v>4.8285251939969687E-2</v>
      </c>
      <c r="AL12" s="8">
        <f t="shared" si="10"/>
        <v>4.8311014982165418E-2</v>
      </c>
      <c r="AM12" s="8">
        <f t="shared" si="11"/>
        <v>4.7318611188782646E-2</v>
      </c>
      <c r="AN12" s="8">
        <f t="shared" si="12"/>
        <v>4.6579559748913382E-2</v>
      </c>
      <c r="AO12" s="8">
        <f t="shared" si="13"/>
        <v>4.493608265581308E-2</v>
      </c>
      <c r="AP12" s="8">
        <f t="shared" si="14"/>
        <v>4.4768470444913326E-2</v>
      </c>
      <c r="AR12" t="s">
        <v>23</v>
      </c>
      <c r="AT12">
        <f t="shared" si="15"/>
        <v>1</v>
      </c>
      <c r="AU12">
        <f t="shared" si="16"/>
        <v>0.99114311347428241</v>
      </c>
      <c r="AV12">
        <f t="shared" si="17"/>
        <v>0.98879495852811838</v>
      </c>
      <c r="AW12">
        <f t="shared" si="18"/>
        <v>0.97597423312922915</v>
      </c>
      <c r="AX12">
        <f t="shared" si="19"/>
        <v>1.0112773852733354</v>
      </c>
      <c r="AY12">
        <f t="shared" si="20"/>
        <v>0.9789469346882278</v>
      </c>
      <c r="AZ12">
        <f t="shared" si="21"/>
        <v>0.97946926086801267</v>
      </c>
      <c r="BA12">
        <f t="shared" si="22"/>
        <v>0.95934902513406928</v>
      </c>
      <c r="BB12">
        <f t="shared" si="23"/>
        <v>0.94436531659846068</v>
      </c>
      <c r="BC12">
        <f t="shared" si="24"/>
        <v>0.91104506252748507</v>
      </c>
      <c r="BD12">
        <f t="shared" si="25"/>
        <v>0.90764685182164417</v>
      </c>
      <c r="BE12" s="6">
        <f t="shared" si="26"/>
        <v>-9.2353148178355819E-3</v>
      </c>
    </row>
    <row r="13" spans="1:57" x14ac:dyDescent="0.25">
      <c r="B13" t="s">
        <v>24</v>
      </c>
      <c r="D13">
        <v>405441.37597660796</v>
      </c>
      <c r="E13">
        <v>349128.47189244651</v>
      </c>
      <c r="F13">
        <v>270204.62583986297</v>
      </c>
      <c r="G13">
        <v>298731.5943263736</v>
      </c>
      <c r="H13">
        <v>180860.73075691628</v>
      </c>
      <c r="I13">
        <v>171553.8680459364</v>
      </c>
      <c r="J13">
        <v>163772.32373767457</v>
      </c>
      <c r="K13">
        <v>167076.57771456512</v>
      </c>
      <c r="L13">
        <v>167076.57771456512</v>
      </c>
      <c r="M13">
        <v>102284.27848308059</v>
      </c>
      <c r="N13">
        <v>102834.67245630454</v>
      </c>
      <c r="P13" t="str">
        <f t="shared" si="0"/>
        <v>Rubber and Plastics</v>
      </c>
      <c r="R13" s="9">
        <v>8564.9606211184873</v>
      </c>
      <c r="S13" s="9">
        <v>7950.144951766033</v>
      </c>
      <c r="T13" s="9">
        <v>7331.6338096005302</v>
      </c>
      <c r="U13" s="9">
        <v>8662.0926383708666</v>
      </c>
      <c r="V13" s="9">
        <v>8662.0926383708666</v>
      </c>
      <c r="W13" s="9">
        <v>8303.5312503496771</v>
      </c>
      <c r="X13" s="9">
        <v>6758.7174351349822</v>
      </c>
      <c r="Y13" s="9">
        <v>6723.434266995393</v>
      </c>
      <c r="Z13" s="9">
        <v>5328.0780621223803</v>
      </c>
      <c r="AA13" s="9">
        <v>4848.4168338694026</v>
      </c>
      <c r="AB13" s="9">
        <v>4943.9475021156686</v>
      </c>
      <c r="AD13" t="str">
        <f t="shared" si="3"/>
        <v>Rubber and Plastics</v>
      </c>
      <c r="AF13" s="8">
        <f t="shared" si="4"/>
        <v>2.1125028496382779E-2</v>
      </c>
      <c r="AG13" s="8">
        <f t="shared" si="5"/>
        <v>2.277140248308129E-2</v>
      </c>
      <c r="AH13" s="8">
        <f t="shared" si="6"/>
        <v>2.7133635432080389E-2</v>
      </c>
      <c r="AI13" s="8">
        <f t="shared" si="7"/>
        <v>2.899623877381801E-2</v>
      </c>
      <c r="AJ13" s="8">
        <f t="shared" si="8"/>
        <v>4.7893716906480102E-2</v>
      </c>
      <c r="AK13" s="8">
        <f t="shared" si="9"/>
        <v>4.8401888834860129E-2</v>
      </c>
      <c r="AL13" s="8">
        <f t="shared" si="10"/>
        <v>4.1268984165852625E-2</v>
      </c>
      <c r="AM13" s="8">
        <f t="shared" si="11"/>
        <v>4.0241632663087931E-2</v>
      </c>
      <c r="AN13" s="8">
        <f t="shared" si="12"/>
        <v>3.1890035904523426E-2</v>
      </c>
      <c r="AO13" s="8">
        <f t="shared" si="13"/>
        <v>4.740138861781585E-2</v>
      </c>
      <c r="AP13" s="8">
        <f t="shared" si="14"/>
        <v>4.8076659204767731E-2</v>
      </c>
      <c r="AR13" t="s">
        <v>24</v>
      </c>
      <c r="AT13">
        <f t="shared" si="15"/>
        <v>1</v>
      </c>
      <c r="AU13">
        <f t="shared" si="16"/>
        <v>1.0779347581462633</v>
      </c>
      <c r="AV13">
        <f t="shared" si="17"/>
        <v>1.2844307138675084</v>
      </c>
      <c r="AW13">
        <f t="shared" si="18"/>
        <v>1.3726011673206979</v>
      </c>
      <c r="AX13">
        <f t="shared" si="19"/>
        <v>2.2671551384974888</v>
      </c>
      <c r="AY13">
        <f t="shared" si="20"/>
        <v>2.2912105819477566</v>
      </c>
      <c r="AZ13">
        <f t="shared" si="21"/>
        <v>1.9535587453962051</v>
      </c>
      <c r="BA13">
        <f t="shared" si="22"/>
        <v>1.9049267871983449</v>
      </c>
      <c r="BB13">
        <f t="shared" si="23"/>
        <v>1.5095854620969591</v>
      </c>
      <c r="BC13">
        <f t="shared" si="24"/>
        <v>2.243849688814969</v>
      </c>
      <c r="BD13">
        <f t="shared" si="25"/>
        <v>2.2758151172671721</v>
      </c>
      <c r="BE13" s="6">
        <f t="shared" si="26"/>
        <v>0.12758151172671722</v>
      </c>
    </row>
    <row r="14" spans="1:57" x14ac:dyDescent="0.25">
      <c r="B14" t="s">
        <v>9</v>
      </c>
      <c r="D14">
        <v>1013632.6884688437</v>
      </c>
      <c r="E14">
        <v>1086411.8848785122</v>
      </c>
      <c r="F14">
        <v>1046070.9685126134</v>
      </c>
      <c r="G14">
        <v>1028036.0734023219</v>
      </c>
      <c r="H14">
        <v>1046576.522978351</v>
      </c>
      <c r="I14">
        <v>1144640.761768101</v>
      </c>
      <c r="J14">
        <v>1099074.9711568304</v>
      </c>
      <c r="K14">
        <v>1224938.0597139059</v>
      </c>
      <c r="L14">
        <v>1224938.0597139059</v>
      </c>
      <c r="M14">
        <v>1198776.5150612353</v>
      </c>
      <c r="N14">
        <v>1018163.6720635886</v>
      </c>
      <c r="P14" t="str">
        <f t="shared" si="0"/>
        <v>Other Non-Metallic Mineral</v>
      </c>
      <c r="R14" s="9">
        <v>126125.63790988756</v>
      </c>
      <c r="S14" s="9">
        <v>128152.10366993879</v>
      </c>
      <c r="T14" s="9">
        <v>124949.81119169472</v>
      </c>
      <c r="U14" s="9">
        <v>125285.8739835271</v>
      </c>
      <c r="V14" s="9">
        <v>125285.8739835271</v>
      </c>
      <c r="W14" s="9">
        <v>125489.08893418295</v>
      </c>
      <c r="X14" s="9">
        <v>136150.66015261973</v>
      </c>
      <c r="Y14" s="9">
        <v>145214.42807497224</v>
      </c>
      <c r="Z14" s="9">
        <v>143964.45801172912</v>
      </c>
      <c r="AA14" s="9">
        <v>134959.2153699474</v>
      </c>
      <c r="AB14" s="9">
        <v>109713.41359040714</v>
      </c>
      <c r="AD14" t="str">
        <f t="shared" si="3"/>
        <v>Other Non-Metallic Mineral</v>
      </c>
      <c r="AF14" s="8">
        <f t="shared" si="4"/>
        <v>0.12442933159585483</v>
      </c>
      <c r="AG14" s="8">
        <f t="shared" si="5"/>
        <v>0.11795904063058862</v>
      </c>
      <c r="AH14" s="8">
        <f t="shared" si="6"/>
        <v>0.11944678224782231</v>
      </c>
      <c r="AI14" s="8">
        <f t="shared" si="7"/>
        <v>0.12186914177912946</v>
      </c>
      <c r="AJ14" s="8">
        <f t="shared" si="8"/>
        <v>0.11971018958746384</v>
      </c>
      <c r="AK14" s="8">
        <f t="shared" si="9"/>
        <v>0.1096318540502985</v>
      </c>
      <c r="AL14" s="8">
        <f t="shared" si="10"/>
        <v>0.12387750037589744</v>
      </c>
      <c r="AM14" s="8">
        <f t="shared" si="11"/>
        <v>0.11854838448638638</v>
      </c>
      <c r="AN14" s="8">
        <f t="shared" si="12"/>
        <v>0.11752794916450973</v>
      </c>
      <c r="AO14" s="8">
        <f t="shared" si="13"/>
        <v>0.11258079689945667</v>
      </c>
      <c r="AP14" s="8">
        <f t="shared" si="14"/>
        <v>0.10775616592963168</v>
      </c>
      <c r="AR14" t="s">
        <v>9</v>
      </c>
      <c r="AT14">
        <f t="shared" si="15"/>
        <v>1</v>
      </c>
      <c r="AU14">
        <f t="shared" si="16"/>
        <v>0.94800027547940513</v>
      </c>
      <c r="AV14">
        <f t="shared" si="17"/>
        <v>0.95995679407636947</v>
      </c>
      <c r="AW14">
        <f t="shared" si="18"/>
        <v>0.97942454738050955</v>
      </c>
      <c r="AX14">
        <f t="shared" si="19"/>
        <v>0.96207371728300595</v>
      </c>
      <c r="AY14">
        <f t="shared" si="20"/>
        <v>0.88107725601533904</v>
      </c>
      <c r="AZ14">
        <f t="shared" si="21"/>
        <v>0.99556510339740689</v>
      </c>
      <c r="BA14">
        <f t="shared" si="22"/>
        <v>0.95273664951789905</v>
      </c>
      <c r="BB14">
        <f t="shared" si="23"/>
        <v>0.94453572688342713</v>
      </c>
      <c r="BC14">
        <f t="shared" si="24"/>
        <v>0.90477699635257969</v>
      </c>
      <c r="BD14">
        <f t="shared" si="25"/>
        <v>0.866002931524398</v>
      </c>
      <c r="BE14" s="6">
        <f t="shared" si="26"/>
        <v>-1.33997068475602E-2</v>
      </c>
    </row>
    <row r="15" spans="1:57" x14ac:dyDescent="0.25">
      <c r="B15" t="s">
        <v>25</v>
      </c>
      <c r="D15">
        <v>2279918.2133142315</v>
      </c>
      <c r="E15">
        <v>2558668.1022484186</v>
      </c>
      <c r="F15">
        <v>2303117.3876498537</v>
      </c>
      <c r="G15">
        <v>2204971.7585966261</v>
      </c>
      <c r="H15">
        <v>2114925.4455150343</v>
      </c>
      <c r="I15">
        <v>2164891.6763729597</v>
      </c>
      <c r="J15">
        <v>2010164.4011390065</v>
      </c>
      <c r="K15">
        <v>1997462.3377770446</v>
      </c>
      <c r="L15">
        <v>1997462.3377770446</v>
      </c>
      <c r="M15">
        <v>1949746.808544161</v>
      </c>
      <c r="N15">
        <v>1669489.8027990381</v>
      </c>
      <c r="P15" t="str">
        <f t="shared" si="0"/>
        <v>Basic Metals and Fabricated Metal</v>
      </c>
      <c r="R15" s="9">
        <v>184526.17365235588</v>
      </c>
      <c r="S15" s="9">
        <v>195189.57637035064</v>
      </c>
      <c r="T15" s="9">
        <v>169386.30298025903</v>
      </c>
      <c r="U15" s="9">
        <v>161967.24995689504</v>
      </c>
      <c r="V15" s="9">
        <v>161967.24995689504</v>
      </c>
      <c r="W15" s="9">
        <v>153922.01716492543</v>
      </c>
      <c r="X15" s="9">
        <v>140462.98958069697</v>
      </c>
      <c r="Y15" s="9">
        <v>142139.78039324415</v>
      </c>
      <c r="Z15" s="9">
        <v>144792.46365582917</v>
      </c>
      <c r="AA15" s="9">
        <v>137737.39623575564</v>
      </c>
      <c r="AB15" s="9">
        <v>101056.5242895821</v>
      </c>
      <c r="AD15" t="str">
        <f t="shared" si="3"/>
        <v>Basic Metals and Fabricated Metal</v>
      </c>
      <c r="AF15" s="8">
        <f t="shared" si="4"/>
        <v>8.0935435567277267E-2</v>
      </c>
      <c r="AG15" s="8">
        <f t="shared" si="5"/>
        <v>7.6285617583159243E-2</v>
      </c>
      <c r="AH15" s="8">
        <f t="shared" si="6"/>
        <v>7.3546534748323941E-2</v>
      </c>
      <c r="AI15" s="8">
        <f t="shared" si="7"/>
        <v>7.3455475937696607E-2</v>
      </c>
      <c r="AJ15" s="8">
        <f t="shared" si="8"/>
        <v>7.6582959602839423E-2</v>
      </c>
      <c r="AK15" s="8">
        <f t="shared" si="9"/>
        <v>7.109917731440725E-2</v>
      </c>
      <c r="AL15" s="8">
        <f t="shared" si="10"/>
        <v>6.9876369067677913E-2</v>
      </c>
      <c r="AM15" s="8">
        <f t="shared" si="11"/>
        <v>7.1160180447472188E-2</v>
      </c>
      <c r="AN15" s="8">
        <f t="shared" si="12"/>
        <v>7.2488207120324083E-2</v>
      </c>
      <c r="AO15" s="8">
        <f t="shared" si="13"/>
        <v>7.0643734679889825E-2</v>
      </c>
      <c r="AP15" s="8">
        <f t="shared" si="14"/>
        <v>6.0531381575468418E-2</v>
      </c>
      <c r="AR15" t="s">
        <v>25</v>
      </c>
      <c r="AT15">
        <f t="shared" si="15"/>
        <v>1</v>
      </c>
      <c r="AU15">
        <f t="shared" si="16"/>
        <v>0.94254904602010969</v>
      </c>
      <c r="AV15">
        <f t="shared" si="17"/>
        <v>0.90870623272532669</v>
      </c>
      <c r="AW15">
        <f t="shared" si="18"/>
        <v>0.90758115308636389</v>
      </c>
      <c r="AX15">
        <f t="shared" si="19"/>
        <v>0.94622286352162932</v>
      </c>
      <c r="AY15">
        <f t="shared" si="20"/>
        <v>0.87846784064448924</v>
      </c>
      <c r="AZ15">
        <f t="shared" si="21"/>
        <v>0.86335939972292419</v>
      </c>
      <c r="BA15">
        <f t="shared" si="22"/>
        <v>0.87922156653275274</v>
      </c>
      <c r="BB15">
        <f t="shared" si="23"/>
        <v>0.89563003661194285</v>
      </c>
      <c r="BC15">
        <f t="shared" si="24"/>
        <v>0.87284060664833873</v>
      </c>
      <c r="BD15">
        <f t="shared" si="25"/>
        <v>0.74789714976145327</v>
      </c>
      <c r="BE15" s="6">
        <f t="shared" si="26"/>
        <v>-2.5210285023854674E-2</v>
      </c>
    </row>
    <row r="16" spans="1:57" x14ac:dyDescent="0.25">
      <c r="B16" t="s">
        <v>26</v>
      </c>
      <c r="D16">
        <v>432751.61341010185</v>
      </c>
      <c r="E16">
        <v>467374.00394741195</v>
      </c>
      <c r="F16">
        <v>470028.4498171364</v>
      </c>
      <c r="G16">
        <v>467168.04898652539</v>
      </c>
      <c r="H16">
        <v>391735.21561186813</v>
      </c>
      <c r="I16">
        <v>372198.18434439594</v>
      </c>
      <c r="J16">
        <v>409842.3541250925</v>
      </c>
      <c r="K16">
        <v>436986.97451449127</v>
      </c>
      <c r="L16">
        <v>436986.97451449127</v>
      </c>
      <c r="M16">
        <v>404235.02261934901</v>
      </c>
      <c r="N16">
        <v>378127.48211292853</v>
      </c>
      <c r="P16" t="str">
        <f t="shared" si="0"/>
        <v>Machinery, Nec</v>
      </c>
      <c r="R16" s="9">
        <v>20095.374597102029</v>
      </c>
      <c r="S16" s="9">
        <v>20920.797082667617</v>
      </c>
      <c r="T16" s="9">
        <v>21284.298946131741</v>
      </c>
      <c r="U16" s="9">
        <v>21509.199944838401</v>
      </c>
      <c r="V16" s="9">
        <v>21509.199944838401</v>
      </c>
      <c r="W16" s="9">
        <v>17563.696081997325</v>
      </c>
      <c r="X16" s="9">
        <v>18386.607493572432</v>
      </c>
      <c r="Y16" s="9">
        <v>19794.882339151205</v>
      </c>
      <c r="Z16" s="9">
        <v>20127.227765181779</v>
      </c>
      <c r="AA16" s="9">
        <v>17347.1882738696</v>
      </c>
      <c r="AB16" s="9">
        <v>16357.03338946334</v>
      </c>
      <c r="AD16" t="str">
        <f t="shared" si="3"/>
        <v>Machinery, Nec</v>
      </c>
      <c r="AF16" s="8">
        <f t="shared" si="4"/>
        <v>4.6436278859250432E-2</v>
      </c>
      <c r="AG16" s="8">
        <f t="shared" si="5"/>
        <v>4.476243202653947E-2</v>
      </c>
      <c r="AH16" s="8">
        <f t="shared" si="6"/>
        <v>4.5283001389410264E-2</v>
      </c>
      <c r="AI16" s="8">
        <f t="shared" si="7"/>
        <v>4.6041675991113841E-2</v>
      </c>
      <c r="AJ16" s="8">
        <f t="shared" si="8"/>
        <v>5.4907496409895784E-2</v>
      </c>
      <c r="AK16" s="8">
        <f t="shared" si="9"/>
        <v>4.71890966177997E-2</v>
      </c>
      <c r="AL16" s="8">
        <f t="shared" si="10"/>
        <v>4.4862633909135835E-2</v>
      </c>
      <c r="AM16" s="8">
        <f t="shared" si="11"/>
        <v>4.5298563787042057E-2</v>
      </c>
      <c r="AN16" s="8">
        <f t="shared" si="12"/>
        <v>4.6059102305151943E-2</v>
      </c>
      <c r="AO16" s="8">
        <f t="shared" si="13"/>
        <v>4.2913620303020386E-2</v>
      </c>
      <c r="AP16" s="8">
        <f t="shared" si="14"/>
        <v>4.3257986163984449E-2</v>
      </c>
      <c r="AR16" t="s">
        <v>26</v>
      </c>
      <c r="AT16">
        <f t="shared" si="15"/>
        <v>1</v>
      </c>
      <c r="AU16">
        <f t="shared" si="16"/>
        <v>0.96395389824872846</v>
      </c>
      <c r="AV16">
        <f t="shared" si="17"/>
        <v>0.97516430045276059</v>
      </c>
      <c r="AW16">
        <f t="shared" si="18"/>
        <v>0.99150227197720464</v>
      </c>
      <c r="AX16">
        <f t="shared" si="19"/>
        <v>1.1824267094338423</v>
      </c>
      <c r="AY16">
        <f t="shared" si="20"/>
        <v>1.0162118450712012</v>
      </c>
      <c r="AZ16">
        <f t="shared" si="21"/>
        <v>0.96611173442892884</v>
      </c>
      <c r="BA16">
        <f t="shared" si="22"/>
        <v>0.97549943492119984</v>
      </c>
      <c r="BB16">
        <f t="shared" si="23"/>
        <v>0.99187754567411135</v>
      </c>
      <c r="BC16">
        <f t="shared" si="24"/>
        <v>0.92413994741251093</v>
      </c>
      <c r="BD16">
        <f t="shared" si="25"/>
        <v>0.93155582718203001</v>
      </c>
      <c r="BE16" s="6">
        <f t="shared" si="26"/>
        <v>-6.8444172817969991E-3</v>
      </c>
    </row>
    <row r="17" spans="2:57" x14ac:dyDescent="0.25">
      <c r="B17" t="s">
        <v>27</v>
      </c>
      <c r="D17">
        <v>609915.18740869453</v>
      </c>
      <c r="E17">
        <v>600227.84004394058</v>
      </c>
      <c r="F17">
        <v>547733.7144473095</v>
      </c>
      <c r="G17">
        <v>472983.5976639904</v>
      </c>
      <c r="H17">
        <v>399088.48515045567</v>
      </c>
      <c r="I17">
        <v>347064.67708482535</v>
      </c>
      <c r="J17">
        <v>314167.76463431673</v>
      </c>
      <c r="K17">
        <v>291858.57806676696</v>
      </c>
      <c r="L17">
        <v>291858.57806676696</v>
      </c>
      <c r="M17">
        <v>287733.23496024223</v>
      </c>
      <c r="N17">
        <v>267101.95299901266</v>
      </c>
      <c r="P17" t="str">
        <f t="shared" si="0"/>
        <v>Electrical and Optical Equipment</v>
      </c>
      <c r="R17" s="9">
        <v>22088.732046966172</v>
      </c>
      <c r="S17" s="9">
        <v>21326.435348653569</v>
      </c>
      <c r="T17" s="9">
        <v>20799.273216888228</v>
      </c>
      <c r="U17" s="9">
        <v>19724.730285209658</v>
      </c>
      <c r="V17" s="9">
        <v>19724.730285209658</v>
      </c>
      <c r="W17" s="9">
        <v>16815.814787347081</v>
      </c>
      <c r="X17" s="9">
        <v>13576.276767168703</v>
      </c>
      <c r="Y17" s="9">
        <v>12831.090336256562</v>
      </c>
      <c r="Z17" s="9">
        <v>13154.739256991954</v>
      </c>
      <c r="AA17" s="9">
        <v>11548.483996850922</v>
      </c>
      <c r="AB17" s="9">
        <v>10760.883037450054</v>
      </c>
      <c r="AD17" t="str">
        <f t="shared" si="3"/>
        <v>Electrical and Optical Equipment</v>
      </c>
      <c r="AF17" s="8">
        <f t="shared" si="4"/>
        <v>3.6216071517768032E-2</v>
      </c>
      <c r="AG17" s="8">
        <f t="shared" si="5"/>
        <v>3.5530566771265287E-2</v>
      </c>
      <c r="AH17" s="8">
        <f t="shared" si="6"/>
        <v>3.7973330230138796E-2</v>
      </c>
      <c r="AI17" s="8">
        <f t="shared" si="7"/>
        <v>4.1702778664266055E-2</v>
      </c>
      <c r="AJ17" s="8">
        <f t="shared" si="8"/>
        <v>4.9424453521312368E-2</v>
      </c>
      <c r="AK17" s="8">
        <f t="shared" si="9"/>
        <v>4.8451530500285292E-2</v>
      </c>
      <c r="AL17" s="8">
        <f t="shared" si="10"/>
        <v>4.3213462027115172E-2</v>
      </c>
      <c r="AM17" s="8">
        <f t="shared" si="11"/>
        <v>4.3963382612387227E-2</v>
      </c>
      <c r="AN17" s="8">
        <f t="shared" si="12"/>
        <v>4.5072306403077911E-2</v>
      </c>
      <c r="AO17" s="8">
        <f t="shared" si="13"/>
        <v>4.013607951283988E-2</v>
      </c>
      <c r="AP17" s="8">
        <f t="shared" si="14"/>
        <v>4.0287549067414836E-2</v>
      </c>
      <c r="AR17" t="s">
        <v>27</v>
      </c>
      <c r="AT17">
        <f t="shared" si="15"/>
        <v>1</v>
      </c>
      <c r="AU17">
        <f t="shared" si="16"/>
        <v>0.98107180823943241</v>
      </c>
      <c r="AV17">
        <f t="shared" si="17"/>
        <v>1.0485215165181192</v>
      </c>
      <c r="AW17">
        <f t="shared" si="18"/>
        <v>1.1514992354652873</v>
      </c>
      <c r="AX17">
        <f t="shared" si="19"/>
        <v>1.3647105124879197</v>
      </c>
      <c r="AY17">
        <f t="shared" si="20"/>
        <v>1.3378461127821222</v>
      </c>
      <c r="AZ17">
        <f t="shared" si="21"/>
        <v>1.1932123009508124</v>
      </c>
      <c r="BA17">
        <f t="shared" si="22"/>
        <v>1.213919146112197</v>
      </c>
      <c r="BB17">
        <f t="shared" si="23"/>
        <v>1.2445388059542821</v>
      </c>
      <c r="BC17">
        <f t="shared" si="24"/>
        <v>1.1082394591900628</v>
      </c>
      <c r="BD17">
        <f t="shared" si="25"/>
        <v>1.1124218441983496</v>
      </c>
      <c r="BE17" s="6">
        <f t="shared" si="26"/>
        <v>1.1242184419834956E-2</v>
      </c>
    </row>
    <row r="18" spans="2:57" x14ac:dyDescent="0.25">
      <c r="B18" t="s">
        <v>28</v>
      </c>
      <c r="D18">
        <v>614548.31283824798</v>
      </c>
      <c r="E18">
        <v>743795.92750071071</v>
      </c>
      <c r="F18">
        <v>690935.37167531718</v>
      </c>
      <c r="G18">
        <v>658513.77570109721</v>
      </c>
      <c r="H18">
        <v>648307.05335066491</v>
      </c>
      <c r="I18">
        <v>585054.81709985831</v>
      </c>
      <c r="J18">
        <v>536509.77002560894</v>
      </c>
      <c r="K18">
        <v>597528.69362479169</v>
      </c>
      <c r="L18">
        <v>597528.69362479169</v>
      </c>
      <c r="M18">
        <v>577338.7582965343</v>
      </c>
      <c r="N18">
        <v>510135.40004840208</v>
      </c>
      <c r="P18" t="str">
        <f t="shared" si="0"/>
        <v>Transport Equipment</v>
      </c>
      <c r="R18" s="9">
        <v>28651.589715113158</v>
      </c>
      <c r="S18" s="9">
        <v>32514.963141134758</v>
      </c>
      <c r="T18" s="9">
        <v>29597.628748599534</v>
      </c>
      <c r="U18" s="9">
        <v>29369.345327573443</v>
      </c>
      <c r="V18" s="9">
        <v>29369.345327573443</v>
      </c>
      <c r="W18" s="9">
        <v>28272.072391850113</v>
      </c>
      <c r="X18" s="9">
        <v>21677.094622566183</v>
      </c>
      <c r="Y18" s="9">
        <v>24446.802289094983</v>
      </c>
      <c r="Z18" s="9">
        <v>23890.239627529696</v>
      </c>
      <c r="AA18" s="9">
        <v>22856.837220788064</v>
      </c>
      <c r="AB18" s="9">
        <v>20097.804641872346</v>
      </c>
      <c r="AD18" t="str">
        <f t="shared" si="3"/>
        <v>Transport Equipment</v>
      </c>
      <c r="AF18" s="8">
        <f t="shared" si="4"/>
        <v>4.6622192456745697E-2</v>
      </c>
      <c r="AG18" s="8">
        <f t="shared" si="5"/>
        <v>4.3714898050586183E-2</v>
      </c>
      <c r="AH18" s="8">
        <f t="shared" si="6"/>
        <v>4.283704375538612E-2</v>
      </c>
      <c r="AI18" s="8">
        <f t="shared" si="7"/>
        <v>4.4599439542938796E-2</v>
      </c>
      <c r="AJ18" s="8">
        <f t="shared" si="8"/>
        <v>4.5301597716364446E-2</v>
      </c>
      <c r="AK18" s="8">
        <f t="shared" si="9"/>
        <v>4.8323800720069247E-2</v>
      </c>
      <c r="AL18" s="8">
        <f t="shared" si="10"/>
        <v>4.0403914026638288E-2</v>
      </c>
      <c r="AM18" s="8">
        <f t="shared" si="11"/>
        <v>4.0913185508788218E-2</v>
      </c>
      <c r="AN18" s="8">
        <f t="shared" si="12"/>
        <v>3.9981744613140163E-2</v>
      </c>
      <c r="AO18" s="8">
        <f t="shared" si="13"/>
        <v>3.958999269030241E-2</v>
      </c>
      <c r="AP18" s="8">
        <f t="shared" si="14"/>
        <v>3.9397000560959794E-2</v>
      </c>
      <c r="AR18" t="s">
        <v>28</v>
      </c>
      <c r="AT18">
        <f t="shared" si="15"/>
        <v>1</v>
      </c>
      <c r="AU18">
        <f t="shared" si="16"/>
        <v>0.9376414052415748</v>
      </c>
      <c r="AV18">
        <f t="shared" si="17"/>
        <v>0.9188122972794277</v>
      </c>
      <c r="AW18">
        <f t="shared" si="18"/>
        <v>0.95661394698064584</v>
      </c>
      <c r="AX18">
        <f t="shared" si="19"/>
        <v>0.97167454658837749</v>
      </c>
      <c r="AY18">
        <f t="shared" si="20"/>
        <v>1.0364978173195574</v>
      </c>
      <c r="AZ18">
        <f t="shared" si="21"/>
        <v>0.86662406672795378</v>
      </c>
      <c r="BA18">
        <f t="shared" si="22"/>
        <v>0.877547437237018</v>
      </c>
      <c r="BB18">
        <f t="shared" si="23"/>
        <v>0.85756894959913588</v>
      </c>
      <c r="BC18">
        <f t="shared" si="24"/>
        <v>0.84916625761502973</v>
      </c>
      <c r="BD18">
        <f t="shared" si="25"/>
        <v>0.84502676697392209</v>
      </c>
      <c r="BE18" s="6">
        <f t="shared" si="26"/>
        <v>-1.549732330260779E-2</v>
      </c>
    </row>
    <row r="19" spans="2:57" x14ac:dyDescent="0.25">
      <c r="B19" t="s">
        <v>29</v>
      </c>
      <c r="D19">
        <v>217761.40393576122</v>
      </c>
      <c r="E19">
        <v>191038.40015220348</v>
      </c>
      <c r="F19">
        <v>162129.3072801115</v>
      </c>
      <c r="G19">
        <v>166869.69181348986</v>
      </c>
      <c r="H19">
        <v>126425.09241299971</v>
      </c>
      <c r="I19">
        <v>117451.50737949793</v>
      </c>
      <c r="J19">
        <v>107485.65612236531</v>
      </c>
      <c r="K19">
        <v>100714.50852859678</v>
      </c>
      <c r="L19">
        <v>100714.50852859678</v>
      </c>
      <c r="M19">
        <v>74044.0112909444</v>
      </c>
      <c r="N19">
        <v>66356.009195009174</v>
      </c>
      <c r="P19" t="str">
        <f t="shared" si="0"/>
        <v>Manufacturing, Nec; Recycling</v>
      </c>
      <c r="R19" s="9">
        <v>9026.5067800708202</v>
      </c>
      <c r="S19" s="9">
        <v>8369.1191454019681</v>
      </c>
      <c r="T19" s="9">
        <v>7901.0737369578292</v>
      </c>
      <c r="U19" s="9">
        <v>7596.2088039527343</v>
      </c>
      <c r="V19" s="9">
        <v>7596.2088039527343</v>
      </c>
      <c r="W19" s="9">
        <v>7169.2140357944018</v>
      </c>
      <c r="X19" s="9">
        <v>5751.0642843832075</v>
      </c>
      <c r="Y19" s="9">
        <v>5329.1222863966923</v>
      </c>
      <c r="Z19" s="9">
        <v>4835.524109560838</v>
      </c>
      <c r="AA19" s="9">
        <v>4261.3510480853574</v>
      </c>
      <c r="AB19" s="9">
        <v>3697.7580282612794</v>
      </c>
      <c r="AD19" t="str">
        <f t="shared" si="3"/>
        <v>Manufacturing, Nec; Recycling</v>
      </c>
      <c r="AF19" s="8">
        <f t="shared" si="4"/>
        <v>4.1451361981178284E-2</v>
      </c>
      <c r="AG19" s="8">
        <f t="shared" si="5"/>
        <v>4.3808570102838756E-2</v>
      </c>
      <c r="AH19" s="8">
        <f t="shared" si="6"/>
        <v>4.8733161631950413E-2</v>
      </c>
      <c r="AI19" s="8">
        <f t="shared" si="7"/>
        <v>4.5521800402454217E-2</v>
      </c>
      <c r="AJ19" s="8">
        <f t="shared" si="8"/>
        <v>6.0084660876796411E-2</v>
      </c>
      <c r="AK19" s="8">
        <f t="shared" si="9"/>
        <v>6.1039778847877466E-2</v>
      </c>
      <c r="AL19" s="8">
        <f t="shared" si="10"/>
        <v>5.3505411715922366E-2</v>
      </c>
      <c r="AM19" s="8">
        <f t="shared" si="11"/>
        <v>5.291315386683882E-2</v>
      </c>
      <c r="AN19" s="8">
        <f t="shared" si="12"/>
        <v>4.8012189903978375E-2</v>
      </c>
      <c r="AO19" s="8">
        <f t="shared" si="13"/>
        <v>5.7551596324799892E-2</v>
      </c>
      <c r="AP19" s="8">
        <f t="shared" si="14"/>
        <v>5.5726046112782181E-2</v>
      </c>
      <c r="AR19" t="s">
        <v>29</v>
      </c>
      <c r="AT19">
        <f t="shared" si="15"/>
        <v>1</v>
      </c>
      <c r="AU19">
        <f t="shared" si="16"/>
        <v>1.0568668436692334</v>
      </c>
      <c r="AV19">
        <f t="shared" si="17"/>
        <v>1.1756709382451307</v>
      </c>
      <c r="AW19">
        <f t="shared" si="18"/>
        <v>1.098197941556762</v>
      </c>
      <c r="AX19">
        <f t="shared" si="19"/>
        <v>1.4495219940922304</v>
      </c>
      <c r="AY19">
        <f t="shared" si="20"/>
        <v>1.4725638900741946</v>
      </c>
      <c r="AZ19">
        <f t="shared" si="21"/>
        <v>1.2907998473057998</v>
      </c>
      <c r="BA19">
        <f t="shared" si="22"/>
        <v>1.2765118282691161</v>
      </c>
      <c r="BB19">
        <f t="shared" si="23"/>
        <v>1.1582777406874869</v>
      </c>
      <c r="BC19">
        <f t="shared" si="24"/>
        <v>1.3884126738931328</v>
      </c>
      <c r="BD19">
        <f t="shared" si="25"/>
        <v>1.3443718963465077</v>
      </c>
      <c r="BE19" s="6">
        <f t="shared" si="26"/>
        <v>3.4437189634650769E-2</v>
      </c>
    </row>
    <row r="20" spans="2:57" x14ac:dyDescent="0.25">
      <c r="B20" t="s">
        <v>30</v>
      </c>
      <c r="D20">
        <v>36040810.465396106</v>
      </c>
      <c r="E20">
        <v>39338819.631067231</v>
      </c>
      <c r="F20">
        <v>38823905.27953124</v>
      </c>
      <c r="G20">
        <v>38850217.247460067</v>
      </c>
      <c r="H20">
        <v>38824443.057970546</v>
      </c>
      <c r="I20">
        <v>39543601.629500784</v>
      </c>
      <c r="J20">
        <v>40651048.908165239</v>
      </c>
      <c r="K20">
        <v>40296916.936672963</v>
      </c>
      <c r="L20">
        <v>40296916.936672963</v>
      </c>
      <c r="M20">
        <v>40876601.018486954</v>
      </c>
      <c r="N20">
        <v>38670236.88974797</v>
      </c>
      <c r="P20" t="str">
        <f t="shared" si="0"/>
        <v>Electricity, Gas and Water Supply</v>
      </c>
      <c r="R20" s="9">
        <v>2006111.1636495371</v>
      </c>
      <c r="S20" s="9">
        <v>2197790.1394566693</v>
      </c>
      <c r="T20" s="9">
        <v>2225647.9720151783</v>
      </c>
      <c r="U20" s="9">
        <v>2161762.6455489988</v>
      </c>
      <c r="V20" s="9">
        <v>2161762.6455489988</v>
      </c>
      <c r="W20" s="9">
        <v>2188019.8096801532</v>
      </c>
      <c r="X20" s="9">
        <v>2272794.5078086196</v>
      </c>
      <c r="Y20" s="9">
        <v>2221896.9561351463</v>
      </c>
      <c r="Z20" s="9">
        <v>2282629.5575803672</v>
      </c>
      <c r="AA20" s="9">
        <v>2238227.4266736219</v>
      </c>
      <c r="AB20" s="9">
        <v>2033025.3178094116</v>
      </c>
      <c r="AD20" t="str">
        <f t="shared" si="3"/>
        <v>Electricity, Gas and Water Supply</v>
      </c>
      <c r="AF20" s="8">
        <f t="shared" si="4"/>
        <v>5.5662210081975444E-2</v>
      </c>
      <c r="AG20" s="8">
        <f t="shared" si="5"/>
        <v>5.5868227874356406E-2</v>
      </c>
      <c r="AH20" s="8">
        <f t="shared" si="6"/>
        <v>5.7326741243328386E-2</v>
      </c>
      <c r="AI20" s="8">
        <f t="shared" si="7"/>
        <v>5.5643514984213625E-2</v>
      </c>
      <c r="AJ20" s="8">
        <f t="shared" si="8"/>
        <v>5.5680454767146885E-2</v>
      </c>
      <c r="AK20" s="8">
        <f t="shared" si="9"/>
        <v>5.5331829158622232E-2</v>
      </c>
      <c r="AL20" s="8">
        <f t="shared" si="10"/>
        <v>5.590986134067754E-2</v>
      </c>
      <c r="AM20" s="8">
        <f t="shared" si="11"/>
        <v>5.5138137729665054E-2</v>
      </c>
      <c r="AN20" s="8">
        <f t="shared" si="12"/>
        <v>5.6645265471984965E-2</v>
      </c>
      <c r="AO20" s="8">
        <f t="shared" si="13"/>
        <v>5.4755712826058005E-2</v>
      </c>
      <c r="AP20" s="8">
        <f t="shared" si="14"/>
        <v>5.2573386700622865E-2</v>
      </c>
      <c r="AR20" t="s">
        <v>30</v>
      </c>
      <c r="AT20">
        <f t="shared" si="15"/>
        <v>1</v>
      </c>
      <c r="AU20">
        <f t="shared" si="16"/>
        <v>1.0037012147393636</v>
      </c>
      <c r="AV20">
        <f t="shared" si="17"/>
        <v>1.0299041514683218</v>
      </c>
      <c r="AW20">
        <f t="shared" si="18"/>
        <v>0.99966413303147172</v>
      </c>
      <c r="AX20">
        <f t="shared" si="19"/>
        <v>1.0003277750765658</v>
      </c>
      <c r="AY20">
        <f t="shared" si="20"/>
        <v>0.99406453816931362</v>
      </c>
      <c r="AZ20">
        <f t="shared" si="21"/>
        <v>1.0044491812009866</v>
      </c>
      <c r="BA20">
        <f t="shared" si="22"/>
        <v>0.99058477283710844</v>
      </c>
      <c r="BB20">
        <f t="shared" si="23"/>
        <v>1.0176610915837108</v>
      </c>
      <c r="BC20">
        <f t="shared" si="24"/>
        <v>0.98371431435111156</v>
      </c>
      <c r="BD20">
        <f t="shared" si="25"/>
        <v>0.94450771220180485</v>
      </c>
      <c r="BE20" s="6">
        <f t="shared" si="26"/>
        <v>-5.5492287798195152E-3</v>
      </c>
    </row>
    <row r="21" spans="2:57" x14ac:dyDescent="0.25">
      <c r="B21" t="s">
        <v>31</v>
      </c>
      <c r="D21">
        <v>1147692.1730925469</v>
      </c>
      <c r="E21">
        <v>1026028.9971783375</v>
      </c>
      <c r="F21">
        <v>1026309.7527718866</v>
      </c>
      <c r="G21">
        <v>1125389.8457064517</v>
      </c>
      <c r="H21">
        <v>966325.83439257892</v>
      </c>
      <c r="I21">
        <v>945348.90754524502</v>
      </c>
      <c r="J21">
        <v>858408.52726530819</v>
      </c>
      <c r="K21">
        <v>857985.88862686208</v>
      </c>
      <c r="L21">
        <v>857985.88862686208</v>
      </c>
      <c r="M21">
        <v>750870.20338119415</v>
      </c>
      <c r="N21">
        <v>658958.98079479719</v>
      </c>
      <c r="P21" t="str">
        <f t="shared" si="0"/>
        <v>Construction</v>
      </c>
      <c r="R21" s="9">
        <v>58944.314288423768</v>
      </c>
      <c r="S21" s="9">
        <v>54006.797855404569</v>
      </c>
      <c r="T21" s="9">
        <v>59616.068707417697</v>
      </c>
      <c r="U21" s="9">
        <v>63786.284751382685</v>
      </c>
      <c r="V21" s="9">
        <v>63786.284751382685</v>
      </c>
      <c r="W21" s="9">
        <v>63226.173534774978</v>
      </c>
      <c r="X21" s="9">
        <v>55493.216185183272</v>
      </c>
      <c r="Y21" s="9">
        <v>55363.435019974815</v>
      </c>
      <c r="Z21" s="9">
        <v>51055.14585110014</v>
      </c>
      <c r="AA21" s="9">
        <v>47979.747942453308</v>
      </c>
      <c r="AB21" s="9">
        <v>41793.132765928298</v>
      </c>
      <c r="AD21" t="str">
        <f t="shared" si="3"/>
        <v>Construction</v>
      </c>
      <c r="AF21" s="8">
        <f t="shared" si="4"/>
        <v>5.1358993003841502E-2</v>
      </c>
      <c r="AG21" s="8">
        <f t="shared" si="5"/>
        <v>5.2636716899744175E-2</v>
      </c>
      <c r="AH21" s="8">
        <f t="shared" si="6"/>
        <v>5.8087793228511098E-2</v>
      </c>
      <c r="AI21" s="8">
        <f t="shared" si="7"/>
        <v>5.6679278735931295E-2</v>
      </c>
      <c r="AJ21" s="8">
        <f t="shared" si="8"/>
        <v>6.6009085632568229E-2</v>
      </c>
      <c r="AK21" s="8">
        <f t="shared" si="9"/>
        <v>6.6881310202126537E-2</v>
      </c>
      <c r="AL21" s="8">
        <f t="shared" si="10"/>
        <v>6.4646627360485195E-2</v>
      </c>
      <c r="AM21" s="8">
        <f t="shared" si="11"/>
        <v>6.4527209309443972E-2</v>
      </c>
      <c r="AN21" s="8">
        <f t="shared" si="12"/>
        <v>5.9505810675755784E-2</v>
      </c>
      <c r="AO21" s="8">
        <f t="shared" si="13"/>
        <v>6.3898857254421418E-2</v>
      </c>
      <c r="AP21" s="8">
        <f t="shared" si="14"/>
        <v>6.3422965592668454E-2</v>
      </c>
      <c r="AR21" t="s">
        <v>31</v>
      </c>
      <c r="AT21">
        <f t="shared" si="15"/>
        <v>1</v>
      </c>
      <c r="AU21">
        <f t="shared" si="16"/>
        <v>1.0248782894907442</v>
      </c>
      <c r="AV21">
        <f t="shared" si="17"/>
        <v>1.1310150341959839</v>
      </c>
      <c r="AW21">
        <f t="shared" si="18"/>
        <v>1.1035901488896376</v>
      </c>
      <c r="AX21">
        <f t="shared" si="19"/>
        <v>1.2852488293068935</v>
      </c>
      <c r="AY21">
        <f t="shared" si="20"/>
        <v>1.3022317278908488</v>
      </c>
      <c r="AZ21">
        <f t="shared" si="21"/>
        <v>1.258720694847927</v>
      </c>
      <c r="BA21">
        <f t="shared" si="22"/>
        <v>1.2563955314431015</v>
      </c>
      <c r="BB21">
        <f t="shared" si="23"/>
        <v>1.1586249495060179</v>
      </c>
      <c r="BC21">
        <f t="shared" si="24"/>
        <v>1.2441610225816142</v>
      </c>
      <c r="BD21">
        <f t="shared" si="25"/>
        <v>1.2348950375238978</v>
      </c>
      <c r="BE21" s="6">
        <f t="shared" si="26"/>
        <v>2.3489503752389784E-2</v>
      </c>
    </row>
    <row r="22" spans="2:57" x14ac:dyDescent="0.25">
      <c r="B22" t="s">
        <v>32</v>
      </c>
      <c r="D22">
        <v>178230.39952115234</v>
      </c>
      <c r="E22">
        <v>165213.04664873244</v>
      </c>
      <c r="F22">
        <v>189471.19887518368</v>
      </c>
      <c r="G22">
        <v>184083.67088326797</v>
      </c>
      <c r="H22">
        <v>195004.61992373728</v>
      </c>
      <c r="I22">
        <v>176419.37491141644</v>
      </c>
      <c r="J22">
        <v>160239.83686356983</v>
      </c>
      <c r="K22">
        <v>160043.23200746259</v>
      </c>
      <c r="L22">
        <v>160043.23200746259</v>
      </c>
      <c r="M22">
        <v>163812.99235684314</v>
      </c>
      <c r="N22">
        <v>154579.17150070146</v>
      </c>
      <c r="P22" t="str">
        <f t="shared" si="0"/>
        <v>Sale, Maintenance and Repair of Motor Vehicles and Motorcycles; Retail Sale of Fuel</v>
      </c>
      <c r="R22" s="9">
        <v>8659.0646307837178</v>
      </c>
      <c r="S22" s="9">
        <v>7981.6783766643885</v>
      </c>
      <c r="T22" s="9">
        <v>8595.410938564859</v>
      </c>
      <c r="U22" s="9">
        <v>8741.7935514194687</v>
      </c>
      <c r="V22" s="9">
        <v>8741.7935514194687</v>
      </c>
      <c r="W22" s="9">
        <v>8973.1132659452414</v>
      </c>
      <c r="X22" s="9">
        <v>7095.2630645544905</v>
      </c>
      <c r="Y22" s="9">
        <v>6794.9723294252672</v>
      </c>
      <c r="Z22" s="9">
        <v>6463.0859183448329</v>
      </c>
      <c r="AA22" s="9">
        <v>6047.5275546752328</v>
      </c>
      <c r="AB22" s="9">
        <v>5886.9571388550521</v>
      </c>
      <c r="AD22" t="str">
        <f t="shared" si="3"/>
        <v>Sale, Maintenance and Repair of Motor Vehicles and Motorcycles; Retail Sale of Fuel</v>
      </c>
      <c r="AF22" s="8">
        <f t="shared" si="4"/>
        <v>4.8583544973516496E-2</v>
      </c>
      <c r="AG22" s="8">
        <f t="shared" si="5"/>
        <v>4.8311429021913904E-2</v>
      </c>
      <c r="AH22" s="8">
        <f t="shared" si="6"/>
        <v>4.5365263900753509E-2</v>
      </c>
      <c r="AI22" s="8">
        <f t="shared" si="7"/>
        <v>4.7488153128817476E-2</v>
      </c>
      <c r="AJ22" s="8">
        <f t="shared" si="8"/>
        <v>4.4828648443499562E-2</v>
      </c>
      <c r="AK22" s="8">
        <f t="shared" si="9"/>
        <v>5.0862402558963911E-2</v>
      </c>
      <c r="AL22" s="8">
        <f t="shared" si="10"/>
        <v>4.4279020769320207E-2</v>
      </c>
      <c r="AM22" s="8">
        <f t="shared" si="11"/>
        <v>4.2457105147116918E-2</v>
      </c>
      <c r="AN22" s="8">
        <f t="shared" si="12"/>
        <v>4.0383375399738665E-2</v>
      </c>
      <c r="AO22" s="8">
        <f t="shared" si="13"/>
        <v>3.6917264422479751E-2</v>
      </c>
      <c r="AP22" s="8">
        <f t="shared" si="14"/>
        <v>3.8083766924758927E-2</v>
      </c>
      <c r="AR22" t="s">
        <v>32</v>
      </c>
      <c r="AT22">
        <f t="shared" si="15"/>
        <v>1</v>
      </c>
      <c r="AU22">
        <f t="shared" si="16"/>
        <v>0.99439900995798214</v>
      </c>
      <c r="AV22">
        <f t="shared" si="17"/>
        <v>0.9337577965025543</v>
      </c>
      <c r="AW22">
        <f t="shared" si="18"/>
        <v>0.97745343932197348</v>
      </c>
      <c r="AX22">
        <f t="shared" si="19"/>
        <v>0.92271258649273591</v>
      </c>
      <c r="AY22">
        <f t="shared" si="20"/>
        <v>1.0469059552301021</v>
      </c>
      <c r="AZ22">
        <f t="shared" si="21"/>
        <v>0.91139954471122397</v>
      </c>
      <c r="BA22">
        <f t="shared" si="22"/>
        <v>0.87389887193824212</v>
      </c>
      <c r="BB22">
        <f t="shared" si="23"/>
        <v>0.83121508366160091</v>
      </c>
      <c r="BC22">
        <f t="shared" si="24"/>
        <v>0.75987177227606217</v>
      </c>
      <c r="BD22">
        <f t="shared" si="25"/>
        <v>0.78388201078202235</v>
      </c>
      <c r="BE22" s="6">
        <f t="shared" si="26"/>
        <v>-2.1611798921797765E-2</v>
      </c>
    </row>
    <row r="23" spans="2:57" x14ac:dyDescent="0.25">
      <c r="B23" t="s">
        <v>33</v>
      </c>
      <c r="D23">
        <v>894495.58156679734</v>
      </c>
      <c r="E23">
        <v>865557.19071332482</v>
      </c>
      <c r="F23">
        <v>865363.42348497873</v>
      </c>
      <c r="G23">
        <v>880912.47496646596</v>
      </c>
      <c r="H23">
        <v>897132.42702490068</v>
      </c>
      <c r="I23">
        <v>864122.44416327612</v>
      </c>
      <c r="J23">
        <v>796383.65725622792</v>
      </c>
      <c r="K23">
        <v>791152.39907220169</v>
      </c>
      <c r="L23">
        <v>791152.39907220169</v>
      </c>
      <c r="M23">
        <v>830612.24102033267</v>
      </c>
      <c r="N23">
        <v>622727.48661977926</v>
      </c>
      <c r="P23" t="str">
        <f t="shared" si="0"/>
        <v>Wholesale Trade and Commission Trade, Except of Motor Vehicles and Motorcycles</v>
      </c>
      <c r="R23" s="9">
        <v>46088.673328312463</v>
      </c>
      <c r="S23" s="9">
        <v>44058.649290375863</v>
      </c>
      <c r="T23" s="9">
        <v>44691.872615975684</v>
      </c>
      <c r="U23" s="9">
        <v>45208.860708011453</v>
      </c>
      <c r="V23" s="9">
        <v>45208.860708011453</v>
      </c>
      <c r="W23" s="9">
        <v>45538.77714341964</v>
      </c>
      <c r="X23" s="9">
        <v>38995.178579609164</v>
      </c>
      <c r="Y23" s="9">
        <v>38015.466648748756</v>
      </c>
      <c r="Z23" s="9">
        <v>37381.264799147662</v>
      </c>
      <c r="AA23" s="9">
        <v>35834.903818958497</v>
      </c>
      <c r="AB23" s="9">
        <v>31231.666172833204</v>
      </c>
      <c r="AD23" t="str">
        <f t="shared" si="3"/>
        <v>Wholesale Trade and Commission Trade, Except of Motor Vehicles and Motorcycles</v>
      </c>
      <c r="AF23" s="8">
        <f t="shared" si="4"/>
        <v>5.1524763540568418E-2</v>
      </c>
      <c r="AG23" s="8">
        <f t="shared" si="5"/>
        <v>5.0902066048421547E-2</v>
      </c>
      <c r="AH23" s="8">
        <f t="shared" si="6"/>
        <v>5.1645206398940734E-2</v>
      </c>
      <c r="AI23" s="8">
        <f t="shared" si="7"/>
        <v>5.1320490959936099E-2</v>
      </c>
      <c r="AJ23" s="8">
        <f t="shared" si="8"/>
        <v>5.039262805150687E-2</v>
      </c>
      <c r="AK23" s="8">
        <f t="shared" si="9"/>
        <v>5.2699449540990144E-2</v>
      </c>
      <c r="AL23" s="8">
        <f t="shared" si="10"/>
        <v>4.8965317437526072E-2</v>
      </c>
      <c r="AM23" s="8">
        <f t="shared" si="11"/>
        <v>4.8050750643403424E-2</v>
      </c>
      <c r="AN23" s="8">
        <f t="shared" si="12"/>
        <v>4.7249132838357473E-2</v>
      </c>
      <c r="AO23" s="8">
        <f t="shared" si="13"/>
        <v>4.3142759098925065E-2</v>
      </c>
      <c r="AP23" s="8">
        <f t="shared" si="14"/>
        <v>5.0153023343102281E-2</v>
      </c>
      <c r="AR23" t="s">
        <v>33</v>
      </c>
      <c r="AT23">
        <f t="shared" si="15"/>
        <v>1</v>
      </c>
      <c r="AU23">
        <f t="shared" si="16"/>
        <v>0.98791459777090318</v>
      </c>
      <c r="AV23">
        <f t="shared" si="17"/>
        <v>1.0023375722680898</v>
      </c>
      <c r="AW23">
        <f t="shared" si="18"/>
        <v>0.99603544846020531</v>
      </c>
      <c r="AX23">
        <f t="shared" si="19"/>
        <v>0.97802735206790126</v>
      </c>
      <c r="AY23">
        <f t="shared" si="20"/>
        <v>1.0227984743587775</v>
      </c>
      <c r="AZ23">
        <f t="shared" si="21"/>
        <v>0.95032590298008557</v>
      </c>
      <c r="BA23">
        <f t="shared" si="22"/>
        <v>0.93257585948104926</v>
      </c>
      <c r="BB23">
        <f t="shared" si="23"/>
        <v>0.91701794616011201</v>
      </c>
      <c r="BC23">
        <f t="shared" si="24"/>
        <v>0.8373208557270968</v>
      </c>
      <c r="BD23">
        <f t="shared" si="25"/>
        <v>0.97337706952529557</v>
      </c>
      <c r="BE23" s="6">
        <f t="shared" si="26"/>
        <v>-2.662293047470443E-3</v>
      </c>
    </row>
    <row r="24" spans="2:57" x14ac:dyDescent="0.25">
      <c r="B24" t="s">
        <v>34</v>
      </c>
      <c r="D24">
        <v>2260834.4855308081</v>
      </c>
      <c r="E24">
        <v>2100881.7524015903</v>
      </c>
      <c r="F24">
        <v>2127197.2671187725</v>
      </c>
      <c r="G24">
        <v>2173446.139432332</v>
      </c>
      <c r="H24">
        <v>2177341.0662805643</v>
      </c>
      <c r="I24">
        <v>2064096.9251917829</v>
      </c>
      <c r="J24">
        <v>1841814.2440828711</v>
      </c>
      <c r="K24">
        <v>1814753.7345106043</v>
      </c>
      <c r="L24">
        <v>1814753.7345106043</v>
      </c>
      <c r="M24">
        <v>1807614.8656177113</v>
      </c>
      <c r="N24">
        <v>1654114.1180149501</v>
      </c>
      <c r="P24" t="str">
        <f t="shared" si="0"/>
        <v>Retail Trade, Except of Motor Vehicles and Motorcycles; Repair of Household Goods</v>
      </c>
      <c r="R24" s="9">
        <v>114707.6355594474</v>
      </c>
      <c r="S24" s="9">
        <v>107821.39082649378</v>
      </c>
      <c r="T24" s="9">
        <v>111365.24884653857</v>
      </c>
      <c r="U24" s="9">
        <v>116056.78104302264</v>
      </c>
      <c r="V24" s="9">
        <v>116056.78104302264</v>
      </c>
      <c r="W24" s="9">
        <v>114515.21347968279</v>
      </c>
      <c r="X24" s="9">
        <v>94715.829294053241</v>
      </c>
      <c r="Y24" s="9">
        <v>90985.595074731653</v>
      </c>
      <c r="Z24" s="9">
        <v>87228.603474870091</v>
      </c>
      <c r="AA24" s="9">
        <v>82337.486512450065</v>
      </c>
      <c r="AB24" s="9">
        <v>78355.420211913981</v>
      </c>
      <c r="AD24" t="str">
        <f t="shared" si="3"/>
        <v>Retail Trade, Except of Motor Vehicles and Motorcycles; Repair of Household Goods</v>
      </c>
      <c r="AF24" s="8">
        <f t="shared" si="4"/>
        <v>5.0736856808213389E-2</v>
      </c>
      <c r="AG24" s="8">
        <f t="shared" si="5"/>
        <v>5.1321970264742139E-2</v>
      </c>
      <c r="AH24" s="8">
        <f t="shared" si="6"/>
        <v>5.2353042460128577E-2</v>
      </c>
      <c r="AI24" s="8">
        <f t="shared" si="7"/>
        <v>5.3397587792690708E-2</v>
      </c>
      <c r="AJ24" s="8">
        <f t="shared" si="8"/>
        <v>5.3302067756098616E-2</v>
      </c>
      <c r="AK24" s="8">
        <f t="shared" si="9"/>
        <v>5.5479571759471887E-2</v>
      </c>
      <c r="AL24" s="8">
        <f t="shared" si="10"/>
        <v>5.1425288732749951E-2</v>
      </c>
      <c r="AM24" s="8">
        <f t="shared" si="11"/>
        <v>5.0136607157482055E-2</v>
      </c>
      <c r="AN24" s="8">
        <f t="shared" si="12"/>
        <v>4.806635843534636E-2</v>
      </c>
      <c r="AO24" s="8">
        <f t="shared" si="13"/>
        <v>4.5550348184547097E-2</v>
      </c>
      <c r="AP24" s="8">
        <f t="shared" si="14"/>
        <v>4.7370020821747072E-2</v>
      </c>
      <c r="AR24" t="s">
        <v>34</v>
      </c>
      <c r="AT24">
        <f>AF24/$AF24</f>
        <v>1</v>
      </c>
      <c r="AU24">
        <f t="shared" si="16"/>
        <v>1.0115323158220166</v>
      </c>
      <c r="AV24">
        <f t="shared" si="17"/>
        <v>1.0318542722901503</v>
      </c>
      <c r="AW24">
        <f t="shared" si="18"/>
        <v>1.0524417780654989</v>
      </c>
      <c r="AX24">
        <f t="shared" si="19"/>
        <v>1.0505591222881976</v>
      </c>
      <c r="AY24">
        <f t="shared" si="20"/>
        <v>1.0934767198761657</v>
      </c>
      <c r="AZ24">
        <f t="shared" si="21"/>
        <v>1.0135686750785302</v>
      </c>
      <c r="BA24">
        <f t="shared" si="22"/>
        <v>0.98816935678533868</v>
      </c>
      <c r="BB24">
        <f t="shared" si="23"/>
        <v>0.9473657112232714</v>
      </c>
      <c r="BC24">
        <f t="shared" si="24"/>
        <v>0.89777631193687413</v>
      </c>
      <c r="BD24">
        <f t="shared" si="25"/>
        <v>0.93364121866687477</v>
      </c>
      <c r="BE24" s="6">
        <f t="shared" si="26"/>
        <v>-6.6358781333125229E-3</v>
      </c>
    </row>
    <row r="25" spans="2:57" x14ac:dyDescent="0.25">
      <c r="B25" t="s">
        <v>35</v>
      </c>
      <c r="D25">
        <v>1546043.0665451549</v>
      </c>
      <c r="E25">
        <v>1548037.38077281</v>
      </c>
      <c r="F25">
        <v>1637885.8610453503</v>
      </c>
      <c r="G25">
        <v>1692945.8149149779</v>
      </c>
      <c r="H25">
        <v>1769289.7123658387</v>
      </c>
      <c r="I25">
        <v>1688377.1128723992</v>
      </c>
      <c r="J25">
        <v>1574401.0880554584</v>
      </c>
      <c r="K25">
        <v>1598296.7168441601</v>
      </c>
      <c r="L25">
        <v>1598296.7168441601</v>
      </c>
      <c r="M25">
        <v>1714509.3396621868</v>
      </c>
      <c r="N25">
        <v>1701806.8124134387</v>
      </c>
      <c r="P25" t="str">
        <f t="shared" si="0"/>
        <v>Hotels and Restaurants</v>
      </c>
      <c r="R25" s="9">
        <v>72488.780633493443</v>
      </c>
      <c r="S25" s="9">
        <v>69519.589907216068</v>
      </c>
      <c r="T25" s="9">
        <v>74006.432955543773</v>
      </c>
      <c r="U25" s="9">
        <v>76008.674635812145</v>
      </c>
      <c r="V25" s="9">
        <v>76008.674635812145</v>
      </c>
      <c r="W25" s="9">
        <v>77904.258126793793</v>
      </c>
      <c r="X25" s="9">
        <v>67073.26989824482</v>
      </c>
      <c r="Y25" s="9">
        <v>66048.957926926785</v>
      </c>
      <c r="Z25" s="9">
        <v>64383.949345133173</v>
      </c>
      <c r="AA25" s="9">
        <v>62714.713746815229</v>
      </c>
      <c r="AB25" s="9">
        <v>62168.638822980451</v>
      </c>
      <c r="AD25" t="str">
        <f t="shared" si="3"/>
        <v>Hotels and Restaurants</v>
      </c>
      <c r="AF25" s="8">
        <f t="shared" si="4"/>
        <v>4.6886650315297852E-2</v>
      </c>
      <c r="AG25" s="8">
        <f t="shared" si="5"/>
        <v>4.4908211371814909E-2</v>
      </c>
      <c r="AH25" s="8">
        <f t="shared" si="6"/>
        <v>4.5184121015801756E-2</v>
      </c>
      <c r="AI25" s="8">
        <f t="shared" si="7"/>
        <v>4.4897287300142801E-2</v>
      </c>
      <c r="AJ25" s="8">
        <f t="shared" si="8"/>
        <v>4.2959993552540203E-2</v>
      </c>
      <c r="AK25" s="8">
        <f t="shared" si="9"/>
        <v>4.614150330091657E-2</v>
      </c>
      <c r="AL25" s="8">
        <f t="shared" si="10"/>
        <v>4.2602403165947357E-2</v>
      </c>
      <c r="AM25" s="8">
        <f t="shared" si="11"/>
        <v>4.1324590879058161E-2</v>
      </c>
      <c r="AN25" s="8">
        <f t="shared" si="12"/>
        <v>4.0282851529758128E-2</v>
      </c>
      <c r="AO25" s="8">
        <f t="shared" si="13"/>
        <v>3.6578811381203696E-2</v>
      </c>
      <c r="AP25" s="8">
        <f t="shared" si="14"/>
        <v>3.6530961310946464E-2</v>
      </c>
      <c r="AR25" t="s">
        <v>35</v>
      </c>
      <c r="AT25">
        <f t="shared" ref="AT25:AT37" si="27">AF25/$AF25</f>
        <v>1</v>
      </c>
      <c r="AU25">
        <f t="shared" ref="AU25:AU37" si="28">AG25/$AF25</f>
        <v>0.95780378998758564</v>
      </c>
      <c r="AV25">
        <f t="shared" ref="AV25:AV37" si="29">AH25/$AF25</f>
        <v>0.96368839983135657</v>
      </c>
      <c r="AW25">
        <f t="shared" ref="AW25:AW37" si="30">AI25/$AF25</f>
        <v>0.95757080103233616</v>
      </c>
      <c r="AX25">
        <f t="shared" ref="AX25:AX37" si="31">AJ25/$AF25</f>
        <v>0.91625213709334896</v>
      </c>
      <c r="AY25">
        <f t="shared" ref="AY25:AY37" si="32">AK25/$AF25</f>
        <v>0.98410748028766382</v>
      </c>
      <c r="AZ25">
        <f t="shared" ref="AZ25:AZ37" si="33">AL25/$AF25</f>
        <v>0.90862543771968585</v>
      </c>
      <c r="BA25">
        <f t="shared" ref="BA25:BA37" si="34">AM25/$AF25</f>
        <v>0.88137221578345637</v>
      </c>
      <c r="BB25">
        <f t="shared" ref="BB25:BB37" si="35">AN25/$AF25</f>
        <v>0.8591539651237341</v>
      </c>
      <c r="BC25">
        <f t="shared" ref="BC25:BC37" si="36">AO25/$AF25</f>
        <v>0.78015407659158398</v>
      </c>
      <c r="BD25">
        <f t="shared" ref="BD25:BD37" si="37">AP25/$AF25</f>
        <v>0.77913352873978703</v>
      </c>
      <c r="BE25" s="6">
        <f t="shared" si="26"/>
        <v>-2.2086647126021298E-2</v>
      </c>
    </row>
    <row r="26" spans="2:57" x14ac:dyDescent="0.25">
      <c r="B26" t="s">
        <v>36</v>
      </c>
      <c r="D26">
        <v>2521935.238359781</v>
      </c>
      <c r="E26">
        <v>2616505.9847119781</v>
      </c>
      <c r="F26">
        <v>2389573.0042971675</v>
      </c>
      <c r="G26">
        <v>2602073.767348567</v>
      </c>
      <c r="H26">
        <v>2478327.756615174</v>
      </c>
      <c r="I26">
        <v>2801017.8510332168</v>
      </c>
      <c r="J26">
        <v>3059481.1245498722</v>
      </c>
      <c r="K26">
        <v>3158890.1200787281</v>
      </c>
      <c r="L26">
        <v>3158890.1200787281</v>
      </c>
      <c r="M26">
        <v>3149307.8630695865</v>
      </c>
      <c r="N26">
        <v>2959516.5867536464</v>
      </c>
      <c r="P26" t="str">
        <f t="shared" si="0"/>
        <v>Inland Transport</v>
      </c>
      <c r="R26" s="9">
        <v>163156.29183387657</v>
      </c>
      <c r="S26" s="9">
        <v>169739.86251412693</v>
      </c>
      <c r="T26" s="9">
        <v>153992.99762161981</v>
      </c>
      <c r="U26" s="9">
        <v>168141.63679621424</v>
      </c>
      <c r="V26" s="9">
        <v>168141.63679621424</v>
      </c>
      <c r="W26" s="9">
        <v>160124.39701615987</v>
      </c>
      <c r="X26" s="9">
        <v>200537.84600623153</v>
      </c>
      <c r="Y26" s="9">
        <v>206981.44374957346</v>
      </c>
      <c r="Z26" s="9">
        <v>217182.47240122687</v>
      </c>
      <c r="AA26" s="9">
        <v>204654.35772238768</v>
      </c>
      <c r="AB26" s="9">
        <v>192153.29980634034</v>
      </c>
      <c r="AD26" t="str">
        <f t="shared" si="3"/>
        <v>Inland Transport</v>
      </c>
      <c r="AF26" s="8">
        <f t="shared" si="4"/>
        <v>6.4694877708275464E-2</v>
      </c>
      <c r="AG26" s="8">
        <f t="shared" si="5"/>
        <v>6.4872720913272314E-2</v>
      </c>
      <c r="AH26" s="8">
        <f t="shared" si="6"/>
        <v>6.4443730049131925E-2</v>
      </c>
      <c r="AI26" s="8">
        <f t="shared" si="7"/>
        <v>6.461832055112926E-2</v>
      </c>
      <c r="AJ26" s="8">
        <f t="shared" si="8"/>
        <v>6.7844794276063408E-2</v>
      </c>
      <c r="AK26" s="8">
        <f t="shared" si="9"/>
        <v>5.7166503582651025E-2</v>
      </c>
      <c r="AL26" s="8">
        <f t="shared" si="10"/>
        <v>6.5546358301437721E-2</v>
      </c>
      <c r="AM26" s="8">
        <f t="shared" si="11"/>
        <v>6.5523470548704915E-2</v>
      </c>
      <c r="AN26" s="8">
        <f t="shared" si="12"/>
        <v>6.875277839541126E-2</v>
      </c>
      <c r="AO26" s="8">
        <f t="shared" si="13"/>
        <v>6.4983916028747327E-2</v>
      </c>
      <c r="AP26" s="8">
        <f t="shared" si="14"/>
        <v>6.4927258953840564E-2</v>
      </c>
      <c r="AR26" t="s">
        <v>36</v>
      </c>
      <c r="AT26">
        <f t="shared" si="27"/>
        <v>1</v>
      </c>
      <c r="AU26">
        <f t="shared" si="28"/>
        <v>1.0027489534148095</v>
      </c>
      <c r="AV26">
        <f t="shared" si="29"/>
        <v>0.99611796686167298</v>
      </c>
      <c r="AW26">
        <f t="shared" si="30"/>
        <v>0.99881664267932591</v>
      </c>
      <c r="AX26">
        <f t="shared" si="31"/>
        <v>1.048688809367438</v>
      </c>
      <c r="AY26">
        <f t="shared" si="32"/>
        <v>0.88363260906726404</v>
      </c>
      <c r="AZ26">
        <f t="shared" si="33"/>
        <v>1.0131614839277041</v>
      </c>
      <c r="BA26">
        <f t="shared" si="34"/>
        <v>1.0128077039447507</v>
      </c>
      <c r="BB26">
        <f t="shared" si="35"/>
        <v>1.0627236781470371</v>
      </c>
      <c r="BC26">
        <f t="shared" si="36"/>
        <v>1.0044677156942039</v>
      </c>
      <c r="BD26">
        <f t="shared" si="37"/>
        <v>1.003591957412965</v>
      </c>
      <c r="BE26" s="6">
        <f t="shared" si="26"/>
        <v>3.59195741296503E-4</v>
      </c>
    </row>
    <row r="27" spans="2:57" x14ac:dyDescent="0.25">
      <c r="B27" t="s">
        <v>37</v>
      </c>
      <c r="D27">
        <v>734905.63506972697</v>
      </c>
      <c r="E27">
        <v>729926.21634261589</v>
      </c>
      <c r="F27">
        <v>694954.01078938402</v>
      </c>
      <c r="G27">
        <v>664969.04092046944</v>
      </c>
      <c r="H27">
        <v>660576.26927210402</v>
      </c>
      <c r="I27">
        <v>743940.02676792257</v>
      </c>
      <c r="J27">
        <v>758119.41579027125</v>
      </c>
      <c r="K27">
        <v>766458.92646581354</v>
      </c>
      <c r="L27">
        <v>766458.92646581354</v>
      </c>
      <c r="M27">
        <v>858967.07341765659</v>
      </c>
      <c r="N27">
        <v>798863.71473910892</v>
      </c>
      <c r="P27" t="str">
        <f t="shared" si="0"/>
        <v>Water Transport</v>
      </c>
      <c r="R27" s="9">
        <v>51611.636481142974</v>
      </c>
      <c r="S27" s="9">
        <v>51246.205725161468</v>
      </c>
      <c r="T27" s="9">
        <v>48831.952026931351</v>
      </c>
      <c r="U27" s="9">
        <v>46683.134132719271</v>
      </c>
      <c r="V27" s="9">
        <v>46683.134132719271</v>
      </c>
      <c r="W27" s="9">
        <v>46352.765551978242</v>
      </c>
      <c r="X27" s="9">
        <v>53184.212376000156</v>
      </c>
      <c r="Y27" s="9">
        <v>53830.031726403162</v>
      </c>
      <c r="Z27" s="9">
        <v>59356.121402598088</v>
      </c>
      <c r="AA27" s="9">
        <v>60433.953991062641</v>
      </c>
      <c r="AB27" s="9">
        <v>56178.574424128587</v>
      </c>
      <c r="AD27" t="str">
        <f t="shared" si="3"/>
        <v>Water Transport</v>
      </c>
      <c r="AF27" s="8">
        <f t="shared" si="4"/>
        <v>7.0228930107803733E-2</v>
      </c>
      <c r="AG27" s="8">
        <f t="shared" si="5"/>
        <v>7.0207377920931263E-2</v>
      </c>
      <c r="AH27" s="8">
        <f t="shared" si="6"/>
        <v>7.0266451115900658E-2</v>
      </c>
      <c r="AI27" s="8">
        <f t="shared" si="7"/>
        <v>7.020347002636261E-2</v>
      </c>
      <c r="AJ27" s="8">
        <f t="shared" si="8"/>
        <v>7.0670316667838989E-2</v>
      </c>
      <c r="AK27" s="8">
        <f t="shared" si="9"/>
        <v>6.2307126763107103E-2</v>
      </c>
      <c r="AL27" s="8">
        <f t="shared" si="10"/>
        <v>7.0152816651662189E-2</v>
      </c>
      <c r="AM27" s="8">
        <f t="shared" si="11"/>
        <v>7.0232115339326204E-2</v>
      </c>
      <c r="AN27" s="8">
        <f t="shared" si="12"/>
        <v>7.7442012028345206E-2</v>
      </c>
      <c r="AO27" s="8">
        <f t="shared" si="13"/>
        <v>7.0356543179947675E-2</v>
      </c>
      <c r="AP27" s="8">
        <f t="shared" si="14"/>
        <v>7.0323101910411911E-2</v>
      </c>
      <c r="AR27" t="s">
        <v>37</v>
      </c>
      <c r="AT27">
        <f t="shared" si="27"/>
        <v>1</v>
      </c>
      <c r="AU27">
        <f t="shared" si="28"/>
        <v>0.99969311526119808</v>
      </c>
      <c r="AV27">
        <f t="shared" si="29"/>
        <v>1.0005342671181139</v>
      </c>
      <c r="AW27">
        <f t="shared" si="30"/>
        <v>0.99963747017928306</v>
      </c>
      <c r="AX27">
        <f t="shared" si="31"/>
        <v>1.0062849677384764</v>
      </c>
      <c r="AY27">
        <f t="shared" si="32"/>
        <v>0.88720028437658949</v>
      </c>
      <c r="AZ27">
        <f t="shared" si="33"/>
        <v>0.99891620937376224</v>
      </c>
      <c r="BA27">
        <f t="shared" si="34"/>
        <v>1.0000453549771808</v>
      </c>
      <c r="BB27">
        <f t="shared" si="35"/>
        <v>1.1027081276828388</v>
      </c>
      <c r="BC27">
        <f t="shared" si="36"/>
        <v>1.0018171011853385</v>
      </c>
      <c r="BD27">
        <f t="shared" si="37"/>
        <v>1.0013409260608643</v>
      </c>
      <c r="BE27" s="6">
        <f t="shared" si="26"/>
        <v>1.3409260608643336E-4</v>
      </c>
    </row>
    <row r="28" spans="2:57" x14ac:dyDescent="0.25">
      <c r="B28" t="s">
        <v>38</v>
      </c>
      <c r="D28">
        <v>3154229.5261925459</v>
      </c>
      <c r="E28">
        <v>2855833.3442799733</v>
      </c>
      <c r="F28">
        <v>2740041.3838611571</v>
      </c>
      <c r="G28">
        <v>2328363.1266874406</v>
      </c>
      <c r="H28">
        <v>2371066.7573224558</v>
      </c>
      <c r="I28">
        <v>2121472.534414731</v>
      </c>
      <c r="J28">
        <v>2300398.5291309725</v>
      </c>
      <c r="K28">
        <v>2178406.0508059254</v>
      </c>
      <c r="L28">
        <v>2178406.0508059254</v>
      </c>
      <c r="M28">
        <v>2523210.1327692959</v>
      </c>
      <c r="N28">
        <v>2276439.1249617185</v>
      </c>
      <c r="P28" t="str">
        <f t="shared" si="0"/>
        <v>Air Transport</v>
      </c>
      <c r="R28" s="9">
        <v>215917.92056777648</v>
      </c>
      <c r="S28" s="9">
        <v>195491.66985618079</v>
      </c>
      <c r="T28" s="9">
        <v>187565.30967709885</v>
      </c>
      <c r="U28" s="9">
        <v>159384.50910637682</v>
      </c>
      <c r="V28" s="9">
        <v>159384.50910637682</v>
      </c>
      <c r="W28" s="9">
        <v>162307.72032193374</v>
      </c>
      <c r="X28" s="9">
        <v>157470.23568278237</v>
      </c>
      <c r="Y28" s="9">
        <v>149119.42860735403</v>
      </c>
      <c r="Z28" s="9">
        <v>191306.03884581104</v>
      </c>
      <c r="AA28" s="9">
        <v>172722.46058793395</v>
      </c>
      <c r="AB28" s="9">
        <v>155830.13159926221</v>
      </c>
      <c r="AD28" t="str">
        <f t="shared" si="3"/>
        <v>Air Transport</v>
      </c>
      <c r="AF28" s="8">
        <f t="shared" si="4"/>
        <v>6.8453458689295157E-2</v>
      </c>
      <c r="AG28" s="8">
        <f t="shared" si="5"/>
        <v>6.8453458689295157E-2</v>
      </c>
      <c r="AH28" s="8">
        <f t="shared" si="6"/>
        <v>6.8453458689295157E-2</v>
      </c>
      <c r="AI28" s="8">
        <f t="shared" si="7"/>
        <v>6.8453458689295157E-2</v>
      </c>
      <c r="AJ28" s="8">
        <f t="shared" si="8"/>
        <v>6.7220591159720414E-2</v>
      </c>
      <c r="AK28" s="8">
        <f t="shared" si="9"/>
        <v>7.6507104234894555E-2</v>
      </c>
      <c r="AL28" s="8">
        <f t="shared" si="10"/>
        <v>6.8453458689295157E-2</v>
      </c>
      <c r="AM28" s="8">
        <f t="shared" si="11"/>
        <v>6.8453458689295157E-2</v>
      </c>
      <c r="AN28" s="8">
        <f t="shared" si="12"/>
        <v>8.7819274453004414E-2</v>
      </c>
      <c r="AO28" s="8">
        <f t="shared" si="13"/>
        <v>6.8453458689295157E-2</v>
      </c>
      <c r="AP28" s="8">
        <f t="shared" si="14"/>
        <v>6.8453458689295157E-2</v>
      </c>
      <c r="AR28" t="s">
        <v>38</v>
      </c>
      <c r="AT28">
        <f t="shared" si="27"/>
        <v>1</v>
      </c>
      <c r="AU28">
        <f t="shared" si="28"/>
        <v>1</v>
      </c>
      <c r="AV28">
        <f t="shared" si="29"/>
        <v>1</v>
      </c>
      <c r="AW28">
        <f t="shared" si="30"/>
        <v>1</v>
      </c>
      <c r="AX28">
        <f t="shared" si="31"/>
        <v>0.98198969704115857</v>
      </c>
      <c r="AY28">
        <f t="shared" si="32"/>
        <v>1.1176514043235457</v>
      </c>
      <c r="AZ28">
        <f t="shared" si="33"/>
        <v>1</v>
      </c>
      <c r="BA28">
        <f t="shared" si="34"/>
        <v>1</v>
      </c>
      <c r="BB28">
        <f t="shared" si="35"/>
        <v>1.2829048544005521</v>
      </c>
      <c r="BC28">
        <f t="shared" si="36"/>
        <v>1</v>
      </c>
      <c r="BD28">
        <f t="shared" si="37"/>
        <v>1</v>
      </c>
      <c r="BE28" s="6">
        <f t="shared" si="26"/>
        <v>0</v>
      </c>
    </row>
    <row r="29" spans="2:57" x14ac:dyDescent="0.25">
      <c r="B29" t="s">
        <v>39</v>
      </c>
      <c r="D29">
        <v>581582.45639588067</v>
      </c>
      <c r="E29">
        <v>672920.43402067386</v>
      </c>
      <c r="F29">
        <v>637878.29923893453</v>
      </c>
      <c r="G29">
        <v>677253.93968683062</v>
      </c>
      <c r="H29">
        <v>621843.58736223471</v>
      </c>
      <c r="I29">
        <v>663217.53140732716</v>
      </c>
      <c r="J29">
        <v>785902.96105576959</v>
      </c>
      <c r="K29">
        <v>803953.60718816658</v>
      </c>
      <c r="L29">
        <v>803953.60718816658</v>
      </c>
      <c r="M29">
        <v>885251.78696657019</v>
      </c>
      <c r="N29">
        <v>867777.60389418108</v>
      </c>
      <c r="P29" t="str">
        <f t="shared" si="0"/>
        <v>Other Supporting and Auxiliary Transport Activities; Activities of Travel Agencies</v>
      </c>
      <c r="R29" s="9">
        <v>37088.86405557477</v>
      </c>
      <c r="S29" s="9">
        <v>43665.315537438437</v>
      </c>
      <c r="T29" s="9">
        <v>40434.68041249385</v>
      </c>
      <c r="U29" s="9">
        <v>43019.771920791522</v>
      </c>
      <c r="V29" s="9">
        <v>43019.771920791522</v>
      </c>
      <c r="W29" s="9">
        <v>38766.944280389711</v>
      </c>
      <c r="X29" s="9">
        <v>51842.269434161528</v>
      </c>
      <c r="Y29" s="9">
        <v>52307.324502809672</v>
      </c>
      <c r="Z29" s="9">
        <v>59418.399191922945</v>
      </c>
      <c r="AA29" s="9">
        <v>57117.981857718209</v>
      </c>
      <c r="AB29" s="9">
        <v>55906.137420959465</v>
      </c>
      <c r="AD29" t="str">
        <f t="shared" si="3"/>
        <v>Other Supporting and Auxiliary Transport Activities; Activities of Travel Agencies</v>
      </c>
      <c r="AF29" s="8">
        <f t="shared" si="4"/>
        <v>6.3772322647794144E-2</v>
      </c>
      <c r="AG29" s="8">
        <f t="shared" si="5"/>
        <v>6.4889269711338446E-2</v>
      </c>
      <c r="AH29" s="8">
        <f t="shared" si="6"/>
        <v>6.3389333765919431E-2</v>
      </c>
      <c r="AI29" s="8">
        <f t="shared" si="7"/>
        <v>6.352088839923814E-2</v>
      </c>
      <c r="AJ29" s="8">
        <f t="shared" si="8"/>
        <v>6.9181017212503235E-2</v>
      </c>
      <c r="AK29" s="8">
        <f t="shared" si="9"/>
        <v>5.8452834016808106E-2</v>
      </c>
      <c r="AL29" s="8">
        <f t="shared" si="10"/>
        <v>6.5965229809692341E-2</v>
      </c>
      <c r="AM29" s="8">
        <f t="shared" si="11"/>
        <v>6.5062615597627466E-2</v>
      </c>
      <c r="AN29" s="8">
        <f t="shared" si="12"/>
        <v>7.3907746243889891E-2</v>
      </c>
      <c r="AO29" s="8">
        <f t="shared" si="13"/>
        <v>6.4521735735140806E-2</v>
      </c>
      <c r="AP29" s="8">
        <f t="shared" si="14"/>
        <v>6.4424499053765391E-2</v>
      </c>
      <c r="AR29" t="s">
        <v>39</v>
      </c>
      <c r="AT29">
        <f t="shared" si="27"/>
        <v>1</v>
      </c>
      <c r="AU29">
        <f t="shared" si="28"/>
        <v>1.0175146053518083</v>
      </c>
      <c r="AV29">
        <f t="shared" si="29"/>
        <v>0.99399443416872379</v>
      </c>
      <c r="AW29">
        <f t="shared" si="30"/>
        <v>0.996057313923712</v>
      </c>
      <c r="AX29">
        <f t="shared" si="31"/>
        <v>1.0848125697817308</v>
      </c>
      <c r="AY29">
        <f t="shared" si="32"/>
        <v>0.9165862491732526</v>
      </c>
      <c r="AZ29">
        <f t="shared" si="33"/>
        <v>1.0343865029663311</v>
      </c>
      <c r="BA29">
        <f t="shared" si="34"/>
        <v>1.020232804706823</v>
      </c>
      <c r="BB29">
        <f t="shared" si="35"/>
        <v>1.1589313855177004</v>
      </c>
      <c r="BC29">
        <f t="shared" si="36"/>
        <v>1.0117513845541672</v>
      </c>
      <c r="BD29">
        <f t="shared" si="37"/>
        <v>1.0102266371819815</v>
      </c>
      <c r="BE29" s="6">
        <f t="shared" si="26"/>
        <v>1.0226637181981468E-3</v>
      </c>
    </row>
    <row r="30" spans="2:57" x14ac:dyDescent="0.25">
      <c r="B30" t="s">
        <v>40</v>
      </c>
      <c r="D30">
        <v>740902.1854801781</v>
      </c>
      <c r="E30">
        <v>492834.05790098821</v>
      </c>
      <c r="F30">
        <v>613685.77750193654</v>
      </c>
      <c r="G30">
        <v>514722.58089960471</v>
      </c>
      <c r="H30">
        <v>629422.95664817432</v>
      </c>
      <c r="I30">
        <v>662117.30325680785</v>
      </c>
      <c r="J30">
        <v>669985.40958112921</v>
      </c>
      <c r="K30">
        <v>644570.36636296764</v>
      </c>
      <c r="L30">
        <v>644570.36636296764</v>
      </c>
      <c r="M30">
        <v>695615.70690251922</v>
      </c>
      <c r="N30">
        <v>710218.48714124225</v>
      </c>
      <c r="P30" t="str">
        <f t="shared" si="0"/>
        <v>Post and Telecommunications</v>
      </c>
      <c r="R30" s="9">
        <v>37435.607414570557</v>
      </c>
      <c r="S30" s="9">
        <v>24425.495520761444</v>
      </c>
      <c r="T30" s="9">
        <v>29769.254187773644</v>
      </c>
      <c r="U30" s="9">
        <v>22555.752095300322</v>
      </c>
      <c r="V30" s="9">
        <v>22555.752095300322</v>
      </c>
      <c r="W30" s="9">
        <v>26883.274233625772</v>
      </c>
      <c r="X30" s="9">
        <v>30048.716111567235</v>
      </c>
      <c r="Y30" s="9">
        <v>28358.948208859503</v>
      </c>
      <c r="Z30" s="9">
        <v>27689.034457218677</v>
      </c>
      <c r="AA30" s="9">
        <v>29032.396614128029</v>
      </c>
      <c r="AB30" s="9">
        <v>31394.125579519317</v>
      </c>
      <c r="AD30" t="str">
        <f t="shared" si="3"/>
        <v>Post and Telecommunications</v>
      </c>
      <c r="AF30" s="8">
        <f t="shared" si="4"/>
        <v>5.0527057617340637E-2</v>
      </c>
      <c r="AG30" s="8">
        <f t="shared" si="5"/>
        <v>4.9561297822620441E-2</v>
      </c>
      <c r="AH30" s="8">
        <f t="shared" si="6"/>
        <v>4.8508952429942381E-2</v>
      </c>
      <c r="AI30" s="8">
        <f t="shared" si="7"/>
        <v>4.3821182385040465E-2</v>
      </c>
      <c r="AJ30" s="8">
        <f t="shared" si="8"/>
        <v>3.583560443269343E-2</v>
      </c>
      <c r="AK30" s="8">
        <f t="shared" si="9"/>
        <v>4.0601981101223185E-2</v>
      </c>
      <c r="AL30" s="8">
        <f t="shared" si="10"/>
        <v>4.4849806700049649E-2</v>
      </c>
      <c r="AM30" s="8">
        <f t="shared" si="11"/>
        <v>4.3996667685603986E-2</v>
      </c>
      <c r="AN30" s="8">
        <f t="shared" si="12"/>
        <v>4.2957349425565353E-2</v>
      </c>
      <c r="AO30" s="8">
        <f t="shared" si="13"/>
        <v>4.1736258002863805E-2</v>
      </c>
      <c r="AP30" s="8">
        <f t="shared" si="14"/>
        <v>4.4203475617603738E-2</v>
      </c>
      <c r="AR30" t="s">
        <v>40</v>
      </c>
      <c r="AT30">
        <f t="shared" si="27"/>
        <v>1</v>
      </c>
      <c r="AU30">
        <f t="shared" si="28"/>
        <v>0.98088628469058625</v>
      </c>
      <c r="AV30">
        <f t="shared" si="29"/>
        <v>0.96005892124805514</v>
      </c>
      <c r="AW30">
        <f t="shared" si="30"/>
        <v>0.86728150126836701</v>
      </c>
      <c r="AX30">
        <f t="shared" si="31"/>
        <v>0.70923592472154617</v>
      </c>
      <c r="AY30">
        <f t="shared" si="32"/>
        <v>0.8035690779525777</v>
      </c>
      <c r="AZ30">
        <f t="shared" si="33"/>
        <v>0.88763939194150532</v>
      </c>
      <c r="BA30">
        <f t="shared" si="34"/>
        <v>0.87075459684999645</v>
      </c>
      <c r="BB30">
        <f t="shared" si="35"/>
        <v>0.8501850582888999</v>
      </c>
      <c r="BC30">
        <f t="shared" si="36"/>
        <v>0.82601797870256599</v>
      </c>
      <c r="BD30">
        <f t="shared" si="37"/>
        <v>0.87484761041049264</v>
      </c>
      <c r="BE30" s="6">
        <f t="shared" si="26"/>
        <v>-1.2515238958950736E-2</v>
      </c>
    </row>
    <row r="31" spans="2:57" x14ac:dyDescent="0.25">
      <c r="B31" t="s">
        <v>41</v>
      </c>
      <c r="D31">
        <v>791800.96036808891</v>
      </c>
      <c r="E31">
        <v>756584.25042498356</v>
      </c>
      <c r="F31">
        <v>737868.37080567435</v>
      </c>
      <c r="G31">
        <v>762519.80080130894</v>
      </c>
      <c r="H31">
        <v>819001.01565867697</v>
      </c>
      <c r="I31">
        <v>803681.69024980743</v>
      </c>
      <c r="J31">
        <v>748424.39186779154</v>
      </c>
      <c r="K31">
        <v>719562.13102394389</v>
      </c>
      <c r="L31">
        <v>719562.13102394389</v>
      </c>
      <c r="M31">
        <v>790267.0992819902</v>
      </c>
      <c r="N31">
        <v>748851.17910069227</v>
      </c>
      <c r="P31" t="str">
        <f t="shared" si="0"/>
        <v>Financial Intermediation</v>
      </c>
      <c r="R31" s="9">
        <v>41565.644626914313</v>
      </c>
      <c r="S31" s="9">
        <v>38535.198670402417</v>
      </c>
      <c r="T31" s="9">
        <v>40032.921649788797</v>
      </c>
      <c r="U31" s="9">
        <v>42283.81495398374</v>
      </c>
      <c r="V31" s="9">
        <v>42283.81495398374</v>
      </c>
      <c r="W31" s="9">
        <v>42750.299681769233</v>
      </c>
      <c r="X31" s="9">
        <v>36048.050360363093</v>
      </c>
      <c r="Y31" s="9">
        <v>35000.385188746033</v>
      </c>
      <c r="Z31" s="9">
        <v>33722.528164704672</v>
      </c>
      <c r="AA31" s="9">
        <v>31522.351812926972</v>
      </c>
      <c r="AB31" s="9">
        <v>30533.662720003536</v>
      </c>
      <c r="AD31" t="str">
        <f t="shared" si="3"/>
        <v>Financial Intermediation</v>
      </c>
      <c r="AF31" s="8">
        <f t="shared" si="4"/>
        <v>5.2495067204252267E-2</v>
      </c>
      <c r="AG31" s="8">
        <f t="shared" si="5"/>
        <v>5.0933122978381692E-2</v>
      </c>
      <c r="AH31" s="8">
        <f t="shared" si="6"/>
        <v>5.4254828142419324E-2</v>
      </c>
      <c r="AI31" s="8">
        <f t="shared" si="7"/>
        <v>5.5452743534723896E-2</v>
      </c>
      <c r="AJ31" s="8">
        <f t="shared" si="8"/>
        <v>5.1628525661811565E-2</v>
      </c>
      <c r="AK31" s="8">
        <f t="shared" si="9"/>
        <v>5.3193074074489873E-2</v>
      </c>
      <c r="AL31" s="8">
        <f t="shared" si="10"/>
        <v>4.8165253233396682E-2</v>
      </c>
      <c r="AM31" s="8">
        <f t="shared" si="11"/>
        <v>4.864122732381726E-2</v>
      </c>
      <c r="AN31" s="8">
        <f t="shared" si="12"/>
        <v>4.6865345896840327E-2</v>
      </c>
      <c r="AO31" s="8">
        <f t="shared" si="13"/>
        <v>3.9888224932515995E-2</v>
      </c>
      <c r="AP31" s="8">
        <f t="shared" si="14"/>
        <v>4.077400633417165E-2</v>
      </c>
      <c r="AR31" t="s">
        <v>41</v>
      </c>
      <c r="AT31">
        <f t="shared" si="27"/>
        <v>1</v>
      </c>
      <c r="AU31">
        <f t="shared" si="28"/>
        <v>0.97024588577450088</v>
      </c>
      <c r="AV31">
        <f t="shared" si="29"/>
        <v>1.0335224056637555</v>
      </c>
      <c r="AW31">
        <f t="shared" si="30"/>
        <v>1.0563419857900866</v>
      </c>
      <c r="AX31">
        <f t="shared" si="31"/>
        <v>0.98349289583592514</v>
      </c>
      <c r="AY31">
        <f t="shared" si="32"/>
        <v>1.0132966182807566</v>
      </c>
      <c r="AZ31">
        <f t="shared" si="33"/>
        <v>0.91751960324179072</v>
      </c>
      <c r="BA31">
        <f t="shared" si="34"/>
        <v>0.92658662831232963</v>
      </c>
      <c r="BB31">
        <f t="shared" si="35"/>
        <v>0.89275713686569169</v>
      </c>
      <c r="BC31">
        <f t="shared" si="36"/>
        <v>0.75984710672558053</v>
      </c>
      <c r="BD31">
        <f t="shared" si="37"/>
        <v>0.77672071883487037</v>
      </c>
      <c r="BE31" s="6">
        <f t="shared" si="26"/>
        <v>-2.2327928116512963E-2</v>
      </c>
    </row>
    <row r="32" spans="2:57" x14ac:dyDescent="0.25">
      <c r="B32" t="s">
        <v>42</v>
      </c>
      <c r="D32">
        <v>883482.81890294375</v>
      </c>
      <c r="E32">
        <v>1014119.734197716</v>
      </c>
      <c r="F32">
        <v>1015836.6753472742</v>
      </c>
      <c r="G32">
        <v>1006370.6613125862</v>
      </c>
      <c r="H32">
        <v>1030075.994249275</v>
      </c>
      <c r="I32">
        <v>1310798.3926640921</v>
      </c>
      <c r="J32">
        <v>1497617.3620170977</v>
      </c>
      <c r="K32">
        <v>1430729.0728199244</v>
      </c>
      <c r="L32">
        <v>1430729.0728199244</v>
      </c>
      <c r="M32">
        <v>530342.19377559039</v>
      </c>
      <c r="N32">
        <v>688565.26746520516</v>
      </c>
      <c r="P32" t="str">
        <f t="shared" si="0"/>
        <v>Real Estate Activities</v>
      </c>
      <c r="R32" s="9">
        <v>14357.913798757985</v>
      </c>
      <c r="S32" s="9">
        <v>14154.626876010068</v>
      </c>
      <c r="T32" s="9">
        <v>13308.748777779048</v>
      </c>
      <c r="U32" s="9">
        <v>13448.783771396689</v>
      </c>
      <c r="V32" s="9">
        <v>13448.783771396689</v>
      </c>
      <c r="W32" s="9">
        <v>14063.541181093453</v>
      </c>
      <c r="X32" s="9">
        <v>12505.81292775325</v>
      </c>
      <c r="Y32" s="9">
        <v>12526.355378888027</v>
      </c>
      <c r="Z32" s="9">
        <v>11327.91631698888</v>
      </c>
      <c r="AA32" s="9">
        <v>9980.7949751926699</v>
      </c>
      <c r="AB32" s="9">
        <v>9658.0104004480472</v>
      </c>
      <c r="AD32" t="str">
        <f t="shared" si="3"/>
        <v>Real Estate Activities</v>
      </c>
      <c r="AF32" s="8">
        <f t="shared" si="4"/>
        <v>1.6251491813487427E-2</v>
      </c>
      <c r="AG32" s="8">
        <f t="shared" si="5"/>
        <v>1.3957549980237774E-2</v>
      </c>
      <c r="AH32" s="8">
        <f t="shared" si="6"/>
        <v>1.3101268245930692E-2</v>
      </c>
      <c r="AI32" s="8">
        <f t="shared" si="7"/>
        <v>1.3363648492947668E-2</v>
      </c>
      <c r="AJ32" s="8">
        <f t="shared" si="8"/>
        <v>1.305610833227721E-2</v>
      </c>
      <c r="AK32" s="8">
        <f t="shared" si="9"/>
        <v>1.0728988729159516E-2</v>
      </c>
      <c r="AL32" s="8">
        <f t="shared" si="10"/>
        <v>8.3504727208220473E-3</v>
      </c>
      <c r="AM32" s="8">
        <f t="shared" si="11"/>
        <v>8.7552253021593758E-3</v>
      </c>
      <c r="AN32" s="8">
        <f t="shared" si="12"/>
        <v>7.917583092557065E-3</v>
      </c>
      <c r="AO32" s="8">
        <f t="shared" si="13"/>
        <v>1.8819537823565959E-2</v>
      </c>
      <c r="AP32" s="8">
        <f t="shared" si="14"/>
        <v>1.4026281685687971E-2</v>
      </c>
      <c r="AR32" t="s">
        <v>42</v>
      </c>
      <c r="AT32">
        <f t="shared" si="27"/>
        <v>1</v>
      </c>
      <c r="AU32">
        <f t="shared" si="28"/>
        <v>0.85884730709177937</v>
      </c>
      <c r="AV32">
        <f t="shared" si="29"/>
        <v>0.80615788361396434</v>
      </c>
      <c r="AW32">
        <f t="shared" si="30"/>
        <v>0.82230287817989223</v>
      </c>
      <c r="AX32">
        <f t="shared" si="31"/>
        <v>0.80337906711073093</v>
      </c>
      <c r="AY32">
        <f t="shared" si="32"/>
        <v>0.66018485270720328</v>
      </c>
      <c r="AZ32">
        <f t="shared" si="33"/>
        <v>0.51382807293370003</v>
      </c>
      <c r="BA32">
        <f t="shared" si="34"/>
        <v>0.538733637664774</v>
      </c>
      <c r="BB32">
        <f t="shared" si="35"/>
        <v>0.48719115656730727</v>
      </c>
      <c r="BC32">
        <f t="shared" si="36"/>
        <v>1.1580190938500343</v>
      </c>
      <c r="BD32">
        <f t="shared" si="37"/>
        <v>0.86307656224195306</v>
      </c>
      <c r="BE32" s="6">
        <f t="shared" si="26"/>
        <v>-1.3692343775804694E-2</v>
      </c>
    </row>
    <row r="33" spans="1:57" x14ac:dyDescent="0.25">
      <c r="B33" t="s">
        <v>43</v>
      </c>
      <c r="D33">
        <v>2456767.7213001279</v>
      </c>
      <c r="E33">
        <v>2445367.9598180652</v>
      </c>
      <c r="F33">
        <v>2464630.8733662772</v>
      </c>
      <c r="G33">
        <v>2327706.710170025</v>
      </c>
      <c r="H33">
        <v>2384662.8337232065</v>
      </c>
      <c r="I33">
        <v>2332441.400006297</v>
      </c>
      <c r="J33">
        <v>2179892.6570744705</v>
      </c>
      <c r="K33">
        <v>2121167.7762250239</v>
      </c>
      <c r="L33">
        <v>2121167.7762250239</v>
      </c>
      <c r="M33">
        <v>2172143.5151609802</v>
      </c>
      <c r="N33">
        <v>2095372.3814015267</v>
      </c>
      <c r="P33" t="str">
        <f t="shared" si="0"/>
        <v>Renting of M&amp;Eq and Other Business Activities</v>
      </c>
      <c r="R33" s="9">
        <v>135065.72029530833</v>
      </c>
      <c r="S33" s="9">
        <v>133918.01047264814</v>
      </c>
      <c r="T33" s="9">
        <v>136166.38401452743</v>
      </c>
      <c r="U33" s="9">
        <v>132091.06189098244</v>
      </c>
      <c r="V33" s="9">
        <v>132091.06189098244</v>
      </c>
      <c r="W33" s="9">
        <v>132395.78129970777</v>
      </c>
      <c r="X33" s="9">
        <v>117729.52513933278</v>
      </c>
      <c r="Y33" s="9">
        <v>114247.94720631815</v>
      </c>
      <c r="Z33" s="9">
        <v>112455.36896484715</v>
      </c>
      <c r="AA33" s="9">
        <v>107062.51232007994</v>
      </c>
      <c r="AB33" s="9">
        <v>103617.31133854738</v>
      </c>
      <c r="AD33" t="str">
        <f t="shared" si="3"/>
        <v>Renting of M&amp;Eq and Other Business Activities</v>
      </c>
      <c r="AF33" s="8">
        <f t="shared" si="4"/>
        <v>5.4977000521576051E-2</v>
      </c>
      <c r="AG33" s="8">
        <f t="shared" si="5"/>
        <v>5.4763950731820173E-2</v>
      </c>
      <c r="AH33" s="8">
        <f t="shared" si="6"/>
        <v>5.5248185635420013E-2</v>
      </c>
      <c r="AI33" s="8">
        <f t="shared" si="7"/>
        <v>5.6747296089262884E-2</v>
      </c>
      <c r="AJ33" s="8">
        <f t="shared" si="8"/>
        <v>5.5391923765066138E-2</v>
      </c>
      <c r="AK33" s="8">
        <f t="shared" si="9"/>
        <v>5.6762747093817803E-2</v>
      </c>
      <c r="AL33" s="8">
        <f t="shared" si="10"/>
        <v>5.4007028629259171E-2</v>
      </c>
      <c r="AM33" s="8">
        <f t="shared" si="11"/>
        <v>5.3860872528264429E-2</v>
      </c>
      <c r="AN33" s="8">
        <f t="shared" si="12"/>
        <v>5.3015782261684394E-2</v>
      </c>
      <c r="AO33" s="8">
        <f t="shared" si="13"/>
        <v>4.9288875975649064E-2</v>
      </c>
      <c r="AP33" s="8">
        <f t="shared" si="14"/>
        <v>4.9450547434075239E-2</v>
      </c>
      <c r="AR33" t="s">
        <v>43</v>
      </c>
      <c r="AT33">
        <f t="shared" si="27"/>
        <v>1</v>
      </c>
      <c r="AU33">
        <f t="shared" si="28"/>
        <v>0.99612474693536135</v>
      </c>
      <c r="AV33">
        <f t="shared" si="29"/>
        <v>1.0049327011526854</v>
      </c>
      <c r="AW33">
        <f t="shared" si="30"/>
        <v>1.032200657563922</v>
      </c>
      <c r="AX33">
        <f t="shared" si="31"/>
        <v>1.0075472150090701</v>
      </c>
      <c r="AY33">
        <f t="shared" si="32"/>
        <v>1.03248170244466</v>
      </c>
      <c r="AZ33">
        <f t="shared" si="33"/>
        <v>0.98235676950152617</v>
      </c>
      <c r="BA33">
        <f t="shared" si="34"/>
        <v>0.97969827413786259</v>
      </c>
      <c r="BB33">
        <f t="shared" si="35"/>
        <v>0.96432656854165832</v>
      </c>
      <c r="BC33">
        <f t="shared" si="36"/>
        <v>0.89653628804840579</v>
      </c>
      <c r="BD33">
        <f t="shared" si="37"/>
        <v>0.89947699883459586</v>
      </c>
      <c r="BE33" s="6">
        <f t="shared" si="26"/>
        <v>-1.0052300116540413E-2</v>
      </c>
    </row>
    <row r="34" spans="1:57" x14ac:dyDescent="0.25">
      <c r="B34" t="s">
        <v>44</v>
      </c>
      <c r="D34">
        <v>7861223.5369349346</v>
      </c>
      <c r="E34">
        <v>5510202.7316574082</v>
      </c>
      <c r="F34">
        <v>5360830.3019516636</v>
      </c>
      <c r="G34">
        <v>6334981.5690610548</v>
      </c>
      <c r="H34">
        <v>6263295.924261489</v>
      </c>
      <c r="I34">
        <v>6137193.6424482372</v>
      </c>
      <c r="J34">
        <v>5630780.1084833425</v>
      </c>
      <c r="K34">
        <v>5305239.2576343995</v>
      </c>
      <c r="L34">
        <v>5305239.2576343995</v>
      </c>
      <c r="M34">
        <v>5489909.5421149191</v>
      </c>
      <c r="N34">
        <v>5580354.032486042</v>
      </c>
      <c r="P34" t="str">
        <f t="shared" si="0"/>
        <v>Public Admin and Defence; Compulsory Social Security</v>
      </c>
      <c r="R34" s="9">
        <v>408671.14393517969</v>
      </c>
      <c r="S34" s="9">
        <v>289073.9024097083</v>
      </c>
      <c r="T34" s="9">
        <v>283392.46413941449</v>
      </c>
      <c r="U34" s="9">
        <v>318219.00731371623</v>
      </c>
      <c r="V34" s="9">
        <v>318219.00731371623</v>
      </c>
      <c r="W34" s="9">
        <v>309265.7422290243</v>
      </c>
      <c r="X34" s="9">
        <v>276335.13285169913</v>
      </c>
      <c r="Y34" s="9">
        <v>254570.13193791141</v>
      </c>
      <c r="Z34" s="9">
        <v>256198.98904712661</v>
      </c>
      <c r="AA34" s="9">
        <v>249193.44468145174</v>
      </c>
      <c r="AB34" s="9">
        <v>254432.09212168053</v>
      </c>
      <c r="AD34" t="str">
        <f t="shared" si="3"/>
        <v>Public Admin and Defence; Compulsory Social Security</v>
      </c>
      <c r="AF34" s="8">
        <f t="shared" si="4"/>
        <v>5.1985691796587588E-2</v>
      </c>
      <c r="AG34" s="8">
        <f t="shared" si="5"/>
        <v>5.2461572919796737E-2</v>
      </c>
      <c r="AH34" s="8">
        <f t="shared" si="6"/>
        <v>5.286353944765658E-2</v>
      </c>
      <c r="AI34" s="8">
        <f t="shared" si="7"/>
        <v>5.0232033644398016E-2</v>
      </c>
      <c r="AJ34" s="8">
        <f t="shared" si="8"/>
        <v>5.0806957097630306E-2</v>
      </c>
      <c r="AK34" s="8">
        <f t="shared" si="9"/>
        <v>5.0392045655846804E-2</v>
      </c>
      <c r="AL34" s="8">
        <f t="shared" si="10"/>
        <v>4.9075816765668433E-2</v>
      </c>
      <c r="AM34" s="8">
        <f t="shared" si="11"/>
        <v>4.7984665643793029E-2</v>
      </c>
      <c r="AN34" s="8">
        <f t="shared" si="12"/>
        <v>4.8291693664606838E-2</v>
      </c>
      <c r="AO34" s="8">
        <f t="shared" si="13"/>
        <v>4.5391174985636114E-2</v>
      </c>
      <c r="AP34" s="8">
        <f t="shared" si="14"/>
        <v>4.5594256321463404E-2</v>
      </c>
      <c r="AR34" t="s">
        <v>44</v>
      </c>
      <c r="AT34">
        <f t="shared" si="27"/>
        <v>1</v>
      </c>
      <c r="AU34">
        <f t="shared" si="28"/>
        <v>1.0091540788775342</v>
      </c>
      <c r="AV34">
        <f t="shared" si="29"/>
        <v>1.0168863320027342</v>
      </c>
      <c r="AW34">
        <f t="shared" si="30"/>
        <v>0.96626652273761438</v>
      </c>
      <c r="AX34">
        <f t="shared" si="31"/>
        <v>0.97732578603417464</v>
      </c>
      <c r="AY34">
        <f t="shared" si="32"/>
        <v>0.96934452373979196</v>
      </c>
      <c r="AZ34">
        <f t="shared" si="33"/>
        <v>0.94402546296190359</v>
      </c>
      <c r="BA34">
        <f t="shared" si="34"/>
        <v>0.92303601213099196</v>
      </c>
      <c r="BB34">
        <f t="shared" si="35"/>
        <v>0.92894202223113964</v>
      </c>
      <c r="BC34">
        <f t="shared" si="36"/>
        <v>0.87314746456092462</v>
      </c>
      <c r="BD34">
        <f t="shared" si="37"/>
        <v>0.87705394976500584</v>
      </c>
      <c r="BE34" s="6">
        <f t="shared" si="26"/>
        <v>-1.2294605023499416E-2</v>
      </c>
    </row>
    <row r="35" spans="1:57" x14ac:dyDescent="0.25">
      <c r="B35" t="s">
        <v>45</v>
      </c>
      <c r="D35">
        <v>406629.72979091119</v>
      </c>
      <c r="E35">
        <v>401467.92117950704</v>
      </c>
      <c r="F35">
        <v>438583.71938449237</v>
      </c>
      <c r="G35">
        <v>472138.22282038745</v>
      </c>
      <c r="H35">
        <v>507175.1315268976</v>
      </c>
      <c r="I35">
        <v>502972.80488773884</v>
      </c>
      <c r="J35">
        <v>485851.1045670961</v>
      </c>
      <c r="K35">
        <v>495082.26351941377</v>
      </c>
      <c r="L35">
        <v>495082.26351941377</v>
      </c>
      <c r="M35">
        <v>581190.1339341572</v>
      </c>
      <c r="N35">
        <v>606240.8106487093</v>
      </c>
      <c r="P35" t="str">
        <f t="shared" si="0"/>
        <v>Education</v>
      </c>
      <c r="R35" s="9">
        <v>16758.085460892005</v>
      </c>
      <c r="S35" s="9">
        <v>15954.204331687806</v>
      </c>
      <c r="T35" s="9">
        <v>17522.006873325496</v>
      </c>
      <c r="U35" s="9">
        <v>19423.862139300178</v>
      </c>
      <c r="V35" s="9">
        <v>19423.862139300178</v>
      </c>
      <c r="W35" s="9">
        <v>19326.138295037203</v>
      </c>
      <c r="X35" s="9">
        <v>16457.714813384577</v>
      </c>
      <c r="Y35" s="9">
        <v>16027.118571249528</v>
      </c>
      <c r="Z35" s="9">
        <v>15368.510254142157</v>
      </c>
      <c r="AA35" s="9">
        <v>15249.752467243639</v>
      </c>
      <c r="AB35" s="9">
        <v>15306.404626177145</v>
      </c>
      <c r="AD35" t="str">
        <f t="shared" si="3"/>
        <v>Education</v>
      </c>
      <c r="AF35" s="8">
        <f t="shared" si="4"/>
        <v>4.1212150104000034E-2</v>
      </c>
      <c r="AG35" s="8">
        <f t="shared" si="5"/>
        <v>3.9739674056185066E-2</v>
      </c>
      <c r="AH35" s="8">
        <f t="shared" si="6"/>
        <v>3.995133904631902E-2</v>
      </c>
      <c r="AI35" s="8">
        <f t="shared" si="7"/>
        <v>4.1140202594208253E-2</v>
      </c>
      <c r="AJ35" s="8">
        <f t="shared" si="8"/>
        <v>3.8298135953201896E-2</v>
      </c>
      <c r="AK35" s="8">
        <f t="shared" si="9"/>
        <v>3.8423823529287443E-2</v>
      </c>
      <c r="AL35" s="8">
        <f t="shared" si="10"/>
        <v>3.38739886740584E-2</v>
      </c>
      <c r="AM35" s="8">
        <f t="shared" si="11"/>
        <v>3.2372637341755738E-2</v>
      </c>
      <c r="AN35" s="8">
        <f t="shared" si="12"/>
        <v>3.1042336570272847E-2</v>
      </c>
      <c r="AO35" s="8">
        <f t="shared" si="13"/>
        <v>2.6238835755892715E-2</v>
      </c>
      <c r="AP35" s="8">
        <f t="shared" si="14"/>
        <v>2.5248060436245612E-2</v>
      </c>
      <c r="AR35" t="s">
        <v>45</v>
      </c>
      <c r="AT35">
        <f t="shared" si="27"/>
        <v>1</v>
      </c>
      <c r="AU35">
        <f t="shared" si="28"/>
        <v>0.96427082682900234</v>
      </c>
      <c r="AV35">
        <f t="shared" si="29"/>
        <v>0.96940681195959633</v>
      </c>
      <c r="AW35">
        <f t="shared" si="30"/>
        <v>0.99825421605982168</v>
      </c>
      <c r="AX35">
        <f t="shared" si="31"/>
        <v>0.92929235326367254</v>
      </c>
      <c r="AY35">
        <f t="shared" si="32"/>
        <v>0.93234212319240395</v>
      </c>
      <c r="AZ35">
        <f t="shared" si="33"/>
        <v>0.82194179601346751</v>
      </c>
      <c r="BA35">
        <f t="shared" si="34"/>
        <v>0.78551197304829923</v>
      </c>
      <c r="BB35">
        <f t="shared" si="35"/>
        <v>0.75323263872272195</v>
      </c>
      <c r="BC35">
        <f t="shared" si="36"/>
        <v>0.6366771859676883</v>
      </c>
      <c r="BD35">
        <f t="shared" si="37"/>
        <v>0.61263633109486915</v>
      </c>
      <c r="BE35" s="6">
        <f t="shared" si="26"/>
        <v>-3.8736366890513088E-2</v>
      </c>
    </row>
    <row r="36" spans="1:57" x14ac:dyDescent="0.25">
      <c r="B36" t="s">
        <v>46</v>
      </c>
      <c r="D36">
        <v>1801321.5830015293</v>
      </c>
      <c r="E36">
        <v>1719629.8618785026</v>
      </c>
      <c r="F36">
        <v>1855483.3317373546</v>
      </c>
      <c r="G36">
        <v>1975599.3389558156</v>
      </c>
      <c r="H36">
        <v>2008003.0027204531</v>
      </c>
      <c r="I36">
        <v>1868872.2108546251</v>
      </c>
      <c r="J36">
        <v>1707260.8600078635</v>
      </c>
      <c r="K36">
        <v>1702302.5385490758</v>
      </c>
      <c r="L36">
        <v>1702302.5385490758</v>
      </c>
      <c r="M36">
        <v>1751796.3920771398</v>
      </c>
      <c r="N36">
        <v>1844514.2103026975</v>
      </c>
      <c r="P36" t="str">
        <f t="shared" si="0"/>
        <v>Health and Social Work</v>
      </c>
      <c r="R36" s="9">
        <v>99577.539089935541</v>
      </c>
      <c r="S36" s="9">
        <v>93258.852434420027</v>
      </c>
      <c r="T36" s="9">
        <v>98512.706973322216</v>
      </c>
      <c r="U36" s="9">
        <v>105864.72247287151</v>
      </c>
      <c r="V36" s="9">
        <v>105864.72247287151</v>
      </c>
      <c r="W36" s="9">
        <v>107149.66147625564</v>
      </c>
      <c r="X36" s="9">
        <v>89787.684327241906</v>
      </c>
      <c r="Y36" s="9">
        <v>88380.336641365779</v>
      </c>
      <c r="Z36" s="9">
        <v>86102.245118650928</v>
      </c>
      <c r="AA36" s="9">
        <v>84162.002378649413</v>
      </c>
      <c r="AB36" s="9">
        <v>86872.8919097943</v>
      </c>
      <c r="AD36" t="str">
        <f t="shared" si="3"/>
        <v>Health and Social Work</v>
      </c>
      <c r="AF36" s="8">
        <f t="shared" si="4"/>
        <v>5.5280267571107537E-2</v>
      </c>
      <c r="AG36" s="8">
        <f t="shared" si="5"/>
        <v>5.4231933570021394E-2</v>
      </c>
      <c r="AH36" s="8">
        <f t="shared" si="6"/>
        <v>5.3092746934612065E-2</v>
      </c>
      <c r="AI36" s="8">
        <f t="shared" si="7"/>
        <v>5.3586129730548153E-2</v>
      </c>
      <c r="AJ36" s="8">
        <f t="shared" si="8"/>
        <v>5.2721396496641398E-2</v>
      </c>
      <c r="AK36" s="8">
        <f t="shared" si="9"/>
        <v>5.7333862023266256E-2</v>
      </c>
      <c r="AL36" s="8">
        <f t="shared" si="10"/>
        <v>5.2591660964352194E-2</v>
      </c>
      <c r="AM36" s="8">
        <f t="shared" si="11"/>
        <v>5.1918113637247479E-2</v>
      </c>
      <c r="AN36" s="8">
        <f t="shared" si="12"/>
        <v>5.0579872360431585E-2</v>
      </c>
      <c r="AO36" s="8">
        <f t="shared" si="13"/>
        <v>4.8043255916777439E-2</v>
      </c>
      <c r="AP36" s="8">
        <f t="shared" si="14"/>
        <v>4.7097979199378387E-2</v>
      </c>
      <c r="AR36" t="s">
        <v>46</v>
      </c>
      <c r="AT36">
        <f t="shared" si="27"/>
        <v>1</v>
      </c>
      <c r="AU36">
        <f t="shared" si="28"/>
        <v>0.98103601796540396</v>
      </c>
      <c r="AV36">
        <f t="shared" si="29"/>
        <v>0.96042854471205941</v>
      </c>
      <c r="AW36">
        <f t="shared" si="30"/>
        <v>0.96935366062799533</v>
      </c>
      <c r="AX36">
        <f t="shared" si="31"/>
        <v>0.95371094991219718</v>
      </c>
      <c r="AY36">
        <f t="shared" si="32"/>
        <v>1.0371487791645937</v>
      </c>
      <c r="AZ36">
        <f t="shared" si="33"/>
        <v>0.95136408116518312</v>
      </c>
      <c r="BA36">
        <f t="shared" si="34"/>
        <v>0.93917985419416994</v>
      </c>
      <c r="BB36">
        <f t="shared" si="35"/>
        <v>0.91497155463964086</v>
      </c>
      <c r="BC36">
        <f t="shared" si="36"/>
        <v>0.8690850827554143</v>
      </c>
      <c r="BD36">
        <f t="shared" si="37"/>
        <v>0.85198536962209537</v>
      </c>
      <c r="BE36" s="6">
        <f t="shared" si="26"/>
        <v>-1.4801463037790463E-2</v>
      </c>
    </row>
    <row r="37" spans="1:57" x14ac:dyDescent="0.25">
      <c r="B37" t="s">
        <v>47</v>
      </c>
      <c r="D37">
        <v>1243602.2119848426</v>
      </c>
      <c r="E37">
        <v>1198909.1538678913</v>
      </c>
      <c r="F37">
        <v>1225540.1038496508</v>
      </c>
      <c r="G37">
        <v>1204671.4018074637</v>
      </c>
      <c r="H37">
        <v>1254182.2361151311</v>
      </c>
      <c r="I37">
        <v>1158638.6797988336</v>
      </c>
      <c r="J37">
        <v>1039586.6842495925</v>
      </c>
      <c r="K37">
        <v>1034650.4618575457</v>
      </c>
      <c r="L37">
        <v>1034650.4618575457</v>
      </c>
      <c r="M37">
        <v>1066010.812912052</v>
      </c>
      <c r="N37">
        <v>1053545.3830502725</v>
      </c>
      <c r="P37" t="str">
        <f t="shared" si="0"/>
        <v>Other Community, Social and Personal Services</v>
      </c>
      <c r="R37" s="9">
        <v>68197.096622409852</v>
      </c>
      <c r="S37" s="9">
        <v>64892.544714986449</v>
      </c>
      <c r="T37" s="9">
        <v>64977.688001363211</v>
      </c>
      <c r="U37" s="9">
        <v>65396.622509058332</v>
      </c>
      <c r="V37" s="9">
        <v>65396.622509058332</v>
      </c>
      <c r="W37" s="9">
        <v>66235.551343333966</v>
      </c>
      <c r="X37" s="9">
        <v>53933.970543705567</v>
      </c>
      <c r="Y37" s="9">
        <v>52615.283991065189</v>
      </c>
      <c r="Z37" s="9">
        <v>50788.991577911467</v>
      </c>
      <c r="AA37" s="9">
        <v>50048.735432168207</v>
      </c>
      <c r="AB37" s="9">
        <v>49992.523058892104</v>
      </c>
      <c r="AD37" t="str">
        <f t="shared" si="3"/>
        <v>Other Community, Social and Personal Services</v>
      </c>
      <c r="AF37" s="8">
        <f t="shared" si="4"/>
        <v>5.4838352622069042E-2</v>
      </c>
      <c r="AG37" s="8">
        <f t="shared" si="5"/>
        <v>5.4126323504689003E-2</v>
      </c>
      <c r="AH37" s="8">
        <f t="shared" si="6"/>
        <v>5.3019634198225037E-2</v>
      </c>
      <c r="AI37" s="8">
        <f t="shared" si="7"/>
        <v>5.4285859538907133E-2</v>
      </c>
      <c r="AJ37" s="8">
        <f t="shared" si="8"/>
        <v>5.2142839075465165E-2</v>
      </c>
      <c r="AK37" s="8">
        <f t="shared" si="9"/>
        <v>5.7166701317820659E-2</v>
      </c>
      <c r="AL37" s="8">
        <f t="shared" si="10"/>
        <v>5.1880205240063135E-2</v>
      </c>
      <c r="AM37" s="8">
        <f t="shared" si="11"/>
        <v>5.0853197220443951E-2</v>
      </c>
      <c r="AN37" s="8">
        <f t="shared" si="12"/>
        <v>4.9088067371784803E-2</v>
      </c>
      <c r="AO37" s="8">
        <f t="shared" si="13"/>
        <v>4.6949557008196433E-2</v>
      </c>
      <c r="AP37" s="8">
        <f t="shared" si="14"/>
        <v>4.7451703422733894E-2</v>
      </c>
      <c r="AR37" t="s">
        <v>47</v>
      </c>
      <c r="AT37">
        <f t="shared" si="27"/>
        <v>1</v>
      </c>
      <c r="AU37">
        <f t="shared" si="28"/>
        <v>0.98701585508435763</v>
      </c>
      <c r="AV37">
        <f t="shared" si="29"/>
        <v>0.96683491868586724</v>
      </c>
      <c r="AW37">
        <f t="shared" si="30"/>
        <v>0.98992506053255214</v>
      </c>
      <c r="AX37">
        <f t="shared" si="31"/>
        <v>0.95084619763871059</v>
      </c>
      <c r="AY37">
        <f t="shared" si="32"/>
        <v>1.0424583997225074</v>
      </c>
      <c r="AZ37">
        <f t="shared" si="33"/>
        <v>0.94605696122214589</v>
      </c>
      <c r="BA37">
        <f t="shared" si="34"/>
        <v>0.92732904598557697</v>
      </c>
      <c r="BB37">
        <f t="shared" si="35"/>
        <v>0.89514117446390784</v>
      </c>
      <c r="BC37">
        <f t="shared" si="36"/>
        <v>0.85614455510288512</v>
      </c>
      <c r="BD37">
        <f t="shared" si="37"/>
        <v>0.86530140228241503</v>
      </c>
      <c r="BE37" s="6">
        <f t="shared" si="26"/>
        <v>-1.3469859771758496E-2</v>
      </c>
    </row>
    <row r="38" spans="1:57" x14ac:dyDescent="0.25">
      <c r="B38" t="s">
        <v>48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P38" t="str">
        <f t="shared" si="0"/>
        <v>Private Households with Employed Persons</v>
      </c>
      <c r="R38" s="9">
        <v>0</v>
      </c>
      <c r="S38" s="9">
        <v>0</v>
      </c>
      <c r="T38" s="9">
        <v>0</v>
      </c>
      <c r="U38" s="9">
        <v>0</v>
      </c>
      <c r="V38" s="9">
        <v>0</v>
      </c>
      <c r="W38" s="9">
        <v>0</v>
      </c>
      <c r="X38" s="9">
        <v>0</v>
      </c>
      <c r="Y38" s="9">
        <v>0</v>
      </c>
      <c r="Z38" s="9">
        <v>0</v>
      </c>
      <c r="AA38" s="9">
        <v>0</v>
      </c>
      <c r="AB38" s="9">
        <v>0</v>
      </c>
      <c r="AD38" t="str">
        <f t="shared" si="3"/>
        <v>Private Households with Employed Persons</v>
      </c>
      <c r="AR38" t="s">
        <v>48</v>
      </c>
    </row>
    <row r="39" spans="1:57" x14ac:dyDescent="0.25">
      <c r="B39" t="s">
        <v>49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P39" t="str">
        <f t="shared" si="0"/>
        <v>Extra-territorial organizations and bodies</v>
      </c>
      <c r="R39" s="9">
        <v>0</v>
      </c>
      <c r="S39" s="9">
        <v>0</v>
      </c>
      <c r="T39" s="9">
        <v>0</v>
      </c>
      <c r="U39" s="9">
        <v>0</v>
      </c>
      <c r="V39" s="9">
        <v>0</v>
      </c>
      <c r="W39" s="9">
        <v>0</v>
      </c>
      <c r="X39" s="9">
        <v>0</v>
      </c>
      <c r="Y39" s="9">
        <v>0</v>
      </c>
      <c r="Z39" s="9">
        <v>0</v>
      </c>
      <c r="AA39" s="9">
        <v>0</v>
      </c>
      <c r="AB39" s="9">
        <v>0</v>
      </c>
      <c r="AD39" t="str">
        <f t="shared" si="3"/>
        <v>Extra-territorial organizations and bodies</v>
      </c>
      <c r="AR39" t="s">
        <v>49</v>
      </c>
    </row>
    <row r="41" spans="1:57" s="10" customFormat="1" x14ac:dyDescent="0.25">
      <c r="A41" s="10" t="s">
        <v>14</v>
      </c>
      <c r="P41" s="10" t="s">
        <v>14</v>
      </c>
      <c r="AD41" s="10" t="s">
        <v>14</v>
      </c>
      <c r="AR41" s="10" t="s">
        <v>14</v>
      </c>
    </row>
    <row r="43" spans="1:57" x14ac:dyDescent="0.25">
      <c r="B43" s="11" t="s">
        <v>10</v>
      </c>
      <c r="D43">
        <v>1999</v>
      </c>
      <c r="E43">
        <v>2000</v>
      </c>
      <c r="F43">
        <v>2001</v>
      </c>
      <c r="G43">
        <v>2002</v>
      </c>
      <c r="H43">
        <v>2003</v>
      </c>
      <c r="I43">
        <v>2004</v>
      </c>
      <c r="J43">
        <v>2005</v>
      </c>
      <c r="K43">
        <v>2006</v>
      </c>
      <c r="L43">
        <v>2007</v>
      </c>
      <c r="M43">
        <v>2008</v>
      </c>
      <c r="N43">
        <v>2009</v>
      </c>
      <c r="P43" s="11" t="s">
        <v>11</v>
      </c>
      <c r="R43">
        <v>1999</v>
      </c>
      <c r="S43">
        <v>2000</v>
      </c>
      <c r="T43">
        <v>2001</v>
      </c>
      <c r="U43">
        <v>2002</v>
      </c>
      <c r="V43">
        <v>2003</v>
      </c>
      <c r="W43">
        <v>2004</v>
      </c>
      <c r="X43">
        <v>2005</v>
      </c>
      <c r="Y43">
        <v>2006</v>
      </c>
      <c r="Z43">
        <v>2007</v>
      </c>
      <c r="AA43">
        <v>2008</v>
      </c>
      <c r="AB43">
        <v>2009</v>
      </c>
      <c r="AD43" s="11" t="s">
        <v>12</v>
      </c>
      <c r="AF43">
        <v>1999</v>
      </c>
      <c r="AG43">
        <v>2000</v>
      </c>
      <c r="AH43">
        <v>2001</v>
      </c>
      <c r="AI43">
        <v>2002</v>
      </c>
      <c r="AJ43">
        <v>2003</v>
      </c>
      <c r="AK43">
        <v>2004</v>
      </c>
      <c r="AL43">
        <v>2005</v>
      </c>
      <c r="AM43">
        <v>2006</v>
      </c>
      <c r="AN43">
        <v>2007</v>
      </c>
      <c r="AO43">
        <v>2008</v>
      </c>
      <c r="AP43">
        <v>2009</v>
      </c>
      <c r="AR43" s="11" t="s">
        <v>52</v>
      </c>
      <c r="AT43">
        <v>1999</v>
      </c>
      <c r="AU43">
        <v>2000</v>
      </c>
      <c r="AV43">
        <v>2001</v>
      </c>
      <c r="AW43">
        <v>2002</v>
      </c>
      <c r="AX43">
        <v>2003</v>
      </c>
      <c r="AY43">
        <v>2004</v>
      </c>
      <c r="AZ43">
        <v>2005</v>
      </c>
      <c r="BA43">
        <v>2006</v>
      </c>
      <c r="BB43">
        <v>2007</v>
      </c>
      <c r="BC43">
        <v>2008</v>
      </c>
      <c r="BD43">
        <v>2009</v>
      </c>
    </row>
    <row r="44" spans="1:57" x14ac:dyDescent="0.25">
      <c r="B44" t="s">
        <v>15</v>
      </c>
      <c r="D44">
        <v>164163.54444959111</v>
      </c>
      <c r="E44">
        <v>150660.61070912972</v>
      </c>
      <c r="F44">
        <v>143001.81682502021</v>
      </c>
      <c r="G44">
        <v>146854.02962502127</v>
      </c>
      <c r="H44">
        <v>143570.10865338254</v>
      </c>
      <c r="I44">
        <v>150117.69828617389</v>
      </c>
      <c r="J44">
        <v>146365.64956059359</v>
      </c>
      <c r="K44">
        <v>146081.4095165694</v>
      </c>
      <c r="L44">
        <v>146081.4095165694</v>
      </c>
      <c r="M44">
        <v>142523.2578308275</v>
      </c>
      <c r="N44">
        <v>146540.52976885851</v>
      </c>
      <c r="P44" t="s">
        <v>15</v>
      </c>
      <c r="R44" s="9">
        <v>9196.14</v>
      </c>
      <c r="S44" s="9">
        <v>8661.82</v>
      </c>
      <c r="T44" s="9">
        <v>8935.26</v>
      </c>
      <c r="U44" s="9">
        <v>8924.8599999999988</v>
      </c>
      <c r="V44" s="9">
        <v>8924.8599999999988</v>
      </c>
      <c r="W44" s="9">
        <v>8278.92</v>
      </c>
      <c r="X44" s="9">
        <v>7018.01</v>
      </c>
      <c r="Y44" s="9">
        <v>7410.8400000000011</v>
      </c>
      <c r="Z44" s="9">
        <v>6615.96</v>
      </c>
      <c r="AA44" s="9">
        <v>7092.5999999999995</v>
      </c>
      <c r="AB44" s="9">
        <v>7241.3137134667686</v>
      </c>
      <c r="AD44" t="s">
        <v>15</v>
      </c>
      <c r="AF44" s="8">
        <f>R44/D44</f>
        <v>5.6018161832658363E-2</v>
      </c>
      <c r="AG44" s="8">
        <f t="shared" ref="AG44:AP44" si="38">S44/E44</f>
        <v>5.7492266619858533E-2</v>
      </c>
      <c r="AH44" s="8">
        <f t="shared" si="38"/>
        <v>6.2483541806558705E-2</v>
      </c>
      <c r="AI44" s="8">
        <f t="shared" si="38"/>
        <v>6.0773681340504149E-2</v>
      </c>
      <c r="AJ44" s="8">
        <f t="shared" si="38"/>
        <v>6.2163775480222339E-2</v>
      </c>
      <c r="AK44" s="8">
        <f t="shared" si="38"/>
        <v>5.5149526634878487E-2</v>
      </c>
      <c r="AL44" s="8">
        <f t="shared" si="38"/>
        <v>4.7948477126080254E-2</v>
      </c>
      <c r="AM44" s="8">
        <f t="shared" si="38"/>
        <v>5.0730890566601634E-2</v>
      </c>
      <c r="AN44" s="8">
        <f t="shared" si="38"/>
        <v>4.5289541098311896E-2</v>
      </c>
      <c r="AO44" s="8">
        <f t="shared" si="38"/>
        <v>4.9764509371647864E-2</v>
      </c>
      <c r="AP44" s="8">
        <f t="shared" si="38"/>
        <v>4.9415091680701892E-2</v>
      </c>
      <c r="AR44" t="s">
        <v>15</v>
      </c>
      <c r="AT44">
        <f>AF44/$AF44</f>
        <v>1</v>
      </c>
      <c r="AU44">
        <f t="shared" ref="AU44:BD44" si="39">AG44/$AF44</f>
        <v>1.0263147654077569</v>
      </c>
      <c r="AV44">
        <f t="shared" si="39"/>
        <v>1.115415782353127</v>
      </c>
      <c r="AW44">
        <f t="shared" si="39"/>
        <v>1.0848924590216265</v>
      </c>
      <c r="AX44">
        <f t="shared" si="39"/>
        <v>1.1097075206773583</v>
      </c>
      <c r="AY44">
        <f t="shared" si="39"/>
        <v>0.98449368616602007</v>
      </c>
      <c r="AZ44">
        <f t="shared" si="39"/>
        <v>0.85594520700831855</v>
      </c>
      <c r="BA44">
        <f t="shared" si="39"/>
        <v>0.90561505245653617</v>
      </c>
      <c r="BB44">
        <f t="shared" si="39"/>
        <v>0.8084796004839323</v>
      </c>
      <c r="BC44">
        <f t="shared" si="39"/>
        <v>0.88836384029001381</v>
      </c>
      <c r="BD44">
        <f t="shared" si="39"/>
        <v>0.88212626162776187</v>
      </c>
      <c r="BE44" s="6">
        <f>AVERAGE(AU44-AT44,AV44-AU44,AW44-AV44,AX44-AW44,AY44-AX44,AZ44-AY44,BA44-AZ44,BB44-BA44,BC44-BB44,BD44-BC44)</f>
        <v>-1.1787373837223813E-2</v>
      </c>
    </row>
    <row r="45" spans="1:57" x14ac:dyDescent="0.25">
      <c r="B45" t="s">
        <v>16</v>
      </c>
      <c r="D45">
        <v>231475.50815928375</v>
      </c>
      <c r="E45">
        <v>204738.25452063765</v>
      </c>
      <c r="F45">
        <v>198951.54671465594</v>
      </c>
      <c r="G45">
        <v>178154.72726611019</v>
      </c>
      <c r="H45">
        <v>197954.62222041842</v>
      </c>
      <c r="I45">
        <v>186803.93002453487</v>
      </c>
      <c r="J45">
        <v>190878.78257537866</v>
      </c>
      <c r="K45">
        <v>187604.43894015002</v>
      </c>
      <c r="L45">
        <v>187604.43894015002</v>
      </c>
      <c r="M45">
        <v>189492.76865736837</v>
      </c>
      <c r="N45">
        <v>182989.04295320623</v>
      </c>
      <c r="P45" t="s">
        <v>16</v>
      </c>
      <c r="R45" s="9">
        <v>7007.28</v>
      </c>
      <c r="S45" s="9">
        <v>6466.0800000000008</v>
      </c>
      <c r="T45" s="9">
        <v>6617.4900000000007</v>
      </c>
      <c r="U45" s="9">
        <v>6404.95</v>
      </c>
      <c r="V45" s="9">
        <v>6404.95</v>
      </c>
      <c r="W45" s="9">
        <v>5765.3099999999995</v>
      </c>
      <c r="X45" s="9">
        <v>6426.81</v>
      </c>
      <c r="Y45" s="9">
        <v>6264.7099999999991</v>
      </c>
      <c r="Z45" s="9">
        <v>5938.1</v>
      </c>
      <c r="AA45" s="9">
        <v>5363.42</v>
      </c>
      <c r="AB45" s="9">
        <v>5004.3776060200971</v>
      </c>
      <c r="AD45" t="s">
        <v>16</v>
      </c>
      <c r="AF45" s="8">
        <f t="shared" ref="AF45:AF77" si="40">R45/D45</f>
        <v>3.0272230767404235E-2</v>
      </c>
      <c r="AG45" s="8">
        <f t="shared" ref="AG45:AG77" si="41">S45/E45</f>
        <v>3.158217801133114E-2</v>
      </c>
      <c r="AH45" s="8">
        <f t="shared" ref="AH45:AH77" si="42">T45/F45</f>
        <v>3.3261817308166311E-2</v>
      </c>
      <c r="AI45" s="8">
        <f t="shared" ref="AI45:AI77" si="43">U45/G45</f>
        <v>3.595161407327075E-2</v>
      </c>
      <c r="AJ45" s="8">
        <f t="shared" ref="AJ45:AJ77" si="44">V45/H45</f>
        <v>3.235564761336171E-2</v>
      </c>
      <c r="AK45" s="8">
        <f t="shared" ref="AK45:AK77" si="45">W45/I45</f>
        <v>3.0862894582800171E-2</v>
      </c>
      <c r="AL45" s="8">
        <f t="shared" ref="AL45:AL77" si="46">X45/J45</f>
        <v>3.3669588171550871E-2</v>
      </c>
      <c r="AM45" s="8">
        <f t="shared" ref="AM45:AM77" si="47">Y45/K45</f>
        <v>3.3393186405352493E-2</v>
      </c>
      <c r="AN45" s="8">
        <f t="shared" ref="AN45:AN77" si="48">Z45/L45</f>
        <v>3.1652236128028859E-2</v>
      </c>
      <c r="AO45" s="8">
        <f t="shared" ref="AO45:AO77" si="49">AA45/M45</f>
        <v>2.8304088002945777E-2</v>
      </c>
      <c r="AP45" s="8">
        <f t="shared" ref="AP45:AP77" si="50">AB45/N45</f>
        <v>2.7347963163563905E-2</v>
      </c>
      <c r="AR45" t="s">
        <v>16</v>
      </c>
      <c r="AT45">
        <f t="shared" ref="AT45:AT77" si="51">AF45/$AF45</f>
        <v>1</v>
      </c>
      <c r="AU45">
        <f t="shared" ref="AU45:AU77" si="52">AG45/$AF45</f>
        <v>1.0432722402915016</v>
      </c>
      <c r="AV45">
        <f t="shared" ref="AV45:AV77" si="53">AH45/$AF45</f>
        <v>1.0987567306728228</v>
      </c>
      <c r="AW45">
        <f t="shared" ref="AW45:AW77" si="54">AI45/$AF45</f>
        <v>1.1876103333614192</v>
      </c>
      <c r="AX45">
        <f t="shared" ref="AX45:AX77" si="55">AJ45/$AF45</f>
        <v>1.0688227062605775</v>
      </c>
      <c r="AY45">
        <f t="shared" ref="AY45:AY77" si="56">AK45/$AF45</f>
        <v>1.0195117373388927</v>
      </c>
      <c r="AZ45">
        <f t="shared" ref="AZ45:AZ77" si="57">AL45/$AF45</f>
        <v>1.112226859997538</v>
      </c>
      <c r="BA45">
        <f t="shared" ref="BA45:BA77" si="58">AM45/$AF45</f>
        <v>1.1030963215736569</v>
      </c>
      <c r="BB45">
        <f t="shared" ref="BB45:BB77" si="59">AN45/$AF45</f>
        <v>1.0455865103311299</v>
      </c>
      <c r="BC45">
        <f t="shared" ref="BC45:BC77" si="60">AO45/$AF45</f>
        <v>0.9349852087353383</v>
      </c>
      <c r="BD45">
        <f t="shared" ref="BD45:BD77" si="61">AP45/$AF45</f>
        <v>0.90340098731709428</v>
      </c>
      <c r="BE45" s="6">
        <f t="shared" ref="BE45:BE77" si="62">AVERAGE(AU45-AT45,AV45-AU45,AW45-AV45,AX45-AW45,AY45-AX45,AZ45-AY45,BA45-AZ45,BB45-BA45,BC45-BB45,BD45-BC45)</f>
        <v>-9.6599012682905723E-3</v>
      </c>
    </row>
    <row r="46" spans="1:57" x14ac:dyDescent="0.25">
      <c r="B46" t="s">
        <v>17</v>
      </c>
      <c r="D46">
        <v>243747.02072594358</v>
      </c>
      <c r="E46">
        <v>240462.51753558376</v>
      </c>
      <c r="F46">
        <v>242792.26736910647</v>
      </c>
      <c r="G46">
        <v>250982.41380704232</v>
      </c>
      <c r="H46">
        <v>320099.34215426125</v>
      </c>
      <c r="I46">
        <v>310373.87114762125</v>
      </c>
      <c r="J46">
        <v>279421.63699885394</v>
      </c>
      <c r="K46">
        <v>276574.14041364001</v>
      </c>
      <c r="L46">
        <v>276574.14041364001</v>
      </c>
      <c r="M46">
        <v>226771.69560508654</v>
      </c>
      <c r="N46">
        <v>223968.48760391609</v>
      </c>
      <c r="P46" t="s">
        <v>17</v>
      </c>
      <c r="R46" s="9">
        <v>11175.640000000001</v>
      </c>
      <c r="S46" s="9">
        <v>10611.97</v>
      </c>
      <c r="T46" s="9">
        <v>10909.7</v>
      </c>
      <c r="U46" s="9">
        <v>10389.26</v>
      </c>
      <c r="V46" s="9">
        <v>10389.26</v>
      </c>
      <c r="W46" s="9">
        <v>9883</v>
      </c>
      <c r="X46" s="9">
        <v>9310.84</v>
      </c>
      <c r="Y46" s="9">
        <v>9319.0600000000013</v>
      </c>
      <c r="Z46" s="9">
        <v>9016.59</v>
      </c>
      <c r="AA46" s="9">
        <v>8982.4</v>
      </c>
      <c r="AB46" s="9">
        <v>8995.2426589772404</v>
      </c>
      <c r="AD46" t="s">
        <v>17</v>
      </c>
      <c r="AF46" s="8">
        <f t="shared" si="40"/>
        <v>4.5849339888200343E-2</v>
      </c>
      <c r="AG46" s="8">
        <f t="shared" si="41"/>
        <v>4.4131493376840469E-2</v>
      </c>
      <c r="AH46" s="8">
        <f t="shared" si="42"/>
        <v>4.4934297612594314E-2</v>
      </c>
      <c r="AI46" s="8">
        <f t="shared" si="43"/>
        <v>4.1394374380299657E-2</v>
      </c>
      <c r="AJ46" s="8">
        <f t="shared" si="44"/>
        <v>3.2456361609744397E-2</v>
      </c>
      <c r="AK46" s="8">
        <f t="shared" si="45"/>
        <v>3.1842242272061005E-2</v>
      </c>
      <c r="AL46" s="8">
        <f t="shared" si="46"/>
        <v>3.3321828975034558E-2</v>
      </c>
      <c r="AM46" s="8">
        <f t="shared" si="47"/>
        <v>3.3694617964147189E-2</v>
      </c>
      <c r="AN46" s="8">
        <f t="shared" si="48"/>
        <v>3.2600987158506317E-2</v>
      </c>
      <c r="AO46" s="8">
        <f t="shared" si="49"/>
        <v>3.9609881542017812E-2</v>
      </c>
      <c r="AP46" s="8">
        <f t="shared" si="50"/>
        <v>4.0162983441157811E-2</v>
      </c>
      <c r="AR46" t="s">
        <v>17</v>
      </c>
      <c r="AT46">
        <f t="shared" si="51"/>
        <v>1</v>
      </c>
      <c r="AU46">
        <f t="shared" si="52"/>
        <v>0.96253279729765595</v>
      </c>
      <c r="AV46">
        <f t="shared" si="53"/>
        <v>0.98004241112658808</v>
      </c>
      <c r="AW46">
        <f t="shared" si="54"/>
        <v>0.90283468597882255</v>
      </c>
      <c r="AX46">
        <f t="shared" si="55"/>
        <v>0.70789157900389477</v>
      </c>
      <c r="AY46">
        <f t="shared" si="56"/>
        <v>0.69449728937658783</v>
      </c>
      <c r="AZ46">
        <f t="shared" si="57"/>
        <v>0.72676791108196892</v>
      </c>
      <c r="BA46">
        <f t="shared" si="58"/>
        <v>0.73489864949655992</v>
      </c>
      <c r="BB46">
        <f t="shared" si="59"/>
        <v>0.71104594391110121</v>
      </c>
      <c r="BC46">
        <f t="shared" si="60"/>
        <v>0.86391388924252976</v>
      </c>
      <c r="BD46">
        <f t="shared" si="61"/>
        <v>0.87597735407078448</v>
      </c>
      <c r="BE46" s="6">
        <f t="shared" si="62"/>
        <v>-1.2402264592921552E-2</v>
      </c>
    </row>
    <row r="47" spans="1:57" x14ac:dyDescent="0.25">
      <c r="B47" t="s">
        <v>18</v>
      </c>
      <c r="D47">
        <v>75651.894616628721</v>
      </c>
      <c r="E47">
        <v>73545.478264641119</v>
      </c>
      <c r="F47">
        <v>71021.175769326583</v>
      </c>
      <c r="G47">
        <v>67273.328482735291</v>
      </c>
      <c r="H47">
        <v>78642.053255646591</v>
      </c>
      <c r="I47">
        <v>72079.958723235279</v>
      </c>
      <c r="J47">
        <v>43707.135307266581</v>
      </c>
      <c r="K47">
        <v>38024.362055132209</v>
      </c>
      <c r="L47">
        <v>38024.362055132209</v>
      </c>
      <c r="M47">
        <v>27094.986291413334</v>
      </c>
      <c r="N47">
        <v>21890.00727431542</v>
      </c>
      <c r="P47" t="s">
        <v>18</v>
      </c>
      <c r="R47" s="9">
        <v>3379.51</v>
      </c>
      <c r="S47" s="9">
        <v>3093.4300000000003</v>
      </c>
      <c r="T47" s="9">
        <v>3110.69</v>
      </c>
      <c r="U47" s="9">
        <v>2965.96</v>
      </c>
      <c r="V47" s="9">
        <v>2965.96</v>
      </c>
      <c r="W47" s="9">
        <v>2440.62</v>
      </c>
      <c r="X47" s="9">
        <v>1799.94</v>
      </c>
      <c r="Y47" s="9">
        <v>1345.24</v>
      </c>
      <c r="Z47" s="9">
        <v>1111.6500000000001</v>
      </c>
      <c r="AA47" s="9">
        <v>972.30000000000007</v>
      </c>
      <c r="AB47" s="9">
        <v>818.21620136832917</v>
      </c>
      <c r="AD47" t="s">
        <v>18</v>
      </c>
      <c r="AF47" s="8">
        <f t="shared" si="40"/>
        <v>4.4671848829773583E-2</v>
      </c>
      <c r="AG47" s="8">
        <f t="shared" si="41"/>
        <v>4.2061457386527681E-2</v>
      </c>
      <c r="AH47" s="8">
        <f t="shared" si="42"/>
        <v>4.3799472006819121E-2</v>
      </c>
      <c r="AI47" s="8">
        <f t="shared" si="43"/>
        <v>4.4088200582511242E-2</v>
      </c>
      <c r="AJ47" s="8">
        <f t="shared" si="44"/>
        <v>3.7714681613898994E-2</v>
      </c>
      <c r="AK47" s="8">
        <f t="shared" si="45"/>
        <v>3.3859897303371453E-2</v>
      </c>
      <c r="AL47" s="8">
        <f t="shared" si="46"/>
        <v>4.1181834209590693E-2</v>
      </c>
      <c r="AM47" s="8">
        <f t="shared" si="47"/>
        <v>3.5378371320194987E-2</v>
      </c>
      <c r="AN47" s="8">
        <f t="shared" si="48"/>
        <v>2.9235204482541972E-2</v>
      </c>
      <c r="AO47" s="8">
        <f t="shared" si="49"/>
        <v>3.5884867759026377E-2</v>
      </c>
      <c r="AP47" s="8">
        <f t="shared" si="50"/>
        <v>3.7378525786438681E-2</v>
      </c>
      <c r="AR47" t="s">
        <v>18</v>
      </c>
      <c r="AT47">
        <f t="shared" si="51"/>
        <v>1</v>
      </c>
      <c r="AU47">
        <f t="shared" si="52"/>
        <v>0.94156518004900469</v>
      </c>
      <c r="AV47">
        <f t="shared" si="53"/>
        <v>0.98047144128109098</v>
      </c>
      <c r="AW47">
        <f t="shared" si="54"/>
        <v>0.98693476400570768</v>
      </c>
      <c r="AX47">
        <f t="shared" si="55"/>
        <v>0.84426059368204009</v>
      </c>
      <c r="AY47">
        <f t="shared" si="56"/>
        <v>0.75796946377567398</v>
      </c>
      <c r="AZ47">
        <f t="shared" si="57"/>
        <v>0.9218744083442364</v>
      </c>
      <c r="BA47">
        <f t="shared" si="58"/>
        <v>0.79196120704579986</v>
      </c>
      <c r="BB47">
        <f t="shared" si="59"/>
        <v>0.65444357572809575</v>
      </c>
      <c r="BC47">
        <f t="shared" si="60"/>
        <v>0.8032993641201005</v>
      </c>
      <c r="BD47">
        <f t="shared" si="61"/>
        <v>0.83673558998807462</v>
      </c>
      <c r="BE47" s="6">
        <f t="shared" si="62"/>
        <v>-1.6326441001192536E-2</v>
      </c>
    </row>
    <row r="48" spans="1:57" x14ac:dyDescent="0.25">
      <c r="B48" t="s">
        <v>19</v>
      </c>
      <c r="D48">
        <v>5824.2895991420428</v>
      </c>
      <c r="E48">
        <v>6276.7615003830206</v>
      </c>
      <c r="F48">
        <v>6971.2959179587124</v>
      </c>
      <c r="G48">
        <v>6775.9346486830864</v>
      </c>
      <c r="H48">
        <v>6508.8131244073011</v>
      </c>
      <c r="I48">
        <v>5866.7049157393294</v>
      </c>
      <c r="J48">
        <v>3405.230345955566</v>
      </c>
      <c r="K48">
        <v>2789.737088145298</v>
      </c>
      <c r="L48">
        <v>2789.737088145298</v>
      </c>
      <c r="M48">
        <v>1938.9499102522509</v>
      </c>
      <c r="N48">
        <v>1597.9164209000794</v>
      </c>
      <c r="P48" t="s">
        <v>19</v>
      </c>
      <c r="R48" s="9">
        <v>329.15000000000003</v>
      </c>
      <c r="S48" s="9">
        <v>290</v>
      </c>
      <c r="T48" s="9">
        <v>341.82</v>
      </c>
      <c r="U48" s="9">
        <v>339.93</v>
      </c>
      <c r="V48" s="9">
        <v>339.93</v>
      </c>
      <c r="W48" s="9">
        <v>239.62</v>
      </c>
      <c r="X48" s="9">
        <v>160.45000000000002</v>
      </c>
      <c r="Y48" s="9">
        <v>103.09</v>
      </c>
      <c r="Z48" s="9">
        <v>83.93</v>
      </c>
      <c r="AA48" s="9">
        <v>76.64</v>
      </c>
      <c r="AB48" s="9">
        <v>67.654765841357161</v>
      </c>
      <c r="AD48" t="s">
        <v>19</v>
      </c>
      <c r="AF48" s="8">
        <f t="shared" si="40"/>
        <v>5.6513329977356558E-2</v>
      </c>
      <c r="AG48" s="8">
        <f t="shared" si="41"/>
        <v>4.6202169698865189E-2</v>
      </c>
      <c r="AH48" s="8">
        <f t="shared" si="42"/>
        <v>4.9032490375202638E-2</v>
      </c>
      <c r="AI48" s="8">
        <f t="shared" si="43"/>
        <v>5.0167248892529673E-2</v>
      </c>
      <c r="AJ48" s="8">
        <f t="shared" si="44"/>
        <v>5.22261115049227E-2</v>
      </c>
      <c r="AK48" s="8">
        <f t="shared" si="45"/>
        <v>4.0844051889697405E-2</v>
      </c>
      <c r="AL48" s="8">
        <f t="shared" si="46"/>
        <v>4.7118692041073947E-2</v>
      </c>
      <c r="AM48" s="8">
        <f t="shared" si="47"/>
        <v>3.6953303032773374E-2</v>
      </c>
      <c r="AN48" s="8">
        <f t="shared" si="48"/>
        <v>3.0085272320697153E-2</v>
      </c>
      <c r="AO48" s="8">
        <f t="shared" si="49"/>
        <v>3.9526549703405897E-2</v>
      </c>
      <c r="AP48" s="8">
        <f t="shared" si="50"/>
        <v>4.2339364535254213E-2</v>
      </c>
      <c r="AR48" t="s">
        <v>19</v>
      </c>
      <c r="AT48">
        <f t="shared" si="51"/>
        <v>1</v>
      </c>
      <c r="AU48">
        <f t="shared" si="52"/>
        <v>0.81754463446725245</v>
      </c>
      <c r="AV48">
        <f t="shared" si="53"/>
        <v>0.86762698985971454</v>
      </c>
      <c r="AW48">
        <f t="shared" si="54"/>
        <v>0.88770647407665415</v>
      </c>
      <c r="AX48">
        <f t="shared" si="55"/>
        <v>0.9241379250850793</v>
      </c>
      <c r="AY48">
        <f t="shared" si="56"/>
        <v>0.72273305972347712</v>
      </c>
      <c r="AZ48">
        <f t="shared" si="57"/>
        <v>0.83376244259457366</v>
      </c>
      <c r="BA48">
        <f t="shared" si="58"/>
        <v>0.65388649098504048</v>
      </c>
      <c r="BB48">
        <f t="shared" si="59"/>
        <v>0.53235709756886651</v>
      </c>
      <c r="BC48">
        <f t="shared" si="60"/>
        <v>0.69941993719434281</v>
      </c>
      <c r="BD48">
        <f t="shared" si="61"/>
        <v>0.74919252771370071</v>
      </c>
      <c r="BE48" s="6">
        <f t="shared" si="62"/>
        <v>-2.5080747228629928E-2</v>
      </c>
    </row>
    <row r="49" spans="2:57" x14ac:dyDescent="0.25">
      <c r="B49" t="s">
        <v>20</v>
      </c>
      <c r="D49">
        <v>40666.223741341841</v>
      </c>
      <c r="E49">
        <v>40583.837401281053</v>
      </c>
      <c r="F49">
        <v>40132.689465717885</v>
      </c>
      <c r="G49">
        <v>39014.140884898399</v>
      </c>
      <c r="H49">
        <v>55564.985067988906</v>
      </c>
      <c r="I49">
        <v>58793.370064277966</v>
      </c>
      <c r="J49">
        <v>45197.213376396401</v>
      </c>
      <c r="K49">
        <v>44822.884383666082</v>
      </c>
      <c r="L49">
        <v>44822.884383666082</v>
      </c>
      <c r="M49">
        <v>73957.767966144937</v>
      </c>
      <c r="N49">
        <v>77909.558621957476</v>
      </c>
      <c r="P49" t="s">
        <v>20</v>
      </c>
      <c r="R49" s="9">
        <v>1122.06</v>
      </c>
      <c r="S49" s="9">
        <v>1131.17</v>
      </c>
      <c r="T49" s="9">
        <v>1074.19</v>
      </c>
      <c r="U49" s="9">
        <v>968.45</v>
      </c>
      <c r="V49" s="9">
        <v>968.45</v>
      </c>
      <c r="W49" s="9">
        <v>924.55000000000007</v>
      </c>
      <c r="X49" s="9">
        <v>1074.43</v>
      </c>
      <c r="Y49" s="9">
        <v>963.45</v>
      </c>
      <c r="Z49" s="9">
        <v>844.28</v>
      </c>
      <c r="AA49" s="9">
        <v>1139.55</v>
      </c>
      <c r="AB49" s="9">
        <v>934.46464836030736</v>
      </c>
      <c r="AD49" t="s">
        <v>20</v>
      </c>
      <c r="AF49" s="8">
        <f t="shared" si="40"/>
        <v>2.7591939864809685E-2</v>
      </c>
      <c r="AG49" s="8">
        <f t="shared" si="41"/>
        <v>2.7872425882632133E-2</v>
      </c>
      <c r="AH49" s="8">
        <f t="shared" si="42"/>
        <v>2.6765960973475098E-2</v>
      </c>
      <c r="AI49" s="8">
        <f t="shared" si="43"/>
        <v>2.4823050771697702E-2</v>
      </c>
      <c r="AJ49" s="8">
        <f t="shared" si="44"/>
        <v>1.7429141730444304E-2</v>
      </c>
      <c r="AK49" s="8">
        <f t="shared" si="45"/>
        <v>1.5725412559089613E-2</v>
      </c>
      <c r="AL49" s="8">
        <f t="shared" si="46"/>
        <v>2.3772040790486119E-2</v>
      </c>
      <c r="AM49" s="8">
        <f t="shared" si="47"/>
        <v>2.1494600654282995E-2</v>
      </c>
      <c r="AN49" s="8">
        <f t="shared" si="48"/>
        <v>1.8835914100781614E-2</v>
      </c>
      <c r="AO49" s="8">
        <f t="shared" si="49"/>
        <v>1.540811778583749E-2</v>
      </c>
      <c r="AP49" s="8">
        <f t="shared" si="50"/>
        <v>1.1994223364743135E-2</v>
      </c>
      <c r="AR49" t="s">
        <v>20</v>
      </c>
      <c r="AT49">
        <f t="shared" si="51"/>
        <v>1</v>
      </c>
      <c r="AU49">
        <f t="shared" si="52"/>
        <v>1.0101655055496905</v>
      </c>
      <c r="AV49">
        <f t="shared" si="53"/>
        <v>0.97006448639053366</v>
      </c>
      <c r="AW49">
        <f t="shared" si="54"/>
        <v>0.89964862540732848</v>
      </c>
      <c r="AX49">
        <f t="shared" si="55"/>
        <v>0.63167511294387646</v>
      </c>
      <c r="AY49">
        <f t="shared" si="56"/>
        <v>0.56992776282270574</v>
      </c>
      <c r="AZ49">
        <f t="shared" si="57"/>
        <v>0.8615574297044839</v>
      </c>
      <c r="BA49">
        <f t="shared" si="58"/>
        <v>0.77901737824881467</v>
      </c>
      <c r="BB49">
        <f t="shared" si="59"/>
        <v>0.68266001568105172</v>
      </c>
      <c r="BC49">
        <f t="shared" si="60"/>
        <v>0.55842821712904478</v>
      </c>
      <c r="BD49">
        <f t="shared" si="61"/>
        <v>0.43470025752123265</v>
      </c>
      <c r="BE49" s="6">
        <f t="shared" si="62"/>
        <v>-5.6529974247876737E-2</v>
      </c>
    </row>
    <row r="50" spans="2:57" x14ac:dyDescent="0.25">
      <c r="B50" t="s">
        <v>21</v>
      </c>
      <c r="D50">
        <v>217501.45601684749</v>
      </c>
      <c r="E50">
        <v>223813.84896237549</v>
      </c>
      <c r="F50">
        <v>223764.63696573803</v>
      </c>
      <c r="G50">
        <v>219737.54441259918</v>
      </c>
      <c r="H50">
        <v>292074.82338584133</v>
      </c>
      <c r="I50">
        <v>309748.35972039064</v>
      </c>
      <c r="J50">
        <v>270716.58391903795</v>
      </c>
      <c r="K50">
        <v>275647.76114661805</v>
      </c>
      <c r="L50">
        <v>275647.76114661805</v>
      </c>
      <c r="M50">
        <v>283112.08808220172</v>
      </c>
      <c r="N50">
        <v>273508.08638330997</v>
      </c>
      <c r="P50" t="s">
        <v>21</v>
      </c>
      <c r="R50" s="9">
        <v>8072.4100000000008</v>
      </c>
      <c r="S50" s="9">
        <v>7990.25</v>
      </c>
      <c r="T50" s="9">
        <v>7846.98</v>
      </c>
      <c r="U50" s="9">
        <v>7373.77</v>
      </c>
      <c r="V50" s="9">
        <v>7373.77</v>
      </c>
      <c r="W50" s="9">
        <v>7928.7199999999993</v>
      </c>
      <c r="X50" s="9">
        <v>9024.8100000000013</v>
      </c>
      <c r="Y50" s="9">
        <v>8974.27</v>
      </c>
      <c r="Z50" s="9">
        <v>8413.36</v>
      </c>
      <c r="AA50" s="9">
        <v>7995.1600000000008</v>
      </c>
      <c r="AB50" s="9">
        <v>7387.1959539842665</v>
      </c>
      <c r="AD50" t="s">
        <v>21</v>
      </c>
      <c r="AF50" s="8">
        <f t="shared" si="40"/>
        <v>3.7114280280379906E-2</v>
      </c>
      <c r="AG50" s="8">
        <f t="shared" si="41"/>
        <v>3.5700427105130619E-2</v>
      </c>
      <c r="AH50" s="8">
        <f t="shared" si="42"/>
        <v>3.5068007645915465E-2</v>
      </c>
      <c r="AI50" s="8">
        <f t="shared" si="43"/>
        <v>3.3557169393657826E-2</v>
      </c>
      <c r="AJ50" s="8">
        <f t="shared" si="44"/>
        <v>2.5246167795363126E-2</v>
      </c>
      <c r="AK50" s="8">
        <f t="shared" si="45"/>
        <v>2.5597294549540933E-2</v>
      </c>
      <c r="AL50" s="8">
        <f t="shared" si="46"/>
        <v>3.3336746014418578E-2</v>
      </c>
      <c r="AM50" s="8">
        <f t="shared" si="47"/>
        <v>3.2557021187727166E-2</v>
      </c>
      <c r="AN50" s="8">
        <f t="shared" si="48"/>
        <v>3.0522141609287019E-2</v>
      </c>
      <c r="AO50" s="8">
        <f t="shared" si="49"/>
        <v>2.8240263614878226E-2</v>
      </c>
      <c r="AP50" s="8">
        <f t="shared" si="50"/>
        <v>2.7009058677817024E-2</v>
      </c>
      <c r="AR50" t="s">
        <v>21</v>
      </c>
      <c r="AT50">
        <f t="shared" si="51"/>
        <v>1</v>
      </c>
      <c r="AU50">
        <f t="shared" si="52"/>
        <v>0.96190541310330335</v>
      </c>
      <c r="AV50">
        <f t="shared" si="53"/>
        <v>0.94486562533327145</v>
      </c>
      <c r="AW50">
        <f t="shared" si="54"/>
        <v>0.904157891252373</v>
      </c>
      <c r="AX50">
        <f t="shared" si="55"/>
        <v>0.68022786929022738</v>
      </c>
      <c r="AY50">
        <f t="shared" si="56"/>
        <v>0.68968856074174467</v>
      </c>
      <c r="AZ50">
        <f t="shared" si="57"/>
        <v>0.89821884629247994</v>
      </c>
      <c r="BA50">
        <f t="shared" si="58"/>
        <v>0.87721009115022797</v>
      </c>
      <c r="BB50">
        <f t="shared" si="59"/>
        <v>0.82238268878467902</v>
      </c>
      <c r="BC50">
        <f t="shared" si="60"/>
        <v>0.76090020880203246</v>
      </c>
      <c r="BD50">
        <f t="shared" si="61"/>
        <v>0.72772686076025284</v>
      </c>
      <c r="BE50" s="6">
        <f t="shared" si="62"/>
        <v>-2.7227313923974716E-2</v>
      </c>
    </row>
    <row r="51" spans="2:57" x14ac:dyDescent="0.25">
      <c r="B51" t="s">
        <v>22</v>
      </c>
      <c r="D51">
        <v>973039.8497593978</v>
      </c>
      <c r="E51">
        <v>999486.4565607016</v>
      </c>
      <c r="F51">
        <v>954687.8976458949</v>
      </c>
      <c r="G51">
        <v>980875.91334203316</v>
      </c>
      <c r="H51">
        <v>1022412.6439458014</v>
      </c>
      <c r="I51">
        <v>1021349.6337564881</v>
      </c>
      <c r="J51">
        <v>982637.79533608782</v>
      </c>
      <c r="K51">
        <v>968711.69884538325</v>
      </c>
      <c r="L51">
        <v>968711.69884538325</v>
      </c>
      <c r="M51">
        <v>880436.56581104279</v>
      </c>
      <c r="N51">
        <v>814697.89176512184</v>
      </c>
      <c r="P51" t="s">
        <v>22</v>
      </c>
      <c r="R51" s="9">
        <v>18361.589999999997</v>
      </c>
      <c r="S51" s="9">
        <v>19834.18</v>
      </c>
      <c r="T51" s="9">
        <v>18389.22</v>
      </c>
      <c r="U51" s="9">
        <v>19763.419999999998</v>
      </c>
      <c r="V51" s="9">
        <v>19763.419999999998</v>
      </c>
      <c r="W51" s="9">
        <v>20021.03</v>
      </c>
      <c r="X51" s="9">
        <v>21222.83</v>
      </c>
      <c r="Y51" s="9">
        <v>21123.58</v>
      </c>
      <c r="Z51" s="9">
        <v>20432.18</v>
      </c>
      <c r="AA51" s="9">
        <v>19999.96</v>
      </c>
      <c r="AB51" s="9">
        <v>18362.043937393821</v>
      </c>
      <c r="AD51" t="s">
        <v>22</v>
      </c>
      <c r="AF51" s="8">
        <f t="shared" si="40"/>
        <v>1.8870337123952571E-2</v>
      </c>
      <c r="AG51" s="8">
        <f t="shared" si="41"/>
        <v>1.9844370946506582E-2</v>
      </c>
      <c r="AH51" s="8">
        <f t="shared" si="42"/>
        <v>1.9262022746224003E-2</v>
      </c>
      <c r="AI51" s="8">
        <f t="shared" si="43"/>
        <v>2.0148746371661037E-2</v>
      </c>
      <c r="AJ51" s="8">
        <f t="shared" si="44"/>
        <v>1.9330179567935455E-2</v>
      </c>
      <c r="AK51" s="8">
        <f t="shared" si="45"/>
        <v>1.9602523306698955E-2</v>
      </c>
      <c r="AL51" s="8">
        <f t="shared" si="46"/>
        <v>2.1597815696414606E-2</v>
      </c>
      <c r="AM51" s="8">
        <f t="shared" si="47"/>
        <v>2.1805847937190599E-2</v>
      </c>
      <c r="AN51" s="8">
        <f t="shared" si="48"/>
        <v>2.109211649281547E-2</v>
      </c>
      <c r="AO51" s="8">
        <f t="shared" si="49"/>
        <v>2.2715957942496839E-2</v>
      </c>
      <c r="AP51" s="8">
        <f t="shared" si="50"/>
        <v>2.2538469932223189E-2</v>
      </c>
      <c r="AR51" t="s">
        <v>22</v>
      </c>
      <c r="AT51">
        <f t="shared" si="51"/>
        <v>1</v>
      </c>
      <c r="AU51">
        <f t="shared" si="52"/>
        <v>1.0516171924304227</v>
      </c>
      <c r="AV51">
        <f t="shared" si="53"/>
        <v>1.0207566838736684</v>
      </c>
      <c r="AW51">
        <f t="shared" si="54"/>
        <v>1.0677470274808047</v>
      </c>
      <c r="AX51">
        <f t="shared" si="55"/>
        <v>1.0243685335859312</v>
      </c>
      <c r="AY51">
        <f t="shared" si="56"/>
        <v>1.0388009063079748</v>
      </c>
      <c r="AZ51">
        <f t="shared" si="57"/>
        <v>1.1445378826327368</v>
      </c>
      <c r="BA51">
        <f t="shared" si="58"/>
        <v>1.155562181743532</v>
      </c>
      <c r="BB51">
        <f t="shared" si="59"/>
        <v>1.1177392515178088</v>
      </c>
      <c r="BC51">
        <f t="shared" si="60"/>
        <v>1.203791845014943</v>
      </c>
      <c r="BD51">
        <f t="shared" si="61"/>
        <v>1.1943861831495617</v>
      </c>
      <c r="BE51" s="6">
        <f t="shared" si="62"/>
        <v>1.943861831495617E-2</v>
      </c>
    </row>
    <row r="52" spans="2:57" x14ac:dyDescent="0.25">
      <c r="B52" t="s">
        <v>23</v>
      </c>
      <c r="D52">
        <v>576094.38691114518</v>
      </c>
      <c r="E52">
        <v>520684.58442513953</v>
      </c>
      <c r="F52">
        <v>563316.31414642883</v>
      </c>
      <c r="G52">
        <v>569438.43466434954</v>
      </c>
      <c r="H52">
        <v>642864.04806579789</v>
      </c>
      <c r="I52">
        <v>619532.41482806567</v>
      </c>
      <c r="J52">
        <v>572442.12980078405</v>
      </c>
      <c r="K52">
        <v>561048.32605683291</v>
      </c>
      <c r="L52">
        <v>561048.32605683291</v>
      </c>
      <c r="M52">
        <v>602845.4906400874</v>
      </c>
      <c r="N52">
        <v>648044.9942674262</v>
      </c>
      <c r="P52" t="s">
        <v>23</v>
      </c>
      <c r="R52" s="9">
        <v>33064.959999999999</v>
      </c>
      <c r="S52" s="9">
        <v>33549.21</v>
      </c>
      <c r="T52" s="9">
        <v>32789.379999999997</v>
      </c>
      <c r="U52" s="9">
        <v>33067.129999999997</v>
      </c>
      <c r="V52" s="9">
        <v>33067.129999999997</v>
      </c>
      <c r="W52" s="9">
        <v>29965.03</v>
      </c>
      <c r="X52" s="9">
        <v>28991.89</v>
      </c>
      <c r="Y52" s="9">
        <v>28516.7</v>
      </c>
      <c r="Z52" s="9">
        <v>30712.78</v>
      </c>
      <c r="AA52" s="9">
        <v>29882</v>
      </c>
      <c r="AB52" s="9">
        <v>32075.028863779982</v>
      </c>
      <c r="AD52" t="s">
        <v>23</v>
      </c>
      <c r="AF52" s="8">
        <f t="shared" si="40"/>
        <v>5.7395039339447382E-2</v>
      </c>
      <c r="AG52" s="8">
        <f t="shared" si="41"/>
        <v>6.4432885096915082E-2</v>
      </c>
      <c r="AH52" s="8">
        <f t="shared" si="42"/>
        <v>5.8207758548027254E-2</v>
      </c>
      <c r="AI52" s="8">
        <f t="shared" si="43"/>
        <v>5.8069719195352747E-2</v>
      </c>
      <c r="AJ52" s="8">
        <f t="shared" si="44"/>
        <v>5.1437205268345533E-2</v>
      </c>
      <c r="AK52" s="8">
        <f t="shared" si="45"/>
        <v>4.8367170599646472E-2</v>
      </c>
      <c r="AL52" s="8">
        <f t="shared" si="46"/>
        <v>5.0645975358399084E-2</v>
      </c>
      <c r="AM52" s="8">
        <f t="shared" si="47"/>
        <v>5.0827528887611946E-2</v>
      </c>
      <c r="AN52" s="8">
        <f t="shared" si="48"/>
        <v>5.4741772809226534E-2</v>
      </c>
      <c r="AO52" s="8">
        <f t="shared" si="49"/>
        <v>4.9568256649430993E-2</v>
      </c>
      <c r="AP52" s="8">
        <f t="shared" si="50"/>
        <v>4.9495064613590246E-2</v>
      </c>
      <c r="AR52" t="s">
        <v>23</v>
      </c>
      <c r="AT52">
        <f t="shared" si="51"/>
        <v>1</v>
      </c>
      <c r="AU52">
        <f t="shared" si="52"/>
        <v>1.1226211505117065</v>
      </c>
      <c r="AV52">
        <f t="shared" si="53"/>
        <v>1.0141600949826564</v>
      </c>
      <c r="AW52">
        <f t="shared" si="54"/>
        <v>1.0117550203583825</v>
      </c>
      <c r="AX52">
        <f t="shared" si="55"/>
        <v>0.8961960103230201</v>
      </c>
      <c r="AY52">
        <f t="shared" si="56"/>
        <v>0.8427064630723915</v>
      </c>
      <c r="AZ52">
        <f t="shared" si="57"/>
        <v>0.8824103257228767</v>
      </c>
      <c r="BA52">
        <f t="shared" si="58"/>
        <v>0.88557355256795489</v>
      </c>
      <c r="BB52">
        <f t="shared" si="59"/>
        <v>0.95377184926159175</v>
      </c>
      <c r="BC52">
        <f t="shared" si="60"/>
        <v>0.86363311568222811</v>
      </c>
      <c r="BD52">
        <f t="shared" si="61"/>
        <v>0.86235788289759885</v>
      </c>
      <c r="BE52" s="6">
        <f t="shared" si="62"/>
        <v>-1.3764211710240115E-2</v>
      </c>
    </row>
    <row r="53" spans="2:57" x14ac:dyDescent="0.25">
      <c r="B53" t="s">
        <v>24</v>
      </c>
      <c r="D53">
        <v>133844.7710057564</v>
      </c>
      <c r="E53">
        <v>81571.681631083993</v>
      </c>
      <c r="F53">
        <v>85131.704073555244</v>
      </c>
      <c r="G53">
        <v>94921.536856374863</v>
      </c>
      <c r="H53">
        <v>124154.51253920102</v>
      </c>
      <c r="I53">
        <v>139137.51251801697</v>
      </c>
      <c r="J53">
        <v>85955.169868473895</v>
      </c>
      <c r="K53">
        <v>90187.542548028083</v>
      </c>
      <c r="L53">
        <v>90187.542548028083</v>
      </c>
      <c r="M53">
        <v>96247.963426310365</v>
      </c>
      <c r="N53">
        <v>86242.833225548427</v>
      </c>
      <c r="P53" t="s">
        <v>24</v>
      </c>
      <c r="R53" s="9">
        <v>2088.37</v>
      </c>
      <c r="S53" s="9">
        <v>1970.51</v>
      </c>
      <c r="T53" s="9">
        <v>1881.94</v>
      </c>
      <c r="U53" s="9">
        <v>1746.27</v>
      </c>
      <c r="V53" s="9">
        <v>1746.27</v>
      </c>
      <c r="W53" s="9">
        <v>1879.19</v>
      </c>
      <c r="X53" s="9">
        <v>1805.63</v>
      </c>
      <c r="Y53" s="9">
        <v>1849.02</v>
      </c>
      <c r="Z53" s="9">
        <v>1727.1000000000001</v>
      </c>
      <c r="AA53" s="9">
        <v>1718.76</v>
      </c>
      <c r="AB53" s="9">
        <v>1536.9765052915443</v>
      </c>
      <c r="AD53" t="s">
        <v>24</v>
      </c>
      <c r="AF53" s="8">
        <f t="shared" si="40"/>
        <v>1.5602925570474347E-2</v>
      </c>
      <c r="AG53" s="8">
        <f t="shared" si="41"/>
        <v>2.415679020706998E-2</v>
      </c>
      <c r="AH53" s="8">
        <f t="shared" si="42"/>
        <v>2.2106217894733691E-2</v>
      </c>
      <c r="AI53" s="8">
        <f t="shared" si="43"/>
        <v>1.8396984054759556E-2</v>
      </c>
      <c r="AJ53" s="8">
        <f t="shared" si="44"/>
        <v>1.4065296252914094E-2</v>
      </c>
      <c r="AK53" s="8">
        <f t="shared" si="45"/>
        <v>1.3505991058713682E-2</v>
      </c>
      <c r="AL53" s="8">
        <f t="shared" si="46"/>
        <v>2.1006648032490922E-2</v>
      </c>
      <c r="AM53" s="8">
        <f t="shared" si="47"/>
        <v>2.0501944589690211E-2</v>
      </c>
      <c r="AN53" s="8">
        <f t="shared" si="48"/>
        <v>1.9150094915606087E-2</v>
      </c>
      <c r="AO53" s="8">
        <f t="shared" si="49"/>
        <v>1.7857624606425277E-2</v>
      </c>
      <c r="AP53" s="8">
        <f t="shared" si="50"/>
        <v>1.7821498295074949E-2</v>
      </c>
      <c r="AR53" t="s">
        <v>24</v>
      </c>
      <c r="AT53">
        <f t="shared" si="51"/>
        <v>1</v>
      </c>
      <c r="AU53">
        <f t="shared" si="52"/>
        <v>1.5482218445483225</v>
      </c>
      <c r="AV53">
        <f t="shared" si="53"/>
        <v>1.4167995479364217</v>
      </c>
      <c r="AW53">
        <f t="shared" si="54"/>
        <v>1.1790727304097668</v>
      </c>
      <c r="AX53">
        <f t="shared" si="55"/>
        <v>0.90145249936525162</v>
      </c>
      <c r="AY53">
        <f t="shared" si="56"/>
        <v>0.86560632476971333</v>
      </c>
      <c r="AZ53">
        <f t="shared" si="57"/>
        <v>1.3463275164397452</v>
      </c>
      <c r="BA53">
        <f t="shared" si="58"/>
        <v>1.3139807978374487</v>
      </c>
      <c r="BB53">
        <f t="shared" si="59"/>
        <v>1.2273400157624352</v>
      </c>
      <c r="BC53">
        <f t="shared" si="60"/>
        <v>1.1445048895328662</v>
      </c>
      <c r="BD53">
        <f t="shared" si="61"/>
        <v>1.1421895345574704</v>
      </c>
      <c r="BE53" s="6">
        <f t="shared" si="62"/>
        <v>1.421895345574704E-2</v>
      </c>
    </row>
    <row r="54" spans="2:57" x14ac:dyDescent="0.25">
      <c r="B54" t="s">
        <v>9</v>
      </c>
      <c r="D54">
        <v>327240.75637316919</v>
      </c>
      <c r="E54">
        <v>317935.00959637581</v>
      </c>
      <c r="F54">
        <v>292956.45397232164</v>
      </c>
      <c r="G54">
        <v>294386.99191967555</v>
      </c>
      <c r="H54">
        <v>307315.06197411387</v>
      </c>
      <c r="I54">
        <v>292074.9693550056</v>
      </c>
      <c r="J54">
        <v>260579.61649432327</v>
      </c>
      <c r="K54">
        <v>266724.61245163804</v>
      </c>
      <c r="L54">
        <v>266724.61245163804</v>
      </c>
      <c r="M54">
        <v>301625.31396473153</v>
      </c>
      <c r="N54">
        <v>271064.41744256421</v>
      </c>
      <c r="P54" t="s">
        <v>9</v>
      </c>
      <c r="R54" s="9">
        <v>43723.74</v>
      </c>
      <c r="S54" s="9">
        <v>42625.53</v>
      </c>
      <c r="T54" s="9">
        <v>38100.639999999999</v>
      </c>
      <c r="U54" s="9">
        <v>36499.56</v>
      </c>
      <c r="V54" s="9">
        <v>36499.56</v>
      </c>
      <c r="W54" s="9">
        <v>37766.6</v>
      </c>
      <c r="X54" s="9">
        <v>36081.5</v>
      </c>
      <c r="Y54" s="9">
        <v>37091.090000000004</v>
      </c>
      <c r="Z54" s="9">
        <v>39601.730000000003</v>
      </c>
      <c r="AA54" s="9">
        <v>38312.44</v>
      </c>
      <c r="AB54" s="9">
        <v>34559.403441527589</v>
      </c>
      <c r="AD54" t="s">
        <v>9</v>
      </c>
      <c r="AF54" s="8">
        <f t="shared" si="40"/>
        <v>0.13361336920435304</v>
      </c>
      <c r="AG54" s="8">
        <f t="shared" si="41"/>
        <v>0.13406994735846761</v>
      </c>
      <c r="AH54" s="8">
        <f t="shared" si="42"/>
        <v>0.13005564302604417</v>
      </c>
      <c r="AI54" s="8">
        <f t="shared" si="43"/>
        <v>0.12398496197807211</v>
      </c>
      <c r="AJ54" s="8">
        <f t="shared" si="44"/>
        <v>0.11876918679330618</v>
      </c>
      <c r="AK54" s="8">
        <f t="shared" si="45"/>
        <v>0.12930447303786646</v>
      </c>
      <c r="AL54" s="8">
        <f t="shared" si="46"/>
        <v>0.13846631783950775</v>
      </c>
      <c r="AM54" s="8">
        <f t="shared" si="47"/>
        <v>0.13906136992410209</v>
      </c>
      <c r="AN54" s="8">
        <f t="shared" si="48"/>
        <v>0.14847422454191589</v>
      </c>
      <c r="AO54" s="8">
        <f t="shared" si="49"/>
        <v>0.12701997553322</v>
      </c>
      <c r="AP54" s="8">
        <f t="shared" si="50"/>
        <v>0.12749516800319383</v>
      </c>
      <c r="AR54" t="s">
        <v>9</v>
      </c>
      <c r="AT54">
        <f t="shared" si="51"/>
        <v>1</v>
      </c>
      <c r="AU54">
        <f t="shared" si="52"/>
        <v>1.0034171592022072</v>
      </c>
      <c r="AV54">
        <f t="shared" si="53"/>
        <v>0.97337297757331775</v>
      </c>
      <c r="AW54">
        <f t="shared" si="54"/>
        <v>0.92793829477082568</v>
      </c>
      <c r="AX54">
        <f t="shared" si="55"/>
        <v>0.88890196767403085</v>
      </c>
      <c r="AY54">
        <f t="shared" si="56"/>
        <v>0.96775101030573962</v>
      </c>
      <c r="AZ54">
        <f t="shared" si="57"/>
        <v>1.0363208312465531</v>
      </c>
      <c r="BA54">
        <f t="shared" si="58"/>
        <v>1.0407743682551458</v>
      </c>
      <c r="BB54">
        <f t="shared" si="59"/>
        <v>1.1112228171930469</v>
      </c>
      <c r="BC54">
        <f t="shared" si="60"/>
        <v>0.95065318904541007</v>
      </c>
      <c r="BD54">
        <f t="shared" si="61"/>
        <v>0.95420966301806354</v>
      </c>
      <c r="BE54" s="6">
        <f t="shared" si="62"/>
        <v>-4.5790336981936467E-3</v>
      </c>
    </row>
    <row r="55" spans="2:57" x14ac:dyDescent="0.25">
      <c r="B55" t="s">
        <v>25</v>
      </c>
      <c r="D55">
        <v>893893.32068355591</v>
      </c>
      <c r="E55">
        <v>918430.40663070395</v>
      </c>
      <c r="F55">
        <v>866722.26325663133</v>
      </c>
      <c r="G55">
        <v>856341.98631512525</v>
      </c>
      <c r="H55">
        <v>937030.01743286825</v>
      </c>
      <c r="I55">
        <v>1015347.8797925443</v>
      </c>
      <c r="J55">
        <v>899374.7018131665</v>
      </c>
      <c r="K55">
        <v>940705.31163283729</v>
      </c>
      <c r="L55">
        <v>940705.31163283729</v>
      </c>
      <c r="M55">
        <v>910640.35407871066</v>
      </c>
      <c r="N55">
        <v>717396.87693459878</v>
      </c>
      <c r="P55" t="s">
        <v>25</v>
      </c>
      <c r="R55" s="9">
        <v>63806.9</v>
      </c>
      <c r="S55" s="9">
        <v>67864.28</v>
      </c>
      <c r="T55" s="9">
        <v>65791.86</v>
      </c>
      <c r="U55" s="9">
        <v>64938.12</v>
      </c>
      <c r="V55" s="9">
        <v>64938.12</v>
      </c>
      <c r="W55" s="9">
        <v>65237.170000000006</v>
      </c>
      <c r="X55" s="9">
        <v>61111.41</v>
      </c>
      <c r="Y55" s="9">
        <v>65320.81</v>
      </c>
      <c r="Z55" s="9">
        <v>64551.17</v>
      </c>
      <c r="AA55" s="9">
        <v>64140.09</v>
      </c>
      <c r="AB55" s="9">
        <v>47986.761227319344</v>
      </c>
      <c r="AD55" t="s">
        <v>25</v>
      </c>
      <c r="AF55" s="8">
        <f t="shared" si="40"/>
        <v>7.1380889110131365E-2</v>
      </c>
      <c r="AG55" s="8">
        <f t="shared" si="41"/>
        <v>7.3891586678801968E-2</v>
      </c>
      <c r="AH55" s="8">
        <f t="shared" si="42"/>
        <v>7.5908815071615884E-2</v>
      </c>
      <c r="AI55" s="8">
        <f t="shared" si="43"/>
        <v>7.5831993570035491E-2</v>
      </c>
      <c r="AJ55" s="8">
        <f t="shared" si="44"/>
        <v>6.9302070149158665E-2</v>
      </c>
      <c r="AK55" s="8">
        <f t="shared" si="45"/>
        <v>6.42510525686322E-2</v>
      </c>
      <c r="AL55" s="8">
        <f t="shared" si="46"/>
        <v>6.7948775829248437E-2</v>
      </c>
      <c r="AM55" s="8">
        <f t="shared" si="47"/>
        <v>6.9438121792486582E-2</v>
      </c>
      <c r="AN55" s="8">
        <f t="shared" si="48"/>
        <v>6.8619969720331173E-2</v>
      </c>
      <c r="AO55" s="8">
        <f t="shared" si="49"/>
        <v>7.0434051942372067E-2</v>
      </c>
      <c r="AP55" s="8">
        <f t="shared" si="50"/>
        <v>6.6890117270044985E-2</v>
      </c>
      <c r="AR55" t="s">
        <v>25</v>
      </c>
      <c r="AT55">
        <f t="shared" si="51"/>
        <v>1</v>
      </c>
      <c r="AU55">
        <f t="shared" si="52"/>
        <v>1.0351732459481826</v>
      </c>
      <c r="AV55">
        <f t="shared" si="53"/>
        <v>1.0634333085218164</v>
      </c>
      <c r="AW55">
        <f t="shared" si="54"/>
        <v>1.062357089066748</v>
      </c>
      <c r="AX55">
        <f t="shared" si="55"/>
        <v>0.97087709347854501</v>
      </c>
      <c r="AY55">
        <f t="shared" si="56"/>
        <v>0.90011561034916832</v>
      </c>
      <c r="AZ55">
        <f t="shared" si="57"/>
        <v>0.95191831702197449</v>
      </c>
      <c r="BA55">
        <f t="shared" si="58"/>
        <v>0.97278308883702269</v>
      </c>
      <c r="BB55">
        <f t="shared" si="59"/>
        <v>0.96132130848719943</v>
      </c>
      <c r="BC55">
        <f t="shared" si="60"/>
        <v>0.98673542485162302</v>
      </c>
      <c r="BD55">
        <f t="shared" si="61"/>
        <v>0.93708719664225948</v>
      </c>
      <c r="BE55" s="6">
        <f t="shared" si="62"/>
        <v>-6.2912803357740524E-3</v>
      </c>
    </row>
    <row r="56" spans="2:57" x14ac:dyDescent="0.25">
      <c r="B56" t="s">
        <v>26</v>
      </c>
      <c r="D56">
        <v>86969.432002940477</v>
      </c>
      <c r="E56">
        <v>86892.285788496854</v>
      </c>
      <c r="F56">
        <v>85629.346140405833</v>
      </c>
      <c r="G56">
        <v>85033.841566089701</v>
      </c>
      <c r="H56">
        <v>117222.05829197739</v>
      </c>
      <c r="I56">
        <v>118721.55110333374</v>
      </c>
      <c r="J56">
        <v>93619.382024216291</v>
      </c>
      <c r="K56">
        <v>95184.472692586482</v>
      </c>
      <c r="L56">
        <v>95184.472692586482</v>
      </c>
      <c r="M56">
        <v>96758.551627223322</v>
      </c>
      <c r="N56">
        <v>85720.32028013558</v>
      </c>
      <c r="P56" t="s">
        <v>26</v>
      </c>
      <c r="R56" s="9">
        <v>3401.53</v>
      </c>
      <c r="S56" s="9">
        <v>3162.76</v>
      </c>
      <c r="T56" s="9">
        <v>3231.3</v>
      </c>
      <c r="U56" s="9">
        <v>2998.84</v>
      </c>
      <c r="V56" s="9">
        <v>2998.84</v>
      </c>
      <c r="W56" s="9">
        <v>3261.6</v>
      </c>
      <c r="X56" s="9">
        <v>3161.61</v>
      </c>
      <c r="Y56" s="9">
        <v>3162.1</v>
      </c>
      <c r="Z56" s="9">
        <v>3141.21</v>
      </c>
      <c r="AA56" s="9">
        <v>3070.52</v>
      </c>
      <c r="AB56" s="9">
        <v>2891.1805222008957</v>
      </c>
      <c r="AD56" t="s">
        <v>26</v>
      </c>
      <c r="AF56" s="8">
        <f t="shared" si="40"/>
        <v>3.9111788149714409E-2</v>
      </c>
      <c r="AG56" s="8">
        <f t="shared" si="41"/>
        <v>3.6398628155535288E-2</v>
      </c>
      <c r="AH56" s="8">
        <f t="shared" si="42"/>
        <v>3.7735894826309437E-2</v>
      </c>
      <c r="AI56" s="8">
        <f t="shared" si="43"/>
        <v>3.5266429750433564E-2</v>
      </c>
      <c r="AJ56" s="8">
        <f t="shared" si="44"/>
        <v>2.558255710312194E-2</v>
      </c>
      <c r="AK56" s="8">
        <f t="shared" si="45"/>
        <v>2.7472686885308167E-2</v>
      </c>
      <c r="AL56" s="8">
        <f t="shared" si="46"/>
        <v>3.3770891578649757E-2</v>
      </c>
      <c r="AM56" s="8">
        <f t="shared" si="47"/>
        <v>3.3220754504912887E-2</v>
      </c>
      <c r="AN56" s="8">
        <f t="shared" si="48"/>
        <v>3.3001285936048008E-2</v>
      </c>
      <c r="AO56" s="8">
        <f t="shared" si="49"/>
        <v>3.1733835907648077E-2</v>
      </c>
      <c r="AP56" s="8">
        <f t="shared" si="50"/>
        <v>3.3728064859679302E-2</v>
      </c>
      <c r="AR56" t="s">
        <v>26</v>
      </c>
      <c r="AT56">
        <f t="shared" si="51"/>
        <v>1</v>
      </c>
      <c r="AU56">
        <f t="shared" si="52"/>
        <v>0.93063063279557745</v>
      </c>
      <c r="AV56">
        <f t="shared" si="53"/>
        <v>0.96482151830700635</v>
      </c>
      <c r="AW56">
        <f t="shared" si="54"/>
        <v>0.90168287922399881</v>
      </c>
      <c r="AX56">
        <f t="shared" si="55"/>
        <v>0.65408814869817555</v>
      </c>
      <c r="AY56">
        <f t="shared" si="56"/>
        <v>0.70241449406881107</v>
      </c>
      <c r="AZ56">
        <f t="shared" si="57"/>
        <v>0.86344534924814864</v>
      </c>
      <c r="BA56">
        <f t="shared" si="58"/>
        <v>0.84937958800933688</v>
      </c>
      <c r="BB56">
        <f t="shared" si="59"/>
        <v>0.84376827287271394</v>
      </c>
      <c r="BC56">
        <f t="shared" si="60"/>
        <v>0.81136244106701105</v>
      </c>
      <c r="BD56">
        <f t="shared" si="61"/>
        <v>0.86235036686568833</v>
      </c>
      <c r="BE56" s="6">
        <f t="shared" si="62"/>
        <v>-1.3764963313431166E-2</v>
      </c>
    </row>
    <row r="57" spans="2:57" x14ac:dyDescent="0.25">
      <c r="B57" t="s">
        <v>27</v>
      </c>
      <c r="D57">
        <v>100312.88704876915</v>
      </c>
      <c r="E57">
        <v>75387.223088149258</v>
      </c>
      <c r="F57">
        <v>76227.565808545332</v>
      </c>
      <c r="G57">
        <v>77155.525388486771</v>
      </c>
      <c r="H57">
        <v>110623.8575694467</v>
      </c>
      <c r="I57">
        <v>110874.03261882972</v>
      </c>
      <c r="J57">
        <v>92125.710646185864</v>
      </c>
      <c r="K57">
        <v>105553.2870762364</v>
      </c>
      <c r="L57">
        <v>105553.2870762364</v>
      </c>
      <c r="M57">
        <v>62406.704947784019</v>
      </c>
      <c r="N57">
        <v>55311.134582449056</v>
      </c>
      <c r="P57" t="s">
        <v>27</v>
      </c>
      <c r="R57" s="9">
        <v>2311.8599999999997</v>
      </c>
      <c r="S57" s="9">
        <v>2277.3000000000002</v>
      </c>
      <c r="T57" s="9">
        <v>2414.5200000000004</v>
      </c>
      <c r="U57" s="9">
        <v>2016.0300000000002</v>
      </c>
      <c r="V57" s="9">
        <v>2016.0300000000002</v>
      </c>
      <c r="W57" s="9">
        <v>2276.9499999999998</v>
      </c>
      <c r="X57" s="9">
        <v>3010.83</v>
      </c>
      <c r="Y57" s="9">
        <v>3527.34</v>
      </c>
      <c r="Z57" s="9">
        <v>2331.86</v>
      </c>
      <c r="AA57" s="9">
        <v>2234.12</v>
      </c>
      <c r="AB57" s="9">
        <v>1988.3238632173752</v>
      </c>
      <c r="AD57" t="s">
        <v>27</v>
      </c>
      <c r="AF57" s="8">
        <f t="shared" si="40"/>
        <v>2.3046490515979685E-2</v>
      </c>
      <c r="AG57" s="8">
        <f t="shared" si="41"/>
        <v>3.0208036676681725E-2</v>
      </c>
      <c r="AH57" s="8">
        <f t="shared" si="42"/>
        <v>3.1675155495117825E-2</v>
      </c>
      <c r="AI57" s="8">
        <f t="shared" si="43"/>
        <v>2.612943129930179E-2</v>
      </c>
      <c r="AJ57" s="8">
        <f t="shared" si="44"/>
        <v>1.822418820220937E-2</v>
      </c>
      <c r="AK57" s="8">
        <f t="shared" si="45"/>
        <v>2.0536368581702564E-2</v>
      </c>
      <c r="AL57" s="8">
        <f t="shared" si="46"/>
        <v>3.2681756036197836E-2</v>
      </c>
      <c r="AM57" s="8">
        <f t="shared" si="47"/>
        <v>3.3417623436514686E-2</v>
      </c>
      <c r="AN57" s="8">
        <f t="shared" si="48"/>
        <v>2.2091780034437035E-2</v>
      </c>
      <c r="AO57" s="8">
        <f t="shared" si="49"/>
        <v>3.5799358448251647E-2</v>
      </c>
      <c r="AP57" s="8">
        <f t="shared" si="50"/>
        <v>3.5947985486602121E-2</v>
      </c>
      <c r="AR57" t="s">
        <v>27</v>
      </c>
      <c r="AT57">
        <f t="shared" si="51"/>
        <v>1</v>
      </c>
      <c r="AU57">
        <f t="shared" si="52"/>
        <v>1.3107434581302717</v>
      </c>
      <c r="AV57">
        <f t="shared" si="53"/>
        <v>1.3744025570034319</v>
      </c>
      <c r="AW57">
        <f t="shared" si="54"/>
        <v>1.1337705097088207</v>
      </c>
      <c r="AX57">
        <f t="shared" si="55"/>
        <v>0.79075762921791981</v>
      </c>
      <c r="AY57">
        <f t="shared" si="56"/>
        <v>0.89108441771051061</v>
      </c>
      <c r="AZ57">
        <f t="shared" si="57"/>
        <v>1.4180795125200243</v>
      </c>
      <c r="BA57">
        <f t="shared" si="58"/>
        <v>1.4500092069698853</v>
      </c>
      <c r="BB57">
        <f t="shared" si="59"/>
        <v>0.95857458293354103</v>
      </c>
      <c r="BC57">
        <f t="shared" si="60"/>
        <v>1.553354009515225</v>
      </c>
      <c r="BD57">
        <f t="shared" si="61"/>
        <v>1.559803019105098</v>
      </c>
      <c r="BE57" s="6">
        <f t="shared" si="62"/>
        <v>5.5980301910509803E-2</v>
      </c>
    </row>
    <row r="58" spans="2:57" x14ac:dyDescent="0.25">
      <c r="B58" t="s">
        <v>28</v>
      </c>
      <c r="D58">
        <v>139585.17545709829</v>
      </c>
      <c r="E58">
        <v>133646.8725719215</v>
      </c>
      <c r="F58">
        <v>137938.32856790221</v>
      </c>
      <c r="G58">
        <v>136683.29136075435</v>
      </c>
      <c r="H58">
        <v>177059.63609132677</v>
      </c>
      <c r="I58">
        <v>176587.24693261515</v>
      </c>
      <c r="J58">
        <v>160057.62241910488</v>
      </c>
      <c r="K58">
        <v>155206.05428520439</v>
      </c>
      <c r="L58">
        <v>155206.05428520439</v>
      </c>
      <c r="M58">
        <v>147812.4478049484</v>
      </c>
      <c r="N58">
        <v>132621.18140694965</v>
      </c>
      <c r="P58" t="s">
        <v>28</v>
      </c>
      <c r="R58" s="9">
        <v>4908.59</v>
      </c>
      <c r="S58" s="9">
        <v>4608.6100000000006</v>
      </c>
      <c r="T58" s="9">
        <v>4594.01</v>
      </c>
      <c r="U58" s="9">
        <v>4699.21</v>
      </c>
      <c r="V58" s="9">
        <v>4699.21</v>
      </c>
      <c r="W58" s="9">
        <v>4779.32</v>
      </c>
      <c r="X58" s="9">
        <v>4861.3</v>
      </c>
      <c r="Y58" s="9">
        <v>4758.2699999999995</v>
      </c>
      <c r="Z58" s="9">
        <v>4512.28</v>
      </c>
      <c r="AA58" s="9">
        <v>4430.38</v>
      </c>
      <c r="AB58" s="9">
        <v>4101.8349721107279</v>
      </c>
      <c r="AD58" t="s">
        <v>28</v>
      </c>
      <c r="AF58" s="8">
        <f t="shared" si="40"/>
        <v>3.5165553819923111E-2</v>
      </c>
      <c r="AG58" s="8">
        <f t="shared" si="41"/>
        <v>3.4483485556460712E-2</v>
      </c>
      <c r="AH58" s="8">
        <f t="shared" si="42"/>
        <v>3.3304811271064008E-2</v>
      </c>
      <c r="AI58" s="8">
        <f t="shared" si="43"/>
        <v>3.438028125615708E-2</v>
      </c>
      <c r="AJ58" s="8">
        <f t="shared" si="44"/>
        <v>2.6540266905192119E-2</v>
      </c>
      <c r="AK58" s="8">
        <f t="shared" si="45"/>
        <v>2.7064921635160694E-2</v>
      </c>
      <c r="AL58" s="8">
        <f t="shared" si="46"/>
        <v>3.0372186757034715E-2</v>
      </c>
      <c r="AM58" s="8">
        <f t="shared" si="47"/>
        <v>3.0657760239534676E-2</v>
      </c>
      <c r="AN58" s="8">
        <f t="shared" si="48"/>
        <v>2.90728349533859E-2</v>
      </c>
      <c r="AO58" s="8">
        <f t="shared" si="49"/>
        <v>2.9972983099814964E-2</v>
      </c>
      <c r="AP58" s="8">
        <f t="shared" si="50"/>
        <v>3.0928958169390751E-2</v>
      </c>
      <c r="AR58" t="s">
        <v>28</v>
      </c>
      <c r="AT58">
        <f t="shared" si="51"/>
        <v>1</v>
      </c>
      <c r="AU58">
        <f t="shared" si="52"/>
        <v>0.98060408014743194</v>
      </c>
      <c r="AV58">
        <f t="shared" si="53"/>
        <v>0.94708621515282676</v>
      </c>
      <c r="AW58">
        <f t="shared" si="54"/>
        <v>0.97766926783558483</v>
      </c>
      <c r="AX58">
        <f t="shared" si="55"/>
        <v>0.75472341601956172</v>
      </c>
      <c r="AY58">
        <f t="shared" si="56"/>
        <v>0.7696429799955834</v>
      </c>
      <c r="AZ58">
        <f t="shared" si="57"/>
        <v>0.86369140985424475</v>
      </c>
      <c r="BA58">
        <f t="shared" si="58"/>
        <v>0.87181223979943301</v>
      </c>
      <c r="BB58">
        <f t="shared" si="59"/>
        <v>0.82674184806708861</v>
      </c>
      <c r="BC58">
        <f t="shared" si="60"/>
        <v>0.8523392878525835</v>
      </c>
      <c r="BD58">
        <f t="shared" si="61"/>
        <v>0.87952427332078276</v>
      </c>
      <c r="BE58" s="6">
        <f t="shared" si="62"/>
        <v>-1.2047572667921724E-2</v>
      </c>
    </row>
    <row r="59" spans="2:57" x14ac:dyDescent="0.25">
      <c r="B59" t="s">
        <v>29</v>
      </c>
      <c r="D59">
        <v>47493.849227578969</v>
      </c>
      <c r="E59">
        <v>22985.279846039219</v>
      </c>
      <c r="F59">
        <v>23438.335706767939</v>
      </c>
      <c r="G59">
        <v>23120.531119652329</v>
      </c>
      <c r="H59">
        <v>31295.834197179363</v>
      </c>
      <c r="I59">
        <v>32795.475793299258</v>
      </c>
      <c r="J59">
        <v>20456.710824881084</v>
      </c>
      <c r="K59">
        <v>23644.955812722506</v>
      </c>
      <c r="L59">
        <v>23644.955812722506</v>
      </c>
      <c r="M59">
        <v>57752.432507057354</v>
      </c>
      <c r="N59">
        <v>57439.934946656329</v>
      </c>
      <c r="P59" t="s">
        <v>29</v>
      </c>
      <c r="R59" s="9">
        <v>669.1</v>
      </c>
      <c r="S59" s="9">
        <v>711.12</v>
      </c>
      <c r="T59" s="9">
        <v>708.93</v>
      </c>
      <c r="U59" s="9">
        <v>623.59</v>
      </c>
      <c r="V59" s="9">
        <v>623.59</v>
      </c>
      <c r="W59" s="9">
        <v>617.56000000000006</v>
      </c>
      <c r="X59" s="9">
        <v>568.25</v>
      </c>
      <c r="Y59" s="9">
        <v>721.96</v>
      </c>
      <c r="Z59" s="9">
        <v>651.52</v>
      </c>
      <c r="AA59" s="9">
        <v>804.85</v>
      </c>
      <c r="AB59" s="9">
        <v>766.31156598381631</v>
      </c>
      <c r="AD59" t="s">
        <v>29</v>
      </c>
      <c r="AF59" s="8">
        <f t="shared" si="40"/>
        <v>1.4088140061965406E-2</v>
      </c>
      <c r="AG59" s="8">
        <f t="shared" si="41"/>
        <v>3.0938061435981989E-2</v>
      </c>
      <c r="AH59" s="8">
        <f t="shared" si="42"/>
        <v>3.0246601502311139E-2</v>
      </c>
      <c r="AI59" s="8">
        <f t="shared" si="43"/>
        <v>2.6971266221040738E-2</v>
      </c>
      <c r="AJ59" s="8">
        <f t="shared" si="44"/>
        <v>1.9925655154966377E-2</v>
      </c>
      <c r="AK59" s="8">
        <f t="shared" si="45"/>
        <v>1.8830646150472356E-2</v>
      </c>
      <c r="AL59" s="8">
        <f t="shared" si="46"/>
        <v>2.7778170443160832E-2</v>
      </c>
      <c r="AM59" s="8">
        <f t="shared" si="47"/>
        <v>3.0533362198610629E-2</v>
      </c>
      <c r="AN59" s="8">
        <f t="shared" si="48"/>
        <v>2.7554291289875885E-2</v>
      </c>
      <c r="AO59" s="8">
        <f t="shared" si="49"/>
        <v>1.3936209525055889E-2</v>
      </c>
      <c r="AP59" s="8">
        <f t="shared" si="50"/>
        <v>1.3341093904362517E-2</v>
      </c>
      <c r="AR59" t="s">
        <v>29</v>
      </c>
      <c r="AT59">
        <f t="shared" si="51"/>
        <v>1</v>
      </c>
      <c r="AU59">
        <f t="shared" si="52"/>
        <v>2.1960359067913675</v>
      </c>
      <c r="AV59">
        <f t="shared" si="53"/>
        <v>2.1469549116685527</v>
      </c>
      <c r="AW59">
        <f t="shared" si="54"/>
        <v>1.9144660758914995</v>
      </c>
      <c r="AX59">
        <f t="shared" si="55"/>
        <v>1.4143566906153113</v>
      </c>
      <c r="AY59">
        <f t="shared" si="56"/>
        <v>1.3366311001769906</v>
      </c>
      <c r="AZ59">
        <f t="shared" si="57"/>
        <v>1.9717415017866851</v>
      </c>
      <c r="BA59">
        <f t="shared" si="58"/>
        <v>2.1673096707097179</v>
      </c>
      <c r="BB59">
        <f t="shared" si="59"/>
        <v>1.9558501809806572</v>
      </c>
      <c r="BC59">
        <f t="shared" si="60"/>
        <v>0.9892157136256976</v>
      </c>
      <c r="BD59">
        <f t="shared" si="61"/>
        <v>0.94697340072450487</v>
      </c>
      <c r="BE59" s="6">
        <f t="shared" si="62"/>
        <v>-5.3026599275495133E-3</v>
      </c>
    </row>
    <row r="60" spans="2:57" x14ac:dyDescent="0.25">
      <c r="B60" t="s">
        <v>30</v>
      </c>
      <c r="D60">
        <v>5803240.6017967546</v>
      </c>
      <c r="E60">
        <v>5938556.039092551</v>
      </c>
      <c r="F60">
        <v>6177662.0412034821</v>
      </c>
      <c r="G60">
        <v>6140849.2946992218</v>
      </c>
      <c r="H60">
        <v>6186977.7955526076</v>
      </c>
      <c r="I60">
        <v>6179980.0019292347</v>
      </c>
      <c r="J60">
        <v>6282035.7615790535</v>
      </c>
      <c r="K60">
        <v>6433084.6713726856</v>
      </c>
      <c r="L60">
        <v>6433084.6713726856</v>
      </c>
      <c r="M60">
        <v>6320528.3997896016</v>
      </c>
      <c r="N60">
        <v>5913507.4843686679</v>
      </c>
      <c r="P60" t="s">
        <v>30</v>
      </c>
      <c r="R60" s="9">
        <v>331088.77</v>
      </c>
      <c r="S60" s="9">
        <v>340463.46</v>
      </c>
      <c r="T60" s="9">
        <v>350002.87</v>
      </c>
      <c r="U60" s="9">
        <v>351142.52</v>
      </c>
      <c r="V60" s="9">
        <v>351142.52</v>
      </c>
      <c r="W60" s="9">
        <v>362357.73000000004</v>
      </c>
      <c r="X60" s="9">
        <v>355785.17000000004</v>
      </c>
      <c r="Y60" s="9">
        <v>359319.11</v>
      </c>
      <c r="Z60" s="9">
        <v>367099.70999999996</v>
      </c>
      <c r="AA60" s="9">
        <v>347998.22</v>
      </c>
      <c r="AB60" s="9">
        <v>324063.23050193192</v>
      </c>
      <c r="AD60" t="s">
        <v>30</v>
      </c>
      <c r="AF60" s="8">
        <f t="shared" si="40"/>
        <v>5.7052394122258321E-2</v>
      </c>
      <c r="AG60" s="8">
        <f t="shared" si="41"/>
        <v>5.7331017465994137E-2</v>
      </c>
      <c r="AH60" s="8">
        <f t="shared" si="42"/>
        <v>5.6656202243756164E-2</v>
      </c>
      <c r="AI60" s="8">
        <f t="shared" si="43"/>
        <v>5.7181426077840089E-2</v>
      </c>
      <c r="AJ60" s="8">
        <f t="shared" si="44"/>
        <v>5.6755096204226273E-2</v>
      </c>
      <c r="AK60" s="8">
        <f t="shared" si="45"/>
        <v>5.8634126629354959E-2</v>
      </c>
      <c r="AL60" s="8">
        <f t="shared" si="46"/>
        <v>5.6635330250105073E-2</v>
      </c>
      <c r="AM60" s="8">
        <f t="shared" si="47"/>
        <v>5.5854870308014899E-2</v>
      </c>
      <c r="AN60" s="8">
        <f t="shared" si="48"/>
        <v>5.7064336745573811E-2</v>
      </c>
      <c r="AO60" s="8">
        <f t="shared" si="49"/>
        <v>5.5058406194580849E-2</v>
      </c>
      <c r="AP60" s="8">
        <f t="shared" si="50"/>
        <v>5.4800510755847846E-2</v>
      </c>
      <c r="AR60" t="s">
        <v>30</v>
      </c>
      <c r="AT60">
        <f t="shared" si="51"/>
        <v>1</v>
      </c>
      <c r="AU60">
        <f t="shared" si="52"/>
        <v>1.0048836398195446</v>
      </c>
      <c r="AV60">
        <f t="shared" si="53"/>
        <v>0.99305564850349393</v>
      </c>
      <c r="AW60">
        <f t="shared" si="54"/>
        <v>1.0022616396308499</v>
      </c>
      <c r="AX60">
        <f t="shared" si="55"/>
        <v>0.99478903694391918</v>
      </c>
      <c r="AY60">
        <f t="shared" si="56"/>
        <v>1.0277242091489995</v>
      </c>
      <c r="AZ60">
        <f t="shared" si="57"/>
        <v>0.99268980945375374</v>
      </c>
      <c r="BA60">
        <f t="shared" si="58"/>
        <v>0.97901010408647826</v>
      </c>
      <c r="BB60">
        <f t="shared" si="59"/>
        <v>1.0002093272946599</v>
      </c>
      <c r="BC60">
        <f t="shared" si="60"/>
        <v>0.96504988163328376</v>
      </c>
      <c r="BD60">
        <f t="shared" si="61"/>
        <v>0.96052955531392981</v>
      </c>
      <c r="BE60" s="6">
        <f t="shared" si="62"/>
        <v>-3.9470444686070198E-3</v>
      </c>
    </row>
    <row r="61" spans="2:57" x14ac:dyDescent="0.25">
      <c r="B61" t="s">
        <v>31</v>
      </c>
      <c r="D61">
        <v>138568.8750938836</v>
      </c>
      <c r="E61">
        <v>129152.90833865874</v>
      </c>
      <c r="F61">
        <v>117235.97548473363</v>
      </c>
      <c r="G61">
        <v>110135.10480639618</v>
      </c>
      <c r="H61">
        <v>112288.89593386945</v>
      </c>
      <c r="I61">
        <v>110182.43493820122</v>
      </c>
      <c r="J61">
        <v>103537.83843348319</v>
      </c>
      <c r="K61">
        <v>105306.08133781192</v>
      </c>
      <c r="L61">
        <v>105306.08133781192</v>
      </c>
      <c r="M61">
        <v>104317.0746140947</v>
      </c>
      <c r="N61">
        <v>100393.09978997626</v>
      </c>
      <c r="P61" t="s">
        <v>31</v>
      </c>
      <c r="R61" s="9">
        <v>11971.99</v>
      </c>
      <c r="S61" s="9">
        <v>11313.83</v>
      </c>
      <c r="T61" s="9">
        <v>11102.65</v>
      </c>
      <c r="U61" s="9">
        <v>11038.57</v>
      </c>
      <c r="V61" s="9">
        <v>11038.57</v>
      </c>
      <c r="W61" s="9">
        <v>10445.52</v>
      </c>
      <c r="X61" s="9">
        <v>9013.2100000000009</v>
      </c>
      <c r="Y61" s="9">
        <v>8803.5500000000011</v>
      </c>
      <c r="Z61" s="9">
        <v>8122.63</v>
      </c>
      <c r="AA61" s="9">
        <v>8216.85</v>
      </c>
      <c r="AB61" s="9">
        <v>7820.0663904942667</v>
      </c>
      <c r="AD61" t="s">
        <v>31</v>
      </c>
      <c r="AF61" s="8">
        <f t="shared" si="40"/>
        <v>8.6397396182141914E-2</v>
      </c>
      <c r="AG61" s="8">
        <f t="shared" si="41"/>
        <v>8.7600272773830243E-2</v>
      </c>
      <c r="AH61" s="8">
        <f t="shared" si="42"/>
        <v>9.4703438548568886E-2</v>
      </c>
      <c r="AI61" s="8">
        <f t="shared" si="43"/>
        <v>0.10022753434887481</v>
      </c>
      <c r="AJ61" s="8">
        <f t="shared" si="44"/>
        <v>9.8305089814944555E-2</v>
      </c>
      <c r="AK61" s="8">
        <f t="shared" si="45"/>
        <v>9.4802043591237131E-2</v>
      </c>
      <c r="AL61" s="8">
        <f t="shared" si="46"/>
        <v>8.7052329238942378E-2</v>
      </c>
      <c r="AM61" s="8">
        <f t="shared" si="47"/>
        <v>8.3599635350204024E-2</v>
      </c>
      <c r="AN61" s="8">
        <f t="shared" si="48"/>
        <v>7.7133532050664519E-2</v>
      </c>
      <c r="AO61" s="8">
        <f t="shared" si="49"/>
        <v>7.8768025564338331E-2</v>
      </c>
      <c r="AP61" s="8">
        <f t="shared" si="50"/>
        <v>7.7894460942574267E-2</v>
      </c>
      <c r="AR61" t="s">
        <v>31</v>
      </c>
      <c r="AT61">
        <f t="shared" si="51"/>
        <v>1</v>
      </c>
      <c r="AU61">
        <f t="shared" si="52"/>
        <v>1.0139226023565853</v>
      </c>
      <c r="AV61">
        <f t="shared" si="53"/>
        <v>1.0961376468906108</v>
      </c>
      <c r="AW61">
        <f t="shared" si="54"/>
        <v>1.1600758677677783</v>
      </c>
      <c r="AX61">
        <f t="shared" si="55"/>
        <v>1.1378246817496558</v>
      </c>
      <c r="AY61">
        <f t="shared" si="56"/>
        <v>1.0972789433535317</v>
      </c>
      <c r="AZ61">
        <f t="shared" si="57"/>
        <v>1.007580472163996</v>
      </c>
      <c r="BA61">
        <f t="shared" si="58"/>
        <v>0.96761753298629871</v>
      </c>
      <c r="BB61">
        <f t="shared" si="59"/>
        <v>0.89277611894752673</v>
      </c>
      <c r="BC61">
        <f t="shared" si="60"/>
        <v>0.91169443808561734</v>
      </c>
      <c r="BD61">
        <f t="shared" si="61"/>
        <v>0.90158343173164779</v>
      </c>
      <c r="BE61" s="6">
        <f t="shared" si="62"/>
        <v>-9.8416568268352208E-3</v>
      </c>
    </row>
    <row r="62" spans="2:57" x14ac:dyDescent="0.25">
      <c r="B62" t="s">
        <v>32</v>
      </c>
      <c r="D62">
        <v>140684.5154549265</v>
      </c>
      <c r="E62">
        <v>86707.308937783891</v>
      </c>
      <c r="F62">
        <v>91286.406509441353</v>
      </c>
      <c r="G62">
        <v>97244.150249975093</v>
      </c>
      <c r="H62">
        <v>106622.07146890285</v>
      </c>
      <c r="I62">
        <v>97298.720730034111</v>
      </c>
      <c r="J62">
        <v>64469.921411770236</v>
      </c>
      <c r="K62">
        <v>64878.620027627869</v>
      </c>
      <c r="L62">
        <v>64878.620027627869</v>
      </c>
      <c r="M62">
        <v>62744.480525134124</v>
      </c>
      <c r="N62">
        <v>56231.778939397067</v>
      </c>
      <c r="P62" t="s">
        <v>32</v>
      </c>
      <c r="R62" s="9">
        <v>3436.6800000000003</v>
      </c>
      <c r="S62" s="9">
        <v>3184.6800000000003</v>
      </c>
      <c r="T62" s="9">
        <v>3022.7400000000002</v>
      </c>
      <c r="U62" s="9">
        <v>2707.2200000000003</v>
      </c>
      <c r="V62" s="9">
        <v>2707.2200000000003</v>
      </c>
      <c r="W62" s="9">
        <v>1968.2200000000003</v>
      </c>
      <c r="X62" s="9">
        <v>1705.3700000000001</v>
      </c>
      <c r="Y62" s="9">
        <v>1671.13</v>
      </c>
      <c r="Z62" s="9">
        <v>1484.31</v>
      </c>
      <c r="AA62" s="9">
        <v>1630.04</v>
      </c>
      <c r="AB62" s="9">
        <v>1351.8874471275421</v>
      </c>
      <c r="AD62" t="s">
        <v>32</v>
      </c>
      <c r="AF62" s="8">
        <f t="shared" si="40"/>
        <v>2.4428274774142205E-2</v>
      </c>
      <c r="AG62" s="8">
        <f t="shared" si="41"/>
        <v>3.6729083614913491E-2</v>
      </c>
      <c r="AH62" s="8">
        <f t="shared" si="42"/>
        <v>3.3112706651316937E-2</v>
      </c>
      <c r="AI62" s="8">
        <f t="shared" si="43"/>
        <v>2.7839412376382953E-2</v>
      </c>
      <c r="AJ62" s="8">
        <f t="shared" si="44"/>
        <v>2.5390802886338423E-2</v>
      </c>
      <c r="AK62" s="8">
        <f t="shared" si="45"/>
        <v>2.0228631838449765E-2</v>
      </c>
      <c r="AL62" s="8">
        <f t="shared" si="46"/>
        <v>2.6452180530945269E-2</v>
      </c>
      <c r="AM62" s="8">
        <f t="shared" si="47"/>
        <v>2.575779200125353E-2</v>
      </c>
      <c r="AN62" s="8">
        <f t="shared" si="48"/>
        <v>2.28782609643658E-2</v>
      </c>
      <c r="AO62" s="8">
        <f t="shared" si="49"/>
        <v>2.5979018175902185E-2</v>
      </c>
      <c r="AP62" s="8">
        <f t="shared" si="50"/>
        <v>2.4041342326809864E-2</v>
      </c>
      <c r="AR62" t="s">
        <v>32</v>
      </c>
      <c r="AT62">
        <f t="shared" si="51"/>
        <v>1</v>
      </c>
      <c r="AU62">
        <f t="shared" si="52"/>
        <v>1.5035479973310242</v>
      </c>
      <c r="AV62">
        <f t="shared" si="53"/>
        <v>1.3555073764917434</v>
      </c>
      <c r="AW62">
        <f t="shared" si="54"/>
        <v>1.1396389075274158</v>
      </c>
      <c r="AX62">
        <f t="shared" si="55"/>
        <v>1.0394022140775603</v>
      </c>
      <c r="AY62">
        <f t="shared" si="56"/>
        <v>0.8280827043857456</v>
      </c>
      <c r="AZ62">
        <f t="shared" si="57"/>
        <v>1.0828509493820417</v>
      </c>
      <c r="BA62">
        <f t="shared" si="58"/>
        <v>1.0544253427392525</v>
      </c>
      <c r="BB62">
        <f t="shared" si="59"/>
        <v>0.93654837174923522</v>
      </c>
      <c r="BC62">
        <f t="shared" si="60"/>
        <v>1.0634814949519673</v>
      </c>
      <c r="BD62">
        <f t="shared" si="61"/>
        <v>0.98416046769942522</v>
      </c>
      <c r="BE62" s="6">
        <f t="shared" si="62"/>
        <v>-1.5839532300574778E-3</v>
      </c>
    </row>
    <row r="63" spans="2:57" x14ac:dyDescent="0.25">
      <c r="B63" t="s">
        <v>33</v>
      </c>
      <c r="D63">
        <v>118375.08241820366</v>
      </c>
      <c r="E63">
        <v>122849.40126378994</v>
      </c>
      <c r="F63">
        <v>114537.3313507999</v>
      </c>
      <c r="G63">
        <v>112040.12788582135</v>
      </c>
      <c r="H63">
        <v>110073.25853699639</v>
      </c>
      <c r="I63">
        <v>110698.12051813658</v>
      </c>
      <c r="J63">
        <v>121296.57519434732</v>
      </c>
      <c r="K63">
        <v>117233.76722808836</v>
      </c>
      <c r="L63">
        <v>117233.76722808836</v>
      </c>
      <c r="M63">
        <v>113594.6047200701</v>
      </c>
      <c r="N63">
        <v>117318.92390663039</v>
      </c>
      <c r="P63" t="s">
        <v>33</v>
      </c>
      <c r="R63" s="9">
        <v>6485.64</v>
      </c>
      <c r="S63" s="9">
        <v>6179.2</v>
      </c>
      <c r="T63" s="9">
        <v>8559.27</v>
      </c>
      <c r="U63" s="9">
        <v>7220.83</v>
      </c>
      <c r="V63" s="9">
        <v>7220.83</v>
      </c>
      <c r="W63" s="9">
        <v>6671.72</v>
      </c>
      <c r="X63" s="9">
        <v>6620.08</v>
      </c>
      <c r="Y63" s="9">
        <v>6446.82</v>
      </c>
      <c r="Z63" s="9">
        <v>5971.25</v>
      </c>
      <c r="AA63" s="9">
        <v>6385.29</v>
      </c>
      <c r="AB63" s="9">
        <v>6194.4383793579364</v>
      </c>
      <c r="AD63" t="s">
        <v>33</v>
      </c>
      <c r="AF63" s="8">
        <f t="shared" si="40"/>
        <v>5.4788895327541012E-2</v>
      </c>
      <c r="AG63" s="8">
        <f t="shared" si="41"/>
        <v>5.0298983441780347E-2</v>
      </c>
      <c r="AH63" s="8">
        <f t="shared" si="42"/>
        <v>7.4729085260289901E-2</v>
      </c>
      <c r="AI63" s="8">
        <f t="shared" si="43"/>
        <v>6.4448605479624721E-2</v>
      </c>
      <c r="AJ63" s="8">
        <f t="shared" si="44"/>
        <v>6.5600220216729829E-2</v>
      </c>
      <c r="AK63" s="8">
        <f t="shared" si="45"/>
        <v>6.0269496616312632E-2</v>
      </c>
      <c r="AL63" s="8">
        <f t="shared" si="46"/>
        <v>5.457763328760918E-2</v>
      </c>
      <c r="AM63" s="8">
        <f t="shared" si="47"/>
        <v>5.499115274063622E-2</v>
      </c>
      <c r="AN63" s="8">
        <f t="shared" si="48"/>
        <v>5.0934557006791573E-2</v>
      </c>
      <c r="AO63" s="8">
        <f t="shared" si="49"/>
        <v>5.6211208408490858E-2</v>
      </c>
      <c r="AP63" s="8">
        <f t="shared" si="50"/>
        <v>5.2799993156158263E-2</v>
      </c>
      <c r="AR63" t="s">
        <v>33</v>
      </c>
      <c r="AT63">
        <f t="shared" si="51"/>
        <v>1</v>
      </c>
      <c r="AU63">
        <f t="shared" si="52"/>
        <v>0.91805069514691062</v>
      </c>
      <c r="AV63">
        <f t="shared" si="53"/>
        <v>1.3639458290506079</v>
      </c>
      <c r="AW63">
        <f t="shared" si="54"/>
        <v>1.1763078100833328</v>
      </c>
      <c r="AX63">
        <f t="shared" si="55"/>
        <v>1.1973269368647816</v>
      </c>
      <c r="AY63">
        <f t="shared" si="56"/>
        <v>1.1000312427547094</v>
      </c>
      <c r="AZ63">
        <f t="shared" si="57"/>
        <v>0.99614407192061716</v>
      </c>
      <c r="BA63">
        <f t="shared" si="58"/>
        <v>1.0036915767672641</v>
      </c>
      <c r="BB63">
        <f t="shared" si="59"/>
        <v>0.92965110360945791</v>
      </c>
      <c r="BC63">
        <f t="shared" si="60"/>
        <v>1.0259598787755606</v>
      </c>
      <c r="BD63">
        <f t="shared" si="61"/>
        <v>0.96369880868207658</v>
      </c>
      <c r="BE63" s="6">
        <f t="shared" si="62"/>
        <v>-3.630119131792342E-3</v>
      </c>
    </row>
    <row r="64" spans="2:57" x14ac:dyDescent="0.25">
      <c r="B64" t="s">
        <v>34</v>
      </c>
      <c r="D64">
        <v>283207.55830803397</v>
      </c>
      <c r="E64">
        <v>278480.13297830464</v>
      </c>
      <c r="F64">
        <v>304161.60445356864</v>
      </c>
      <c r="G64">
        <v>311852.0414874304</v>
      </c>
      <c r="H64">
        <v>326189.96550516051</v>
      </c>
      <c r="I64">
        <v>340747.91417177208</v>
      </c>
      <c r="J64">
        <v>271943.26723527396</v>
      </c>
      <c r="K64">
        <v>255651.1696900262</v>
      </c>
      <c r="L64">
        <v>255651.1696900262</v>
      </c>
      <c r="M64">
        <v>232845.54621983905</v>
      </c>
      <c r="N64">
        <v>216859.69593399414</v>
      </c>
      <c r="P64" t="s">
        <v>34</v>
      </c>
      <c r="R64" s="9">
        <v>13414.470000000001</v>
      </c>
      <c r="S64" s="9">
        <v>12754.27</v>
      </c>
      <c r="T64" s="9">
        <v>12027.2</v>
      </c>
      <c r="U64" s="9">
        <v>13646.09</v>
      </c>
      <c r="V64" s="9">
        <v>13646.09</v>
      </c>
      <c r="W64" s="9">
        <v>12572.460000000001</v>
      </c>
      <c r="X64" s="9">
        <v>10887.31</v>
      </c>
      <c r="Y64" s="9">
        <v>10393.210000000001</v>
      </c>
      <c r="Z64" s="9">
        <v>8835.3000000000011</v>
      </c>
      <c r="AA64" s="9">
        <v>9477.4699999999993</v>
      </c>
      <c r="AB64" s="9">
        <v>8670.6798653614551</v>
      </c>
      <c r="AD64" t="s">
        <v>34</v>
      </c>
      <c r="AF64" s="8">
        <f t="shared" si="40"/>
        <v>4.7366214659460455E-2</v>
      </c>
      <c r="AG64" s="8">
        <f t="shared" si="41"/>
        <v>4.5799568764905894E-2</v>
      </c>
      <c r="AH64" s="8">
        <f t="shared" si="42"/>
        <v>3.9542137547594364E-2</v>
      </c>
      <c r="AI64" s="8">
        <f t="shared" si="43"/>
        <v>4.3758219234072332E-2</v>
      </c>
      <c r="AJ64" s="8">
        <f t="shared" si="44"/>
        <v>4.1834793963899886E-2</v>
      </c>
      <c r="AK64" s="8">
        <f t="shared" si="45"/>
        <v>3.6896660191035491E-2</v>
      </c>
      <c r="AL64" s="8">
        <f t="shared" si="46"/>
        <v>4.0035225400821391E-2</v>
      </c>
      <c r="AM64" s="8">
        <f t="shared" si="47"/>
        <v>4.0653872276827978E-2</v>
      </c>
      <c r="AN64" s="8">
        <f t="shared" si="48"/>
        <v>3.4559982693263991E-2</v>
      </c>
      <c r="AO64" s="8">
        <f t="shared" si="49"/>
        <v>4.0702818472859816E-2</v>
      </c>
      <c r="AP64" s="8">
        <f t="shared" si="50"/>
        <v>3.9982901516197648E-2</v>
      </c>
      <c r="AR64" t="s">
        <v>34</v>
      </c>
      <c r="AT64">
        <f t="shared" si="51"/>
        <v>1</v>
      </c>
      <c r="AU64">
        <f t="shared" si="52"/>
        <v>0.96692482382605482</v>
      </c>
      <c r="AV64">
        <f t="shared" si="53"/>
        <v>0.83481734463863499</v>
      </c>
      <c r="AW64">
        <f t="shared" si="54"/>
        <v>0.9238276596234718</v>
      </c>
      <c r="AX64">
        <f t="shared" si="55"/>
        <v>0.88322012355581425</v>
      </c>
      <c r="AY64">
        <f t="shared" si="56"/>
        <v>0.77896577668923184</v>
      </c>
      <c r="AZ64">
        <f t="shared" si="57"/>
        <v>0.84522746199278886</v>
      </c>
      <c r="BA64">
        <f t="shared" si="58"/>
        <v>0.85828839330119822</v>
      </c>
      <c r="BB64">
        <f t="shared" si="59"/>
        <v>0.72963362054014858</v>
      </c>
      <c r="BC64">
        <f t="shared" si="60"/>
        <v>0.8593217500172402</v>
      </c>
      <c r="BD64">
        <f t="shared" si="61"/>
        <v>0.84412279519600286</v>
      </c>
      <c r="BE64" s="6">
        <f t="shared" si="62"/>
        <v>-1.5587720480399714E-2</v>
      </c>
    </row>
    <row r="65" spans="2:57" x14ac:dyDescent="0.25">
      <c r="B65" t="s">
        <v>35</v>
      </c>
      <c r="D65">
        <v>86072.380642390723</v>
      </c>
      <c r="E65">
        <v>84611.727511550242</v>
      </c>
      <c r="F65">
        <v>88499.743455628646</v>
      </c>
      <c r="G65">
        <v>86827.246628790104</v>
      </c>
      <c r="H65">
        <v>90001.761002644605</v>
      </c>
      <c r="I65">
        <v>87917.243344160262</v>
      </c>
      <c r="J65">
        <v>90070.629428118176</v>
      </c>
      <c r="K65">
        <v>103932.79523086717</v>
      </c>
      <c r="L65">
        <v>103932.79523086717</v>
      </c>
      <c r="M65">
        <v>108747.10120833598</v>
      </c>
      <c r="N65">
        <v>111514.17909175834</v>
      </c>
      <c r="P65" t="s">
        <v>35</v>
      </c>
      <c r="R65" s="9">
        <v>3942.67</v>
      </c>
      <c r="S65" s="9">
        <v>3852.17</v>
      </c>
      <c r="T65" s="9">
        <v>4245.43</v>
      </c>
      <c r="U65" s="9">
        <v>3630.4500000000003</v>
      </c>
      <c r="V65" s="9">
        <v>3630.4500000000003</v>
      </c>
      <c r="W65" s="9">
        <v>3255.94</v>
      </c>
      <c r="X65" s="9">
        <v>3038.75</v>
      </c>
      <c r="Y65" s="9">
        <v>3515.65</v>
      </c>
      <c r="Z65" s="9">
        <v>3161.9700000000003</v>
      </c>
      <c r="AA65" s="9">
        <v>3810.35</v>
      </c>
      <c r="AB65" s="9">
        <v>3612.1829809615706</v>
      </c>
      <c r="AD65" t="s">
        <v>35</v>
      </c>
      <c r="AF65" s="8">
        <f t="shared" si="40"/>
        <v>4.5806447673160229E-2</v>
      </c>
      <c r="AG65" s="8">
        <f t="shared" si="41"/>
        <v>4.5527613172466487E-2</v>
      </c>
      <c r="AH65" s="8">
        <f t="shared" si="42"/>
        <v>4.7971099510910366E-2</v>
      </c>
      <c r="AI65" s="8">
        <f t="shared" si="43"/>
        <v>4.1812335884853669E-2</v>
      </c>
      <c r="AJ65" s="8">
        <f t="shared" si="44"/>
        <v>4.0337544060869243E-2</v>
      </c>
      <c r="AK65" s="8">
        <f t="shared" si="45"/>
        <v>3.7034145705118607E-2</v>
      </c>
      <c r="AL65" s="8">
        <f t="shared" si="46"/>
        <v>3.373741273147321E-2</v>
      </c>
      <c r="AM65" s="8">
        <f t="shared" si="47"/>
        <v>3.3826185394038949E-2</v>
      </c>
      <c r="AN65" s="8">
        <f t="shared" si="48"/>
        <v>3.0423217166210898E-2</v>
      </c>
      <c r="AO65" s="8">
        <f t="shared" si="49"/>
        <v>3.5038635123709562E-2</v>
      </c>
      <c r="AP65" s="8">
        <f t="shared" si="50"/>
        <v>3.2392140715929239E-2</v>
      </c>
      <c r="AR65" t="s">
        <v>35</v>
      </c>
      <c r="AT65">
        <f t="shared" si="51"/>
        <v>1</v>
      </c>
      <c r="AU65">
        <f t="shared" si="52"/>
        <v>0.99391276741904777</v>
      </c>
      <c r="AV65">
        <f t="shared" si="53"/>
        <v>1.0472564878463275</v>
      </c>
      <c r="AW65">
        <f t="shared" si="54"/>
        <v>0.91280459430503136</v>
      </c>
      <c r="AX65">
        <f t="shared" si="55"/>
        <v>0.88060843199820038</v>
      </c>
      <c r="AY65">
        <f t="shared" si="56"/>
        <v>0.8084919828179199</v>
      </c>
      <c r="AZ65">
        <f t="shared" si="57"/>
        <v>0.73652104551301556</v>
      </c>
      <c r="BA65">
        <f t="shared" si="58"/>
        <v>0.73845904042585297</v>
      </c>
      <c r="BB65">
        <f t="shared" si="59"/>
        <v>0.66416888258368567</v>
      </c>
      <c r="BC65">
        <f t="shared" si="60"/>
        <v>0.76492801567409152</v>
      </c>
      <c r="BD65">
        <f t="shared" si="61"/>
        <v>0.70715242856321836</v>
      </c>
      <c r="BE65" s="6">
        <f t="shared" si="62"/>
        <v>-2.9284757143678165E-2</v>
      </c>
    </row>
    <row r="66" spans="2:57" x14ac:dyDescent="0.25">
      <c r="B66" t="s">
        <v>36</v>
      </c>
      <c r="D66">
        <v>221114.4562447785</v>
      </c>
      <c r="E66">
        <v>215104.74468960176</v>
      </c>
      <c r="F66">
        <v>212438.27467570308</v>
      </c>
      <c r="G66">
        <v>186112.69365471922</v>
      </c>
      <c r="H66">
        <v>170964.96603697786</v>
      </c>
      <c r="I66">
        <v>172155.68157016503</v>
      </c>
      <c r="J66">
        <v>197410.84279984087</v>
      </c>
      <c r="K66">
        <v>192471.37528425144</v>
      </c>
      <c r="L66">
        <v>192471.37528425144</v>
      </c>
      <c r="M66">
        <v>198138.66291438969</v>
      </c>
      <c r="N66">
        <v>194498.84245898182</v>
      </c>
      <c r="P66" t="s">
        <v>36</v>
      </c>
      <c r="R66" s="9">
        <v>10305.31</v>
      </c>
      <c r="S66" s="9">
        <v>10092.219999999999</v>
      </c>
      <c r="T66" s="9">
        <v>10228.130000000001</v>
      </c>
      <c r="U66" s="9">
        <v>11027.78</v>
      </c>
      <c r="V66" s="9">
        <v>11027.78</v>
      </c>
      <c r="W66" s="9">
        <v>10904.2</v>
      </c>
      <c r="X66" s="9">
        <v>10220.380000000001</v>
      </c>
      <c r="Y66" s="9">
        <v>10334.700000000001</v>
      </c>
      <c r="Z66" s="9">
        <v>10201.550000000001</v>
      </c>
      <c r="AA66" s="9">
        <v>10340.67</v>
      </c>
      <c r="AB66" s="9">
        <v>9978.1409938090655</v>
      </c>
      <c r="AD66" t="s">
        <v>36</v>
      </c>
      <c r="AF66" s="8">
        <f t="shared" si="40"/>
        <v>4.6606224554543815E-2</v>
      </c>
      <c r="AG66" s="8">
        <f t="shared" si="41"/>
        <v>4.6917700558224182E-2</v>
      </c>
      <c r="AH66" s="8">
        <f t="shared" si="42"/>
        <v>4.8146361646053272E-2</v>
      </c>
      <c r="AI66" s="8">
        <f t="shared" si="43"/>
        <v>5.925323944028775E-2</v>
      </c>
      <c r="AJ66" s="8">
        <f t="shared" si="44"/>
        <v>6.4503156732209174E-2</v>
      </c>
      <c r="AK66" s="8">
        <f t="shared" si="45"/>
        <v>6.3339181725209609E-2</v>
      </c>
      <c r="AL66" s="8">
        <f t="shared" si="46"/>
        <v>5.177213092779643E-2</v>
      </c>
      <c r="AM66" s="8">
        <f t="shared" si="47"/>
        <v>5.3694737644687136E-2</v>
      </c>
      <c r="AN66" s="8">
        <f t="shared" si="48"/>
        <v>5.3002946463773314E-2</v>
      </c>
      <c r="AO66" s="8">
        <f t="shared" si="49"/>
        <v>5.2189057137565935E-2</v>
      </c>
      <c r="AP66" s="8">
        <f t="shared" si="50"/>
        <v>5.130180142801298E-2</v>
      </c>
      <c r="AR66" t="s">
        <v>36</v>
      </c>
      <c r="AT66">
        <f t="shared" si="51"/>
        <v>1</v>
      </c>
      <c r="AU66">
        <f t="shared" si="52"/>
        <v>1.0066831417188886</v>
      </c>
      <c r="AV66">
        <f t="shared" si="53"/>
        <v>1.0330457381225338</v>
      </c>
      <c r="AW66">
        <f t="shared" si="54"/>
        <v>1.271358922689457</v>
      </c>
      <c r="AX66">
        <f t="shared" si="55"/>
        <v>1.3840030457030557</v>
      </c>
      <c r="AY66">
        <f t="shared" si="56"/>
        <v>1.3590283772306639</v>
      </c>
      <c r="AZ66">
        <f t="shared" si="57"/>
        <v>1.1108415543766454</v>
      </c>
      <c r="BA66">
        <f t="shared" si="58"/>
        <v>1.1520936990261366</v>
      </c>
      <c r="BB66">
        <f t="shared" si="59"/>
        <v>1.1372503773984812</v>
      </c>
      <c r="BC66">
        <f t="shared" si="60"/>
        <v>1.1197872738326715</v>
      </c>
      <c r="BD66">
        <f t="shared" si="61"/>
        <v>1.1007499946273029</v>
      </c>
      <c r="BE66" s="6">
        <f t="shared" si="62"/>
        <v>1.0074999462730294E-2</v>
      </c>
    </row>
    <row r="67" spans="2:57" x14ac:dyDescent="0.25">
      <c r="B67" t="s">
        <v>37</v>
      </c>
      <c r="D67">
        <v>24690.633767544114</v>
      </c>
      <c r="E67">
        <v>26636.441456428773</v>
      </c>
      <c r="F67">
        <v>30561.152105543973</v>
      </c>
      <c r="G67">
        <v>33252.380088441671</v>
      </c>
      <c r="H67">
        <v>33116.986476595936</v>
      </c>
      <c r="I67">
        <v>41449.734967808021</v>
      </c>
      <c r="J67">
        <v>16563.818168516707</v>
      </c>
      <c r="K67">
        <v>30246.426742730382</v>
      </c>
      <c r="L67">
        <v>30246.426742730382</v>
      </c>
      <c r="M67">
        <v>18847.360007570256</v>
      </c>
      <c r="N67">
        <v>17085.257237346606</v>
      </c>
      <c r="P67" t="s">
        <v>37</v>
      </c>
      <c r="R67" s="9">
        <v>6039.85</v>
      </c>
      <c r="S67" s="9">
        <v>4597.93</v>
      </c>
      <c r="T67" s="9">
        <v>4369.8100000000004</v>
      </c>
      <c r="U67" s="9">
        <v>4275.2</v>
      </c>
      <c r="V67" s="9">
        <v>4275.2</v>
      </c>
      <c r="W67" s="9">
        <v>4307.95</v>
      </c>
      <c r="X67" s="9">
        <v>3405.2800000000007</v>
      </c>
      <c r="Y67" s="9">
        <v>5285.99</v>
      </c>
      <c r="Z67" s="9">
        <v>2643.32</v>
      </c>
      <c r="AA67" s="9">
        <v>3028.13</v>
      </c>
      <c r="AB67" s="9">
        <v>2745.2944596964608</v>
      </c>
      <c r="AD67" t="s">
        <v>37</v>
      </c>
      <c r="AF67" s="8">
        <f t="shared" si="40"/>
        <v>0.24462110032750131</v>
      </c>
      <c r="AG67" s="8">
        <f t="shared" si="41"/>
        <v>0.17261802810713961</v>
      </c>
      <c r="AH67" s="8">
        <f t="shared" si="42"/>
        <v>0.14298577438797835</v>
      </c>
      <c r="AI67" s="8">
        <f t="shared" si="43"/>
        <v>0.12856824048772478</v>
      </c>
      <c r="AJ67" s="8">
        <f t="shared" si="44"/>
        <v>0.12909387160034386</v>
      </c>
      <c r="AK67" s="8">
        <f t="shared" si="45"/>
        <v>0.10393190700364607</v>
      </c>
      <c r="AL67" s="8">
        <f t="shared" si="46"/>
        <v>0.20558544928200839</v>
      </c>
      <c r="AM67" s="8">
        <f t="shared" si="47"/>
        <v>0.17476411494691577</v>
      </c>
      <c r="AN67" s="8">
        <f t="shared" si="48"/>
        <v>8.7392802544363768E-2</v>
      </c>
      <c r="AO67" s="8">
        <f t="shared" si="49"/>
        <v>0.16066600302555464</v>
      </c>
      <c r="AP67" s="8">
        <f t="shared" si="50"/>
        <v>0.16068206767736168</v>
      </c>
      <c r="AR67" t="s">
        <v>37</v>
      </c>
      <c r="AT67">
        <f t="shared" si="51"/>
        <v>1</v>
      </c>
      <c r="AU67">
        <f t="shared" si="52"/>
        <v>0.7056546956743992</v>
      </c>
      <c r="AV67">
        <f t="shared" si="53"/>
        <v>0.58451938200158327</v>
      </c>
      <c r="AW67">
        <f t="shared" si="54"/>
        <v>0.52558115516444104</v>
      </c>
      <c r="AX67">
        <f t="shared" si="55"/>
        <v>0.52772991139158321</v>
      </c>
      <c r="AY67">
        <f t="shared" si="56"/>
        <v>0.42486893757121091</v>
      </c>
      <c r="AZ67">
        <f t="shared" si="57"/>
        <v>0.84042402313933029</v>
      </c>
      <c r="BA67">
        <f t="shared" si="58"/>
        <v>0.71442780166118014</v>
      </c>
      <c r="BB67">
        <f t="shared" si="59"/>
        <v>0.35725782619472057</v>
      </c>
      <c r="BC67">
        <f t="shared" si="60"/>
        <v>0.65679535743422501</v>
      </c>
      <c r="BD67">
        <f t="shared" si="61"/>
        <v>0.65686102900460686</v>
      </c>
      <c r="BE67" s="6">
        <f t="shared" si="62"/>
        <v>-3.4313897099539317E-2</v>
      </c>
    </row>
    <row r="68" spans="2:57" x14ac:dyDescent="0.25">
      <c r="B68" t="s">
        <v>38</v>
      </c>
      <c r="D68">
        <v>399620.0623694206</v>
      </c>
      <c r="E68">
        <v>368600</v>
      </c>
      <c r="F68">
        <v>369763.43215513293</v>
      </c>
      <c r="G68">
        <v>395009.44705355214</v>
      </c>
      <c r="H68">
        <v>493093.91617918934</v>
      </c>
      <c r="I68">
        <v>527391.99920193176</v>
      </c>
      <c r="J68">
        <v>426346.00000000006</v>
      </c>
      <c r="K68">
        <v>447928</v>
      </c>
      <c r="L68">
        <v>447928</v>
      </c>
      <c r="M68">
        <v>469030</v>
      </c>
      <c r="N68">
        <v>455253.52467227966</v>
      </c>
      <c r="P68" t="s">
        <v>38</v>
      </c>
      <c r="R68" s="9">
        <v>25926.28</v>
      </c>
      <c r="S68" s="9">
        <v>27484.03</v>
      </c>
      <c r="T68" s="9">
        <v>26759.23</v>
      </c>
      <c r="U68" s="9">
        <v>26543.05</v>
      </c>
      <c r="V68" s="9">
        <v>26543.05</v>
      </c>
      <c r="W68" s="9">
        <v>26960.98</v>
      </c>
      <c r="X68" s="9">
        <v>31723.360000000001</v>
      </c>
      <c r="Y68" s="9">
        <v>33330.160000000003</v>
      </c>
      <c r="Z68" s="9">
        <v>34494.410000000003</v>
      </c>
      <c r="AA68" s="9">
        <v>34822.29</v>
      </c>
      <c r="AB68" s="9">
        <v>33799.482248516746</v>
      </c>
      <c r="AD68" t="s">
        <v>38</v>
      </c>
      <c r="AF68" s="8">
        <f t="shared" si="40"/>
        <v>6.4877323341271539E-2</v>
      </c>
      <c r="AG68" s="8">
        <f t="shared" si="41"/>
        <v>7.4563293543136192E-2</v>
      </c>
      <c r="AH68" s="8">
        <f t="shared" si="42"/>
        <v>7.2368513684644892E-2</v>
      </c>
      <c r="AI68" s="8">
        <f t="shared" si="43"/>
        <v>6.7195987837732674E-2</v>
      </c>
      <c r="AJ68" s="8">
        <f t="shared" si="44"/>
        <v>5.3829603507730785E-2</v>
      </c>
      <c r="AK68" s="8">
        <f t="shared" si="45"/>
        <v>5.1121329183602154E-2</v>
      </c>
      <c r="AL68" s="8">
        <f t="shared" si="46"/>
        <v>7.440754692198355E-2</v>
      </c>
      <c r="AM68" s="8">
        <f t="shared" si="47"/>
        <v>7.4409637263131587E-2</v>
      </c>
      <c r="AN68" s="8">
        <f t="shared" si="48"/>
        <v>7.7008827311532219E-2</v>
      </c>
      <c r="AO68" s="8">
        <f t="shared" si="49"/>
        <v>7.4243204059441834E-2</v>
      </c>
      <c r="AP68" s="8">
        <f t="shared" si="50"/>
        <v>7.4243208271364297E-2</v>
      </c>
      <c r="AR68" t="s">
        <v>38</v>
      </c>
      <c r="AT68">
        <f t="shared" si="51"/>
        <v>1</v>
      </c>
      <c r="AU68">
        <f t="shared" si="52"/>
        <v>1.1492966988005029</v>
      </c>
      <c r="AV68">
        <f t="shared" si="53"/>
        <v>1.1154670069227077</v>
      </c>
      <c r="AW68">
        <f t="shared" si="54"/>
        <v>1.0357392132881986</v>
      </c>
      <c r="AX68">
        <f t="shared" si="55"/>
        <v>0.82971369248039284</v>
      </c>
      <c r="AY68">
        <f t="shared" si="56"/>
        <v>0.78796914778204874</v>
      </c>
      <c r="AZ68">
        <f t="shared" si="57"/>
        <v>1.1468960661428735</v>
      </c>
      <c r="BA68">
        <f t="shared" si="58"/>
        <v>1.1469282860471541</v>
      </c>
      <c r="BB68">
        <f t="shared" si="59"/>
        <v>1.1869914377701098</v>
      </c>
      <c r="BC68">
        <f t="shared" si="60"/>
        <v>1.1443629335461842</v>
      </c>
      <c r="BD68">
        <f t="shared" si="61"/>
        <v>1.1443629984675197</v>
      </c>
      <c r="BE68" s="6">
        <f t="shared" si="62"/>
        <v>1.4436299846751965E-2</v>
      </c>
    </row>
    <row r="69" spans="2:57" x14ac:dyDescent="0.25">
      <c r="B69" t="s">
        <v>39</v>
      </c>
      <c r="D69">
        <v>173131.42324194996</v>
      </c>
      <c r="E69">
        <v>156481.32137644797</v>
      </c>
      <c r="F69">
        <v>145244.71504571941</v>
      </c>
      <c r="G69">
        <v>142710.66763708289</v>
      </c>
      <c r="H69">
        <v>135842.7988005185</v>
      </c>
      <c r="I69">
        <v>140839.91179851381</v>
      </c>
      <c r="J69">
        <v>153130.79796532483</v>
      </c>
      <c r="K69">
        <v>143769.71545695612</v>
      </c>
      <c r="L69">
        <v>143769.71545695612</v>
      </c>
      <c r="M69">
        <v>155062.37801525509</v>
      </c>
      <c r="N69">
        <v>152195.24000321582</v>
      </c>
      <c r="P69" t="s">
        <v>39</v>
      </c>
      <c r="R69" s="9">
        <v>9933.8700000000008</v>
      </c>
      <c r="S69" s="9">
        <v>9950.81</v>
      </c>
      <c r="T69" s="9">
        <v>10191.19</v>
      </c>
      <c r="U69" s="9">
        <v>11315.56</v>
      </c>
      <c r="V69" s="9">
        <v>11315.56</v>
      </c>
      <c r="W69" s="9">
        <v>11298.97</v>
      </c>
      <c r="X69" s="9">
        <v>11489.98</v>
      </c>
      <c r="Y69" s="9">
        <v>11931.56</v>
      </c>
      <c r="Z69" s="9">
        <v>12039.58</v>
      </c>
      <c r="AA69" s="9">
        <v>12577.17</v>
      </c>
      <c r="AB69" s="9">
        <v>11817.124366007318</v>
      </c>
      <c r="AD69" t="s">
        <v>39</v>
      </c>
      <c r="AF69" s="8">
        <f t="shared" si="40"/>
        <v>5.7377625701820097E-2</v>
      </c>
      <c r="AG69" s="8">
        <f t="shared" si="41"/>
        <v>6.3591040211510491E-2</v>
      </c>
      <c r="AH69" s="8">
        <f t="shared" si="42"/>
        <v>7.0165651099883861E-2</v>
      </c>
      <c r="AI69" s="8">
        <f t="shared" si="43"/>
        <v>7.9290218365285603E-2</v>
      </c>
      <c r="AJ69" s="8">
        <f t="shared" si="44"/>
        <v>8.3298931558503847E-2</v>
      </c>
      <c r="AK69" s="8">
        <f t="shared" si="45"/>
        <v>8.0225625362250683E-2</v>
      </c>
      <c r="AL69" s="8">
        <f t="shared" si="46"/>
        <v>7.5033762983471211E-2</v>
      </c>
      <c r="AM69" s="8">
        <f t="shared" si="47"/>
        <v>8.2990774253651797E-2</v>
      </c>
      <c r="AN69" s="8">
        <f t="shared" si="48"/>
        <v>8.3742114684817501E-2</v>
      </c>
      <c r="AO69" s="8">
        <f t="shared" si="49"/>
        <v>8.1110390289272194E-2</v>
      </c>
      <c r="AP69" s="8">
        <f t="shared" si="50"/>
        <v>7.7644506922539935E-2</v>
      </c>
      <c r="AR69" t="s">
        <v>39</v>
      </c>
      <c r="AT69">
        <f t="shared" si="51"/>
        <v>1</v>
      </c>
      <c r="AU69">
        <f t="shared" si="52"/>
        <v>1.1082898505068901</v>
      </c>
      <c r="AV69">
        <f t="shared" si="53"/>
        <v>1.2228747746468378</v>
      </c>
      <c r="AW69">
        <f t="shared" si="54"/>
        <v>1.3819013490962631</v>
      </c>
      <c r="AX69">
        <f t="shared" si="55"/>
        <v>1.4517667913167325</v>
      </c>
      <c r="AY69">
        <f t="shared" si="56"/>
        <v>1.3982039929495691</v>
      </c>
      <c r="AZ69">
        <f t="shared" si="57"/>
        <v>1.307718157830484</v>
      </c>
      <c r="BA69">
        <f t="shared" si="58"/>
        <v>1.4463961036822619</v>
      </c>
      <c r="BB69">
        <f t="shared" si="59"/>
        <v>1.4594907624795825</v>
      </c>
      <c r="BC69">
        <f t="shared" si="60"/>
        <v>1.4136240267379914</v>
      </c>
      <c r="BD69">
        <f t="shared" si="61"/>
        <v>1.3532192378618577</v>
      </c>
      <c r="BE69" s="6">
        <f t="shared" si="62"/>
        <v>3.5321923786185774E-2</v>
      </c>
    </row>
    <row r="70" spans="2:57" x14ac:dyDescent="0.25">
      <c r="B70" t="s">
        <v>40</v>
      </c>
      <c r="D70">
        <v>110926.52472940048</v>
      </c>
      <c r="E70">
        <v>114205.26075963916</v>
      </c>
      <c r="F70">
        <v>124813.39252673526</v>
      </c>
      <c r="G70">
        <v>114736.48745797251</v>
      </c>
      <c r="H70">
        <v>102403.92141699784</v>
      </c>
      <c r="I70">
        <v>97063.439490960285</v>
      </c>
      <c r="J70">
        <v>105655.29339832616</v>
      </c>
      <c r="K70">
        <v>95867.697641748091</v>
      </c>
      <c r="L70">
        <v>95867.697641748091</v>
      </c>
      <c r="M70">
        <v>94218.344640420852</v>
      </c>
      <c r="N70">
        <v>89058.395789249204</v>
      </c>
      <c r="P70" t="s">
        <v>40</v>
      </c>
      <c r="R70" s="9">
        <v>6454.52</v>
      </c>
      <c r="S70" s="9">
        <v>6324.58</v>
      </c>
      <c r="T70" s="9">
        <v>7067.1900000000005</v>
      </c>
      <c r="U70" s="9">
        <v>7304.24</v>
      </c>
      <c r="V70" s="9">
        <v>7304.24</v>
      </c>
      <c r="W70" s="9">
        <v>7351.77</v>
      </c>
      <c r="X70" s="9">
        <v>7256.96</v>
      </c>
      <c r="Y70" s="9">
        <v>7040.32</v>
      </c>
      <c r="Z70" s="9">
        <v>6904.57</v>
      </c>
      <c r="AA70" s="9">
        <v>7445.92</v>
      </c>
      <c r="AB70" s="9">
        <v>7032.3353102870869</v>
      </c>
      <c r="AD70" t="s">
        <v>40</v>
      </c>
      <c r="AF70" s="8">
        <f t="shared" si="40"/>
        <v>5.8187345323812027E-2</v>
      </c>
      <c r="AG70" s="8">
        <f t="shared" si="41"/>
        <v>5.5379060105742041E-2</v>
      </c>
      <c r="AH70" s="8">
        <f t="shared" si="42"/>
        <v>5.6622048779630722E-2</v>
      </c>
      <c r="AI70" s="8">
        <f t="shared" si="43"/>
        <v>6.3661004113233916E-2</v>
      </c>
      <c r="AJ70" s="8">
        <f t="shared" si="44"/>
        <v>7.1327737248034553E-2</v>
      </c>
      <c r="AK70" s="8">
        <f t="shared" si="45"/>
        <v>7.5741906927630415E-2</v>
      </c>
      <c r="AL70" s="8">
        <f t="shared" si="46"/>
        <v>6.8685247720063292E-2</v>
      </c>
      <c r="AM70" s="8">
        <f t="shared" si="47"/>
        <v>7.3437875042219727E-2</v>
      </c>
      <c r="AN70" s="8">
        <f t="shared" si="48"/>
        <v>7.2021861063170295E-2</v>
      </c>
      <c r="AO70" s="8">
        <f t="shared" si="49"/>
        <v>7.9028346639043012E-2</v>
      </c>
      <c r="AP70" s="8">
        <f t="shared" si="50"/>
        <v>7.8963193171912083E-2</v>
      </c>
      <c r="AR70" t="s">
        <v>40</v>
      </c>
      <c r="AT70">
        <f t="shared" si="51"/>
        <v>1</v>
      </c>
      <c r="AU70">
        <f t="shared" si="52"/>
        <v>0.95173718267362251</v>
      </c>
      <c r="AV70">
        <f t="shared" si="53"/>
        <v>0.97309902117942582</v>
      </c>
      <c r="AW70">
        <f t="shared" si="54"/>
        <v>1.094069574045027</v>
      </c>
      <c r="AX70">
        <f t="shared" si="55"/>
        <v>1.2258290329468782</v>
      </c>
      <c r="AY70">
        <f t="shared" si="56"/>
        <v>1.3016903676585934</v>
      </c>
      <c r="AZ70">
        <f t="shared" si="57"/>
        <v>1.1804155583629143</v>
      </c>
      <c r="BA70">
        <f t="shared" si="58"/>
        <v>1.2620935812338343</v>
      </c>
      <c r="BB70">
        <f t="shared" si="59"/>
        <v>1.2377581527799442</v>
      </c>
      <c r="BC70">
        <f t="shared" si="60"/>
        <v>1.3581706846952892</v>
      </c>
      <c r="BD70">
        <f t="shared" si="61"/>
        <v>1.3570509658497507</v>
      </c>
      <c r="BE70" s="6">
        <f t="shared" si="62"/>
        <v>3.5705096584975074E-2</v>
      </c>
    </row>
    <row r="71" spans="2:57" x14ac:dyDescent="0.25">
      <c r="B71" t="s">
        <v>41</v>
      </c>
      <c r="D71">
        <v>46608.23597879849</v>
      </c>
      <c r="E71">
        <v>43151.366897210653</v>
      </c>
      <c r="F71">
        <v>46353.932423607504</v>
      </c>
      <c r="G71">
        <v>45991.763448433841</v>
      </c>
      <c r="H71">
        <v>47913.380835552809</v>
      </c>
      <c r="I71">
        <v>43771.577577789532</v>
      </c>
      <c r="J71">
        <v>55241.343943537053</v>
      </c>
      <c r="K71">
        <v>57965.374044742639</v>
      </c>
      <c r="L71">
        <v>57965.374044742639</v>
      </c>
      <c r="M71">
        <v>54160.027768835062</v>
      </c>
      <c r="N71">
        <v>48425.531246435545</v>
      </c>
      <c r="P71" t="s">
        <v>41</v>
      </c>
      <c r="R71" s="9">
        <v>2047.44</v>
      </c>
      <c r="S71" s="9">
        <v>1917.8799999999999</v>
      </c>
      <c r="T71" s="9">
        <v>2190.7400000000002</v>
      </c>
      <c r="U71" s="9">
        <v>2128.36</v>
      </c>
      <c r="V71" s="9">
        <v>2128.36</v>
      </c>
      <c r="W71" s="9">
        <v>2101.4</v>
      </c>
      <c r="X71" s="9">
        <v>2255.2799999999997</v>
      </c>
      <c r="Y71" s="9">
        <v>2577.8700000000003</v>
      </c>
      <c r="Z71" s="9">
        <v>2017.73</v>
      </c>
      <c r="AA71" s="9">
        <v>2428.73</v>
      </c>
      <c r="AB71" s="9">
        <v>2161.5521474692832</v>
      </c>
      <c r="AD71" t="s">
        <v>41</v>
      </c>
      <c r="AF71" s="8">
        <f t="shared" si="40"/>
        <v>4.3928716824454699E-2</v>
      </c>
      <c r="AG71" s="8">
        <f t="shared" si="41"/>
        <v>4.4445405508671695E-2</v>
      </c>
      <c r="AH71" s="8">
        <f t="shared" si="42"/>
        <v>4.7261146691500167E-2</v>
      </c>
      <c r="AI71" s="8">
        <f t="shared" si="43"/>
        <v>4.6276981798845922E-2</v>
      </c>
      <c r="AJ71" s="8">
        <f t="shared" si="44"/>
        <v>4.4420993945405517E-2</v>
      </c>
      <c r="AK71" s="8">
        <f t="shared" si="45"/>
        <v>4.8008322210124944E-2</v>
      </c>
      <c r="AL71" s="8">
        <f t="shared" si="46"/>
        <v>4.0825943740709005E-2</v>
      </c>
      <c r="AM71" s="8">
        <f t="shared" si="47"/>
        <v>4.4472584581446498E-2</v>
      </c>
      <c r="AN71" s="8">
        <f t="shared" si="48"/>
        <v>3.4809229358936648E-2</v>
      </c>
      <c r="AO71" s="8">
        <f t="shared" si="49"/>
        <v>4.4843588529279665E-2</v>
      </c>
      <c r="AP71" s="8">
        <f t="shared" si="50"/>
        <v>4.4636622290610155E-2</v>
      </c>
      <c r="AR71" t="s">
        <v>41</v>
      </c>
      <c r="AT71">
        <f t="shared" si="51"/>
        <v>1</v>
      </c>
      <c r="AU71">
        <f t="shared" si="52"/>
        <v>1.011761979897609</v>
      </c>
      <c r="AV71">
        <f t="shared" si="53"/>
        <v>1.0758599410122158</v>
      </c>
      <c r="AW71">
        <f t="shared" si="54"/>
        <v>1.0534562615105563</v>
      </c>
      <c r="AX71">
        <f t="shared" si="55"/>
        <v>1.0112062713536119</v>
      </c>
      <c r="AY71">
        <f t="shared" si="56"/>
        <v>1.0928687583107177</v>
      </c>
      <c r="AZ71">
        <f t="shared" si="57"/>
        <v>0.92936800097884009</v>
      </c>
      <c r="BA71">
        <f t="shared" si="58"/>
        <v>1.0123806884495437</v>
      </c>
      <c r="BB71">
        <f t="shared" si="59"/>
        <v>0.79240259846512706</v>
      </c>
      <c r="BC71">
        <f t="shared" si="60"/>
        <v>1.0208262788207751</v>
      </c>
      <c r="BD71">
        <f t="shared" si="61"/>
        <v>1.0161148678433825</v>
      </c>
      <c r="BE71" s="6">
        <f t="shared" si="62"/>
        <v>1.6114867843382453E-3</v>
      </c>
    </row>
    <row r="72" spans="2:57" x14ac:dyDescent="0.25">
      <c r="B72" t="s">
        <v>42</v>
      </c>
      <c r="D72">
        <v>32693.794720018959</v>
      </c>
      <c r="E72">
        <v>27525.943526374791</v>
      </c>
      <c r="F72">
        <v>26431.094827702582</v>
      </c>
      <c r="G72">
        <v>27625.016180435934</v>
      </c>
      <c r="H72">
        <v>27381.321321665433</v>
      </c>
      <c r="I72">
        <v>27575.961688653071</v>
      </c>
      <c r="J72">
        <v>81756.572757715359</v>
      </c>
      <c r="K72">
        <v>84228.195816132182</v>
      </c>
      <c r="L72">
        <v>84228.195816132182</v>
      </c>
      <c r="M72">
        <v>37863.321191691175</v>
      </c>
      <c r="N72">
        <v>36784.346084842851</v>
      </c>
      <c r="P72" t="s">
        <v>42</v>
      </c>
      <c r="R72" s="9">
        <v>9358.9699999999993</v>
      </c>
      <c r="S72" s="9">
        <v>9201.31</v>
      </c>
      <c r="T72" s="9">
        <v>10007.719999999999</v>
      </c>
      <c r="U72" s="9">
        <v>7368.1</v>
      </c>
      <c r="V72" s="9">
        <v>7368.1</v>
      </c>
      <c r="W72" s="9">
        <v>6699</v>
      </c>
      <c r="X72" s="9">
        <v>6743.42</v>
      </c>
      <c r="Y72" s="9">
        <v>6912.54</v>
      </c>
      <c r="Z72" s="9">
        <v>6533.07</v>
      </c>
      <c r="AA72" s="9">
        <v>8026.45</v>
      </c>
      <c r="AB72" s="9">
        <v>7097.6192738249356</v>
      </c>
      <c r="AD72" t="s">
        <v>42</v>
      </c>
      <c r="AF72" s="8">
        <f t="shared" si="40"/>
        <v>0.28626135571437183</v>
      </c>
      <c r="AG72" s="8">
        <f t="shared" si="41"/>
        <v>0.33427773297520191</v>
      </c>
      <c r="AH72" s="8">
        <f t="shared" si="42"/>
        <v>0.37863433449267681</v>
      </c>
      <c r="AI72" s="8">
        <f t="shared" si="43"/>
        <v>0.26671839581466367</v>
      </c>
      <c r="AJ72" s="8">
        <f t="shared" si="44"/>
        <v>0.26909220024272534</v>
      </c>
      <c r="AK72" s="8">
        <f t="shared" si="45"/>
        <v>0.24292897109573872</v>
      </c>
      <c r="AL72" s="8">
        <f t="shared" si="46"/>
        <v>8.2481686456990388E-2</v>
      </c>
      <c r="AM72" s="8">
        <f t="shared" si="47"/>
        <v>8.2069192305743832E-2</v>
      </c>
      <c r="AN72" s="8">
        <f t="shared" si="48"/>
        <v>7.7563931373545156E-2</v>
      </c>
      <c r="AO72" s="8">
        <f t="shared" si="49"/>
        <v>0.21198483776329016</v>
      </c>
      <c r="AP72" s="8">
        <f t="shared" si="50"/>
        <v>0.19295216659429867</v>
      </c>
      <c r="AR72" t="s">
        <v>42</v>
      </c>
      <c r="AT72">
        <f t="shared" si="51"/>
        <v>1</v>
      </c>
      <c r="AU72">
        <f t="shared" si="52"/>
        <v>1.1677361484612692</v>
      </c>
      <c r="AV72">
        <f t="shared" si="53"/>
        <v>1.3226875613293525</v>
      </c>
      <c r="AW72">
        <f t="shared" si="54"/>
        <v>0.93173035930421599</v>
      </c>
      <c r="AX72">
        <f t="shared" si="55"/>
        <v>0.94002279689900692</v>
      </c>
      <c r="AY72">
        <f t="shared" si="56"/>
        <v>0.84862649549571179</v>
      </c>
      <c r="AZ72">
        <f t="shared" si="57"/>
        <v>0.28813419908235754</v>
      </c>
      <c r="BA72">
        <f t="shared" si="58"/>
        <v>0.28669322864393715</v>
      </c>
      <c r="BB72">
        <f t="shared" si="59"/>
        <v>0.2709549501712607</v>
      </c>
      <c r="BC72">
        <f t="shared" si="60"/>
        <v>0.74052900795595378</v>
      </c>
      <c r="BD72">
        <f t="shared" si="61"/>
        <v>0.67404196459833732</v>
      </c>
      <c r="BE72" s="6">
        <f t="shared" si="62"/>
        <v>-3.2595803540166265E-2</v>
      </c>
    </row>
    <row r="73" spans="2:57" x14ac:dyDescent="0.25">
      <c r="B73" t="s">
        <v>43</v>
      </c>
      <c r="D73">
        <v>255808.16977966958</v>
      </c>
      <c r="E73">
        <v>212819.86279131303</v>
      </c>
      <c r="F73">
        <v>209984.15079210303</v>
      </c>
      <c r="G73">
        <v>208393.63866967615</v>
      </c>
      <c r="H73">
        <v>228363.66371890961</v>
      </c>
      <c r="I73">
        <v>231136.31220787391</v>
      </c>
      <c r="J73">
        <v>185893.96950774279</v>
      </c>
      <c r="K73">
        <v>189220.43121380723</v>
      </c>
      <c r="L73">
        <v>189220.43121380723</v>
      </c>
      <c r="M73">
        <v>271415.95641198539</v>
      </c>
      <c r="N73">
        <v>257368.08209147444</v>
      </c>
      <c r="P73" t="s">
        <v>43</v>
      </c>
      <c r="R73" s="9">
        <v>15247.100000000002</v>
      </c>
      <c r="S73" s="9">
        <v>15324.140000000001</v>
      </c>
      <c r="T73" s="9">
        <v>15657.46</v>
      </c>
      <c r="U73" s="9">
        <v>11724.140000000001</v>
      </c>
      <c r="V73" s="9">
        <v>11724.140000000001</v>
      </c>
      <c r="W73" s="9">
        <v>11220.41</v>
      </c>
      <c r="X73" s="9">
        <v>11255.470000000001</v>
      </c>
      <c r="Y73" s="9">
        <v>11345.43</v>
      </c>
      <c r="Z73" s="9">
        <v>11436.95</v>
      </c>
      <c r="AA73" s="9">
        <v>13120.73</v>
      </c>
      <c r="AB73" s="9">
        <v>11844.76807254151</v>
      </c>
      <c r="AD73" t="s">
        <v>43</v>
      </c>
      <c r="AF73" s="8">
        <f t="shared" si="40"/>
        <v>5.9603647581437678E-2</v>
      </c>
      <c r="AG73" s="8">
        <f t="shared" si="41"/>
        <v>7.2005215110144821E-2</v>
      </c>
      <c r="AH73" s="8">
        <f t="shared" si="42"/>
        <v>7.4564960931274418E-2</v>
      </c>
      <c r="AI73" s="8">
        <f t="shared" si="43"/>
        <v>5.6259586784143084E-2</v>
      </c>
      <c r="AJ73" s="8">
        <f t="shared" si="44"/>
        <v>5.133977888194647E-2</v>
      </c>
      <c r="AK73" s="8">
        <f t="shared" si="45"/>
        <v>4.8544557507298344E-2</v>
      </c>
      <c r="AL73" s="8">
        <f t="shared" si="46"/>
        <v>6.054779522867304E-2</v>
      </c>
      <c r="AM73" s="8">
        <f t="shared" si="47"/>
        <v>5.9958800047233668E-2</v>
      </c>
      <c r="AN73" s="8">
        <f t="shared" si="48"/>
        <v>6.0442468747346656E-2</v>
      </c>
      <c r="AO73" s="8">
        <f t="shared" si="49"/>
        <v>4.8341778329656838E-2</v>
      </c>
      <c r="AP73" s="8">
        <f t="shared" si="50"/>
        <v>4.6022676845886477E-2</v>
      </c>
      <c r="AR73" t="s">
        <v>43</v>
      </c>
      <c r="AT73">
        <f t="shared" si="51"/>
        <v>1</v>
      </c>
      <c r="AU73">
        <f t="shared" si="52"/>
        <v>1.2080672581617196</v>
      </c>
      <c r="AV73">
        <f t="shared" si="53"/>
        <v>1.2510133852025549</v>
      </c>
      <c r="AW73">
        <f t="shared" si="54"/>
        <v>0.94389503104276407</v>
      </c>
      <c r="AX73">
        <f t="shared" si="55"/>
        <v>0.86135297024900837</v>
      </c>
      <c r="AY73">
        <f t="shared" si="56"/>
        <v>0.81445615288847761</v>
      </c>
      <c r="AZ73">
        <f t="shared" si="57"/>
        <v>1.0158404340262122</v>
      </c>
      <c r="BA73">
        <f t="shared" si="58"/>
        <v>1.005958569319281</v>
      </c>
      <c r="BB73">
        <f t="shared" si="59"/>
        <v>1.0140733193344063</v>
      </c>
      <c r="BC73">
        <f t="shared" si="60"/>
        <v>0.81105402590682862</v>
      </c>
      <c r="BD73">
        <f t="shared" si="61"/>
        <v>0.77214530843946683</v>
      </c>
      <c r="BE73" s="6">
        <f t="shared" si="62"/>
        <v>-2.2785469156053319E-2</v>
      </c>
    </row>
    <row r="74" spans="2:57" x14ac:dyDescent="0.25">
      <c r="B74" t="s">
        <v>44</v>
      </c>
      <c r="D74">
        <v>180462.0044068376</v>
      </c>
      <c r="E74">
        <v>139744.90256358104</v>
      </c>
      <c r="F74">
        <v>152722.15909964792</v>
      </c>
      <c r="G74">
        <v>154323.48684327875</v>
      </c>
      <c r="H74">
        <v>171317.85226689922</v>
      </c>
      <c r="I74">
        <v>171438.59829713553</v>
      </c>
      <c r="J74">
        <v>159516.6575111195</v>
      </c>
      <c r="K74">
        <v>169794.40786600744</v>
      </c>
      <c r="L74">
        <v>169794.40786600744</v>
      </c>
      <c r="M74">
        <v>141811.88366791332</v>
      </c>
      <c r="N74">
        <v>125655.87799799499</v>
      </c>
      <c r="P74" t="s">
        <v>44</v>
      </c>
      <c r="R74" s="9">
        <v>7488.42</v>
      </c>
      <c r="S74" s="9">
        <v>6682.42</v>
      </c>
      <c r="T74" s="9">
        <v>6948.81</v>
      </c>
      <c r="U74" s="9">
        <v>7057.35</v>
      </c>
      <c r="V74" s="9">
        <v>7057.35</v>
      </c>
      <c r="W74" s="9">
        <v>7045.95</v>
      </c>
      <c r="X74" s="9">
        <v>7271.2</v>
      </c>
      <c r="Y74" s="9">
        <v>7990.78</v>
      </c>
      <c r="Z74" s="9">
        <v>6031.31</v>
      </c>
      <c r="AA74" s="9">
        <v>6365.22</v>
      </c>
      <c r="AB74" s="9">
        <v>5671.5044355523596</v>
      </c>
      <c r="AD74" t="s">
        <v>44</v>
      </c>
      <c r="AF74" s="8">
        <f t="shared" si="40"/>
        <v>4.1495826363082709E-2</v>
      </c>
      <c r="AG74" s="8">
        <f t="shared" si="41"/>
        <v>4.7818703061169886E-2</v>
      </c>
      <c r="AH74" s="8">
        <f t="shared" si="42"/>
        <v>4.5499684138606576E-2</v>
      </c>
      <c r="AI74" s="8">
        <f t="shared" si="43"/>
        <v>4.573088739996526E-2</v>
      </c>
      <c r="AJ74" s="8">
        <f t="shared" si="44"/>
        <v>4.1194480940639072E-2</v>
      </c>
      <c r="AK74" s="8">
        <f t="shared" si="45"/>
        <v>4.1098971118441109E-2</v>
      </c>
      <c r="AL74" s="8">
        <f t="shared" si="46"/>
        <v>4.5582700348978558E-2</v>
      </c>
      <c r="AM74" s="8">
        <f t="shared" si="47"/>
        <v>4.7061502792871072E-2</v>
      </c>
      <c r="AN74" s="8">
        <f t="shared" si="48"/>
        <v>3.5521252294478292E-2</v>
      </c>
      <c r="AO74" s="8">
        <f t="shared" si="49"/>
        <v>4.4884954880831399E-2</v>
      </c>
      <c r="AP74" s="8">
        <f t="shared" si="50"/>
        <v>4.5135209955262545E-2</v>
      </c>
      <c r="AR74" t="s">
        <v>44</v>
      </c>
      <c r="AT74">
        <f t="shared" si="51"/>
        <v>1</v>
      </c>
      <c r="AU74">
        <f t="shared" si="52"/>
        <v>1.1523737988192568</v>
      </c>
      <c r="AV74">
        <f t="shared" si="53"/>
        <v>1.0964882043917059</v>
      </c>
      <c r="AW74">
        <f t="shared" si="54"/>
        <v>1.1020599276617931</v>
      </c>
      <c r="AX74">
        <f t="shared" si="55"/>
        <v>0.99273793417663481</v>
      </c>
      <c r="AY74">
        <f t="shared" si="56"/>
        <v>0.99043626119964034</v>
      </c>
      <c r="AZ74">
        <f t="shared" si="57"/>
        <v>1.0984887962017258</v>
      </c>
      <c r="BA74">
        <f t="shared" si="58"/>
        <v>1.1341261740660247</v>
      </c>
      <c r="BB74">
        <f t="shared" si="59"/>
        <v>0.85601987977470972</v>
      </c>
      <c r="BC74">
        <f t="shared" si="60"/>
        <v>1.0816739613303343</v>
      </c>
      <c r="BD74">
        <f t="shared" si="61"/>
        <v>1.0877048106075955</v>
      </c>
      <c r="BE74" s="6">
        <f t="shared" si="62"/>
        <v>8.7704810607595503E-3</v>
      </c>
    </row>
    <row r="75" spans="2:57" x14ac:dyDescent="0.25">
      <c r="B75" t="s">
        <v>45</v>
      </c>
      <c r="D75">
        <v>106465.81119199446</v>
      </c>
      <c r="E75">
        <v>98228.693808775832</v>
      </c>
      <c r="F75">
        <v>104027.76951977216</v>
      </c>
      <c r="G75">
        <v>110461.2364534001</v>
      </c>
      <c r="H75">
        <v>156409.77010271253</v>
      </c>
      <c r="I75">
        <v>146770.63739640597</v>
      </c>
      <c r="J75">
        <v>123851.76569189035</v>
      </c>
      <c r="K75">
        <v>118714.61724485713</v>
      </c>
      <c r="L75">
        <v>118714.61724485713</v>
      </c>
      <c r="M75">
        <v>121217.45953472254</v>
      </c>
      <c r="N75">
        <v>118174.57133055668</v>
      </c>
      <c r="P75" t="s">
        <v>45</v>
      </c>
      <c r="R75" s="9">
        <v>5452.8</v>
      </c>
      <c r="S75" s="9">
        <v>4996.8</v>
      </c>
      <c r="T75" s="9">
        <v>5819.2300000000005</v>
      </c>
      <c r="U75" s="9">
        <v>5377.91</v>
      </c>
      <c r="V75" s="9">
        <v>5377.91</v>
      </c>
      <c r="W75" s="9">
        <v>4550.04</v>
      </c>
      <c r="X75" s="9">
        <v>4513.76</v>
      </c>
      <c r="Y75" s="9">
        <v>4402.66</v>
      </c>
      <c r="Z75" s="9">
        <v>4120.4399999999996</v>
      </c>
      <c r="AA75" s="9">
        <v>4664.1000000000004</v>
      </c>
      <c r="AB75" s="9">
        <v>4523.7131845304066</v>
      </c>
      <c r="AD75" t="s">
        <v>45</v>
      </c>
      <c r="AF75" s="8">
        <f t="shared" si="40"/>
        <v>5.1216441587682328E-2</v>
      </c>
      <c r="AG75" s="8">
        <f t="shared" si="41"/>
        <v>5.0869046571334758E-2</v>
      </c>
      <c r="AH75" s="8">
        <f t="shared" si="42"/>
        <v>5.5939198032059712E-2</v>
      </c>
      <c r="AI75" s="8">
        <f t="shared" si="43"/>
        <v>4.8685947873385975E-2</v>
      </c>
      <c r="AJ75" s="8">
        <f t="shared" si="44"/>
        <v>3.438346592075666E-2</v>
      </c>
      <c r="AK75" s="8">
        <f t="shared" si="45"/>
        <v>3.1001023642835378E-2</v>
      </c>
      <c r="AL75" s="8">
        <f t="shared" si="46"/>
        <v>3.6444857889462896E-2</v>
      </c>
      <c r="AM75" s="8">
        <f t="shared" si="47"/>
        <v>3.7086081749471575E-2</v>
      </c>
      <c r="AN75" s="8">
        <f t="shared" si="48"/>
        <v>3.4708783936027915E-2</v>
      </c>
      <c r="AO75" s="8">
        <f t="shared" si="49"/>
        <v>3.8477130422486509E-2</v>
      </c>
      <c r="AP75" s="8">
        <f t="shared" si="50"/>
        <v>3.8279920405860611E-2</v>
      </c>
      <c r="AR75" t="s">
        <v>45</v>
      </c>
      <c r="AT75">
        <f t="shared" si="51"/>
        <v>1</v>
      </c>
      <c r="AU75">
        <f t="shared" si="52"/>
        <v>0.99321711923791445</v>
      </c>
      <c r="AV75">
        <f t="shared" si="53"/>
        <v>1.0922117253361314</v>
      </c>
      <c r="AW75">
        <f t="shared" si="54"/>
        <v>0.95059216072315067</v>
      </c>
      <c r="AX75">
        <f t="shared" si="55"/>
        <v>0.67133648599722251</v>
      </c>
      <c r="AY75">
        <f t="shared" si="56"/>
        <v>0.60529436801582082</v>
      </c>
      <c r="AZ75">
        <f t="shared" si="57"/>
        <v>0.71158512305212485</v>
      </c>
      <c r="BA75">
        <f t="shared" si="58"/>
        <v>0.72410500612348017</v>
      </c>
      <c r="BB75">
        <f t="shared" si="59"/>
        <v>0.67768831375382899</v>
      </c>
      <c r="BC75">
        <f t="shared" si="60"/>
        <v>0.7512652037063885</v>
      </c>
      <c r="BD75">
        <f t="shared" si="61"/>
        <v>0.74741468206699901</v>
      </c>
      <c r="BE75" s="6">
        <f t="shared" si="62"/>
        <v>-2.52585317933001E-2</v>
      </c>
    </row>
    <row r="76" spans="2:57" x14ac:dyDescent="0.25">
      <c r="B76" t="s">
        <v>46</v>
      </c>
      <c r="D76">
        <v>113291.90635023663</v>
      </c>
      <c r="E76">
        <v>126906.94357590844</v>
      </c>
      <c r="F76">
        <v>130697.42468682809</v>
      </c>
      <c r="G76">
        <v>121188.58195649745</v>
      </c>
      <c r="H76">
        <v>158532.81635063273</v>
      </c>
      <c r="I76">
        <v>156819.73794013797</v>
      </c>
      <c r="J76">
        <v>166677.20676031953</v>
      </c>
      <c r="K76">
        <v>166773.08346569815</v>
      </c>
      <c r="L76">
        <v>166773.08346569815</v>
      </c>
      <c r="M76">
        <v>176982.54479675542</v>
      </c>
      <c r="N76">
        <v>182423.3673965222</v>
      </c>
      <c r="P76" t="s">
        <v>46</v>
      </c>
      <c r="R76" s="9">
        <v>6179.08</v>
      </c>
      <c r="S76" s="9">
        <v>5827.78</v>
      </c>
      <c r="T76" s="9">
        <v>6540.28</v>
      </c>
      <c r="U76" s="9">
        <v>6449.72</v>
      </c>
      <c r="V76" s="9">
        <v>6449.72</v>
      </c>
      <c r="W76" s="9">
        <v>5925.09</v>
      </c>
      <c r="X76" s="9">
        <v>5707.55</v>
      </c>
      <c r="Y76" s="9">
        <v>5361.14</v>
      </c>
      <c r="Z76" s="9">
        <v>5257.79</v>
      </c>
      <c r="AA76" s="9">
        <v>5994.79</v>
      </c>
      <c r="AB76" s="9">
        <v>6214.4663640312774</v>
      </c>
      <c r="AD76" t="s">
        <v>46</v>
      </c>
      <c r="AF76" s="8">
        <f t="shared" si="40"/>
        <v>5.454123069390026E-2</v>
      </c>
      <c r="AG76" s="8">
        <f t="shared" si="41"/>
        <v>4.5921679584964209E-2</v>
      </c>
      <c r="AH76" s="8">
        <f t="shared" si="42"/>
        <v>5.0041383873259598E-2</v>
      </c>
      <c r="AI76" s="8">
        <f t="shared" si="43"/>
        <v>5.3220525365295791E-2</v>
      </c>
      <c r="AJ76" s="8">
        <f t="shared" si="44"/>
        <v>4.0683816439209174E-2</v>
      </c>
      <c r="AK76" s="8">
        <f t="shared" si="45"/>
        <v>3.7782807686247734E-2</v>
      </c>
      <c r="AL76" s="8">
        <f t="shared" si="46"/>
        <v>3.4243134444935895E-2</v>
      </c>
      <c r="AM76" s="8">
        <f t="shared" si="47"/>
        <v>3.2146314552627904E-2</v>
      </c>
      <c r="AN76" s="8">
        <f t="shared" si="48"/>
        <v>3.1526610234327297E-2</v>
      </c>
      <c r="AO76" s="8">
        <f t="shared" si="49"/>
        <v>3.3872210431171862E-2</v>
      </c>
      <c r="AP76" s="8">
        <f t="shared" si="50"/>
        <v>3.4066175034052973E-2</v>
      </c>
      <c r="AR76" t="s">
        <v>46</v>
      </c>
      <c r="AT76">
        <f t="shared" si="51"/>
        <v>1</v>
      </c>
      <c r="AU76">
        <f t="shared" si="52"/>
        <v>0.84196265835453477</v>
      </c>
      <c r="AV76">
        <f t="shared" si="53"/>
        <v>0.91749641943550952</v>
      </c>
      <c r="AW76">
        <f t="shared" si="54"/>
        <v>0.97578519384689699</v>
      </c>
      <c r="AX76">
        <f t="shared" si="55"/>
        <v>0.74592773066558504</v>
      </c>
      <c r="AY76">
        <f t="shared" si="56"/>
        <v>0.69273845136159085</v>
      </c>
      <c r="AZ76">
        <f t="shared" si="57"/>
        <v>0.62783941633289098</v>
      </c>
      <c r="BA76">
        <f t="shared" si="58"/>
        <v>0.58939474125623381</v>
      </c>
      <c r="BB76">
        <f t="shared" si="59"/>
        <v>0.57803261556863161</v>
      </c>
      <c r="BC76">
        <f t="shared" si="60"/>
        <v>0.62103861611175626</v>
      </c>
      <c r="BD76">
        <f t="shared" si="61"/>
        <v>0.62459490922090322</v>
      </c>
      <c r="BE76" s="6">
        <f t="shared" si="62"/>
        <v>-3.7540509077909678E-2</v>
      </c>
    </row>
    <row r="77" spans="2:57" x14ac:dyDescent="0.25">
      <c r="B77" t="s">
        <v>47</v>
      </c>
      <c r="D77">
        <v>174908.69334437506</v>
      </c>
      <c r="E77">
        <v>169439.09692912985</v>
      </c>
      <c r="F77">
        <v>164702.95543685314</v>
      </c>
      <c r="G77">
        <v>174845.00995972857</v>
      </c>
      <c r="H77">
        <v>205790.66050712572</v>
      </c>
      <c r="I77">
        <v>213602.88593265065</v>
      </c>
      <c r="J77">
        <v>215703.03868221285</v>
      </c>
      <c r="K77">
        <v>213626.77398940013</v>
      </c>
      <c r="L77">
        <v>213626.77398940013</v>
      </c>
      <c r="M77">
        <v>220655.71523250893</v>
      </c>
      <c r="N77">
        <v>189449.58689148142</v>
      </c>
      <c r="P77" t="s">
        <v>47</v>
      </c>
      <c r="R77" s="9">
        <v>5841.59</v>
      </c>
      <c r="S77" s="9">
        <v>5771.2699999999995</v>
      </c>
      <c r="T77" s="9">
        <v>6386.54</v>
      </c>
      <c r="U77" s="9">
        <v>8311.35</v>
      </c>
      <c r="V77" s="9">
        <v>8311.35</v>
      </c>
      <c r="W77" s="9">
        <v>7462.47</v>
      </c>
      <c r="X77" s="9">
        <v>7211.5300000000007</v>
      </c>
      <c r="Y77" s="9">
        <v>7292.51</v>
      </c>
      <c r="Z77" s="9">
        <v>7129.1900000000005</v>
      </c>
      <c r="AA77" s="9">
        <v>7705.43</v>
      </c>
      <c r="AB77" s="9">
        <v>6994.0015179004222</v>
      </c>
      <c r="AD77" t="s">
        <v>47</v>
      </c>
      <c r="AF77" s="8">
        <f t="shared" si="40"/>
        <v>3.3397939738184328E-2</v>
      </c>
      <c r="AG77" s="8">
        <f t="shared" si="41"/>
        <v>3.4061029034012792E-2</v>
      </c>
      <c r="AH77" s="8">
        <f t="shared" si="42"/>
        <v>3.877611050184579E-2</v>
      </c>
      <c r="AI77" s="8">
        <f t="shared" si="43"/>
        <v>4.753552876295597E-2</v>
      </c>
      <c r="AJ77" s="8">
        <f t="shared" si="44"/>
        <v>4.0387401350083188E-2</v>
      </c>
      <c r="AK77" s="8">
        <f t="shared" si="45"/>
        <v>3.4936185283343642E-2</v>
      </c>
      <c r="AL77" s="8">
        <f t="shared" si="46"/>
        <v>3.3432676906441153E-2</v>
      </c>
      <c r="AM77" s="8">
        <f t="shared" si="47"/>
        <v>3.4136685509101233E-2</v>
      </c>
      <c r="AN77" s="8">
        <f t="shared" si="48"/>
        <v>3.3372174596213028E-2</v>
      </c>
      <c r="AO77" s="8">
        <f t="shared" si="49"/>
        <v>3.4920600138911649E-2</v>
      </c>
      <c r="AP77" s="8">
        <f t="shared" si="50"/>
        <v>3.6917480965037178E-2</v>
      </c>
      <c r="AR77" t="s">
        <v>47</v>
      </c>
      <c r="AT77">
        <f t="shared" si="51"/>
        <v>1</v>
      </c>
      <c r="AU77">
        <f t="shared" si="52"/>
        <v>1.0198541976249615</v>
      </c>
      <c r="AV77">
        <f t="shared" si="53"/>
        <v>1.161033009994701</v>
      </c>
      <c r="AW77">
        <f t="shared" si="54"/>
        <v>1.4233072200141716</v>
      </c>
      <c r="AX77">
        <f t="shared" si="55"/>
        <v>1.2092782269412778</v>
      </c>
      <c r="AY77">
        <f t="shared" si="56"/>
        <v>1.0460580969131044</v>
      </c>
      <c r="AZ77">
        <f t="shared" si="57"/>
        <v>1.0010400991357293</v>
      </c>
      <c r="BA77">
        <f t="shared" si="58"/>
        <v>1.0221195012838558</v>
      </c>
      <c r="BB77">
        <f t="shared" si="59"/>
        <v>0.99922854097668057</v>
      </c>
      <c r="BC77">
        <f t="shared" si="60"/>
        <v>1.0455914470372687</v>
      </c>
      <c r="BD77">
        <f t="shared" si="61"/>
        <v>1.1053819862675214</v>
      </c>
      <c r="BE77" s="6">
        <f t="shared" si="62"/>
        <v>1.0538198626752138E-2</v>
      </c>
    </row>
    <row r="78" spans="2:57" x14ac:dyDescent="0.25">
      <c r="B78" t="s">
        <v>48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P78" t="s">
        <v>48</v>
      </c>
      <c r="R78" s="9">
        <v>0</v>
      </c>
      <c r="S78" s="9">
        <v>0</v>
      </c>
      <c r="T78" s="9">
        <v>0</v>
      </c>
      <c r="U78" s="9">
        <v>0</v>
      </c>
      <c r="V78" s="9">
        <v>0</v>
      </c>
      <c r="W78" s="9">
        <v>0</v>
      </c>
      <c r="X78" s="9">
        <v>0</v>
      </c>
      <c r="Y78" s="9">
        <v>0</v>
      </c>
      <c r="Z78" s="9">
        <v>0</v>
      </c>
      <c r="AA78" s="9">
        <v>0</v>
      </c>
      <c r="AB78" s="9">
        <v>0</v>
      </c>
      <c r="AD78" t="s">
        <v>48</v>
      </c>
      <c r="AF78" s="8"/>
      <c r="AG78" s="8"/>
      <c r="AH78" s="8"/>
      <c r="AI78" s="8"/>
      <c r="AJ78" s="8"/>
      <c r="AK78" s="8"/>
      <c r="AL78" s="8"/>
      <c r="AM78" s="8"/>
      <c r="AN78" s="8"/>
      <c r="AO78" s="8"/>
      <c r="AP78" s="8"/>
      <c r="AR78" t="s">
        <v>48</v>
      </c>
    </row>
    <row r="79" spans="2:57" x14ac:dyDescent="0.25">
      <c r="B79" t="s">
        <v>49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P79" t="s">
        <v>49</v>
      </c>
      <c r="R79" s="9">
        <v>0</v>
      </c>
      <c r="S79" s="9">
        <v>0</v>
      </c>
      <c r="T79" s="9">
        <v>0</v>
      </c>
      <c r="U79" s="9">
        <v>0</v>
      </c>
      <c r="V79" s="9">
        <v>0</v>
      </c>
      <c r="W79" s="9">
        <v>0</v>
      </c>
      <c r="X79" s="9">
        <v>0</v>
      </c>
      <c r="Y79" s="9">
        <v>0</v>
      </c>
      <c r="Z79" s="9">
        <v>0</v>
      </c>
      <c r="AA79" s="9">
        <v>0</v>
      </c>
      <c r="AB79" s="9">
        <v>0</v>
      </c>
      <c r="AD79" t="s">
        <v>49</v>
      </c>
      <c r="AF79" s="8"/>
      <c r="AG79" s="8"/>
      <c r="AH79" s="8"/>
      <c r="AI79" s="8"/>
      <c r="AJ79" s="8"/>
      <c r="AK79" s="8"/>
      <c r="AL79" s="8"/>
      <c r="AM79" s="8"/>
      <c r="AN79" s="8"/>
      <c r="AO79" s="8"/>
      <c r="AP79" s="8"/>
      <c r="AR79" t="s">
        <v>49</v>
      </c>
    </row>
    <row r="81" spans="1:57" s="10" customFormat="1" x14ac:dyDescent="0.25">
      <c r="A81" s="10" t="s">
        <v>50</v>
      </c>
      <c r="P81" s="10" t="s">
        <v>50</v>
      </c>
      <c r="AD81" s="10" t="s">
        <v>50</v>
      </c>
      <c r="AR81" s="10" t="s">
        <v>50</v>
      </c>
    </row>
    <row r="83" spans="1:57" x14ac:dyDescent="0.25">
      <c r="B83" s="11" t="s">
        <v>10</v>
      </c>
      <c r="D83">
        <v>1999</v>
      </c>
      <c r="E83">
        <v>2000</v>
      </c>
      <c r="F83">
        <v>2001</v>
      </c>
      <c r="G83">
        <v>2002</v>
      </c>
      <c r="H83">
        <v>2003</v>
      </c>
      <c r="I83">
        <v>2004</v>
      </c>
      <c r="J83">
        <v>2005</v>
      </c>
      <c r="K83">
        <v>2006</v>
      </c>
      <c r="L83">
        <v>2007</v>
      </c>
      <c r="M83">
        <v>2008</v>
      </c>
      <c r="N83">
        <v>2009</v>
      </c>
      <c r="P83" s="11" t="s">
        <v>11</v>
      </c>
      <c r="R83">
        <v>1999</v>
      </c>
      <c r="S83">
        <v>2000</v>
      </c>
      <c r="T83">
        <v>2001</v>
      </c>
      <c r="U83">
        <v>2002</v>
      </c>
      <c r="V83">
        <v>2003</v>
      </c>
      <c r="W83">
        <v>2004</v>
      </c>
      <c r="X83">
        <v>2005</v>
      </c>
      <c r="Y83">
        <v>2006</v>
      </c>
      <c r="Z83">
        <v>2007</v>
      </c>
      <c r="AA83">
        <v>2008</v>
      </c>
      <c r="AB83">
        <v>2009</v>
      </c>
      <c r="AD83" s="11" t="s">
        <v>12</v>
      </c>
      <c r="AF83">
        <v>1999</v>
      </c>
      <c r="AG83">
        <v>2000</v>
      </c>
      <c r="AH83">
        <v>2001</v>
      </c>
      <c r="AI83">
        <v>2002</v>
      </c>
      <c r="AJ83">
        <v>2003</v>
      </c>
      <c r="AK83">
        <v>2004</v>
      </c>
      <c r="AL83">
        <v>2005</v>
      </c>
      <c r="AM83">
        <v>2006</v>
      </c>
      <c r="AN83">
        <v>2007</v>
      </c>
      <c r="AO83">
        <v>2008</v>
      </c>
      <c r="AP83">
        <v>2009</v>
      </c>
      <c r="AR83" s="11" t="s">
        <v>52</v>
      </c>
      <c r="AT83">
        <v>1999</v>
      </c>
      <c r="AU83">
        <v>2000</v>
      </c>
      <c r="AV83">
        <v>2001</v>
      </c>
      <c r="AW83">
        <v>2002</v>
      </c>
      <c r="AX83">
        <v>2003</v>
      </c>
      <c r="AY83">
        <v>2004</v>
      </c>
      <c r="AZ83">
        <v>2005</v>
      </c>
      <c r="BA83">
        <v>2006</v>
      </c>
      <c r="BB83">
        <v>2007</v>
      </c>
      <c r="BC83">
        <v>2008</v>
      </c>
      <c r="BD83">
        <v>2009</v>
      </c>
    </row>
    <row r="84" spans="1:57" x14ac:dyDescent="0.25">
      <c r="B84" t="s">
        <v>15</v>
      </c>
      <c r="D84">
        <v>1677308.0263952636</v>
      </c>
      <c r="E84">
        <v>1409957.6962334977</v>
      </c>
      <c r="F84">
        <v>1456434.3612485845</v>
      </c>
      <c r="G84">
        <v>1521198.8183580004</v>
      </c>
      <c r="H84">
        <v>1625611.8070253837</v>
      </c>
      <c r="I84">
        <v>1854857.5259643658</v>
      </c>
      <c r="J84">
        <v>2002030.5287300751</v>
      </c>
      <c r="K84">
        <v>2095038.7337773019</v>
      </c>
      <c r="L84">
        <v>2095038.7337773019</v>
      </c>
      <c r="M84">
        <v>1814525.9541943525</v>
      </c>
      <c r="N84">
        <v>1853557.0366246752</v>
      </c>
      <c r="P84" t="s">
        <v>15</v>
      </c>
      <c r="R84" s="9">
        <v>113085.79222589241</v>
      </c>
      <c r="S84" s="9">
        <v>92797.565653562342</v>
      </c>
      <c r="T84" s="9">
        <v>93488.244079844357</v>
      </c>
      <c r="U84" s="9">
        <v>98075.518500700666</v>
      </c>
      <c r="V84" s="9">
        <v>98075.518500700666</v>
      </c>
      <c r="W84" s="9">
        <v>106307.65664848463</v>
      </c>
      <c r="X84" s="9">
        <v>134333.31125020678</v>
      </c>
      <c r="Y84" s="9">
        <v>139228.49386313756</v>
      </c>
      <c r="Z84" s="9">
        <v>135368.83388460125</v>
      </c>
      <c r="AA84" s="9">
        <v>116411.71108922517</v>
      </c>
      <c r="AB84" s="9">
        <v>118136.23947622783</v>
      </c>
      <c r="AD84" t="s">
        <v>15</v>
      </c>
      <c r="AF84" s="8">
        <f>R84/D84</f>
        <v>6.742100463736965E-2</v>
      </c>
      <c r="AG84" s="8">
        <f t="shared" ref="AG84:AP84" si="63">S84/E84</f>
        <v>6.5815851001386705E-2</v>
      </c>
      <c r="AH84" s="8">
        <f t="shared" si="63"/>
        <v>6.4189809419010105E-2</v>
      </c>
      <c r="AI84" s="8">
        <f t="shared" si="63"/>
        <v>6.4472518198879822E-2</v>
      </c>
      <c r="AJ84" s="8">
        <f t="shared" si="63"/>
        <v>6.0331450643289548E-2</v>
      </c>
      <c r="AK84" s="8">
        <f t="shared" si="63"/>
        <v>5.7313111740597875E-2</v>
      </c>
      <c r="AL84" s="8">
        <f t="shared" si="63"/>
        <v>6.7098532875728367E-2</v>
      </c>
      <c r="AM84" s="8">
        <f t="shared" si="63"/>
        <v>6.645628628169184E-2</v>
      </c>
      <c r="AN84" s="8">
        <f t="shared" si="63"/>
        <v>6.4614000544292879E-2</v>
      </c>
      <c r="AO84" s="8">
        <f t="shared" si="63"/>
        <v>6.4155440058674629E-2</v>
      </c>
      <c r="AP84" s="8">
        <f t="shared" si="63"/>
        <v>6.3734882251777786E-2</v>
      </c>
      <c r="AR84" t="s">
        <v>15</v>
      </c>
      <c r="AT84">
        <f>AF84/$AF84</f>
        <v>1</v>
      </c>
      <c r="AU84">
        <f t="shared" ref="AU84:BD84" si="64">AG84/$AF84</f>
        <v>0.97619208368940191</v>
      </c>
      <c r="AV84">
        <f t="shared" si="64"/>
        <v>0.95207435374570815</v>
      </c>
      <c r="AW84">
        <f t="shared" si="64"/>
        <v>0.95626753925800212</v>
      </c>
      <c r="AX84">
        <f t="shared" si="64"/>
        <v>0.89484650915227459</v>
      </c>
      <c r="AY84">
        <f t="shared" si="64"/>
        <v>0.85007798458154027</v>
      </c>
      <c r="AZ84">
        <f t="shared" si="64"/>
        <v>0.99521704306579639</v>
      </c>
      <c r="BA84">
        <f t="shared" si="64"/>
        <v>0.98569113051835044</v>
      </c>
      <c r="BB84">
        <f t="shared" si="64"/>
        <v>0.9583660298719292</v>
      </c>
      <c r="BC84">
        <f t="shared" si="64"/>
        <v>0.95156458144966583</v>
      </c>
      <c r="BD84">
        <f t="shared" si="64"/>
        <v>0.94532679533006025</v>
      </c>
      <c r="BE84" s="6">
        <f>AVERAGE(AU84-AT84,AV84-AU84,AW84-AV84,AX84-AW84,AY84-AX84,AZ84-AY84,BA84-AZ84,BB84-BA84,BC84-BB84,BD84-BC84)</f>
        <v>-5.4673204669939742E-3</v>
      </c>
    </row>
    <row r="85" spans="1:57" x14ac:dyDescent="0.25">
      <c r="B85" t="s">
        <v>16</v>
      </c>
      <c r="D85">
        <v>1505837.4044588485</v>
      </c>
      <c r="E85">
        <v>1541123.0789136277</v>
      </c>
      <c r="F85">
        <v>1619513.4862935331</v>
      </c>
      <c r="G85">
        <v>1649604.9781494762</v>
      </c>
      <c r="H85">
        <v>1879611.1381716793</v>
      </c>
      <c r="I85">
        <v>2220672.8743089437</v>
      </c>
      <c r="J85">
        <v>2313671.6240267539</v>
      </c>
      <c r="K85">
        <v>2359979.2981933309</v>
      </c>
      <c r="L85">
        <v>2359979.2981933309</v>
      </c>
      <c r="M85">
        <v>3172568.9902625121</v>
      </c>
      <c r="N85">
        <v>3069911.0339568211</v>
      </c>
      <c r="P85" t="s">
        <v>16</v>
      </c>
      <c r="R85" s="9">
        <v>85498.742064119375</v>
      </c>
      <c r="S85" s="9">
        <v>83188.040956773781</v>
      </c>
      <c r="T85" s="9">
        <v>84956.723153317391</v>
      </c>
      <c r="U85" s="9">
        <v>84763.276994739135</v>
      </c>
      <c r="V85" s="9">
        <v>84763.276994739135</v>
      </c>
      <c r="W85" s="9">
        <v>98153.573267778498</v>
      </c>
      <c r="X85" s="9">
        <v>135625.45837816899</v>
      </c>
      <c r="Y85" s="9">
        <v>138573.87144558068</v>
      </c>
      <c r="Z85" s="9">
        <v>157914.80240044621</v>
      </c>
      <c r="AA85" s="9">
        <v>198053.75201774007</v>
      </c>
      <c r="AB85" s="9">
        <v>195471.68323510213</v>
      </c>
      <c r="AD85" t="s">
        <v>16</v>
      </c>
      <c r="AF85" s="8">
        <f t="shared" ref="AF85:AF117" si="65">R85/D85</f>
        <v>5.6778203151916645E-2</v>
      </c>
      <c r="AG85" s="8">
        <f t="shared" ref="AG85:AG117" si="66">S85/E85</f>
        <v>5.3978843153406605E-2</v>
      </c>
      <c r="AH85" s="8">
        <f t="shared" ref="AH85:AH117" si="67">T85/F85</f>
        <v>5.2458175786946906E-2</v>
      </c>
      <c r="AI85" s="8">
        <f t="shared" ref="AI85:AI117" si="68">U85/G85</f>
        <v>5.1383984722103843E-2</v>
      </c>
      <c r="AJ85" s="8">
        <f t="shared" ref="AJ85:AJ117" si="69">V85/H85</f>
        <v>4.5096177221629688E-2</v>
      </c>
      <c r="AK85" s="8">
        <f t="shared" ref="AK85:AK117" si="70">W85/I85</f>
        <v>4.4199924447819956E-2</v>
      </c>
      <c r="AL85" s="8">
        <f t="shared" ref="AL85:AL117" si="71">X85/J85</f>
        <v>5.8619147579000039E-2</v>
      </c>
      <c r="AM85" s="8">
        <f t="shared" ref="AM85:AM117" si="72">Y85/K85</f>
        <v>5.8718257211690432E-2</v>
      </c>
      <c r="AN85" s="8">
        <f t="shared" ref="AN85:AN117" si="73">Z85/L85</f>
        <v>6.691363882782235E-2</v>
      </c>
      <c r="AO85" s="8">
        <f t="shared" ref="AO85:AO117" si="74">AA85/M85</f>
        <v>6.2426933070839935E-2</v>
      </c>
      <c r="AP85" s="8">
        <f t="shared" ref="AP85:AP117" si="75">AB85/N85</f>
        <v>6.3673403259233166E-2</v>
      </c>
      <c r="AR85" t="s">
        <v>16</v>
      </c>
      <c r="AT85">
        <f t="shared" ref="AT85:AT117" si="76">AF85/$AF85</f>
        <v>1</v>
      </c>
      <c r="AU85">
        <f t="shared" ref="AU85:AU117" si="77">AG85/$AF85</f>
        <v>0.95069657292570475</v>
      </c>
      <c r="AV85">
        <f t="shared" ref="AV85:AV117" si="78">AH85/$AF85</f>
        <v>0.92391398238843514</v>
      </c>
      <c r="AW85">
        <f t="shared" ref="AW85:AW117" si="79">AI85/$AF85</f>
        <v>0.90499490772224778</v>
      </c>
      <c r="AX85">
        <f t="shared" ref="AX85:AX117" si="80">AJ85/$AF85</f>
        <v>0.79425157398816681</v>
      </c>
      <c r="AY85">
        <f t="shared" ref="AY85:AY117" si="81">AK85/$AF85</f>
        <v>0.77846641834645502</v>
      </c>
      <c r="AZ85">
        <f t="shared" ref="AZ85:AZ117" si="82">AL85/$AF85</f>
        <v>1.0324234358413515</v>
      </c>
      <c r="BA85">
        <f t="shared" ref="BA85:BA117" si="83">AM85/$AF85</f>
        <v>1.0341689935939493</v>
      </c>
      <c r="BB85">
        <f t="shared" ref="BB85:BB117" si="84">AN85/$AF85</f>
        <v>1.1785092713974616</v>
      </c>
      <c r="BC85">
        <f t="shared" ref="BC85:BC117" si="85">AO85/$AF85</f>
        <v>1.099487648522611</v>
      </c>
      <c r="BD85">
        <f t="shared" ref="BD85:BD117" si="86">AP85/$AF85</f>
        <v>1.1214409707342732</v>
      </c>
      <c r="BE85" s="6">
        <f t="shared" ref="BE85:BE117" si="87">AVERAGE(AU85-AT85,AV85-AU85,AW85-AV85,AX85-AW85,AY85-AX85,AZ85-AY85,BA85-AZ85,BB85-BA85,BC85-BB85,BD85-BC85)</f>
        <v>1.2144097073427318E-2</v>
      </c>
    </row>
    <row r="86" spans="1:57" x14ac:dyDescent="0.25">
      <c r="B86" t="s">
        <v>17</v>
      </c>
      <c r="D86">
        <v>813583.37096347124</v>
      </c>
      <c r="E86">
        <v>707294.96822666295</v>
      </c>
      <c r="F86">
        <v>719009.49263802974</v>
      </c>
      <c r="G86">
        <v>717975.15155568032</v>
      </c>
      <c r="H86">
        <v>690329.53894584661</v>
      </c>
      <c r="I86">
        <v>781648.27974153799</v>
      </c>
      <c r="J86">
        <v>866018.27175054024</v>
      </c>
      <c r="K86">
        <v>912865.74803565582</v>
      </c>
      <c r="L86">
        <v>912865.74803565582</v>
      </c>
      <c r="M86">
        <v>1151015.8702530703</v>
      </c>
      <c r="N86">
        <v>1151307.1514916313</v>
      </c>
      <c r="P86" t="s">
        <v>17</v>
      </c>
      <c r="R86" s="9">
        <v>60212.768344947639</v>
      </c>
      <c r="S86" s="9">
        <v>49492.069079698813</v>
      </c>
      <c r="T86" s="9">
        <v>49577.301805544186</v>
      </c>
      <c r="U86" s="9">
        <v>47519.489120344355</v>
      </c>
      <c r="V86" s="9">
        <v>47519.489120344355</v>
      </c>
      <c r="W86" s="9">
        <v>46816.530476973734</v>
      </c>
      <c r="X86" s="9">
        <v>55460.581545273446</v>
      </c>
      <c r="Y86" s="9">
        <v>55350.500615758283</v>
      </c>
      <c r="Z86" s="9">
        <v>58181.078175365124</v>
      </c>
      <c r="AA86" s="9">
        <v>72451.130927794642</v>
      </c>
      <c r="AB86" s="9">
        <v>70816.290506232413</v>
      </c>
      <c r="AD86" t="s">
        <v>17</v>
      </c>
      <c r="AF86" s="8">
        <f t="shared" si="65"/>
        <v>7.4009340030686432E-2</v>
      </c>
      <c r="AG86" s="8">
        <f t="shared" si="66"/>
        <v>6.9973732746587788E-2</v>
      </c>
      <c r="AH86" s="8">
        <f t="shared" si="67"/>
        <v>6.8952221511911022E-2</v>
      </c>
      <c r="AI86" s="8">
        <f t="shared" si="68"/>
        <v>6.6185423015519398E-2</v>
      </c>
      <c r="AJ86" s="8">
        <f t="shared" si="69"/>
        <v>6.8835949266937063E-2</v>
      </c>
      <c r="AK86" s="8">
        <f t="shared" si="70"/>
        <v>5.9894624846426089E-2</v>
      </c>
      <c r="AL86" s="8">
        <f t="shared" si="71"/>
        <v>6.4040890769160433E-2</v>
      </c>
      <c r="AM86" s="8">
        <f t="shared" si="72"/>
        <v>6.0633779649268138E-2</v>
      </c>
      <c r="AN86" s="8">
        <f t="shared" si="73"/>
        <v>6.3734539608438251E-2</v>
      </c>
      <c r="AO86" s="8">
        <f t="shared" si="74"/>
        <v>6.2945379642649971E-2</v>
      </c>
      <c r="AP86" s="8">
        <f t="shared" si="75"/>
        <v>6.1509468098485245E-2</v>
      </c>
      <c r="AR86" t="s">
        <v>17</v>
      </c>
      <c r="AT86">
        <f t="shared" si="76"/>
        <v>1</v>
      </c>
      <c r="AU86">
        <f t="shared" si="77"/>
        <v>0.94547164881587431</v>
      </c>
      <c r="AV86">
        <f t="shared" si="78"/>
        <v>0.93166918504233953</v>
      </c>
      <c r="AW86">
        <f t="shared" si="79"/>
        <v>0.89428473471155112</v>
      </c>
      <c r="AX86">
        <f t="shared" si="80"/>
        <v>0.93009813678105591</v>
      </c>
      <c r="AY86">
        <f t="shared" si="81"/>
        <v>0.80928467706362506</v>
      </c>
      <c r="AZ86">
        <f t="shared" si="82"/>
        <v>0.86530822653745065</v>
      </c>
      <c r="BA86">
        <f t="shared" si="83"/>
        <v>0.81927199491479863</v>
      </c>
      <c r="BB86">
        <f t="shared" si="84"/>
        <v>0.86116886844298368</v>
      </c>
      <c r="BC86">
        <f t="shared" si="85"/>
        <v>0.85050589042614055</v>
      </c>
      <c r="BD86">
        <f t="shared" si="86"/>
        <v>0.83110412919479659</v>
      </c>
      <c r="BE86" s="6">
        <f t="shared" si="87"/>
        <v>-1.6889587080520341E-2</v>
      </c>
    </row>
    <row r="87" spans="1:57" x14ac:dyDescent="0.25">
      <c r="B87" t="s">
        <v>18</v>
      </c>
      <c r="D87">
        <v>583280.90132676822</v>
      </c>
      <c r="E87">
        <v>569503.68255093531</v>
      </c>
      <c r="F87">
        <v>596922.5873101711</v>
      </c>
      <c r="G87">
        <v>628202.08752373594</v>
      </c>
      <c r="H87">
        <v>700447.16900737374</v>
      </c>
      <c r="I87">
        <v>882903.71832983627</v>
      </c>
      <c r="J87">
        <v>963038.25004995707</v>
      </c>
      <c r="K87">
        <v>1071584.5670802658</v>
      </c>
      <c r="L87">
        <v>1071584.5670802658</v>
      </c>
      <c r="M87">
        <v>1244365.9943089485</v>
      </c>
      <c r="N87">
        <v>1201853.161517659</v>
      </c>
      <c r="P87" t="s">
        <v>18</v>
      </c>
      <c r="R87" s="9">
        <v>36138.92015584746</v>
      </c>
      <c r="S87" s="9">
        <v>32559.825621295084</v>
      </c>
      <c r="T87" s="9">
        <v>32979.135824309582</v>
      </c>
      <c r="U87" s="9">
        <v>32279.712401293855</v>
      </c>
      <c r="V87" s="9">
        <v>32279.712401293855</v>
      </c>
      <c r="W87" s="9">
        <v>35456.566583099513</v>
      </c>
      <c r="X87" s="9">
        <v>44118.773711320922</v>
      </c>
      <c r="Y87" s="9">
        <v>44363.372855977796</v>
      </c>
      <c r="Z87" s="9">
        <v>46305.216821178779</v>
      </c>
      <c r="AA87" s="9">
        <v>52637.195822014546</v>
      </c>
      <c r="AB87" s="9">
        <v>49718.058851262176</v>
      </c>
      <c r="AD87" t="s">
        <v>18</v>
      </c>
      <c r="AF87" s="8">
        <f t="shared" si="65"/>
        <v>6.1958003551365305E-2</v>
      </c>
      <c r="AG87" s="8">
        <f t="shared" si="66"/>
        <v>5.7172282847149099E-2</v>
      </c>
      <c r="AH87" s="8">
        <f t="shared" si="67"/>
        <v>5.5248597599428857E-2</v>
      </c>
      <c r="AI87" s="8">
        <f t="shared" si="68"/>
        <v>5.1384280699440052E-2</v>
      </c>
      <c r="AJ87" s="8">
        <f t="shared" si="69"/>
        <v>4.6084435528575947E-2</v>
      </c>
      <c r="AK87" s="8">
        <f t="shared" si="70"/>
        <v>4.0159040954286261E-2</v>
      </c>
      <c r="AL87" s="8">
        <f t="shared" si="71"/>
        <v>4.581206791010875E-2</v>
      </c>
      <c r="AM87" s="8">
        <f t="shared" si="72"/>
        <v>4.1399787024606158E-2</v>
      </c>
      <c r="AN87" s="8">
        <f t="shared" si="73"/>
        <v>4.3211910887580314E-2</v>
      </c>
      <c r="AO87" s="8">
        <f t="shared" si="74"/>
        <v>4.2300413272902328E-2</v>
      </c>
      <c r="AP87" s="8">
        <f t="shared" si="75"/>
        <v>4.1367831315166588E-2</v>
      </c>
      <c r="AR87" t="s">
        <v>18</v>
      </c>
      <c r="AT87">
        <f t="shared" si="76"/>
        <v>1</v>
      </c>
      <c r="AU87">
        <f t="shared" si="77"/>
        <v>0.92275863601304264</v>
      </c>
      <c r="AV87">
        <f t="shared" si="78"/>
        <v>0.89171042371670162</v>
      </c>
      <c r="AW87">
        <f t="shared" si="79"/>
        <v>0.82934048475013766</v>
      </c>
      <c r="AX87">
        <f t="shared" si="80"/>
        <v>0.74380116993876944</v>
      </c>
      <c r="AY87">
        <f t="shared" si="81"/>
        <v>0.64816550973907738</v>
      </c>
      <c r="AZ87">
        <f t="shared" si="82"/>
        <v>0.73940516614821161</v>
      </c>
      <c r="BA87">
        <f t="shared" si="83"/>
        <v>0.66819110771192491</v>
      </c>
      <c r="BB87">
        <f t="shared" si="84"/>
        <v>0.69743872317893785</v>
      </c>
      <c r="BC87">
        <f t="shared" si="85"/>
        <v>0.68272718370975005</v>
      </c>
      <c r="BD87">
        <f t="shared" si="86"/>
        <v>0.66767534368455306</v>
      </c>
      <c r="BE87" s="6">
        <f t="shared" si="87"/>
        <v>-3.3232465631544694E-2</v>
      </c>
    </row>
    <row r="88" spans="1:57" x14ac:dyDescent="0.25">
      <c r="B88" t="s">
        <v>19</v>
      </c>
      <c r="D88">
        <v>50432.208045243155</v>
      </c>
      <c r="E88">
        <v>47252.54341489412</v>
      </c>
      <c r="F88">
        <v>47806.453500253592</v>
      </c>
      <c r="G88">
        <v>48570.054649069483</v>
      </c>
      <c r="H88">
        <v>56090.470608204443</v>
      </c>
      <c r="I88">
        <v>66912.643107430675</v>
      </c>
      <c r="J88">
        <v>67063.078233347042</v>
      </c>
      <c r="K88">
        <v>72594.654536470916</v>
      </c>
      <c r="L88">
        <v>72594.654536470916</v>
      </c>
      <c r="M88">
        <v>81747.698892801505</v>
      </c>
      <c r="N88">
        <v>79351.478912282677</v>
      </c>
      <c r="P88" t="s">
        <v>19</v>
      </c>
      <c r="R88" s="9">
        <v>3107.6390011834224</v>
      </c>
      <c r="S88" s="9">
        <v>2724.2242894085271</v>
      </c>
      <c r="T88" s="9">
        <v>2663.852344534394</v>
      </c>
      <c r="U88" s="9">
        <v>2548.4349978587834</v>
      </c>
      <c r="V88" s="9">
        <v>2548.4349978587834</v>
      </c>
      <c r="W88" s="9">
        <v>2914.0110503054839</v>
      </c>
      <c r="X88" s="9">
        <v>3201.2529901530265</v>
      </c>
      <c r="Y88" s="9">
        <v>3255.6171480044322</v>
      </c>
      <c r="Z88" s="9">
        <v>3372.8847659193334</v>
      </c>
      <c r="AA88" s="9">
        <v>3753.6974326675645</v>
      </c>
      <c r="AB88" s="9">
        <v>3547.54324917747</v>
      </c>
      <c r="AD88" t="s">
        <v>19</v>
      </c>
      <c r="AF88" s="8">
        <f t="shared" si="65"/>
        <v>6.1620125741778616E-2</v>
      </c>
      <c r="AG88" s="8">
        <f t="shared" si="66"/>
        <v>5.7652437150078249E-2</v>
      </c>
      <c r="AH88" s="8">
        <f t="shared" si="67"/>
        <v>5.5721605546838221E-2</v>
      </c>
      <c r="AI88" s="8">
        <f t="shared" si="68"/>
        <v>5.2469263546682195E-2</v>
      </c>
      <c r="AJ88" s="8">
        <f t="shared" si="69"/>
        <v>4.5434366483743133E-2</v>
      </c>
      <c r="AK88" s="8">
        <f t="shared" si="70"/>
        <v>4.3549483550170534E-2</v>
      </c>
      <c r="AL88" s="8">
        <f t="shared" si="71"/>
        <v>4.7734954530631833E-2</v>
      </c>
      <c r="AM88" s="8">
        <f t="shared" si="72"/>
        <v>4.4846513407799729E-2</v>
      </c>
      <c r="AN88" s="8">
        <f t="shared" si="73"/>
        <v>4.6461888791341048E-2</v>
      </c>
      <c r="AO88" s="8">
        <f t="shared" si="74"/>
        <v>4.591808067392715E-2</v>
      </c>
      <c r="AP88" s="8">
        <f t="shared" si="75"/>
        <v>4.4706706135861973E-2</v>
      </c>
      <c r="AR88" t="s">
        <v>19</v>
      </c>
      <c r="AT88">
        <f t="shared" si="76"/>
        <v>1</v>
      </c>
      <c r="AU88">
        <f t="shared" si="77"/>
        <v>0.93561050802903079</v>
      </c>
      <c r="AV88">
        <f t="shared" si="78"/>
        <v>0.90427607662375831</v>
      </c>
      <c r="AW88">
        <f t="shared" si="79"/>
        <v>0.85149556115085767</v>
      </c>
      <c r="AX88">
        <f t="shared" si="80"/>
        <v>0.73732998653942228</v>
      </c>
      <c r="AY88">
        <f t="shared" si="81"/>
        <v>0.70674123147145518</v>
      </c>
      <c r="AZ88">
        <f t="shared" si="82"/>
        <v>0.77466499712556414</v>
      </c>
      <c r="BA88">
        <f t="shared" si="83"/>
        <v>0.72779003398549813</v>
      </c>
      <c r="BB88">
        <f t="shared" si="84"/>
        <v>0.7540050954462717</v>
      </c>
      <c r="BC88">
        <f t="shared" si="85"/>
        <v>0.74517992492174623</v>
      </c>
      <c r="BD88">
        <f t="shared" si="86"/>
        <v>0.72552117668839322</v>
      </c>
      <c r="BE88" s="6">
        <f t="shared" si="87"/>
        <v>-2.7447882331160679E-2</v>
      </c>
    </row>
    <row r="89" spans="1:57" x14ac:dyDescent="0.25">
      <c r="B89" t="s">
        <v>20</v>
      </c>
      <c r="D89">
        <v>110802.57007483853</v>
      </c>
      <c r="E89">
        <v>103278.43782906844</v>
      </c>
      <c r="F89">
        <v>110477.04350276997</v>
      </c>
      <c r="G89">
        <v>108288.76909234347</v>
      </c>
      <c r="H89">
        <v>127108.40557631053</v>
      </c>
      <c r="I89">
        <v>153190.98253663088</v>
      </c>
      <c r="J89">
        <v>172089.56016973234</v>
      </c>
      <c r="K89">
        <v>188406.37772584223</v>
      </c>
      <c r="L89">
        <v>188406.37772584223</v>
      </c>
      <c r="M89">
        <v>238705.23795192386</v>
      </c>
      <c r="N89">
        <v>243203.18472587844</v>
      </c>
      <c r="P89" t="s">
        <v>20</v>
      </c>
      <c r="R89" s="9">
        <v>6594.5188870926195</v>
      </c>
      <c r="S89" s="9">
        <v>5638.22580498973</v>
      </c>
      <c r="T89" s="9">
        <v>5942.6228653422249</v>
      </c>
      <c r="U89" s="9">
        <v>5712.8858390845289</v>
      </c>
      <c r="V89" s="9">
        <v>5712.8858390845289</v>
      </c>
      <c r="W89" s="9">
        <v>6951.6811809438432</v>
      </c>
      <c r="X89" s="9">
        <v>9297.3320913751722</v>
      </c>
      <c r="Y89" s="9">
        <v>9513.8514428155122</v>
      </c>
      <c r="Z89" s="9">
        <v>9776.7630212319</v>
      </c>
      <c r="AA89" s="9">
        <v>12107.132502749984</v>
      </c>
      <c r="AB89" s="9">
        <v>12007.242167776301</v>
      </c>
      <c r="AD89" t="s">
        <v>20</v>
      </c>
      <c r="AF89" s="8">
        <f t="shared" si="65"/>
        <v>5.9515937966407584E-2</v>
      </c>
      <c r="AG89" s="8">
        <f t="shared" si="66"/>
        <v>5.4592477612038511E-2</v>
      </c>
      <c r="AH89" s="8">
        <f t="shared" si="67"/>
        <v>5.3790567496434016E-2</v>
      </c>
      <c r="AI89" s="8">
        <f t="shared" si="68"/>
        <v>5.2756032661271213E-2</v>
      </c>
      <c r="AJ89" s="8">
        <f t="shared" si="69"/>
        <v>4.4944988596011877E-2</v>
      </c>
      <c r="AK89" s="8">
        <f t="shared" si="70"/>
        <v>4.537918006552092E-2</v>
      </c>
      <c r="AL89" s="8">
        <f t="shared" si="71"/>
        <v>5.4026125014237883E-2</v>
      </c>
      <c r="AM89" s="8">
        <f t="shared" si="72"/>
        <v>5.0496440500859816E-2</v>
      </c>
      <c r="AN89" s="8">
        <f t="shared" si="73"/>
        <v>5.1891889962761582E-2</v>
      </c>
      <c r="AO89" s="8">
        <f t="shared" si="74"/>
        <v>5.0720011871664111E-2</v>
      </c>
      <c r="AP89" s="8">
        <f t="shared" si="75"/>
        <v>4.9371237392758741E-2</v>
      </c>
      <c r="AR89" t="s">
        <v>20</v>
      </c>
      <c r="AT89">
        <f t="shared" si="76"/>
        <v>1</v>
      </c>
      <c r="AU89">
        <f t="shared" si="77"/>
        <v>0.9172749263038078</v>
      </c>
      <c r="AV89">
        <f t="shared" si="78"/>
        <v>0.903801054547689</v>
      </c>
      <c r="AW89">
        <f t="shared" si="79"/>
        <v>0.88641857061965745</v>
      </c>
      <c r="AX89">
        <f t="shared" si="80"/>
        <v>0.75517567447865896</v>
      </c>
      <c r="AY89">
        <f t="shared" si="81"/>
        <v>0.762471055923443</v>
      </c>
      <c r="AZ89">
        <f t="shared" si="82"/>
        <v>0.90775894424669401</v>
      </c>
      <c r="BA89">
        <f t="shared" si="83"/>
        <v>0.84845240159638213</v>
      </c>
      <c r="BB89">
        <f t="shared" si="84"/>
        <v>0.87189905319228567</v>
      </c>
      <c r="BC89">
        <f t="shared" si="85"/>
        <v>0.85220889739302885</v>
      </c>
      <c r="BD89">
        <f t="shared" si="86"/>
        <v>0.82954648922151264</v>
      </c>
      <c r="BE89" s="6">
        <f t="shared" si="87"/>
        <v>-1.7045351077848735E-2</v>
      </c>
    </row>
    <row r="90" spans="1:57" x14ac:dyDescent="0.25">
      <c r="B90" t="s">
        <v>21</v>
      </c>
      <c r="D90">
        <v>440716.90302198601</v>
      </c>
      <c r="E90">
        <v>463228.88629254472</v>
      </c>
      <c r="F90">
        <v>474284.02456411725</v>
      </c>
      <c r="G90">
        <v>506741.14403228182</v>
      </c>
      <c r="H90">
        <v>537778.85003865918</v>
      </c>
      <c r="I90">
        <v>676465.15497964213</v>
      </c>
      <c r="J90">
        <v>707719.61414784391</v>
      </c>
      <c r="K90">
        <v>740875.14740191645</v>
      </c>
      <c r="L90">
        <v>740875.14740191645</v>
      </c>
      <c r="M90">
        <v>910359.06131659949</v>
      </c>
      <c r="N90">
        <v>924738.14740944526</v>
      </c>
      <c r="P90" t="s">
        <v>21</v>
      </c>
      <c r="R90" s="9">
        <v>27123.375814367781</v>
      </c>
      <c r="S90" s="9">
        <v>27446.869862143143</v>
      </c>
      <c r="T90" s="9">
        <v>27451.897410746373</v>
      </c>
      <c r="U90" s="9">
        <v>27876.099107184058</v>
      </c>
      <c r="V90" s="9">
        <v>27876.099107184058</v>
      </c>
      <c r="W90" s="9">
        <v>28045.389928378081</v>
      </c>
      <c r="X90" s="9">
        <v>37758.025573467807</v>
      </c>
      <c r="Y90" s="9">
        <v>37952.977671293047</v>
      </c>
      <c r="Z90" s="9">
        <v>38285.357809168978</v>
      </c>
      <c r="AA90" s="9">
        <v>52287.631633506324</v>
      </c>
      <c r="AB90" s="9">
        <v>52004.002371692666</v>
      </c>
      <c r="AD90" t="s">
        <v>21</v>
      </c>
      <c r="AF90" s="8">
        <f t="shared" si="65"/>
        <v>6.1543761150033946E-2</v>
      </c>
      <c r="AG90" s="8">
        <f t="shared" si="66"/>
        <v>5.9251205342167532E-2</v>
      </c>
      <c r="AH90" s="8">
        <f t="shared" si="67"/>
        <v>5.7880712798571654E-2</v>
      </c>
      <c r="AI90" s="8">
        <f t="shared" si="68"/>
        <v>5.5010530396971707E-2</v>
      </c>
      <c r="AJ90" s="8">
        <f t="shared" si="69"/>
        <v>5.183561812663353E-2</v>
      </c>
      <c r="AK90" s="8">
        <f t="shared" si="70"/>
        <v>4.1458735489815574E-2</v>
      </c>
      <c r="AL90" s="8">
        <f t="shared" si="71"/>
        <v>5.3351673203139577E-2</v>
      </c>
      <c r="AM90" s="8">
        <f t="shared" si="72"/>
        <v>5.1227224727925694E-2</v>
      </c>
      <c r="AN90" s="8">
        <f t="shared" si="73"/>
        <v>5.1675856510273253E-2</v>
      </c>
      <c r="AO90" s="8">
        <f t="shared" si="74"/>
        <v>5.7436273065581134E-2</v>
      </c>
      <c r="AP90" s="8">
        <f t="shared" si="75"/>
        <v>5.6236462740697248E-2</v>
      </c>
      <c r="AR90" t="s">
        <v>21</v>
      </c>
      <c r="AT90">
        <f t="shared" si="76"/>
        <v>1</v>
      </c>
      <c r="AU90">
        <f t="shared" si="77"/>
        <v>0.9627491761142527</v>
      </c>
      <c r="AV90">
        <f t="shared" si="78"/>
        <v>0.94048059002223861</v>
      </c>
      <c r="AW90">
        <f t="shared" si="79"/>
        <v>0.89384414226593567</v>
      </c>
      <c r="AX90">
        <f t="shared" si="80"/>
        <v>0.84225626055363267</v>
      </c>
      <c r="AY90">
        <f t="shared" si="81"/>
        <v>0.67364643816203795</v>
      </c>
      <c r="AZ90">
        <f t="shared" si="82"/>
        <v>0.86689003411859478</v>
      </c>
      <c r="BA90">
        <f t="shared" si="83"/>
        <v>0.83237071915448635</v>
      </c>
      <c r="BB90">
        <f t="shared" si="84"/>
        <v>0.83966035784351389</v>
      </c>
      <c r="BC90">
        <f t="shared" si="85"/>
        <v>0.933259066269294</v>
      </c>
      <c r="BD90">
        <f t="shared" si="86"/>
        <v>0.91376382739432604</v>
      </c>
      <c r="BE90" s="6">
        <f t="shared" si="87"/>
        <v>-8.6236172605673959E-3</v>
      </c>
    </row>
    <row r="91" spans="1:57" x14ac:dyDescent="0.25">
      <c r="B91" t="s">
        <v>22</v>
      </c>
      <c r="D91">
        <v>927304.53817161219</v>
      </c>
      <c r="E91">
        <v>1023943.6650515322</v>
      </c>
      <c r="F91">
        <v>1055334.3442859747</v>
      </c>
      <c r="G91">
        <v>1078836.5874556655</v>
      </c>
      <c r="H91">
        <v>1122813.9967953279</v>
      </c>
      <c r="I91">
        <v>1275763.7490369186</v>
      </c>
      <c r="J91">
        <v>1302866.4296053471</v>
      </c>
      <c r="K91">
        <v>1364112.7288785228</v>
      </c>
      <c r="L91">
        <v>1364112.7288785228</v>
      </c>
      <c r="M91">
        <v>1435192.4075935653</v>
      </c>
      <c r="N91">
        <v>1549244.4556341779</v>
      </c>
      <c r="P91" t="s">
        <v>22</v>
      </c>
      <c r="R91" s="9">
        <v>53509.97304498851</v>
      </c>
      <c r="S91" s="9">
        <v>58111.796450483496</v>
      </c>
      <c r="T91" s="9">
        <v>59327.434539882823</v>
      </c>
      <c r="U91" s="9">
        <v>61952.427025808145</v>
      </c>
      <c r="V91" s="9">
        <v>61952.427025808145</v>
      </c>
      <c r="W91" s="9">
        <v>68895.258304482137</v>
      </c>
      <c r="X91" s="9">
        <v>81972.747061509508</v>
      </c>
      <c r="Y91" s="9">
        <v>85478.53544476039</v>
      </c>
      <c r="Z91" s="9">
        <v>89174.391166872403</v>
      </c>
      <c r="AA91" s="9">
        <v>91850.032583908876</v>
      </c>
      <c r="AB91" s="9">
        <v>100868.24514583641</v>
      </c>
      <c r="AD91" t="s">
        <v>22</v>
      </c>
      <c r="AF91" s="8">
        <f t="shared" si="65"/>
        <v>5.7704854060668526E-2</v>
      </c>
      <c r="AG91" s="8">
        <f t="shared" si="66"/>
        <v>5.6752923460451209E-2</v>
      </c>
      <c r="AH91" s="8">
        <f t="shared" si="67"/>
        <v>5.6216719242680367E-2</v>
      </c>
      <c r="AI91" s="8">
        <f t="shared" si="68"/>
        <v>5.7425218745979972E-2</v>
      </c>
      <c r="AJ91" s="8">
        <f t="shared" si="69"/>
        <v>5.5176037351359404E-2</v>
      </c>
      <c r="AK91" s="8">
        <f t="shared" si="70"/>
        <v>5.4003147805768557E-2</v>
      </c>
      <c r="AL91" s="8">
        <f t="shared" si="71"/>
        <v>6.2917230192461079E-2</v>
      </c>
      <c r="AM91" s="8">
        <f t="shared" si="72"/>
        <v>6.2662369198060938E-2</v>
      </c>
      <c r="AN91" s="8">
        <f t="shared" si="73"/>
        <v>6.5371716925613096E-2</v>
      </c>
      <c r="AO91" s="8">
        <f t="shared" si="74"/>
        <v>6.3998410316228521E-2</v>
      </c>
      <c r="AP91" s="8">
        <f t="shared" si="75"/>
        <v>6.5108023965492479E-2</v>
      </c>
      <c r="AR91" t="s">
        <v>22</v>
      </c>
      <c r="AT91">
        <f t="shared" si="76"/>
        <v>1</v>
      </c>
      <c r="AU91">
        <f t="shared" si="77"/>
        <v>0.98350345710576625</v>
      </c>
      <c r="AV91">
        <f t="shared" si="78"/>
        <v>0.97421127143959863</v>
      </c>
      <c r="AW91">
        <f t="shared" si="79"/>
        <v>0.99515404173114175</v>
      </c>
      <c r="AX91">
        <f t="shared" si="80"/>
        <v>0.95617670730697235</v>
      </c>
      <c r="AY91">
        <f t="shared" si="81"/>
        <v>0.93585104208030501</v>
      </c>
      <c r="AZ91">
        <f t="shared" si="82"/>
        <v>1.0903282092406381</v>
      </c>
      <c r="BA91">
        <f t="shared" si="83"/>
        <v>1.08591157915728</v>
      </c>
      <c r="BB91">
        <f t="shared" si="84"/>
        <v>1.1328633958052114</v>
      </c>
      <c r="BC91">
        <f t="shared" si="85"/>
        <v>1.1090645901113139</v>
      </c>
      <c r="BD91">
        <f t="shared" si="86"/>
        <v>1.1282937116007703</v>
      </c>
      <c r="BE91" s="6">
        <f t="shared" si="87"/>
        <v>1.2829371160077031E-2</v>
      </c>
    </row>
    <row r="92" spans="1:57" x14ac:dyDescent="0.25">
      <c r="B92" t="s">
        <v>23</v>
      </c>
      <c r="D92">
        <v>2511088.65150839</v>
      </c>
      <c r="E92">
        <v>2510972.0632093903</v>
      </c>
      <c r="F92">
        <v>2388388.3249509893</v>
      </c>
      <c r="G92">
        <v>2535493.788458467</v>
      </c>
      <c r="H92">
        <v>2923200.3309104573</v>
      </c>
      <c r="I92">
        <v>2859820.9481114787</v>
      </c>
      <c r="J92">
        <v>3179337.8199186097</v>
      </c>
      <c r="K92">
        <v>3623848.8520567734</v>
      </c>
      <c r="L92">
        <v>3623848.8520567734</v>
      </c>
      <c r="M92">
        <v>4354877.1098587699</v>
      </c>
      <c r="N92">
        <v>4193580.7874644804</v>
      </c>
      <c r="P92" t="s">
        <v>23</v>
      </c>
      <c r="R92" s="9">
        <v>183387.60958181322</v>
      </c>
      <c r="S92" s="9">
        <v>179042.83345927179</v>
      </c>
      <c r="T92" s="9">
        <v>160470.83062947757</v>
      </c>
      <c r="U92" s="9">
        <v>164490.14759818645</v>
      </c>
      <c r="V92" s="9">
        <v>164490.14759818645</v>
      </c>
      <c r="W92" s="9">
        <v>186310.91752520273</v>
      </c>
      <c r="X92" s="9">
        <v>198595.39365065316</v>
      </c>
      <c r="Y92" s="9">
        <v>221557.63009880923</v>
      </c>
      <c r="Z92" s="9">
        <v>242562.01324757078</v>
      </c>
      <c r="AA92" s="9">
        <v>284166.94192849239</v>
      </c>
      <c r="AB92" s="9">
        <v>269227.53638771985</v>
      </c>
      <c r="AD92" t="s">
        <v>23</v>
      </c>
      <c r="AF92" s="8">
        <f t="shared" si="65"/>
        <v>7.3031117189611694E-2</v>
      </c>
      <c r="AG92" s="8">
        <f t="shared" si="66"/>
        <v>7.1304191744144221E-2</v>
      </c>
      <c r="AH92" s="8">
        <f t="shared" si="67"/>
        <v>6.7187914525068074E-2</v>
      </c>
      <c r="AI92" s="8">
        <f t="shared" si="68"/>
        <v>6.4874995295568602E-2</v>
      </c>
      <c r="AJ92" s="8">
        <f t="shared" si="69"/>
        <v>5.6270569573640718E-2</v>
      </c>
      <c r="AK92" s="8">
        <f t="shared" si="70"/>
        <v>6.5147756067818044E-2</v>
      </c>
      <c r="AL92" s="8">
        <f t="shared" si="71"/>
        <v>6.2464388781352326E-2</v>
      </c>
      <c r="AM92" s="8">
        <f t="shared" si="72"/>
        <v>6.1138761340186872E-2</v>
      </c>
      <c r="AN92" s="8">
        <f t="shared" si="73"/>
        <v>6.6934914548078026E-2</v>
      </c>
      <c r="AO92" s="8">
        <f t="shared" si="74"/>
        <v>6.5252574242607733E-2</v>
      </c>
      <c r="AP92" s="8">
        <f t="shared" si="75"/>
        <v>6.4199916499164428E-2</v>
      </c>
      <c r="AR92" t="s">
        <v>23</v>
      </c>
      <c r="AT92">
        <f t="shared" si="76"/>
        <v>1</v>
      </c>
      <c r="AU92">
        <f t="shared" si="77"/>
        <v>0.97635356664497086</v>
      </c>
      <c r="AV92">
        <f t="shared" si="78"/>
        <v>0.91999023307595262</v>
      </c>
      <c r="AW92">
        <f t="shared" si="79"/>
        <v>0.88831990789806436</v>
      </c>
      <c r="AX92">
        <f t="shared" si="80"/>
        <v>0.77050128409708785</v>
      </c>
      <c r="AY92">
        <f t="shared" si="81"/>
        <v>0.89205476480215995</v>
      </c>
      <c r="AZ92">
        <f t="shared" si="82"/>
        <v>0.85531197091200417</v>
      </c>
      <c r="BA92">
        <f t="shared" si="83"/>
        <v>0.83716042822474512</v>
      </c>
      <c r="BB92">
        <f t="shared" si="84"/>
        <v>0.91652595665891279</v>
      </c>
      <c r="BC92">
        <f t="shared" si="85"/>
        <v>0.89349001841491182</v>
      </c>
      <c r="BD92">
        <f t="shared" si="86"/>
        <v>0.87907619340508381</v>
      </c>
      <c r="BE92" s="6">
        <f t="shared" si="87"/>
        <v>-1.2092380659491619E-2</v>
      </c>
    </row>
    <row r="93" spans="1:57" x14ac:dyDescent="0.25">
      <c r="B93" t="s">
        <v>24</v>
      </c>
      <c r="D93">
        <v>353412.83351484162</v>
      </c>
      <c r="E93">
        <v>314552.14301256795</v>
      </c>
      <c r="F93">
        <v>320821.70108747669</v>
      </c>
      <c r="G93">
        <v>308107.88931259763</v>
      </c>
      <c r="H93">
        <v>336322.35034868959</v>
      </c>
      <c r="I93">
        <v>406547.9726284463</v>
      </c>
      <c r="J93">
        <v>447633.02785304707</v>
      </c>
      <c r="K93">
        <v>461545.36486401776</v>
      </c>
      <c r="L93">
        <v>461545.36486401776</v>
      </c>
      <c r="M93">
        <v>558297.13847896538</v>
      </c>
      <c r="N93">
        <v>558254.57897917158</v>
      </c>
      <c r="P93" t="s">
        <v>24</v>
      </c>
      <c r="R93" s="9">
        <v>19826.779325887663</v>
      </c>
      <c r="S93" s="9">
        <v>15630.360922729367</v>
      </c>
      <c r="T93" s="9">
        <v>15261.72198803782</v>
      </c>
      <c r="U93" s="9">
        <v>13661.439494288265</v>
      </c>
      <c r="V93" s="9">
        <v>13661.439494288265</v>
      </c>
      <c r="W93" s="9">
        <v>15332.804557617304</v>
      </c>
      <c r="X93" s="9">
        <v>19661.339431642544</v>
      </c>
      <c r="Y93" s="9">
        <v>19449.589100780799</v>
      </c>
      <c r="Z93" s="9">
        <v>19633.829161400463</v>
      </c>
      <c r="AA93" s="9">
        <v>24930.195044015967</v>
      </c>
      <c r="AB93" s="9">
        <v>23431.861647833324</v>
      </c>
      <c r="AD93" t="s">
        <v>24</v>
      </c>
      <c r="AF93" s="8">
        <f t="shared" si="65"/>
        <v>5.610090366187858E-2</v>
      </c>
      <c r="AG93" s="8">
        <f t="shared" si="66"/>
        <v>4.9690842265553585E-2</v>
      </c>
      <c r="AH93" s="8">
        <f t="shared" si="67"/>
        <v>4.757072834008972E-2</v>
      </c>
      <c r="AI93" s="8">
        <f t="shared" si="68"/>
        <v>4.4339791248992497E-2</v>
      </c>
      <c r="AJ93" s="8">
        <f t="shared" si="69"/>
        <v>4.0620076186207867E-2</v>
      </c>
      <c r="AK93" s="8">
        <f t="shared" si="70"/>
        <v>3.771462555448607E-2</v>
      </c>
      <c r="AL93" s="8">
        <f t="shared" si="71"/>
        <v>4.3922897123885023E-2</v>
      </c>
      <c r="AM93" s="8">
        <f t="shared" si="72"/>
        <v>4.2140146086205657E-2</v>
      </c>
      <c r="AN93" s="8">
        <f t="shared" si="73"/>
        <v>4.2539326913585314E-2</v>
      </c>
      <c r="AO93" s="8">
        <f t="shared" si="74"/>
        <v>4.4653990367810648E-2</v>
      </c>
      <c r="AP93" s="8">
        <f t="shared" si="75"/>
        <v>4.197343386001598E-2</v>
      </c>
      <c r="AR93" t="s">
        <v>24</v>
      </c>
      <c r="AT93">
        <f t="shared" si="76"/>
        <v>1</v>
      </c>
      <c r="AU93">
        <f t="shared" si="77"/>
        <v>0.88574049653533959</v>
      </c>
      <c r="AV93">
        <f t="shared" si="78"/>
        <v>0.84794941320017903</v>
      </c>
      <c r="AW93">
        <f t="shared" si="79"/>
        <v>0.79035787937088187</v>
      </c>
      <c r="AX93">
        <f t="shared" si="80"/>
        <v>0.72405386606650735</v>
      </c>
      <c r="AY93">
        <f t="shared" si="81"/>
        <v>0.67226413645300576</v>
      </c>
      <c r="AZ93">
        <f t="shared" si="82"/>
        <v>0.78292673124499601</v>
      </c>
      <c r="BA93">
        <f t="shared" si="83"/>
        <v>0.75114914975675395</v>
      </c>
      <c r="BB93">
        <f t="shared" si="84"/>
        <v>0.75826455791105973</v>
      </c>
      <c r="BC93">
        <f t="shared" si="85"/>
        <v>0.79595848646113188</v>
      </c>
      <c r="BD93">
        <f t="shared" si="86"/>
        <v>0.74817750018771212</v>
      </c>
      <c r="BE93" s="6">
        <f t="shared" si="87"/>
        <v>-2.5182249981228789E-2</v>
      </c>
    </row>
    <row r="94" spans="1:57" x14ac:dyDescent="0.25">
      <c r="B94" t="s">
        <v>9</v>
      </c>
      <c r="D94">
        <v>2963993.1937032496</v>
      </c>
      <c r="E94">
        <v>2784487.5173187116</v>
      </c>
      <c r="F94">
        <v>2643271.7145728185</v>
      </c>
      <c r="G94">
        <v>2651587.5403897092</v>
      </c>
      <c r="H94">
        <v>3120232.1289996482</v>
      </c>
      <c r="I94">
        <v>4350056.3464945937</v>
      </c>
      <c r="J94">
        <v>4548823.4807790229</v>
      </c>
      <c r="K94">
        <v>4678553.962300837</v>
      </c>
      <c r="L94">
        <v>4678553.962300837</v>
      </c>
      <c r="M94">
        <v>6238120.9393188637</v>
      </c>
      <c r="N94">
        <v>6440052.0155159598</v>
      </c>
      <c r="P94" t="s">
        <v>9</v>
      </c>
      <c r="R94" s="9">
        <v>350814.5453432615</v>
      </c>
      <c r="S94" s="9">
        <v>332386.16462230642</v>
      </c>
      <c r="T94" s="9">
        <v>313949.91445183568</v>
      </c>
      <c r="U94" s="9">
        <v>319065.03261073068</v>
      </c>
      <c r="V94" s="9">
        <v>319065.03261073068</v>
      </c>
      <c r="W94" s="9">
        <v>371800.01964754477</v>
      </c>
      <c r="X94" s="9">
        <v>534002.56395012478</v>
      </c>
      <c r="Y94" s="9">
        <v>554751.66846506821</v>
      </c>
      <c r="Z94" s="9">
        <v>585342.05565870448</v>
      </c>
      <c r="AA94" s="9">
        <v>718747.95900935377</v>
      </c>
      <c r="AB94" s="9">
        <v>712485.01733518252</v>
      </c>
      <c r="AD94" t="s">
        <v>9</v>
      </c>
      <c r="AF94" s="8">
        <f t="shared" si="65"/>
        <v>0.11835875537384399</v>
      </c>
      <c r="AG94" s="8">
        <f t="shared" si="66"/>
        <v>0.11937067864551737</v>
      </c>
      <c r="AH94" s="8">
        <f t="shared" si="67"/>
        <v>0.11877322816302803</v>
      </c>
      <c r="AI94" s="8">
        <f t="shared" si="68"/>
        <v>0.12032981289534836</v>
      </c>
      <c r="AJ94" s="8">
        <f t="shared" si="69"/>
        <v>0.10225682558849347</v>
      </c>
      <c r="AK94" s="8">
        <f t="shared" si="70"/>
        <v>8.5470161770927963E-2</v>
      </c>
      <c r="AL94" s="8">
        <f t="shared" si="71"/>
        <v>0.11739355598355126</v>
      </c>
      <c r="AM94" s="8">
        <f t="shared" si="72"/>
        <v>0.11857331836614113</v>
      </c>
      <c r="AN94" s="8">
        <f t="shared" si="73"/>
        <v>0.12511174614535017</v>
      </c>
      <c r="AO94" s="8">
        <f t="shared" si="74"/>
        <v>0.11521866376124368</v>
      </c>
      <c r="AP94" s="8">
        <f t="shared" si="75"/>
        <v>0.11063342588205789</v>
      </c>
      <c r="AR94" t="s">
        <v>9</v>
      </c>
      <c r="AT94">
        <f t="shared" si="76"/>
        <v>1</v>
      </c>
      <c r="AU94">
        <f t="shared" si="77"/>
        <v>1.0085496275157435</v>
      </c>
      <c r="AV94">
        <f t="shared" si="78"/>
        <v>1.0035018346372002</v>
      </c>
      <c r="AW94">
        <f t="shared" si="79"/>
        <v>1.016653246439426</v>
      </c>
      <c r="AX94">
        <f t="shared" si="80"/>
        <v>0.86395658069830572</v>
      </c>
      <c r="AY94">
        <f t="shared" si="81"/>
        <v>0.72212791948483046</v>
      </c>
      <c r="AZ94">
        <f t="shared" si="82"/>
        <v>0.99184513737708646</v>
      </c>
      <c r="BA94">
        <f t="shared" si="83"/>
        <v>1.0018128189302045</v>
      </c>
      <c r="BB94">
        <f t="shared" si="84"/>
        <v>1.0570552702263252</v>
      </c>
      <c r="BC94">
        <f t="shared" si="85"/>
        <v>0.97346971415268668</v>
      </c>
      <c r="BD94">
        <f t="shared" si="86"/>
        <v>0.93472954774334072</v>
      </c>
      <c r="BE94" s="6">
        <f t="shared" si="87"/>
        <v>-6.5270452256659282E-3</v>
      </c>
    </row>
    <row r="95" spans="1:57" x14ac:dyDescent="0.25">
      <c r="B95" t="s">
        <v>25</v>
      </c>
      <c r="D95">
        <v>3491800.7139607328</v>
      </c>
      <c r="E95">
        <v>3450209.1459319107</v>
      </c>
      <c r="F95">
        <v>3624889.1546508055</v>
      </c>
      <c r="G95">
        <v>3914281.0839460786</v>
      </c>
      <c r="H95">
        <v>4714763.7273871331</v>
      </c>
      <c r="I95">
        <v>5493885.2343224632</v>
      </c>
      <c r="J95">
        <v>6648730.7286973381</v>
      </c>
      <c r="K95">
        <v>6991534.4967419188</v>
      </c>
      <c r="L95">
        <v>6991534.4967419188</v>
      </c>
      <c r="M95">
        <v>8226643.4041680358</v>
      </c>
      <c r="N95">
        <v>9171602.4741406068</v>
      </c>
      <c r="P95" t="s">
        <v>25</v>
      </c>
      <c r="R95" s="9">
        <v>279870.30316455645</v>
      </c>
      <c r="S95" s="9">
        <v>271868.72210877738</v>
      </c>
      <c r="T95" s="9">
        <v>277855.95441126171</v>
      </c>
      <c r="U95" s="9">
        <v>299652.58563498384</v>
      </c>
      <c r="V95" s="9">
        <v>299652.58563498384</v>
      </c>
      <c r="W95" s="9">
        <v>360762.2689851101</v>
      </c>
      <c r="X95" s="9">
        <v>507526.9713897896</v>
      </c>
      <c r="Y95" s="9">
        <v>510880.4462353682</v>
      </c>
      <c r="Z95" s="9">
        <v>562855.59772647952</v>
      </c>
      <c r="AA95" s="9">
        <v>577616.24347516731</v>
      </c>
      <c r="AB95" s="9">
        <v>628253.679989091</v>
      </c>
      <c r="AD95" t="s">
        <v>25</v>
      </c>
      <c r="AF95" s="8">
        <f t="shared" si="65"/>
        <v>8.0150709072712489E-2</v>
      </c>
      <c r="AG95" s="8">
        <f t="shared" si="66"/>
        <v>7.8797751269465408E-2</v>
      </c>
      <c r="AH95" s="8">
        <f t="shared" si="67"/>
        <v>7.6652262333254229E-2</v>
      </c>
      <c r="AI95" s="8">
        <f t="shared" si="68"/>
        <v>7.6553670829611717E-2</v>
      </c>
      <c r="AJ95" s="8">
        <f t="shared" si="69"/>
        <v>6.3556225287464782E-2</v>
      </c>
      <c r="AK95" s="8">
        <f t="shared" si="70"/>
        <v>6.5666145832695269E-2</v>
      </c>
      <c r="AL95" s="8">
        <f t="shared" si="71"/>
        <v>7.6334415108615411E-2</v>
      </c>
      <c r="AM95" s="8">
        <f t="shared" si="72"/>
        <v>7.3071290211532303E-2</v>
      </c>
      <c r="AN95" s="8">
        <f t="shared" si="73"/>
        <v>8.0505302232116896E-2</v>
      </c>
      <c r="AO95" s="8">
        <f t="shared" si="74"/>
        <v>7.0212869951615686E-2</v>
      </c>
      <c r="AP95" s="8">
        <f t="shared" si="75"/>
        <v>6.8499881210557959E-2</v>
      </c>
      <c r="AR95" t="s">
        <v>25</v>
      </c>
      <c r="AT95">
        <f t="shared" si="76"/>
        <v>1</v>
      </c>
      <c r="AU95">
        <f t="shared" si="77"/>
        <v>0.98311982739891068</v>
      </c>
      <c r="AV95">
        <f t="shared" si="78"/>
        <v>0.95635164329881994</v>
      </c>
      <c r="AW95">
        <f t="shared" si="79"/>
        <v>0.95512156679939597</v>
      </c>
      <c r="AX95">
        <f t="shared" si="80"/>
        <v>0.79295898966791123</v>
      </c>
      <c r="AY95">
        <f t="shared" si="81"/>
        <v>0.81928340488071205</v>
      </c>
      <c r="AZ95">
        <f t="shared" si="82"/>
        <v>0.9523860236765348</v>
      </c>
      <c r="BA95">
        <f t="shared" si="83"/>
        <v>0.91167365899710562</v>
      </c>
      <c r="BB95">
        <f t="shared" si="84"/>
        <v>1.0044240801298803</v>
      </c>
      <c r="BC95">
        <f t="shared" si="85"/>
        <v>0.87601059009869486</v>
      </c>
      <c r="BD95">
        <f t="shared" si="86"/>
        <v>0.85463849294726846</v>
      </c>
      <c r="BE95" s="6">
        <f t="shared" si="87"/>
        <v>-1.4536150705273154E-2</v>
      </c>
    </row>
    <row r="96" spans="1:57" x14ac:dyDescent="0.25">
      <c r="B96" t="s">
        <v>26</v>
      </c>
      <c r="D96">
        <v>377438.59191290557</v>
      </c>
      <c r="E96">
        <v>335422.20138111961</v>
      </c>
      <c r="F96">
        <v>352776.17777683935</v>
      </c>
      <c r="G96">
        <v>383831.75955484703</v>
      </c>
      <c r="H96">
        <v>415462.30885398894</v>
      </c>
      <c r="I96">
        <v>473736.55628492014</v>
      </c>
      <c r="J96">
        <v>514139.87564708688</v>
      </c>
      <c r="K96">
        <v>546471.13281855325</v>
      </c>
      <c r="L96">
        <v>546471.13281855325</v>
      </c>
      <c r="M96">
        <v>702824.70941119944</v>
      </c>
      <c r="N96">
        <v>722302.52382871474</v>
      </c>
      <c r="P96" t="s">
        <v>26</v>
      </c>
      <c r="R96" s="9">
        <v>28690.379888474825</v>
      </c>
      <c r="S96" s="9">
        <v>23288.208124974521</v>
      </c>
      <c r="T96" s="9">
        <v>23575.454705147546</v>
      </c>
      <c r="U96" s="9">
        <v>24024.462995927799</v>
      </c>
      <c r="V96" s="9">
        <v>24024.462995927799</v>
      </c>
      <c r="W96" s="9">
        <v>24663.097074414731</v>
      </c>
      <c r="X96" s="9">
        <v>28306.594713889459</v>
      </c>
      <c r="Y96" s="9">
        <v>29695.340540326099</v>
      </c>
      <c r="Z96" s="9">
        <v>31041.28410870659</v>
      </c>
      <c r="AA96" s="9">
        <v>37482.008588000666</v>
      </c>
      <c r="AB96" s="9">
        <v>39112.339295934857</v>
      </c>
      <c r="AD96" t="s">
        <v>26</v>
      </c>
      <c r="AF96" s="8">
        <f t="shared" si="65"/>
        <v>7.6013371454859507E-2</v>
      </c>
      <c r="AG96" s="8">
        <f t="shared" si="66"/>
        <v>6.9429536950994977E-2</v>
      </c>
      <c r="AH96" s="8">
        <f t="shared" si="67"/>
        <v>6.6828363677269062E-2</v>
      </c>
      <c r="AI96" s="8">
        <f t="shared" si="68"/>
        <v>6.2591128529307802E-2</v>
      </c>
      <c r="AJ96" s="8">
        <f t="shared" si="69"/>
        <v>5.7825854437185575E-2</v>
      </c>
      <c r="AK96" s="8">
        <f t="shared" si="70"/>
        <v>5.206078514992532E-2</v>
      </c>
      <c r="AL96" s="8">
        <f t="shared" si="71"/>
        <v>5.5056213405473182E-2</v>
      </c>
      <c r="AM96" s="8">
        <f t="shared" si="72"/>
        <v>5.4340181497173332E-2</v>
      </c>
      <c r="AN96" s="8">
        <f t="shared" si="73"/>
        <v>5.6803154356212512E-2</v>
      </c>
      <c r="AO96" s="8">
        <f t="shared" si="74"/>
        <v>5.3330521943944893E-2</v>
      </c>
      <c r="AP96" s="8">
        <f t="shared" si="75"/>
        <v>5.4149526002777573E-2</v>
      </c>
      <c r="AR96" t="s">
        <v>26</v>
      </c>
      <c r="AT96">
        <f t="shared" si="76"/>
        <v>1</v>
      </c>
      <c r="AU96">
        <f t="shared" si="77"/>
        <v>0.91338583754603841</v>
      </c>
      <c r="AV96">
        <f t="shared" si="78"/>
        <v>0.87916589408160961</v>
      </c>
      <c r="AW96">
        <f t="shared" si="79"/>
        <v>0.82342260751422536</v>
      </c>
      <c r="AX96">
        <f t="shared" si="80"/>
        <v>0.76073266229909853</v>
      </c>
      <c r="AY96">
        <f t="shared" si="81"/>
        <v>0.68488983126924696</v>
      </c>
      <c r="AZ96">
        <f t="shared" si="82"/>
        <v>0.72429642774321989</v>
      </c>
      <c r="BA96">
        <f t="shared" si="83"/>
        <v>0.71487661258971014</v>
      </c>
      <c r="BB96">
        <f t="shared" si="84"/>
        <v>0.74727844942313904</v>
      </c>
      <c r="BC96">
        <f t="shared" si="85"/>
        <v>0.70159395542158254</v>
      </c>
      <c r="BD96">
        <f t="shared" si="86"/>
        <v>0.71236842895376951</v>
      </c>
      <c r="BE96" s="6">
        <f t="shared" si="87"/>
        <v>-2.8763157104623051E-2</v>
      </c>
    </row>
    <row r="97" spans="2:57" x14ac:dyDescent="0.25">
      <c r="B97" t="s">
        <v>27</v>
      </c>
      <c r="D97">
        <v>211318.30344254634</v>
      </c>
      <c r="E97">
        <v>212555.03292210211</v>
      </c>
      <c r="F97">
        <v>217146.93477036411</v>
      </c>
      <c r="G97">
        <v>241266.43134821908</v>
      </c>
      <c r="H97">
        <v>264257.15265346871</v>
      </c>
      <c r="I97">
        <v>321811.55406616721</v>
      </c>
      <c r="J97">
        <v>376844.21546450275</v>
      </c>
      <c r="K97">
        <v>431896.05623483029</v>
      </c>
      <c r="L97">
        <v>431896.05623483029</v>
      </c>
      <c r="M97">
        <v>543342.79041043459</v>
      </c>
      <c r="N97">
        <v>551827.03723671346</v>
      </c>
      <c r="P97" t="s">
        <v>27</v>
      </c>
      <c r="R97" s="9">
        <v>12640.145100391936</v>
      </c>
      <c r="S97" s="9">
        <v>11184.324079659762</v>
      </c>
      <c r="T97" s="9">
        <v>10796.389919516661</v>
      </c>
      <c r="U97" s="9">
        <v>11080.795543089416</v>
      </c>
      <c r="V97" s="9">
        <v>11080.795543089416</v>
      </c>
      <c r="W97" s="9">
        <v>10809.224820586927</v>
      </c>
      <c r="X97" s="9">
        <v>13111.31539370947</v>
      </c>
      <c r="Y97" s="9">
        <v>14973.035687587173</v>
      </c>
      <c r="Z97" s="9">
        <v>15371.343515581342</v>
      </c>
      <c r="AA97" s="9">
        <v>18361.761040442379</v>
      </c>
      <c r="AB97" s="9">
        <v>19034.397769283201</v>
      </c>
      <c r="AD97" t="s">
        <v>27</v>
      </c>
      <c r="AF97" s="8">
        <f t="shared" si="65"/>
        <v>5.9815666198685738E-2</v>
      </c>
      <c r="AG97" s="8">
        <f t="shared" si="66"/>
        <v>5.2618486261666791E-2</v>
      </c>
      <c r="AH97" s="8">
        <f t="shared" si="67"/>
        <v>4.9719283078685839E-2</v>
      </c>
      <c r="AI97" s="8">
        <f t="shared" si="68"/>
        <v>4.5927630632943459E-2</v>
      </c>
      <c r="AJ97" s="8">
        <f t="shared" si="69"/>
        <v>4.1931866107783732E-2</v>
      </c>
      <c r="AK97" s="8">
        <f t="shared" si="70"/>
        <v>3.3588678479718158E-2</v>
      </c>
      <c r="AL97" s="8">
        <f t="shared" si="71"/>
        <v>3.4792401888266496E-2</v>
      </c>
      <c r="AM97" s="8">
        <f t="shared" si="72"/>
        <v>3.4668146354747083E-2</v>
      </c>
      <c r="AN97" s="8">
        <f t="shared" si="73"/>
        <v>3.5590377114311143E-2</v>
      </c>
      <c r="AO97" s="8">
        <f t="shared" si="74"/>
        <v>3.3794064013570747E-2</v>
      </c>
      <c r="AP97" s="8">
        <f t="shared" si="75"/>
        <v>3.4493412763170112E-2</v>
      </c>
      <c r="AR97" t="s">
        <v>27</v>
      </c>
      <c r="AT97">
        <f t="shared" si="76"/>
        <v>1</v>
      </c>
      <c r="AU97">
        <f t="shared" si="77"/>
        <v>0.87967734216797733</v>
      </c>
      <c r="AV97">
        <f t="shared" si="78"/>
        <v>0.8312083813216522</v>
      </c>
      <c r="AW97">
        <f t="shared" si="79"/>
        <v>0.76781942844853868</v>
      </c>
      <c r="AX97">
        <f t="shared" si="80"/>
        <v>0.70101812405635389</v>
      </c>
      <c r="AY97">
        <f t="shared" si="81"/>
        <v>0.56153647721900923</v>
      </c>
      <c r="AZ97">
        <f t="shared" si="82"/>
        <v>0.58166035922259696</v>
      </c>
      <c r="BA97">
        <f t="shared" si="83"/>
        <v>0.57958305169739643</v>
      </c>
      <c r="BB97">
        <f t="shared" si="84"/>
        <v>0.59500093163040169</v>
      </c>
      <c r="BC97">
        <f t="shared" si="85"/>
        <v>0.56497011838536149</v>
      </c>
      <c r="BD97">
        <f t="shared" si="86"/>
        <v>0.57666185056930785</v>
      </c>
      <c r="BE97" s="6">
        <f t="shared" si="87"/>
        <v>-4.2333814943069217E-2</v>
      </c>
    </row>
    <row r="98" spans="2:57" x14ac:dyDescent="0.25">
      <c r="B98" t="s">
        <v>28</v>
      </c>
      <c r="D98">
        <v>248722.24878709926</v>
      </c>
      <c r="E98">
        <v>246642.24350563667</v>
      </c>
      <c r="F98">
        <v>267210.8658645486</v>
      </c>
      <c r="G98">
        <v>273784.72771924932</v>
      </c>
      <c r="H98">
        <v>279397.76558839605</v>
      </c>
      <c r="I98">
        <v>351472.59371177747</v>
      </c>
      <c r="J98">
        <v>348872.14233305649</v>
      </c>
      <c r="K98">
        <v>375435.90303722321</v>
      </c>
      <c r="L98">
        <v>375435.90303722321</v>
      </c>
      <c r="M98">
        <v>485286.1317136549</v>
      </c>
      <c r="N98">
        <v>523710.8249104328</v>
      </c>
      <c r="P98" t="s">
        <v>28</v>
      </c>
      <c r="R98" s="9">
        <v>16019.687656910917</v>
      </c>
      <c r="S98" s="9">
        <v>13555.723430427439</v>
      </c>
      <c r="T98" s="9">
        <v>14078.518014601881</v>
      </c>
      <c r="U98" s="9">
        <v>13549.960341830552</v>
      </c>
      <c r="V98" s="9">
        <v>13549.960341830552</v>
      </c>
      <c r="W98" s="9">
        <v>13203.805521188904</v>
      </c>
      <c r="X98" s="9">
        <v>18752.919365120499</v>
      </c>
      <c r="Y98" s="9">
        <v>19381.503090601447</v>
      </c>
      <c r="Z98" s="9">
        <v>19970.727646609412</v>
      </c>
      <c r="AA98" s="9">
        <v>24816.287503294607</v>
      </c>
      <c r="AB98" s="9">
        <v>25382.477027193978</v>
      </c>
      <c r="AD98" t="s">
        <v>28</v>
      </c>
      <c r="AF98" s="8">
        <f t="shared" si="65"/>
        <v>6.4407939921061974E-2</v>
      </c>
      <c r="AG98" s="8">
        <f t="shared" si="66"/>
        <v>5.4961077379745947E-2</v>
      </c>
      <c r="AH98" s="8">
        <f t="shared" si="67"/>
        <v>5.2686921877414965E-2</v>
      </c>
      <c r="AI98" s="8">
        <f t="shared" si="68"/>
        <v>4.9491293596643809E-2</v>
      </c>
      <c r="AJ98" s="8">
        <f t="shared" si="69"/>
        <v>4.8497024710613179E-2</v>
      </c>
      <c r="AK98" s="8">
        <f t="shared" si="70"/>
        <v>3.7567098423658567E-2</v>
      </c>
      <c r="AL98" s="8">
        <f t="shared" si="71"/>
        <v>5.3752985949843249E-2</v>
      </c>
      <c r="AM98" s="8">
        <f t="shared" si="72"/>
        <v>5.1624000085787845E-2</v>
      </c>
      <c r="AN98" s="8">
        <f t="shared" si="73"/>
        <v>5.3193441237369833E-2</v>
      </c>
      <c r="AO98" s="8">
        <f t="shared" si="74"/>
        <v>5.1137433941626752E-2</v>
      </c>
      <c r="AP98" s="8">
        <f t="shared" si="75"/>
        <v>4.8466588468044351E-2</v>
      </c>
      <c r="AR98" t="s">
        <v>28</v>
      </c>
      <c r="AT98">
        <f t="shared" si="76"/>
        <v>1</v>
      </c>
      <c r="AU98">
        <f t="shared" si="77"/>
        <v>0.85332767120181063</v>
      </c>
      <c r="AV98">
        <f t="shared" si="78"/>
        <v>0.81801905078764781</v>
      </c>
      <c r="AW98">
        <f t="shared" si="79"/>
        <v>0.76840361075513475</v>
      </c>
      <c r="AX98">
        <f t="shared" si="80"/>
        <v>0.75296655614278107</v>
      </c>
      <c r="AY98">
        <f t="shared" si="81"/>
        <v>0.58326812609905865</v>
      </c>
      <c r="AZ98">
        <f t="shared" si="82"/>
        <v>0.8345708000554376</v>
      </c>
      <c r="BA98">
        <f t="shared" si="83"/>
        <v>0.80151608868499669</v>
      </c>
      <c r="BB98">
        <f t="shared" si="84"/>
        <v>0.825883288652974</v>
      </c>
      <c r="BC98">
        <f t="shared" si="85"/>
        <v>0.79396164516829004</v>
      </c>
      <c r="BD98">
        <f t="shared" si="86"/>
        <v>0.75249400194207017</v>
      </c>
      <c r="BE98" s="6">
        <f t="shared" si="87"/>
        <v>-2.4750599805792983E-2</v>
      </c>
    </row>
    <row r="99" spans="2:57" x14ac:dyDescent="0.25">
      <c r="B99" t="s">
        <v>29</v>
      </c>
      <c r="D99">
        <v>95130.94386429018</v>
      </c>
      <c r="E99">
        <v>86349.648359765051</v>
      </c>
      <c r="F99">
        <v>89336.70578298255</v>
      </c>
      <c r="G99">
        <v>89011.30974284788</v>
      </c>
      <c r="H99">
        <v>83503.50743908892</v>
      </c>
      <c r="I99">
        <v>81127.332309774021</v>
      </c>
      <c r="J99">
        <v>78308.849662399007</v>
      </c>
      <c r="K99">
        <v>89315.188829069681</v>
      </c>
      <c r="L99">
        <v>89315.188829069681</v>
      </c>
      <c r="M99">
        <v>102795.38516401964</v>
      </c>
      <c r="N99">
        <v>101041.85100219204</v>
      </c>
      <c r="P99" t="s">
        <v>29</v>
      </c>
      <c r="R99" s="9">
        <v>7052.1253365658904</v>
      </c>
      <c r="S99" s="9">
        <v>5969.0904236081969</v>
      </c>
      <c r="T99" s="9">
        <v>5955.0457878126472</v>
      </c>
      <c r="U99" s="9">
        <v>5609.5178027011652</v>
      </c>
      <c r="V99" s="9">
        <v>5609.5178027011652</v>
      </c>
      <c r="W99" s="9">
        <v>5135.6375145916436</v>
      </c>
      <c r="X99" s="9">
        <v>4614.0826798809157</v>
      </c>
      <c r="Y99" s="9">
        <v>4986.2983079395635</v>
      </c>
      <c r="Z99" s="9">
        <v>4720.7132664500396</v>
      </c>
      <c r="AA99" s="9">
        <v>5943.1172014182312</v>
      </c>
      <c r="AB99" s="9">
        <v>5626.0051080608591</v>
      </c>
      <c r="AD99" t="s">
        <v>29</v>
      </c>
      <c r="AF99" s="8">
        <f t="shared" si="65"/>
        <v>7.4130719722766095E-2</v>
      </c>
      <c r="AG99" s="8">
        <f t="shared" si="66"/>
        <v>6.9126980097692178E-2</v>
      </c>
      <c r="AH99" s="8">
        <f t="shared" si="67"/>
        <v>6.6658443868287384E-2</v>
      </c>
      <c r="AI99" s="8">
        <f t="shared" si="68"/>
        <v>6.3020281567667799E-2</v>
      </c>
      <c r="AJ99" s="8">
        <f t="shared" si="69"/>
        <v>6.7177032135961365E-2</v>
      </c>
      <c r="AK99" s="8">
        <f t="shared" si="70"/>
        <v>6.3303419062047908E-2</v>
      </c>
      <c r="AL99" s="8">
        <f t="shared" si="71"/>
        <v>5.8921599535338681E-2</v>
      </c>
      <c r="AM99" s="8">
        <f t="shared" si="72"/>
        <v>5.5828111358329886E-2</v>
      </c>
      <c r="AN99" s="8">
        <f t="shared" si="73"/>
        <v>5.2854540513646374E-2</v>
      </c>
      <c r="AO99" s="8">
        <f t="shared" si="74"/>
        <v>5.7815019535511568E-2</v>
      </c>
      <c r="AP99" s="8">
        <f t="shared" si="75"/>
        <v>5.5679948974200866E-2</v>
      </c>
      <c r="AR99" t="s">
        <v>29</v>
      </c>
      <c r="AT99">
        <f t="shared" si="76"/>
        <v>1</v>
      </c>
      <c r="AU99">
        <f t="shared" si="77"/>
        <v>0.93250113254279887</v>
      </c>
      <c r="AV99">
        <f t="shared" si="78"/>
        <v>0.89920135832454462</v>
      </c>
      <c r="AW99">
        <f t="shared" si="79"/>
        <v>0.85012369775109309</v>
      </c>
      <c r="AX99">
        <f t="shared" si="80"/>
        <v>0.90619695029523362</v>
      </c>
      <c r="AY99">
        <f t="shared" si="81"/>
        <v>0.8539431331408881</v>
      </c>
      <c r="AZ99">
        <f t="shared" si="82"/>
        <v>0.79483377142018252</v>
      </c>
      <c r="BA99">
        <f t="shared" si="83"/>
        <v>0.75310359277659433</v>
      </c>
      <c r="BB99">
        <f t="shared" si="84"/>
        <v>0.71299106107847965</v>
      </c>
      <c r="BC99">
        <f t="shared" si="85"/>
        <v>0.77990635665926422</v>
      </c>
      <c r="BD99">
        <f t="shared" si="86"/>
        <v>0.75110492900153425</v>
      </c>
      <c r="BE99" s="6">
        <f t="shared" si="87"/>
        <v>-2.4889507099846574E-2</v>
      </c>
    </row>
    <row r="100" spans="2:57" x14ac:dyDescent="0.25">
      <c r="B100" t="s">
        <v>30</v>
      </c>
      <c r="D100">
        <v>15488847.260642437</v>
      </c>
      <c r="E100">
        <v>16239806.160484729</v>
      </c>
      <c r="F100">
        <v>17075336.356023785</v>
      </c>
      <c r="G100">
        <v>19110054.200175211</v>
      </c>
      <c r="H100">
        <v>22714655.784991205</v>
      </c>
      <c r="I100">
        <v>26920878.710370254</v>
      </c>
      <c r="J100">
        <v>30176444.482231513</v>
      </c>
      <c r="K100">
        <v>34080940.250827484</v>
      </c>
      <c r="L100">
        <v>34080940.250827484</v>
      </c>
      <c r="M100">
        <v>38700191.240067787</v>
      </c>
      <c r="N100">
        <v>41099584.882079996</v>
      </c>
      <c r="P100" t="s">
        <v>30</v>
      </c>
      <c r="R100" s="9">
        <v>1288897.8057417052</v>
      </c>
      <c r="S100" s="9">
        <v>1344964.0846875717</v>
      </c>
      <c r="T100" s="9">
        <v>1399342.134217676</v>
      </c>
      <c r="U100" s="9">
        <v>1568752.7162643608</v>
      </c>
      <c r="V100" s="9">
        <v>1568752.7162643608</v>
      </c>
      <c r="W100" s="9">
        <v>1863118.8794843093</v>
      </c>
      <c r="X100" s="9">
        <v>2465834.8826861689</v>
      </c>
      <c r="Y100" s="9">
        <v>2796757.5579429404</v>
      </c>
      <c r="Z100" s="9">
        <v>3047029.4809531542</v>
      </c>
      <c r="AA100" s="9">
        <v>3135449.5386796244</v>
      </c>
      <c r="AB100" s="9">
        <v>3326278.9510063082</v>
      </c>
      <c r="AD100" t="s">
        <v>30</v>
      </c>
      <c r="AF100" s="8">
        <f t="shared" si="65"/>
        <v>8.3214572656857944E-2</v>
      </c>
      <c r="AG100" s="8">
        <f t="shared" si="66"/>
        <v>8.2818974031856729E-2</v>
      </c>
      <c r="AH100" s="8">
        <f t="shared" si="67"/>
        <v>8.1951072883200943E-2</v>
      </c>
      <c r="AI100" s="8">
        <f t="shared" si="68"/>
        <v>8.209043783088682E-2</v>
      </c>
      <c r="AJ100" s="8">
        <f t="shared" si="69"/>
        <v>6.9063459781808362E-2</v>
      </c>
      <c r="AK100" s="8">
        <f t="shared" si="70"/>
        <v>6.9207209004162745E-2</v>
      </c>
      <c r="AL100" s="8">
        <f t="shared" si="71"/>
        <v>8.1713897213374534E-2</v>
      </c>
      <c r="AM100" s="8">
        <f t="shared" si="72"/>
        <v>8.2062218276828067E-2</v>
      </c>
      <c r="AN100" s="8">
        <f t="shared" si="73"/>
        <v>8.9405675387115302E-2</v>
      </c>
      <c r="AO100" s="8">
        <f t="shared" si="74"/>
        <v>8.1018967560898603E-2</v>
      </c>
      <c r="AP100" s="8">
        <f t="shared" si="75"/>
        <v>8.0932178768954255E-2</v>
      </c>
      <c r="AR100" t="s">
        <v>30</v>
      </c>
      <c r="AT100">
        <f t="shared" si="76"/>
        <v>1</v>
      </c>
      <c r="AU100">
        <f t="shared" si="77"/>
        <v>0.9952460415000568</v>
      </c>
      <c r="AV100">
        <f t="shared" si="78"/>
        <v>0.98481636408965112</v>
      </c>
      <c r="AW100">
        <f t="shared" si="79"/>
        <v>0.98649113021818202</v>
      </c>
      <c r="AX100">
        <f t="shared" si="80"/>
        <v>0.82994429433168093</v>
      </c>
      <c r="AY100">
        <f t="shared" si="81"/>
        <v>0.8316717468410767</v>
      </c>
      <c r="AZ100">
        <f t="shared" si="82"/>
        <v>0.98196619419447639</v>
      </c>
      <c r="BA100">
        <f t="shared" si="83"/>
        <v>0.98615201228297233</v>
      </c>
      <c r="BB100">
        <f t="shared" si="84"/>
        <v>1.0743992612422211</v>
      </c>
      <c r="BC100">
        <f t="shared" si="85"/>
        <v>0.97361513703839953</v>
      </c>
      <c r="BD100">
        <f t="shared" si="86"/>
        <v>0.97257218519507005</v>
      </c>
      <c r="BE100" s="6">
        <f t="shared" si="87"/>
        <v>-2.7427814804929949E-3</v>
      </c>
    </row>
    <row r="101" spans="2:57" x14ac:dyDescent="0.25">
      <c r="B101" t="s">
        <v>31</v>
      </c>
      <c r="D101">
        <v>306299.5357102587</v>
      </c>
      <c r="E101">
        <v>330736.30526422517</v>
      </c>
      <c r="F101">
        <v>337281.86212886078</v>
      </c>
      <c r="G101">
        <v>365033.679831377</v>
      </c>
      <c r="H101">
        <v>392975.40203009825</v>
      </c>
      <c r="I101">
        <v>777455.45396668487</v>
      </c>
      <c r="J101">
        <v>828602.90444560349</v>
      </c>
      <c r="K101">
        <v>905526.15809806273</v>
      </c>
      <c r="L101">
        <v>905526.15809806273</v>
      </c>
      <c r="M101">
        <v>903076.02122066193</v>
      </c>
      <c r="N101">
        <v>1084528.8283022381</v>
      </c>
      <c r="P101" t="s">
        <v>31</v>
      </c>
      <c r="R101" s="9">
        <v>21284.221790031606</v>
      </c>
      <c r="S101" s="9">
        <v>22863.008376312777</v>
      </c>
      <c r="T101" s="9">
        <v>23625.623496090735</v>
      </c>
      <c r="U101" s="9">
        <v>25231.411172825679</v>
      </c>
      <c r="V101" s="9">
        <v>25231.411172825679</v>
      </c>
      <c r="W101" s="9">
        <v>26657.67505303564</v>
      </c>
      <c r="X101" s="9">
        <v>57564.095953629432</v>
      </c>
      <c r="Y101" s="9">
        <v>62108.415581151472</v>
      </c>
      <c r="Z101" s="9">
        <v>67625.753036946102</v>
      </c>
      <c r="AA101" s="9">
        <v>59506.223329996021</v>
      </c>
      <c r="AB101" s="9">
        <v>71418.19382297057</v>
      </c>
      <c r="AD101" t="s">
        <v>31</v>
      </c>
      <c r="AF101" s="8">
        <f t="shared" si="65"/>
        <v>6.948826004805056E-2</v>
      </c>
      <c r="AG101" s="8">
        <f t="shared" si="66"/>
        <v>6.9127604113638275E-2</v>
      </c>
      <c r="AH101" s="8">
        <f t="shared" si="67"/>
        <v>7.0047121262229062E-2</v>
      </c>
      <c r="AI101" s="8">
        <f t="shared" si="68"/>
        <v>6.9120775881505045E-2</v>
      </c>
      <c r="AJ101" s="8">
        <f t="shared" si="69"/>
        <v>6.4206082728030869E-2</v>
      </c>
      <c r="AK101" s="8">
        <f t="shared" si="70"/>
        <v>3.428836329724682E-2</v>
      </c>
      <c r="AL101" s="8">
        <f t="shared" si="71"/>
        <v>6.9471269826339874E-2</v>
      </c>
      <c r="AM101" s="8">
        <f t="shared" si="72"/>
        <v>6.8588207006191781E-2</v>
      </c>
      <c r="AN101" s="8">
        <f t="shared" si="73"/>
        <v>7.4681170093401833E-2</v>
      </c>
      <c r="AO101" s="8">
        <f t="shared" si="74"/>
        <v>6.5892817361669256E-2</v>
      </c>
      <c r="AP101" s="8">
        <f t="shared" si="75"/>
        <v>6.5851816898930451E-2</v>
      </c>
      <c r="AR101" t="s">
        <v>31</v>
      </c>
      <c r="AT101">
        <f t="shared" si="76"/>
        <v>1</v>
      </c>
      <c r="AU101">
        <f t="shared" si="77"/>
        <v>0.99480982925514472</v>
      </c>
      <c r="AV101">
        <f t="shared" si="78"/>
        <v>1.0080425270943905</v>
      </c>
      <c r="AW101">
        <f t="shared" si="79"/>
        <v>0.99471156471191824</v>
      </c>
      <c r="AX101">
        <f t="shared" si="80"/>
        <v>0.92398460809974081</v>
      </c>
      <c r="AY101">
        <f t="shared" si="81"/>
        <v>0.49344109743914583</v>
      </c>
      <c r="AZ101">
        <f t="shared" si="82"/>
        <v>0.99975549507644978</v>
      </c>
      <c r="BA101">
        <f t="shared" si="83"/>
        <v>0.98704740856604556</v>
      </c>
      <c r="BB101">
        <f t="shared" si="84"/>
        <v>1.0747307536806998</v>
      </c>
      <c r="BC101">
        <f t="shared" si="85"/>
        <v>0.94825827148506692</v>
      </c>
      <c r="BD101">
        <f t="shared" si="86"/>
        <v>0.94766823710069104</v>
      </c>
      <c r="BE101" s="6">
        <f t="shared" si="87"/>
        <v>-5.2331762899308961E-3</v>
      </c>
    </row>
    <row r="102" spans="2:57" x14ac:dyDescent="0.25">
      <c r="B102" t="s">
        <v>32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P102" t="s">
        <v>32</v>
      </c>
      <c r="R102" s="9">
        <v>64.675334996493817</v>
      </c>
      <c r="S102" s="9">
        <v>57.197535976390427</v>
      </c>
      <c r="T102" s="9">
        <v>58.260559790230047</v>
      </c>
      <c r="U102" s="9">
        <v>62.803860939862489</v>
      </c>
      <c r="V102" s="9">
        <v>62.803860939862489</v>
      </c>
      <c r="W102" s="9">
        <v>68.551816052634109</v>
      </c>
      <c r="X102" s="9">
        <v>133.09517043499758</v>
      </c>
      <c r="Y102" s="9">
        <v>135.41042536127452</v>
      </c>
      <c r="Z102" s="9">
        <v>142.28836934773162</v>
      </c>
      <c r="AA102" s="9">
        <v>157.66493548161901</v>
      </c>
      <c r="AB102" s="9">
        <v>166.38888798978016</v>
      </c>
      <c r="AD102" t="s">
        <v>32</v>
      </c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8"/>
      <c r="AR102" t="s">
        <v>32</v>
      </c>
      <c r="BE102" s="6">
        <f t="shared" si="87"/>
        <v>0</v>
      </c>
    </row>
    <row r="103" spans="2:57" x14ac:dyDescent="0.25">
      <c r="B103" t="s">
        <v>33</v>
      </c>
      <c r="D103">
        <v>319184.38845846808</v>
      </c>
      <c r="E103">
        <v>292450.13544445689</v>
      </c>
      <c r="F103">
        <v>310972.5124460333</v>
      </c>
      <c r="G103">
        <v>327509.27593373228</v>
      </c>
      <c r="H103">
        <v>270192.39207519742</v>
      </c>
      <c r="I103">
        <v>251366.19117652354</v>
      </c>
      <c r="J103">
        <v>165179.90834954655</v>
      </c>
      <c r="K103">
        <v>169052.06716288481</v>
      </c>
      <c r="L103">
        <v>169052.06716288481</v>
      </c>
      <c r="M103">
        <v>275130.31061291206</v>
      </c>
      <c r="N103">
        <v>307188.64114758576</v>
      </c>
      <c r="P103" t="s">
        <v>33</v>
      </c>
      <c r="R103" s="9">
        <v>17399.15256247099</v>
      </c>
      <c r="S103" s="9">
        <v>14373.484152725925</v>
      </c>
      <c r="T103" s="9">
        <v>14792.350485596831</v>
      </c>
      <c r="U103" s="9">
        <v>14888.711667866355</v>
      </c>
      <c r="V103" s="9">
        <v>14888.711667866355</v>
      </c>
      <c r="W103" s="9">
        <v>10692.042649607367</v>
      </c>
      <c r="X103" s="9">
        <v>5888.786192094266</v>
      </c>
      <c r="Y103" s="9">
        <v>5316.3878492048625</v>
      </c>
      <c r="Z103" s="9">
        <v>5741.9575020254415</v>
      </c>
      <c r="AA103" s="9">
        <v>7713.5860464755397</v>
      </c>
      <c r="AB103" s="9">
        <v>8158.9737882558593</v>
      </c>
      <c r="AD103" t="s">
        <v>33</v>
      </c>
      <c r="AF103" s="8">
        <f t="shared" si="65"/>
        <v>5.4511289372584551E-2</v>
      </c>
      <c r="AG103" s="8">
        <f t="shared" si="66"/>
        <v>4.9148495455068053E-2</v>
      </c>
      <c r="AH103" s="8">
        <f t="shared" si="67"/>
        <v>4.7568032200800775E-2</v>
      </c>
      <c r="AI103" s="8">
        <f t="shared" si="68"/>
        <v>4.5460427419707385E-2</v>
      </c>
      <c r="AJ103" s="8">
        <f t="shared" si="69"/>
        <v>5.5104111383427364E-2</v>
      </c>
      <c r="AK103" s="8">
        <f t="shared" si="70"/>
        <v>4.2535722881279651E-2</v>
      </c>
      <c r="AL103" s="8">
        <f t="shared" si="71"/>
        <v>3.5650741370025905E-2</v>
      </c>
      <c r="AM103" s="8">
        <f t="shared" si="72"/>
        <v>3.1448227391874625E-2</v>
      </c>
      <c r="AN103" s="8">
        <f t="shared" si="73"/>
        <v>3.3965615436650998E-2</v>
      </c>
      <c r="AO103" s="8">
        <f t="shared" si="74"/>
        <v>2.8036118700596326E-2</v>
      </c>
      <c r="AP103" s="8">
        <f t="shared" si="75"/>
        <v>2.6560141539660513E-2</v>
      </c>
      <c r="AR103" t="s">
        <v>33</v>
      </c>
      <c r="AT103">
        <f t="shared" si="76"/>
        <v>1</v>
      </c>
      <c r="AU103">
        <f t="shared" si="77"/>
        <v>0.90162049037472192</v>
      </c>
      <c r="AV103">
        <f t="shared" si="78"/>
        <v>0.87262717041369853</v>
      </c>
      <c r="AW103">
        <f t="shared" si="79"/>
        <v>0.83396353201234075</v>
      </c>
      <c r="AX103">
        <f t="shared" si="80"/>
        <v>1.0108752153483451</v>
      </c>
      <c r="AY103">
        <f t="shared" si="81"/>
        <v>0.78031034251543885</v>
      </c>
      <c r="AZ103">
        <f t="shared" si="82"/>
        <v>0.65400656965483173</v>
      </c>
      <c r="BA103">
        <f t="shared" si="83"/>
        <v>0.57691219110459957</v>
      </c>
      <c r="BB103">
        <f t="shared" si="84"/>
        <v>0.62309323128455252</v>
      </c>
      <c r="BC103">
        <f t="shared" si="85"/>
        <v>0.51431765829220277</v>
      </c>
      <c r="BD103">
        <f t="shared" si="86"/>
        <v>0.48724111730548142</v>
      </c>
      <c r="BE103" s="6">
        <f t="shared" si="87"/>
        <v>-5.1275888269451862E-2</v>
      </c>
    </row>
    <row r="104" spans="2:57" x14ac:dyDescent="0.25">
      <c r="B104" t="s">
        <v>34</v>
      </c>
      <c r="D104">
        <v>96512.149727223208</v>
      </c>
      <c r="E104">
        <v>93025.224910113175</v>
      </c>
      <c r="F104">
        <v>96816.178368678637</v>
      </c>
      <c r="G104">
        <v>103041.8293043974</v>
      </c>
      <c r="H104">
        <v>98412.901685930847</v>
      </c>
      <c r="I104">
        <v>101702.44068061796</v>
      </c>
      <c r="J104">
        <v>153354.40673132666</v>
      </c>
      <c r="K104">
        <v>161020.91932011009</v>
      </c>
      <c r="L104">
        <v>161020.91932011009</v>
      </c>
      <c r="M104">
        <v>127210.89869729026</v>
      </c>
      <c r="N104">
        <v>137460.83537816574</v>
      </c>
      <c r="P104" t="s">
        <v>34</v>
      </c>
      <c r="R104" s="9">
        <v>5833.5276317777334</v>
      </c>
      <c r="S104" s="9">
        <v>5386.6620005668237</v>
      </c>
      <c r="T104" s="9">
        <v>5474.2965446154813</v>
      </c>
      <c r="U104" s="9">
        <v>5707.5433058304989</v>
      </c>
      <c r="V104" s="9">
        <v>5707.5433058304989</v>
      </c>
      <c r="W104" s="9">
        <v>5350.0688043759346</v>
      </c>
      <c r="X104" s="9">
        <v>7251.6983308159288</v>
      </c>
      <c r="Y104" s="9">
        <v>7228.7547856613537</v>
      </c>
      <c r="Z104" s="9">
        <v>6008.8849447852172</v>
      </c>
      <c r="AA104" s="9">
        <v>6962.8346890423545</v>
      </c>
      <c r="AB104" s="9">
        <v>7342.3877375349248</v>
      </c>
      <c r="AD104" t="s">
        <v>34</v>
      </c>
      <c r="AF104" s="8">
        <f t="shared" si="65"/>
        <v>6.0443453474669298E-2</v>
      </c>
      <c r="AG104" s="8">
        <f t="shared" si="66"/>
        <v>5.7905390777305353E-2</v>
      </c>
      <c r="AH104" s="8">
        <f t="shared" si="67"/>
        <v>5.6543200081387343E-2</v>
      </c>
      <c r="AI104" s="8">
        <f t="shared" si="68"/>
        <v>5.5390547162839671E-2</v>
      </c>
      <c r="AJ104" s="8">
        <f t="shared" si="69"/>
        <v>5.7995884767682367E-2</v>
      </c>
      <c r="AK104" s="8">
        <f t="shared" si="70"/>
        <v>5.2605117129657333E-2</v>
      </c>
      <c r="AL104" s="8">
        <f t="shared" si="71"/>
        <v>4.7287185842143649E-2</v>
      </c>
      <c r="AM104" s="8">
        <f t="shared" si="72"/>
        <v>4.4893264901131054E-2</v>
      </c>
      <c r="AN104" s="8">
        <f t="shared" si="73"/>
        <v>3.7317417948903489E-2</v>
      </c>
      <c r="AO104" s="8">
        <f t="shared" si="74"/>
        <v>5.4734576678143305E-2</v>
      </c>
      <c r="AP104" s="8">
        <f t="shared" si="75"/>
        <v>5.3414397761627375E-2</v>
      </c>
      <c r="AR104" t="s">
        <v>34</v>
      </c>
      <c r="AT104">
        <f t="shared" si="76"/>
        <v>1</v>
      </c>
      <c r="AU104">
        <f t="shared" si="77"/>
        <v>0.95800930371346837</v>
      </c>
      <c r="AV104">
        <f t="shared" si="78"/>
        <v>0.93547269110100606</v>
      </c>
      <c r="AW104">
        <f t="shared" si="79"/>
        <v>0.91640275296402107</v>
      </c>
      <c r="AX104">
        <f t="shared" si="80"/>
        <v>0.95950647148226464</v>
      </c>
      <c r="AY104">
        <f t="shared" si="81"/>
        <v>0.87031951527559781</v>
      </c>
      <c r="AZ104">
        <f t="shared" si="82"/>
        <v>0.78233759197695096</v>
      </c>
      <c r="BA104">
        <f t="shared" si="83"/>
        <v>0.74273163296245093</v>
      </c>
      <c r="BB104">
        <f t="shared" si="84"/>
        <v>0.61739387483116781</v>
      </c>
      <c r="BC104">
        <f t="shared" si="85"/>
        <v>0.90555012216635711</v>
      </c>
      <c r="BD104">
        <f t="shared" si="86"/>
        <v>0.88370856877018666</v>
      </c>
      <c r="BE104" s="6">
        <f t="shared" si="87"/>
        <v>-1.1629143122981333E-2</v>
      </c>
    </row>
    <row r="105" spans="2:57" x14ac:dyDescent="0.25">
      <c r="B105" t="s">
        <v>35</v>
      </c>
      <c r="D105">
        <v>119078.72073085983</v>
      </c>
      <c r="E105">
        <v>129584.0526606831</v>
      </c>
      <c r="F105">
        <v>139702.29365511544</v>
      </c>
      <c r="G105">
        <v>155615.19608778245</v>
      </c>
      <c r="H105">
        <v>167369.47410808955</v>
      </c>
      <c r="I105">
        <v>250370.11473874701</v>
      </c>
      <c r="J105">
        <v>273487.60762729007</v>
      </c>
      <c r="K105">
        <v>327617.9587060319</v>
      </c>
      <c r="L105">
        <v>327617.9587060319</v>
      </c>
      <c r="M105">
        <v>436047.69049555459</v>
      </c>
      <c r="N105">
        <v>516439.48963289947</v>
      </c>
      <c r="P105" t="s">
        <v>35</v>
      </c>
      <c r="R105" s="9">
        <v>5419.2316446069199</v>
      </c>
      <c r="S105" s="9">
        <v>5473.2543929881795</v>
      </c>
      <c r="T105" s="9">
        <v>5731.3641445375697</v>
      </c>
      <c r="U105" s="9">
        <v>6192.9774946167308</v>
      </c>
      <c r="V105" s="9">
        <v>6192.9774946167308</v>
      </c>
      <c r="W105" s="9">
        <v>6108.146229101877</v>
      </c>
      <c r="X105" s="9">
        <v>10917.147822507761</v>
      </c>
      <c r="Y105" s="9">
        <v>12825.424515238703</v>
      </c>
      <c r="Z105" s="9">
        <v>13707.304966880498</v>
      </c>
      <c r="AA105" s="9">
        <v>18300.49891720312</v>
      </c>
      <c r="AB105" s="9">
        <v>21702.025999272108</v>
      </c>
      <c r="AD105" t="s">
        <v>35</v>
      </c>
      <c r="AF105" s="8">
        <f t="shared" si="65"/>
        <v>4.5509656228633802E-2</v>
      </c>
      <c r="AG105" s="8">
        <f t="shared" si="66"/>
        <v>4.2237098474763257E-2</v>
      </c>
      <c r="AH105" s="8">
        <f t="shared" si="67"/>
        <v>4.1025555089930381E-2</v>
      </c>
      <c r="AI105" s="8">
        <f t="shared" si="68"/>
        <v>3.9796739973410281E-2</v>
      </c>
      <c r="AJ105" s="8">
        <f t="shared" si="69"/>
        <v>3.7001833982086958E-2</v>
      </c>
      <c r="AK105" s="8">
        <f t="shared" si="70"/>
        <v>2.4396466948443614E-2</v>
      </c>
      <c r="AL105" s="8">
        <f t="shared" si="71"/>
        <v>3.9918254129399859E-2</v>
      </c>
      <c r="AM105" s="8">
        <f t="shared" si="72"/>
        <v>3.9147501455336332E-2</v>
      </c>
      <c r="AN105" s="8">
        <f t="shared" si="73"/>
        <v>4.1839296664380708E-2</v>
      </c>
      <c r="AO105" s="8">
        <f t="shared" si="74"/>
        <v>4.196903071864725E-2</v>
      </c>
      <c r="AP105" s="8">
        <f t="shared" si="75"/>
        <v>4.2022398431805733E-2</v>
      </c>
      <c r="AR105" t="s">
        <v>35</v>
      </c>
      <c r="AT105">
        <f t="shared" si="76"/>
        <v>1</v>
      </c>
      <c r="AU105">
        <f t="shared" si="77"/>
        <v>0.92809091465271243</v>
      </c>
      <c r="AV105">
        <f t="shared" si="78"/>
        <v>0.90146923729381834</v>
      </c>
      <c r="AW105">
        <f t="shared" si="79"/>
        <v>0.87446804197942796</v>
      </c>
      <c r="AX105">
        <f t="shared" si="80"/>
        <v>0.81305457013771321</v>
      </c>
      <c r="AY105">
        <f t="shared" si="81"/>
        <v>0.53607231893555429</v>
      </c>
      <c r="AZ105">
        <f t="shared" si="82"/>
        <v>0.8771381161144447</v>
      </c>
      <c r="BA105">
        <f t="shared" si="83"/>
        <v>0.86020209114885549</v>
      </c>
      <c r="BB105">
        <f t="shared" si="84"/>
        <v>0.91934987278713454</v>
      </c>
      <c r="BC105">
        <f t="shared" si="85"/>
        <v>0.92220056569535547</v>
      </c>
      <c r="BD105">
        <f t="shared" si="86"/>
        <v>0.92337323359885204</v>
      </c>
      <c r="BE105" s="6">
        <f t="shared" si="87"/>
        <v>-7.6626766401147964E-3</v>
      </c>
    </row>
    <row r="106" spans="2:57" x14ac:dyDescent="0.25">
      <c r="B106" t="s">
        <v>36</v>
      </c>
      <c r="D106">
        <v>802200.7669973888</v>
      </c>
      <c r="E106">
        <v>862579.30641849083</v>
      </c>
      <c r="F106">
        <v>869661.41813257406</v>
      </c>
      <c r="G106">
        <v>906832.20360359829</v>
      </c>
      <c r="H106">
        <v>1011552.872505162</v>
      </c>
      <c r="I106">
        <v>1077126.4309327465</v>
      </c>
      <c r="J106">
        <v>1173264.41759622</v>
      </c>
      <c r="K106">
        <v>1237850.9673490333</v>
      </c>
      <c r="L106">
        <v>1237850.9673490333</v>
      </c>
      <c r="M106">
        <v>1406506.4389522301</v>
      </c>
      <c r="N106">
        <v>1408356.3949056487</v>
      </c>
      <c r="P106" t="s">
        <v>36</v>
      </c>
      <c r="R106" s="9">
        <v>61430.289023119483</v>
      </c>
      <c r="S106" s="9">
        <v>64903.566011889161</v>
      </c>
      <c r="T106" s="9">
        <v>64615.558060657757</v>
      </c>
      <c r="U106" s="9">
        <v>66863.261983223696</v>
      </c>
      <c r="V106" s="9">
        <v>66863.261983223696</v>
      </c>
      <c r="W106" s="9">
        <v>73698.271293211612</v>
      </c>
      <c r="X106" s="9">
        <v>85011.384646603939</v>
      </c>
      <c r="Y106" s="9">
        <v>88613.473882732855</v>
      </c>
      <c r="Z106" s="9">
        <v>92896.257344080776</v>
      </c>
      <c r="AA106" s="9">
        <v>98913.340943009287</v>
      </c>
      <c r="AB106" s="9">
        <v>98229.1152857009</v>
      </c>
      <c r="AD106" t="s">
        <v>36</v>
      </c>
      <c r="AF106" s="8">
        <f t="shared" si="65"/>
        <v>7.6577200559220404E-2</v>
      </c>
      <c r="AG106" s="8">
        <f t="shared" si="66"/>
        <v>7.5243592709608093E-2</v>
      </c>
      <c r="AH106" s="8">
        <f t="shared" si="67"/>
        <v>7.4299671933712882E-2</v>
      </c>
      <c r="AI106" s="8">
        <f t="shared" si="68"/>
        <v>7.3732782886977724E-2</v>
      </c>
      <c r="AJ106" s="8">
        <f t="shared" si="69"/>
        <v>6.6099621483584378E-2</v>
      </c>
      <c r="AK106" s="8">
        <f t="shared" si="70"/>
        <v>6.8421189172186578E-2</v>
      </c>
      <c r="AL106" s="8">
        <f t="shared" si="71"/>
        <v>7.2457140412367532E-2</v>
      </c>
      <c r="AM106" s="8">
        <f t="shared" si="72"/>
        <v>7.1586544923502707E-2</v>
      </c>
      <c r="AN106" s="8">
        <f t="shared" si="73"/>
        <v>7.5046398794700042E-2</v>
      </c>
      <c r="AO106" s="8">
        <f t="shared" si="74"/>
        <v>7.0325551454065355E-2</v>
      </c>
      <c r="AP106" s="8">
        <f t="shared" si="75"/>
        <v>6.9747342108161234E-2</v>
      </c>
      <c r="AR106" t="s">
        <v>36</v>
      </c>
      <c r="AT106">
        <f t="shared" si="76"/>
        <v>1</v>
      </c>
      <c r="AU106">
        <f t="shared" si="77"/>
        <v>0.98258479234193241</v>
      </c>
      <c r="AV106">
        <f t="shared" si="78"/>
        <v>0.97025839794514024</v>
      </c>
      <c r="AW106">
        <f t="shared" si="79"/>
        <v>0.96285555424498748</v>
      </c>
      <c r="AX106">
        <f t="shared" si="80"/>
        <v>0.86317625874122583</v>
      </c>
      <c r="AY106">
        <f t="shared" si="81"/>
        <v>0.8934929544633009</v>
      </c>
      <c r="AZ106">
        <f t="shared" si="82"/>
        <v>0.94619730002186941</v>
      </c>
      <c r="BA106">
        <f t="shared" si="83"/>
        <v>0.934828439806203</v>
      </c>
      <c r="BB106">
        <f t="shared" si="84"/>
        <v>0.98000969278921957</v>
      </c>
      <c r="BC106">
        <f t="shared" si="85"/>
        <v>0.91836148279773711</v>
      </c>
      <c r="BD106">
        <f t="shared" si="86"/>
        <v>0.91081081051301493</v>
      </c>
      <c r="BE106" s="6">
        <f t="shared" si="87"/>
        <v>-8.9189189486985065E-3</v>
      </c>
    </row>
    <row r="107" spans="2:57" x14ac:dyDescent="0.25">
      <c r="B107" t="s">
        <v>37</v>
      </c>
      <c r="D107">
        <v>508293.53105380666</v>
      </c>
      <c r="E107">
        <v>702023.75007207005</v>
      </c>
      <c r="F107">
        <v>814970.37245480204</v>
      </c>
      <c r="G107">
        <v>931661.24637833191</v>
      </c>
      <c r="H107">
        <v>995514.32602526399</v>
      </c>
      <c r="I107">
        <v>994272.52872866625</v>
      </c>
      <c r="J107">
        <v>1071892.1630327383</v>
      </c>
      <c r="K107">
        <v>1166700.2730912247</v>
      </c>
      <c r="L107">
        <v>1166700.2730912247</v>
      </c>
      <c r="M107">
        <v>1247110.7133821868</v>
      </c>
      <c r="N107">
        <v>1313092.2784856511</v>
      </c>
      <c r="P107" t="s">
        <v>37</v>
      </c>
      <c r="R107" s="9">
        <v>38656.59752954475</v>
      </c>
      <c r="S107" s="9">
        <v>53300.183611035922</v>
      </c>
      <c r="T107" s="9">
        <v>61988.828018289329</v>
      </c>
      <c r="U107" s="9">
        <v>70923.455257553724</v>
      </c>
      <c r="V107" s="9">
        <v>70923.455257553724</v>
      </c>
      <c r="W107" s="9">
        <v>75736.813177539079</v>
      </c>
      <c r="X107" s="9">
        <v>81746.209592706087</v>
      </c>
      <c r="Y107" s="9">
        <v>88993.396103711653</v>
      </c>
      <c r="Z107" s="9">
        <v>94843.634339319455</v>
      </c>
      <c r="AA107" s="9">
        <v>94966.376189545117</v>
      </c>
      <c r="AB107" s="9">
        <v>99999.462614639706</v>
      </c>
      <c r="AD107" t="s">
        <v>37</v>
      </c>
      <c r="AF107" s="8">
        <f t="shared" si="65"/>
        <v>7.6051720448617438E-2</v>
      </c>
      <c r="AG107" s="8">
        <f t="shared" si="66"/>
        <v>7.5923618831363046E-2</v>
      </c>
      <c r="AH107" s="8">
        <f t="shared" si="67"/>
        <v>7.6062676771390489E-2</v>
      </c>
      <c r="AI107" s="8">
        <f t="shared" si="68"/>
        <v>7.6125797368148659E-2</v>
      </c>
      <c r="AJ107" s="8">
        <f t="shared" si="69"/>
        <v>7.1243028255279811E-2</v>
      </c>
      <c r="AK107" s="8">
        <f t="shared" si="70"/>
        <v>7.6173092375769955E-2</v>
      </c>
      <c r="AL107" s="8">
        <f t="shared" si="71"/>
        <v>7.6263464191602043E-2</v>
      </c>
      <c r="AM107" s="8">
        <f t="shared" si="72"/>
        <v>7.6277856580867734E-2</v>
      </c>
      <c r="AN107" s="8">
        <f t="shared" si="73"/>
        <v>8.1292202056340482E-2</v>
      </c>
      <c r="AO107" s="8">
        <f t="shared" si="74"/>
        <v>7.6149114245033289E-2</v>
      </c>
      <c r="AP107" s="8">
        <f t="shared" si="75"/>
        <v>7.6155700747830152E-2</v>
      </c>
      <c r="AR107" t="s">
        <v>37</v>
      </c>
      <c r="AT107">
        <f t="shared" si="76"/>
        <v>1</v>
      </c>
      <c r="AU107">
        <f t="shared" si="77"/>
        <v>0.9983155986939054</v>
      </c>
      <c r="AV107">
        <f t="shared" si="78"/>
        <v>1.000144064101488</v>
      </c>
      <c r="AW107">
        <f t="shared" si="79"/>
        <v>1.0009740334484776</v>
      </c>
      <c r="AX107">
        <f t="shared" si="80"/>
        <v>0.93677076383056312</v>
      </c>
      <c r="AY107">
        <f t="shared" si="81"/>
        <v>1.0015959129712853</v>
      </c>
      <c r="AZ107">
        <f t="shared" si="82"/>
        <v>1.0027842071387152</v>
      </c>
      <c r="BA107">
        <f t="shared" si="83"/>
        <v>1.0029734518945312</v>
      </c>
      <c r="BB107">
        <f t="shared" si="84"/>
        <v>1.0689068120590861</v>
      </c>
      <c r="BC107">
        <f t="shared" si="85"/>
        <v>1.0012806258141347</v>
      </c>
      <c r="BD107">
        <f t="shared" si="86"/>
        <v>1.0013672313867372</v>
      </c>
      <c r="BE107" s="6">
        <f t="shared" si="87"/>
        <v>1.3672313867372222E-4</v>
      </c>
    </row>
    <row r="108" spans="2:57" x14ac:dyDescent="0.25">
      <c r="B108" t="s">
        <v>38</v>
      </c>
      <c r="D108">
        <v>325699.45427830273</v>
      </c>
      <c r="E108">
        <v>286085.07786230114</v>
      </c>
      <c r="F108">
        <v>383877.17193611362</v>
      </c>
      <c r="G108">
        <v>434865.36983127525</v>
      </c>
      <c r="H108">
        <v>559405.68624859722</v>
      </c>
      <c r="I108">
        <v>655303.99817658379</v>
      </c>
      <c r="J108">
        <v>522913.24115235265</v>
      </c>
      <c r="K108">
        <v>545621.96099388285</v>
      </c>
      <c r="L108">
        <v>545621.96099388285</v>
      </c>
      <c r="M108">
        <v>636940.2840546685</v>
      </c>
      <c r="N108">
        <v>1093188.6911630079</v>
      </c>
      <c r="P108" t="s">
        <v>38</v>
      </c>
      <c r="R108" s="9">
        <v>23291.404411753047</v>
      </c>
      <c r="S108" s="9">
        <v>20459.48424558964</v>
      </c>
      <c r="T108" s="9">
        <v>27451.392617077745</v>
      </c>
      <c r="U108" s="9">
        <v>31097.76765715361</v>
      </c>
      <c r="V108" s="9">
        <v>31097.76765715361</v>
      </c>
      <c r="W108" s="9">
        <v>40002.359201555031</v>
      </c>
      <c r="X108" s="9">
        <v>37399.766948222787</v>
      </c>
      <c r="Y108" s="9">
        <v>39022.780953284528</v>
      </c>
      <c r="Z108" s="9">
        <v>48098.863675478438</v>
      </c>
      <c r="AA108" s="9">
        <v>45551.071768086113</v>
      </c>
      <c r="AB108" s="9">
        <v>78173.739449530854</v>
      </c>
      <c r="AD108" t="s">
        <v>38</v>
      </c>
      <c r="AF108" s="8">
        <f t="shared" si="65"/>
        <v>7.1511954060110502E-2</v>
      </c>
      <c r="AG108" s="8">
        <f t="shared" si="66"/>
        <v>7.1515384159383619E-2</v>
      </c>
      <c r="AH108" s="8">
        <f t="shared" si="67"/>
        <v>7.1510875415239109E-2</v>
      </c>
      <c r="AI108" s="8">
        <f t="shared" si="68"/>
        <v>7.1511253400608391E-2</v>
      </c>
      <c r="AJ108" s="8">
        <f t="shared" si="69"/>
        <v>5.5590724981179243E-2</v>
      </c>
      <c r="AK108" s="8">
        <f t="shared" si="70"/>
        <v>6.1043972435485823E-2</v>
      </c>
      <c r="AL108" s="8">
        <f t="shared" si="71"/>
        <v>7.1521935198665648E-2</v>
      </c>
      <c r="AM108" s="8">
        <f t="shared" si="72"/>
        <v>7.1519813612711286E-2</v>
      </c>
      <c r="AN108" s="8">
        <f t="shared" si="73"/>
        <v>8.8154193038461101E-2</v>
      </c>
      <c r="AO108" s="8">
        <f t="shared" si="74"/>
        <v>7.1515451147342521E-2</v>
      </c>
      <c r="AP108" s="8">
        <f t="shared" si="75"/>
        <v>7.1509831817199235E-2</v>
      </c>
      <c r="AR108" t="s">
        <v>38</v>
      </c>
      <c r="AT108">
        <f t="shared" si="76"/>
        <v>1</v>
      </c>
      <c r="AU108">
        <f t="shared" si="77"/>
        <v>1.0000479653970891</v>
      </c>
      <c r="AV108">
        <f t="shared" si="78"/>
        <v>0.99998491657953459</v>
      </c>
      <c r="AW108">
        <f t="shared" si="79"/>
        <v>0.99999020220449408</v>
      </c>
      <c r="AX108">
        <f t="shared" si="80"/>
        <v>0.77736269008187886</v>
      </c>
      <c r="AY108">
        <f t="shared" si="81"/>
        <v>0.85361913595836503</v>
      </c>
      <c r="AZ108">
        <f t="shared" si="82"/>
        <v>1.0001395730082658</v>
      </c>
      <c r="BA108">
        <f t="shared" si="83"/>
        <v>1.0001099054375466</v>
      </c>
      <c r="BB108">
        <f t="shared" si="84"/>
        <v>1.2327196787877128</v>
      </c>
      <c r="BC108">
        <f t="shared" si="85"/>
        <v>1.0000489021350063</v>
      </c>
      <c r="BD108">
        <f t="shared" si="86"/>
        <v>0.99997032324260804</v>
      </c>
      <c r="BE108" s="6">
        <f t="shared" si="87"/>
        <v>-2.9676757391960963E-6</v>
      </c>
    </row>
    <row r="109" spans="2:57" x14ac:dyDescent="0.25">
      <c r="B109" t="s">
        <v>39</v>
      </c>
      <c r="D109">
        <v>78682.001132423495</v>
      </c>
      <c r="E109">
        <v>97142.933884969156</v>
      </c>
      <c r="F109">
        <v>91861.800943289869</v>
      </c>
      <c r="G109">
        <v>84792.943354492774</v>
      </c>
      <c r="H109">
        <v>162766.22431878469</v>
      </c>
      <c r="I109">
        <v>247518.30224834103</v>
      </c>
      <c r="J109">
        <v>304561.83288393769</v>
      </c>
      <c r="K109">
        <v>335331.57057315379</v>
      </c>
      <c r="L109">
        <v>335331.57057315379</v>
      </c>
      <c r="M109">
        <v>407537.12338947464</v>
      </c>
      <c r="N109">
        <v>413900.18933010072</v>
      </c>
      <c r="P109" t="s">
        <v>39</v>
      </c>
      <c r="R109" s="9">
        <v>4991.9297786790839</v>
      </c>
      <c r="S109" s="9">
        <v>6438.2929884071955</v>
      </c>
      <c r="T109" s="9">
        <v>6248.6437107056818</v>
      </c>
      <c r="U109" s="9">
        <v>5915.6538770838961</v>
      </c>
      <c r="V109" s="9">
        <v>5915.6538770838961</v>
      </c>
      <c r="W109" s="9">
        <v>11861.391652856681</v>
      </c>
      <c r="X109" s="9">
        <v>22491.681923218137</v>
      </c>
      <c r="Y109" s="9">
        <v>24779.514675253384</v>
      </c>
      <c r="Z109" s="9">
        <v>29619.802599648847</v>
      </c>
      <c r="AA109" s="9">
        <v>30231.20097528517</v>
      </c>
      <c r="AB109" s="9">
        <v>30648.732227642584</v>
      </c>
      <c r="AD109" t="s">
        <v>39</v>
      </c>
      <c r="AF109" s="8">
        <f t="shared" si="65"/>
        <v>6.3444367286459316E-2</v>
      </c>
      <c r="AG109" s="8">
        <f t="shared" si="66"/>
        <v>6.6276493110976414E-2</v>
      </c>
      <c r="AH109" s="8">
        <f t="shared" si="67"/>
        <v>6.8022220841971417E-2</v>
      </c>
      <c r="AI109" s="8">
        <f t="shared" si="68"/>
        <v>6.9765874883625609E-2</v>
      </c>
      <c r="AJ109" s="8">
        <f t="shared" si="69"/>
        <v>3.6344480569247779E-2</v>
      </c>
      <c r="AK109" s="8">
        <f t="shared" si="70"/>
        <v>4.792127105395165E-2</v>
      </c>
      <c r="AL109" s="8">
        <f t="shared" si="71"/>
        <v>7.3849312339111309E-2</v>
      </c>
      <c r="AM109" s="8">
        <f t="shared" si="72"/>
        <v>7.3895561437594029E-2</v>
      </c>
      <c r="AN109" s="8">
        <f t="shared" si="73"/>
        <v>8.8329895538980213E-2</v>
      </c>
      <c r="AO109" s="8">
        <f t="shared" si="74"/>
        <v>7.4180238413259464E-2</v>
      </c>
      <c r="AP109" s="8">
        <f t="shared" si="75"/>
        <v>7.4048606446031576E-2</v>
      </c>
      <c r="AR109" t="s">
        <v>39</v>
      </c>
      <c r="AT109">
        <f t="shared" si="76"/>
        <v>1</v>
      </c>
      <c r="AU109">
        <f t="shared" si="77"/>
        <v>1.0446395156205073</v>
      </c>
      <c r="AV109">
        <f t="shared" si="78"/>
        <v>1.0721553977336162</v>
      </c>
      <c r="AW109">
        <f t="shared" si="79"/>
        <v>1.0996385946860165</v>
      </c>
      <c r="AX109">
        <f t="shared" si="80"/>
        <v>0.57285590705236078</v>
      </c>
      <c r="AY109">
        <f t="shared" si="81"/>
        <v>0.75532743257697044</v>
      </c>
      <c r="AZ109">
        <f t="shared" si="82"/>
        <v>1.1640010846931825</v>
      </c>
      <c r="BA109">
        <f t="shared" si="83"/>
        <v>1.1647300556083451</v>
      </c>
      <c r="BB109">
        <f t="shared" si="84"/>
        <v>1.3922417279403165</v>
      </c>
      <c r="BC109">
        <f t="shared" si="85"/>
        <v>1.1692170887027107</v>
      </c>
      <c r="BD109">
        <f t="shared" si="86"/>
        <v>1.1671423266259837</v>
      </c>
      <c r="BE109" s="6">
        <f t="shared" si="87"/>
        <v>1.6714232662598371E-2</v>
      </c>
    </row>
    <row r="110" spans="2:57" x14ac:dyDescent="0.25">
      <c r="B110" t="s">
        <v>40</v>
      </c>
      <c r="D110">
        <v>63474.551107014093</v>
      </c>
      <c r="E110">
        <v>84518.007508216178</v>
      </c>
      <c r="F110">
        <v>93438.045220960688</v>
      </c>
      <c r="G110">
        <v>104892.68323126543</v>
      </c>
      <c r="H110">
        <v>113393.03758011678</v>
      </c>
      <c r="I110">
        <v>129669.4719866668</v>
      </c>
      <c r="J110">
        <v>134733.19222358102</v>
      </c>
      <c r="K110">
        <v>144466.84857641463</v>
      </c>
      <c r="L110">
        <v>144466.84857641463</v>
      </c>
      <c r="M110">
        <v>169094.51617696218</v>
      </c>
      <c r="N110">
        <v>184775.74907192669</v>
      </c>
      <c r="P110" t="s">
        <v>40</v>
      </c>
      <c r="R110" s="9">
        <v>2214.5510605882555</v>
      </c>
      <c r="S110" s="9">
        <v>3408.7624888896739</v>
      </c>
      <c r="T110" s="9">
        <v>3584.1599253235131</v>
      </c>
      <c r="U110" s="9">
        <v>3731.3217811987233</v>
      </c>
      <c r="V110" s="9">
        <v>3731.3217811987233</v>
      </c>
      <c r="W110" s="9">
        <v>3984.4994420341941</v>
      </c>
      <c r="X110" s="9">
        <v>4710.2350910435052</v>
      </c>
      <c r="Y110" s="9">
        <v>4906.7384427367451</v>
      </c>
      <c r="Z110" s="9">
        <v>5073.9056293038957</v>
      </c>
      <c r="AA110" s="9">
        <v>5660.52533650029</v>
      </c>
      <c r="AB110" s="9">
        <v>5815.3761744592721</v>
      </c>
      <c r="AD110" t="s">
        <v>40</v>
      </c>
      <c r="AF110" s="8">
        <f t="shared" si="65"/>
        <v>3.4888802235949049E-2</v>
      </c>
      <c r="AG110" s="8">
        <f t="shared" si="66"/>
        <v>4.0331789513120039E-2</v>
      </c>
      <c r="AH110" s="8">
        <f t="shared" si="67"/>
        <v>3.835867838253415E-2</v>
      </c>
      <c r="AI110" s="8">
        <f t="shared" si="68"/>
        <v>3.5572755565533347E-2</v>
      </c>
      <c r="AJ110" s="8">
        <f t="shared" si="69"/>
        <v>3.2906092479993695E-2</v>
      </c>
      <c r="AK110" s="8">
        <f t="shared" si="70"/>
        <v>3.0728122672111276E-2</v>
      </c>
      <c r="AL110" s="8">
        <f t="shared" si="71"/>
        <v>3.4959723089074995E-2</v>
      </c>
      <c r="AM110" s="8">
        <f t="shared" si="72"/>
        <v>3.39644596050101E-2</v>
      </c>
      <c r="AN110" s="8">
        <f t="shared" si="73"/>
        <v>3.5121591419086655E-2</v>
      </c>
      <c r="AO110" s="8">
        <f t="shared" si="74"/>
        <v>3.347551100105689E-2</v>
      </c>
      <c r="AP110" s="8">
        <f t="shared" si="75"/>
        <v>3.1472615879887741E-2</v>
      </c>
      <c r="AR110" t="s">
        <v>40</v>
      </c>
      <c r="AT110">
        <f t="shared" si="76"/>
        <v>1</v>
      </c>
      <c r="AU110">
        <f t="shared" si="77"/>
        <v>1.1560095769513863</v>
      </c>
      <c r="AV110">
        <f t="shared" si="78"/>
        <v>1.0994552958028974</v>
      </c>
      <c r="AW110">
        <f t="shared" si="79"/>
        <v>1.0196038065439679</v>
      </c>
      <c r="AX110">
        <f t="shared" si="80"/>
        <v>0.94317059833276851</v>
      </c>
      <c r="AY110">
        <f t="shared" si="81"/>
        <v>0.88074455707308141</v>
      </c>
      <c r="AZ110">
        <f t="shared" si="82"/>
        <v>1.00203276835491</v>
      </c>
      <c r="BA110">
        <f t="shared" si="83"/>
        <v>0.97350603713226602</v>
      </c>
      <c r="BB110">
        <f t="shared" si="84"/>
        <v>1.0066723179994337</v>
      </c>
      <c r="BC110">
        <f t="shared" si="85"/>
        <v>0.95949155189294755</v>
      </c>
      <c r="BD110">
        <f t="shared" si="86"/>
        <v>0.90208358736542393</v>
      </c>
      <c r="BE110" s="6">
        <f t="shared" si="87"/>
        <v>-9.7916412634576067E-3</v>
      </c>
    </row>
    <row r="111" spans="2:57" x14ac:dyDescent="0.25">
      <c r="B111" t="s">
        <v>41</v>
      </c>
      <c r="D111">
        <v>61418.366902343805</v>
      </c>
      <c r="E111">
        <v>60766.380100679125</v>
      </c>
      <c r="F111">
        <v>62826.188811616965</v>
      </c>
      <c r="G111">
        <v>65154.132694746368</v>
      </c>
      <c r="H111">
        <v>63629.681791153278</v>
      </c>
      <c r="I111">
        <v>64928.363648369537</v>
      </c>
      <c r="J111">
        <v>61638.600800322623</v>
      </c>
      <c r="K111">
        <v>73173.115072702887</v>
      </c>
      <c r="L111">
        <v>73173.115072702887</v>
      </c>
      <c r="M111">
        <v>97162.822768788756</v>
      </c>
      <c r="N111">
        <v>113792.10878738224</v>
      </c>
      <c r="P111" t="s">
        <v>41</v>
      </c>
      <c r="R111" s="9">
        <v>2537.0771500226929</v>
      </c>
      <c r="S111" s="9">
        <v>2172.4696573409742</v>
      </c>
      <c r="T111" s="9">
        <v>2168.4023850311005</v>
      </c>
      <c r="U111" s="9">
        <v>2133.2762439421749</v>
      </c>
      <c r="V111" s="9">
        <v>2133.2762439421749</v>
      </c>
      <c r="W111" s="9">
        <v>2124.2338871473075</v>
      </c>
      <c r="X111" s="9">
        <v>2227.871785466838</v>
      </c>
      <c r="Y111" s="9">
        <v>2481.3604442666942</v>
      </c>
      <c r="Z111" s="9">
        <v>2856.1185896917336</v>
      </c>
      <c r="AA111" s="9">
        <v>2965.7420735869123</v>
      </c>
      <c r="AB111" s="9">
        <v>3233.3821292975185</v>
      </c>
      <c r="AD111" t="s">
        <v>41</v>
      </c>
      <c r="AF111" s="8">
        <f t="shared" si="65"/>
        <v>4.1308118043201746E-2</v>
      </c>
      <c r="AG111" s="8">
        <f t="shared" si="66"/>
        <v>3.5751177768719757E-2</v>
      </c>
      <c r="AH111" s="8">
        <f t="shared" si="67"/>
        <v>3.4514307266560615E-2</v>
      </c>
      <c r="AI111" s="8">
        <f t="shared" si="68"/>
        <v>3.2741994340355775E-2</v>
      </c>
      <c r="AJ111" s="8">
        <f t="shared" si="69"/>
        <v>3.3526432694478352E-2</v>
      </c>
      <c r="AK111" s="8">
        <f t="shared" si="70"/>
        <v>3.2716578206890494E-2</v>
      </c>
      <c r="AL111" s="8">
        <f t="shared" si="71"/>
        <v>3.6144100556143338E-2</v>
      </c>
      <c r="AM111" s="8">
        <f t="shared" si="72"/>
        <v>3.3910821505976338E-2</v>
      </c>
      <c r="AN111" s="8">
        <f t="shared" si="73"/>
        <v>3.9032349338332377E-2</v>
      </c>
      <c r="AO111" s="8">
        <f t="shared" si="74"/>
        <v>3.0523424382639348E-2</v>
      </c>
      <c r="AP111" s="8">
        <f t="shared" si="75"/>
        <v>2.841481859993485E-2</v>
      </c>
      <c r="AR111" t="s">
        <v>41</v>
      </c>
      <c r="AT111">
        <f t="shared" si="76"/>
        <v>1</v>
      </c>
      <c r="AU111">
        <f t="shared" si="77"/>
        <v>0.86547583047307286</v>
      </c>
      <c r="AV111">
        <f t="shared" si="78"/>
        <v>0.83553327775581832</v>
      </c>
      <c r="AW111">
        <f t="shared" si="79"/>
        <v>0.79262856531282389</v>
      </c>
      <c r="AX111">
        <f t="shared" si="80"/>
        <v>0.81161849734754354</v>
      </c>
      <c r="AY111">
        <f t="shared" si="81"/>
        <v>0.79201328350698852</v>
      </c>
      <c r="AZ111">
        <f t="shared" si="82"/>
        <v>0.8749878297128505</v>
      </c>
      <c r="BA111">
        <f t="shared" si="83"/>
        <v>0.82092390339620391</v>
      </c>
      <c r="BB111">
        <f t="shared" si="84"/>
        <v>0.94490747066982628</v>
      </c>
      <c r="BC111">
        <f t="shared" si="85"/>
        <v>0.73892072136321196</v>
      </c>
      <c r="BD111">
        <f t="shared" si="86"/>
        <v>0.6878749249776388</v>
      </c>
      <c r="BE111" s="6">
        <f t="shared" si="87"/>
        <v>-3.1212507502236121E-2</v>
      </c>
    </row>
    <row r="112" spans="2:57" x14ac:dyDescent="0.25">
      <c r="B112" t="s">
        <v>42</v>
      </c>
      <c r="D112">
        <v>67764.250872443285</v>
      </c>
      <c r="E112">
        <v>66892.493239779738</v>
      </c>
      <c r="F112">
        <v>71153.128197730897</v>
      </c>
      <c r="G112">
        <v>77714.050208510249</v>
      </c>
      <c r="H112">
        <v>83734.380992701961</v>
      </c>
      <c r="I112">
        <v>86953.530003624299</v>
      </c>
      <c r="J112">
        <v>79407.393063774929</v>
      </c>
      <c r="K112">
        <v>74703.197279436688</v>
      </c>
      <c r="L112">
        <v>74703.197279436688</v>
      </c>
      <c r="M112">
        <v>67672.885918523389</v>
      </c>
      <c r="N112">
        <v>82122.266107503252</v>
      </c>
      <c r="P112" t="s">
        <v>42</v>
      </c>
      <c r="R112" s="9">
        <v>4551.3003675098234</v>
      </c>
      <c r="S112" s="9">
        <v>4294.3331059965349</v>
      </c>
      <c r="T112" s="9">
        <v>4452.0150509816949</v>
      </c>
      <c r="U112" s="9">
        <v>4715.6585995726227</v>
      </c>
      <c r="V112" s="9">
        <v>4715.6585995726227</v>
      </c>
      <c r="W112" s="9">
        <v>5163.1567845986328</v>
      </c>
      <c r="X112" s="9">
        <v>4701.0786241010692</v>
      </c>
      <c r="Y112" s="9">
        <v>4134.6711384279733</v>
      </c>
      <c r="Z112" s="9">
        <v>3486.229388676772</v>
      </c>
      <c r="AA112" s="9">
        <v>3488.9011971535106</v>
      </c>
      <c r="AB112" s="9">
        <v>4067.5322130468658</v>
      </c>
      <c r="AD112" t="s">
        <v>42</v>
      </c>
      <c r="AF112" s="8">
        <f t="shared" si="65"/>
        <v>6.7163737647996866E-2</v>
      </c>
      <c r="AG112" s="8">
        <f t="shared" si="66"/>
        <v>6.4197533953522512E-2</v>
      </c>
      <c r="AH112" s="8">
        <f t="shared" si="67"/>
        <v>6.256949151427009E-2</v>
      </c>
      <c r="AI112" s="8">
        <f t="shared" si="68"/>
        <v>6.0679614393025473E-2</v>
      </c>
      <c r="AJ112" s="8">
        <f t="shared" si="69"/>
        <v>5.6316874187959012E-2</v>
      </c>
      <c r="AK112" s="8">
        <f t="shared" si="70"/>
        <v>5.9378345932401225E-2</v>
      </c>
      <c r="AL112" s="8">
        <f t="shared" si="71"/>
        <v>5.9202026948869411E-2</v>
      </c>
      <c r="AM112" s="8">
        <f t="shared" si="72"/>
        <v>5.5347980929942218E-2</v>
      </c>
      <c r="AN112" s="8">
        <f t="shared" si="73"/>
        <v>4.6667740011663669E-2</v>
      </c>
      <c r="AO112" s="8">
        <f t="shared" si="74"/>
        <v>5.1555377752828035E-2</v>
      </c>
      <c r="AP112" s="8">
        <f t="shared" si="75"/>
        <v>4.9530199370317038E-2</v>
      </c>
      <c r="AR112" t="s">
        <v>42</v>
      </c>
      <c r="AT112">
        <f t="shared" si="76"/>
        <v>1</v>
      </c>
      <c r="AU112">
        <f t="shared" si="77"/>
        <v>0.95583623249170346</v>
      </c>
      <c r="AV112">
        <f t="shared" si="78"/>
        <v>0.93159633018333377</v>
      </c>
      <c r="AW112">
        <f t="shared" si="79"/>
        <v>0.90345797476378564</v>
      </c>
      <c r="AX112">
        <f t="shared" si="80"/>
        <v>0.83850119365175979</v>
      </c>
      <c r="AY112">
        <f t="shared" si="81"/>
        <v>0.88408340589383749</v>
      </c>
      <c r="AZ112">
        <f t="shared" si="82"/>
        <v>0.88145819488405275</v>
      </c>
      <c r="BA112">
        <f t="shared" si="83"/>
        <v>0.82407535476985105</v>
      </c>
      <c r="BB112">
        <f t="shared" si="84"/>
        <v>0.69483536274064872</v>
      </c>
      <c r="BC112">
        <f t="shared" si="85"/>
        <v>0.76760733631335742</v>
      </c>
      <c r="BD112">
        <f t="shared" si="86"/>
        <v>0.73745448220739784</v>
      </c>
      <c r="BE112" s="6">
        <f t="shared" si="87"/>
        <v>-2.6254551779260216E-2</v>
      </c>
    </row>
    <row r="113" spans="1:57" x14ac:dyDescent="0.25">
      <c r="B113" t="s">
        <v>43</v>
      </c>
      <c r="D113">
        <v>167265.18462294314</v>
      </c>
      <c r="E113">
        <v>163506.8737543656</v>
      </c>
      <c r="F113">
        <v>182074.76740843034</v>
      </c>
      <c r="G113">
        <v>198255.53259489569</v>
      </c>
      <c r="H113">
        <v>202006.26275673322</v>
      </c>
      <c r="I113">
        <v>253622.1485155675</v>
      </c>
      <c r="J113">
        <v>266996.28521117294</v>
      </c>
      <c r="K113">
        <v>294332.11187433754</v>
      </c>
      <c r="L113">
        <v>294332.11187433754</v>
      </c>
      <c r="M113">
        <v>412257.9189624486</v>
      </c>
      <c r="N113">
        <v>454094.93812878523</v>
      </c>
      <c r="P113" t="s">
        <v>43</v>
      </c>
      <c r="R113" s="9">
        <v>10233.437851220502</v>
      </c>
      <c r="S113" s="9">
        <v>9406.6030145501718</v>
      </c>
      <c r="T113" s="9">
        <v>10268.463407122294</v>
      </c>
      <c r="U113" s="9">
        <v>10902.250288496336</v>
      </c>
      <c r="V113" s="9">
        <v>10902.250288496336</v>
      </c>
      <c r="W113" s="9">
        <v>11238.517148888755</v>
      </c>
      <c r="X113" s="9">
        <v>15158.32462962964</v>
      </c>
      <c r="Y113" s="9">
        <v>16329.153395713573</v>
      </c>
      <c r="Z113" s="9">
        <v>17738.326473825924</v>
      </c>
      <c r="AA113" s="9">
        <v>24098.59029468094</v>
      </c>
      <c r="AB113" s="9">
        <v>25961.27198586013</v>
      </c>
      <c r="AD113" t="s">
        <v>43</v>
      </c>
      <c r="AF113" s="8">
        <f t="shared" si="65"/>
        <v>6.1180919832714668E-2</v>
      </c>
      <c r="AG113" s="8">
        <f t="shared" si="66"/>
        <v>5.7530321500009828E-2</v>
      </c>
      <c r="AH113" s="8">
        <f t="shared" si="67"/>
        <v>5.639696017893607E-2</v>
      </c>
      <c r="AI113" s="8">
        <f t="shared" si="68"/>
        <v>5.4990900610947323E-2</v>
      </c>
      <c r="AJ113" s="8">
        <f t="shared" si="69"/>
        <v>5.3969862813735683E-2</v>
      </c>
      <c r="AK113" s="8">
        <f t="shared" si="70"/>
        <v>4.431204930116317E-2</v>
      </c>
      <c r="AL113" s="8">
        <f t="shared" si="71"/>
        <v>5.6773541315904841E-2</v>
      </c>
      <c r="AM113" s="8">
        <f t="shared" si="72"/>
        <v>5.5478667589913391E-2</v>
      </c>
      <c r="AN113" s="8">
        <f t="shared" si="73"/>
        <v>6.0266364960542065E-2</v>
      </c>
      <c r="AO113" s="8">
        <f t="shared" si="74"/>
        <v>5.8455130116920842E-2</v>
      </c>
      <c r="AP113" s="8">
        <f t="shared" si="75"/>
        <v>5.7171463070784752E-2</v>
      </c>
      <c r="AR113" t="s">
        <v>43</v>
      </c>
      <c r="AT113">
        <f t="shared" si="76"/>
        <v>1</v>
      </c>
      <c r="AU113">
        <f t="shared" si="77"/>
        <v>0.94033109762509992</v>
      </c>
      <c r="AV113">
        <f t="shared" si="78"/>
        <v>0.92180634637630088</v>
      </c>
      <c r="AW113">
        <f t="shared" si="79"/>
        <v>0.89882435179640074</v>
      </c>
      <c r="AX113">
        <f t="shared" si="80"/>
        <v>0.88213552462604383</v>
      </c>
      <c r="AY113">
        <f t="shared" si="81"/>
        <v>0.72427889973417214</v>
      </c>
      <c r="AZ113">
        <f t="shared" si="82"/>
        <v>0.92796155192074914</v>
      </c>
      <c r="BA113">
        <f t="shared" si="83"/>
        <v>0.90679688604890563</v>
      </c>
      <c r="BB113">
        <f t="shared" si="84"/>
        <v>0.98505163252410644</v>
      </c>
      <c r="BC113">
        <f t="shared" si="85"/>
        <v>0.95544706220097897</v>
      </c>
      <c r="BD113">
        <f t="shared" si="86"/>
        <v>0.93446556912035872</v>
      </c>
      <c r="BE113" s="6">
        <f t="shared" si="87"/>
        <v>-6.5534430879641281E-3</v>
      </c>
    </row>
    <row r="114" spans="1:57" x14ac:dyDescent="0.25">
      <c r="B114" t="s">
        <v>44</v>
      </c>
      <c r="D114">
        <v>174373.03249049591</v>
      </c>
      <c r="E114">
        <v>164175.92624535205</v>
      </c>
      <c r="F114">
        <v>171649.69972375495</v>
      </c>
      <c r="G114">
        <v>177430.42825208811</v>
      </c>
      <c r="H114">
        <v>198561.52041483685</v>
      </c>
      <c r="I114">
        <v>250277.56644077267</v>
      </c>
      <c r="J114">
        <v>266215.71349143767</v>
      </c>
      <c r="K114">
        <v>299051.00258911168</v>
      </c>
      <c r="L114">
        <v>299051.00258911168</v>
      </c>
      <c r="M114">
        <v>396568.60816368449</v>
      </c>
      <c r="N114">
        <v>438891.92898525292</v>
      </c>
      <c r="P114" t="s">
        <v>44</v>
      </c>
      <c r="R114" s="9">
        <v>9917.9166061269025</v>
      </c>
      <c r="S114" s="9">
        <v>8767.7657342792772</v>
      </c>
      <c r="T114" s="9">
        <v>8994.0190241686068</v>
      </c>
      <c r="U114" s="9">
        <v>9042.2595372528322</v>
      </c>
      <c r="V114" s="9">
        <v>9042.2595372528322</v>
      </c>
      <c r="W114" s="9">
        <v>10448.66734143215</v>
      </c>
      <c r="X114" s="9">
        <v>14754.197668012765</v>
      </c>
      <c r="Y114" s="9">
        <v>16377.123858412662</v>
      </c>
      <c r="Z114" s="9">
        <v>16821.779671621418</v>
      </c>
      <c r="AA114" s="9">
        <v>23931.481475588764</v>
      </c>
      <c r="AB114" s="9">
        <v>25980.949317941097</v>
      </c>
      <c r="AD114" t="s">
        <v>44</v>
      </c>
      <c r="AF114" s="8">
        <f t="shared" si="65"/>
        <v>5.687758287203884E-2</v>
      </c>
      <c r="AG114" s="8">
        <f t="shared" si="66"/>
        <v>5.340469784331428E-2</v>
      </c>
      <c r="AH114" s="8">
        <f t="shared" si="67"/>
        <v>5.2397522621030874E-2</v>
      </c>
      <c r="AI114" s="8">
        <f t="shared" si="68"/>
        <v>5.0962282097441858E-2</v>
      </c>
      <c r="AJ114" s="8">
        <f t="shared" si="69"/>
        <v>4.5538831080471416E-2</v>
      </c>
      <c r="AK114" s="8">
        <f t="shared" si="70"/>
        <v>4.1748317637988509E-2</v>
      </c>
      <c r="AL114" s="8">
        <f t="shared" si="71"/>
        <v>5.5421963919824388E-2</v>
      </c>
      <c r="AM114" s="8">
        <f t="shared" si="72"/>
        <v>5.4763648062114693E-2</v>
      </c>
      <c r="AN114" s="8">
        <f t="shared" si="73"/>
        <v>5.6250537620614861E-2</v>
      </c>
      <c r="AO114" s="8">
        <f t="shared" si="74"/>
        <v>6.0346383911736648E-2</v>
      </c>
      <c r="AP114" s="8">
        <f t="shared" si="75"/>
        <v>5.9196689668025486E-2</v>
      </c>
      <c r="AR114" t="s">
        <v>44</v>
      </c>
      <c r="AT114">
        <f t="shared" si="76"/>
        <v>1</v>
      </c>
      <c r="AU114">
        <f t="shared" si="77"/>
        <v>0.93894105808719519</v>
      </c>
      <c r="AV114">
        <f t="shared" si="78"/>
        <v>0.92123328691574247</v>
      </c>
      <c r="AW114">
        <f t="shared" si="79"/>
        <v>0.89599943464712595</v>
      </c>
      <c r="AX114">
        <f t="shared" si="80"/>
        <v>0.80064638440988356</v>
      </c>
      <c r="AY114">
        <f t="shared" si="81"/>
        <v>0.7340030206964383</v>
      </c>
      <c r="AZ114">
        <f t="shared" si="82"/>
        <v>0.97440786196049767</v>
      </c>
      <c r="BA114">
        <f t="shared" si="83"/>
        <v>0.96283360327248779</v>
      </c>
      <c r="BB114">
        <f t="shared" si="84"/>
        <v>0.98897552920216947</v>
      </c>
      <c r="BC114">
        <f t="shared" si="85"/>
        <v>1.06098713877314</v>
      </c>
      <c r="BD114">
        <f t="shared" si="86"/>
        <v>1.040773652445887</v>
      </c>
      <c r="BE114" s="6">
        <f t="shared" si="87"/>
        <v>4.0773652445887047E-3</v>
      </c>
    </row>
    <row r="115" spans="1:57" x14ac:dyDescent="0.25">
      <c r="B115" t="s">
        <v>45</v>
      </c>
      <c r="D115">
        <v>245185.91705297105</v>
      </c>
      <c r="E115">
        <v>236981.92088589154</v>
      </c>
      <c r="F115">
        <v>239581.7049490707</v>
      </c>
      <c r="G115">
        <v>243188.34258778574</v>
      </c>
      <c r="H115">
        <v>247503.16063414386</v>
      </c>
      <c r="I115">
        <v>249070.64103250569</v>
      </c>
      <c r="J115">
        <v>258601.25589945202</v>
      </c>
      <c r="K115">
        <v>282646.1798451739</v>
      </c>
      <c r="L115">
        <v>282646.1798451739</v>
      </c>
      <c r="M115">
        <v>376300.36976934422</v>
      </c>
      <c r="N115">
        <v>421254.59247662814</v>
      </c>
      <c r="P115" t="s">
        <v>45</v>
      </c>
      <c r="R115" s="9">
        <v>13590.846501113941</v>
      </c>
      <c r="S115" s="9">
        <v>12407.689881394221</v>
      </c>
      <c r="T115" s="9">
        <v>12133.161790725693</v>
      </c>
      <c r="U115" s="9">
        <v>11801.176134351434</v>
      </c>
      <c r="V115" s="9">
        <v>11801.176134351434</v>
      </c>
      <c r="W115" s="9">
        <v>12114.061067670747</v>
      </c>
      <c r="X115" s="9">
        <v>12001.535424829553</v>
      </c>
      <c r="Y115" s="9">
        <v>12148.118960340627</v>
      </c>
      <c r="Z115" s="9">
        <v>11792.318010168217</v>
      </c>
      <c r="AA115" s="9">
        <v>17758.970702980478</v>
      </c>
      <c r="AB115" s="9">
        <v>19245.70578514937</v>
      </c>
      <c r="AD115" t="s">
        <v>45</v>
      </c>
      <c r="AF115" s="8">
        <f t="shared" si="65"/>
        <v>5.5430779485502485E-2</v>
      </c>
      <c r="AG115" s="8">
        <f t="shared" si="66"/>
        <v>5.2357115829813068E-2</v>
      </c>
      <c r="AH115" s="8">
        <f t="shared" si="67"/>
        <v>5.0643106464681481E-2</v>
      </c>
      <c r="AI115" s="8">
        <f t="shared" si="68"/>
        <v>4.8526898981975111E-2</v>
      </c>
      <c r="AJ115" s="8">
        <f t="shared" si="69"/>
        <v>4.7680910838127789E-2</v>
      </c>
      <c r="AK115" s="8">
        <f t="shared" si="70"/>
        <v>4.8637049382667975E-2</v>
      </c>
      <c r="AL115" s="8">
        <f t="shared" si="71"/>
        <v>4.6409424359083268E-2</v>
      </c>
      <c r="AM115" s="8">
        <f t="shared" si="72"/>
        <v>4.2979951000912328E-2</v>
      </c>
      <c r="AN115" s="8">
        <f t="shared" si="73"/>
        <v>4.1721129988835287E-2</v>
      </c>
      <c r="AO115" s="8">
        <f t="shared" si="74"/>
        <v>4.7193604178135555E-2</v>
      </c>
      <c r="AP115" s="8">
        <f t="shared" si="75"/>
        <v>4.5686637318303303E-2</v>
      </c>
      <c r="AR115" t="s">
        <v>45</v>
      </c>
      <c r="AT115">
        <f t="shared" si="76"/>
        <v>1</v>
      </c>
      <c r="AU115">
        <f t="shared" si="77"/>
        <v>0.94454951411077825</v>
      </c>
      <c r="AV115">
        <f t="shared" si="78"/>
        <v>0.91362789653583742</v>
      </c>
      <c r="AW115">
        <f t="shared" si="79"/>
        <v>0.87545041640027754</v>
      </c>
      <c r="AX115">
        <f t="shared" si="80"/>
        <v>0.8601883516828116</v>
      </c>
      <c r="AY115">
        <f t="shared" si="81"/>
        <v>0.87743758673623995</v>
      </c>
      <c r="AZ115">
        <f t="shared" si="82"/>
        <v>0.83725007639882298</v>
      </c>
      <c r="BA115">
        <f t="shared" si="83"/>
        <v>0.77538059900733347</v>
      </c>
      <c r="BB115">
        <f t="shared" si="84"/>
        <v>0.75267081531384816</v>
      </c>
      <c r="BC115">
        <f t="shared" si="85"/>
        <v>0.85139708689246729</v>
      </c>
      <c r="BD115">
        <f t="shared" si="86"/>
        <v>0.82421062345429053</v>
      </c>
      <c r="BE115" s="6">
        <f t="shared" si="87"/>
        <v>-1.7578937654570949E-2</v>
      </c>
    </row>
    <row r="116" spans="1:57" x14ac:dyDescent="0.25">
      <c r="B116" t="s">
        <v>46</v>
      </c>
      <c r="D116">
        <v>73396.949517703528</v>
      </c>
      <c r="E116">
        <v>66044.800492096329</v>
      </c>
      <c r="F116">
        <v>64652.24969140847</v>
      </c>
      <c r="G116">
        <v>59687.108041068932</v>
      </c>
      <c r="H116">
        <v>74298.081253710654</v>
      </c>
      <c r="I116">
        <v>96418.614012963619</v>
      </c>
      <c r="J116">
        <v>121628.58930229043</v>
      </c>
      <c r="K116">
        <v>160065.34693839209</v>
      </c>
      <c r="L116">
        <v>160065.34693839209</v>
      </c>
      <c r="M116">
        <v>294789.46272913436</v>
      </c>
      <c r="N116">
        <v>335899.85944973206</v>
      </c>
      <c r="P116" t="s">
        <v>46</v>
      </c>
      <c r="R116" s="9">
        <v>4215.7497305216066</v>
      </c>
      <c r="S116" s="9">
        <v>3629.7599583435822</v>
      </c>
      <c r="T116" s="9">
        <v>3458.5030999801002</v>
      </c>
      <c r="U116" s="9">
        <v>3175.6502845172445</v>
      </c>
      <c r="V116" s="9">
        <v>3175.6502845172445</v>
      </c>
      <c r="W116" s="9">
        <v>4163.3356650554369</v>
      </c>
      <c r="X116" s="9">
        <v>7269.2936647683564</v>
      </c>
      <c r="Y116" s="9">
        <v>9379.8304424286562</v>
      </c>
      <c r="Z116" s="9">
        <v>11132.516074245947</v>
      </c>
      <c r="AA116" s="9">
        <v>20148.404621628262</v>
      </c>
      <c r="AB116" s="9">
        <v>22572.179038381575</v>
      </c>
      <c r="AD116" t="s">
        <v>46</v>
      </c>
      <c r="AF116" s="8">
        <f t="shared" si="65"/>
        <v>5.7437669524736272E-2</v>
      </c>
      <c r="AG116" s="8">
        <f t="shared" si="66"/>
        <v>5.4959057053673141E-2</v>
      </c>
      <c r="AH116" s="8">
        <f t="shared" si="67"/>
        <v>5.3493932794108093E-2</v>
      </c>
      <c r="AI116" s="8">
        <f t="shared" si="68"/>
        <v>5.3204961485689227E-2</v>
      </c>
      <c r="AJ116" s="8">
        <f t="shared" si="69"/>
        <v>4.2742022821196927E-2</v>
      </c>
      <c r="AK116" s="8">
        <f t="shared" si="70"/>
        <v>4.3179791658233858E-2</v>
      </c>
      <c r="AL116" s="8">
        <f t="shared" si="71"/>
        <v>5.9766323908448597E-2</v>
      </c>
      <c r="AM116" s="8">
        <f t="shared" si="72"/>
        <v>5.8600006946156059E-2</v>
      </c>
      <c r="AN116" s="8">
        <f t="shared" si="73"/>
        <v>6.9549820040253715E-2</v>
      </c>
      <c r="AO116" s="8">
        <f t="shared" si="74"/>
        <v>6.8348455996683669E-2</v>
      </c>
      <c r="AP116" s="8">
        <f t="shared" si="75"/>
        <v>6.7199132132294143E-2</v>
      </c>
      <c r="AR116" t="s">
        <v>46</v>
      </c>
      <c r="AT116">
        <f t="shared" si="76"/>
        <v>1</v>
      </c>
      <c r="AU116">
        <f t="shared" si="77"/>
        <v>0.9568469178577016</v>
      </c>
      <c r="AV116">
        <f t="shared" si="78"/>
        <v>0.93133884499039854</v>
      </c>
      <c r="AW116">
        <f t="shared" si="79"/>
        <v>0.92630780332714968</v>
      </c>
      <c r="AX116">
        <f t="shared" si="80"/>
        <v>0.74414618794360254</v>
      </c>
      <c r="AY116">
        <f t="shared" si="81"/>
        <v>0.7517678209356653</v>
      </c>
      <c r="AZ116">
        <f t="shared" si="82"/>
        <v>1.0405422852803849</v>
      </c>
      <c r="BA116">
        <f t="shared" si="83"/>
        <v>1.0202365003844596</v>
      </c>
      <c r="BB116">
        <f t="shared" si="84"/>
        <v>1.2108746858244517</v>
      </c>
      <c r="BC116">
        <f t="shared" si="85"/>
        <v>1.1899587250358152</v>
      </c>
      <c r="BD116">
        <f t="shared" si="86"/>
        <v>1.1699487929842622</v>
      </c>
      <c r="BE116" s="6">
        <f t="shared" si="87"/>
        <v>1.6994879298426226E-2</v>
      </c>
    </row>
    <row r="117" spans="1:57" x14ac:dyDescent="0.25">
      <c r="B117" t="s">
        <v>47</v>
      </c>
      <c r="D117">
        <v>244060.33093766894</v>
      </c>
      <c r="E117">
        <v>228580.41977757492</v>
      </c>
      <c r="F117">
        <v>233232.31760222127</v>
      </c>
      <c r="G117">
        <v>241804.76250544097</v>
      </c>
      <c r="H117">
        <v>257727.74644724408</v>
      </c>
      <c r="I117">
        <v>298661.00904100714</v>
      </c>
      <c r="J117">
        <v>317293.21478414192</v>
      </c>
      <c r="K117">
        <v>349079.58539089561</v>
      </c>
      <c r="L117">
        <v>349079.58539089561</v>
      </c>
      <c r="M117">
        <v>471717.77592551906</v>
      </c>
      <c r="N117">
        <v>513898.54633566993</v>
      </c>
      <c r="P117" t="s">
        <v>47</v>
      </c>
      <c r="R117" s="9">
        <v>18943.508957855167</v>
      </c>
      <c r="S117" s="9">
        <v>17737.939160774476</v>
      </c>
      <c r="T117" s="9">
        <v>17959.464049774855</v>
      </c>
      <c r="U117" s="9">
        <v>18623.477580625098</v>
      </c>
      <c r="V117" s="9">
        <v>18623.477580625098</v>
      </c>
      <c r="W117" s="9">
        <v>20067.992981058109</v>
      </c>
      <c r="X117" s="9">
        <v>24703.590880038493</v>
      </c>
      <c r="Y117" s="9">
        <v>26926.668157216129</v>
      </c>
      <c r="Z117" s="9">
        <v>27613.475752527214</v>
      </c>
      <c r="AA117" s="9">
        <v>36000.853993249744</v>
      </c>
      <c r="AB117" s="9">
        <v>39434.146238907997</v>
      </c>
      <c r="AD117" t="s">
        <v>47</v>
      </c>
      <c r="AF117" s="8">
        <f t="shared" si="65"/>
        <v>7.7618140092964097E-2</v>
      </c>
      <c r="AG117" s="8">
        <f t="shared" si="66"/>
        <v>7.7600431296935932E-2</v>
      </c>
      <c r="AH117" s="8">
        <f t="shared" si="67"/>
        <v>7.7002467901574417E-2</v>
      </c>
      <c r="AI117" s="8">
        <f t="shared" si="68"/>
        <v>7.7018654999427658E-2</v>
      </c>
      <c r="AJ117" s="8">
        <f t="shared" si="69"/>
        <v>7.2260274019185805E-2</v>
      </c>
      <c r="AK117" s="8">
        <f t="shared" si="70"/>
        <v>6.7193213622012193E-2</v>
      </c>
      <c r="AL117" s="8">
        <f t="shared" si="71"/>
        <v>7.7857293282633286E-2</v>
      </c>
      <c r="AM117" s="8">
        <f t="shared" si="72"/>
        <v>7.7136186944486984E-2</v>
      </c>
      <c r="AN117" s="8">
        <f t="shared" si="73"/>
        <v>7.9103668355758869E-2</v>
      </c>
      <c r="AO117" s="8">
        <f t="shared" si="74"/>
        <v>7.631862912652676E-2</v>
      </c>
      <c r="AP117" s="8">
        <f t="shared" si="75"/>
        <v>7.6735274929441558E-2</v>
      </c>
      <c r="AR117" t="s">
        <v>47</v>
      </c>
      <c r="AT117">
        <f t="shared" si="76"/>
        <v>1</v>
      </c>
      <c r="AU117">
        <f t="shared" si="77"/>
        <v>0.99977184719954693</v>
      </c>
      <c r="AV117">
        <f t="shared" si="78"/>
        <v>0.99206793423995621</v>
      </c>
      <c r="AW117">
        <f t="shared" si="79"/>
        <v>0.99227648211077424</v>
      </c>
      <c r="AX117">
        <f t="shared" si="80"/>
        <v>0.93097147049180617</v>
      </c>
      <c r="AY117">
        <f t="shared" si="81"/>
        <v>0.86568956099095062</v>
      </c>
      <c r="AZ117">
        <f t="shared" si="82"/>
        <v>1.0030811507385098</v>
      </c>
      <c r="BA117">
        <f t="shared" si="83"/>
        <v>0.99379071505836303</v>
      </c>
      <c r="BB117">
        <f t="shared" si="84"/>
        <v>1.019138931453595</v>
      </c>
      <c r="BC117">
        <f t="shared" si="85"/>
        <v>0.98325763842214076</v>
      </c>
      <c r="BD117">
        <f t="shared" si="86"/>
        <v>0.98862553054653046</v>
      </c>
      <c r="BE117" s="6">
        <f t="shared" si="87"/>
        <v>-1.1374469453469538E-3</v>
      </c>
    </row>
    <row r="118" spans="1:57" x14ac:dyDescent="0.25">
      <c r="B118" t="s">
        <v>48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P118" t="s">
        <v>48</v>
      </c>
      <c r="R118" s="9">
        <v>0</v>
      </c>
      <c r="S118" s="9">
        <v>0</v>
      </c>
      <c r="T118" s="9">
        <v>0</v>
      </c>
      <c r="U118" s="9">
        <v>0</v>
      </c>
      <c r="V118" s="9">
        <v>0</v>
      </c>
      <c r="W118" s="9">
        <v>0</v>
      </c>
      <c r="X118" s="9">
        <v>0</v>
      </c>
      <c r="Y118" s="9">
        <v>0</v>
      </c>
      <c r="Z118" s="9">
        <v>0</v>
      </c>
      <c r="AA118" s="9">
        <v>0</v>
      </c>
      <c r="AB118" s="9">
        <v>0</v>
      </c>
      <c r="AD118" t="s">
        <v>48</v>
      </c>
      <c r="AR118" t="s">
        <v>48</v>
      </c>
    </row>
    <row r="119" spans="1:57" x14ac:dyDescent="0.25">
      <c r="B119" t="s">
        <v>49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P119" t="s">
        <v>49</v>
      </c>
      <c r="R119" s="9">
        <v>0</v>
      </c>
      <c r="S119" s="9">
        <v>0</v>
      </c>
      <c r="T119" s="9">
        <v>0</v>
      </c>
      <c r="U119" s="9">
        <v>0</v>
      </c>
      <c r="V119" s="9">
        <v>0</v>
      </c>
      <c r="W119" s="9">
        <v>0</v>
      </c>
      <c r="X119" s="9">
        <v>0</v>
      </c>
      <c r="Y119" s="9">
        <v>0</v>
      </c>
      <c r="Z119" s="9">
        <v>0</v>
      </c>
      <c r="AA119" s="9">
        <v>0</v>
      </c>
      <c r="AB119" s="9">
        <v>0</v>
      </c>
      <c r="AD119" t="s">
        <v>49</v>
      </c>
      <c r="AR119" t="s">
        <v>49</v>
      </c>
    </row>
    <row r="121" spans="1:57" s="10" customFormat="1" x14ac:dyDescent="0.25">
      <c r="A121" s="10" t="s">
        <v>51</v>
      </c>
      <c r="P121" s="10" t="s">
        <v>51</v>
      </c>
      <c r="AD121" s="10" t="s">
        <v>51</v>
      </c>
      <c r="AR121" s="10" t="s">
        <v>51</v>
      </c>
    </row>
    <row r="123" spans="1:57" x14ac:dyDescent="0.25">
      <c r="B123" s="11" t="s">
        <v>10</v>
      </c>
      <c r="D123">
        <v>1999</v>
      </c>
      <c r="E123">
        <v>2000</v>
      </c>
      <c r="F123">
        <v>2001</v>
      </c>
      <c r="G123">
        <v>2002</v>
      </c>
      <c r="H123">
        <v>2003</v>
      </c>
      <c r="I123">
        <v>2004</v>
      </c>
      <c r="J123">
        <v>2005</v>
      </c>
      <c r="K123">
        <v>2006</v>
      </c>
      <c r="L123">
        <v>2007</v>
      </c>
      <c r="M123">
        <v>2008</v>
      </c>
      <c r="N123">
        <v>2009</v>
      </c>
      <c r="P123" s="11" t="s">
        <v>11</v>
      </c>
      <c r="R123">
        <v>1999</v>
      </c>
      <c r="S123">
        <v>2000</v>
      </c>
      <c r="T123">
        <v>2001</v>
      </c>
      <c r="U123">
        <v>2002</v>
      </c>
      <c r="V123">
        <v>2003</v>
      </c>
      <c r="W123">
        <v>2004</v>
      </c>
      <c r="X123">
        <v>2005</v>
      </c>
      <c r="Y123">
        <v>2006</v>
      </c>
      <c r="Z123">
        <v>2007</v>
      </c>
      <c r="AA123">
        <v>2008</v>
      </c>
      <c r="AB123">
        <v>2009</v>
      </c>
      <c r="AD123" s="11" t="s">
        <v>12</v>
      </c>
      <c r="AF123">
        <v>1999</v>
      </c>
      <c r="AG123">
        <v>2000</v>
      </c>
      <c r="AH123">
        <v>2001</v>
      </c>
      <c r="AI123">
        <v>2002</v>
      </c>
      <c r="AJ123">
        <v>2003</v>
      </c>
      <c r="AK123">
        <v>2004</v>
      </c>
      <c r="AL123">
        <v>2005</v>
      </c>
      <c r="AM123">
        <v>2006</v>
      </c>
      <c r="AN123">
        <v>2007</v>
      </c>
      <c r="AO123">
        <v>2008</v>
      </c>
      <c r="AP123">
        <v>2009</v>
      </c>
      <c r="AR123" s="11" t="s">
        <v>52</v>
      </c>
      <c r="AT123">
        <v>1999</v>
      </c>
      <c r="AU123">
        <v>2000</v>
      </c>
      <c r="AV123">
        <v>2001</v>
      </c>
      <c r="AW123">
        <v>2002</v>
      </c>
      <c r="AX123">
        <v>2003</v>
      </c>
      <c r="AY123">
        <v>2004</v>
      </c>
      <c r="AZ123">
        <v>2005</v>
      </c>
      <c r="BA123">
        <v>2006</v>
      </c>
      <c r="BB123">
        <v>2007</v>
      </c>
      <c r="BC123">
        <v>2008</v>
      </c>
      <c r="BD123">
        <v>2009</v>
      </c>
    </row>
    <row r="124" spans="1:57" x14ac:dyDescent="0.25">
      <c r="B124" t="s">
        <v>15</v>
      </c>
      <c r="D124">
        <v>458231.50651892333</v>
      </c>
      <c r="E124">
        <v>440673.27634816949</v>
      </c>
      <c r="F124">
        <v>450457.07339550013</v>
      </c>
      <c r="G124">
        <v>455258.44498727948</v>
      </c>
      <c r="H124">
        <v>471928.02059769747</v>
      </c>
      <c r="I124">
        <v>487686.65166836826</v>
      </c>
      <c r="J124">
        <v>486517.61237739172</v>
      </c>
      <c r="K124">
        <v>486005.97477316076</v>
      </c>
      <c r="L124">
        <v>486005.97477316076</v>
      </c>
      <c r="M124">
        <v>547137.57626849844</v>
      </c>
      <c r="N124">
        <v>527482.60548275546</v>
      </c>
      <c r="P124" t="s">
        <v>15</v>
      </c>
      <c r="R124" s="9">
        <v>23860.407297484879</v>
      </c>
      <c r="S124" s="9">
        <v>23189.89131180034</v>
      </c>
      <c r="T124" s="9">
        <v>24126.020327905677</v>
      </c>
      <c r="U124" s="9">
        <v>23884.405121993394</v>
      </c>
      <c r="V124" s="9">
        <v>23884.405121993394</v>
      </c>
      <c r="W124" s="9">
        <v>24091.676241555801</v>
      </c>
      <c r="X124" s="9">
        <v>24128.627699586297</v>
      </c>
      <c r="Y124" s="9">
        <v>23781.083087599018</v>
      </c>
      <c r="Z124" s="9">
        <v>24363.411698082877</v>
      </c>
      <c r="AA124" s="9">
        <v>26232.41122520974</v>
      </c>
      <c r="AB124" s="9">
        <v>25358.030075809158</v>
      </c>
      <c r="AD124" t="s">
        <v>15</v>
      </c>
      <c r="AF124" s="8">
        <f>R124/D124</f>
        <v>5.2070638875852872E-2</v>
      </c>
      <c r="AG124" s="8">
        <f t="shared" ref="AG124:AP124" si="88">S124/E124</f>
        <v>5.2623774929066378E-2</v>
      </c>
      <c r="AH124" s="8">
        <f t="shared" si="88"/>
        <v>5.3558977653622268E-2</v>
      </c>
      <c r="AI124" s="8">
        <f t="shared" si="88"/>
        <v>5.2463398285035122E-2</v>
      </c>
      <c r="AJ124" s="8">
        <f t="shared" si="88"/>
        <v>5.0610271226836166E-2</v>
      </c>
      <c r="AK124" s="8">
        <f t="shared" si="88"/>
        <v>4.9399909058692834E-2</v>
      </c>
      <c r="AL124" s="8">
        <f t="shared" si="88"/>
        <v>4.959456160627073E-2</v>
      </c>
      <c r="AM124" s="8">
        <f t="shared" si="88"/>
        <v>4.8931668172801042E-2</v>
      </c>
      <c r="AN124" s="8">
        <f t="shared" si="88"/>
        <v>5.0129860459954829E-2</v>
      </c>
      <c r="AO124" s="8">
        <f t="shared" si="88"/>
        <v>4.7944817470070143E-2</v>
      </c>
      <c r="AP124" s="8">
        <f t="shared" si="88"/>
        <v>4.8073680178707175E-2</v>
      </c>
      <c r="AR124" t="s">
        <v>15</v>
      </c>
      <c r="AT124">
        <f>AF124/$AF124</f>
        <v>1</v>
      </c>
      <c r="AU124">
        <f t="shared" ref="AU124:BD124" si="89">AG124/$AF124</f>
        <v>1.0106228013551417</v>
      </c>
      <c r="AV124">
        <f t="shared" si="89"/>
        <v>1.0285830711875439</v>
      </c>
      <c r="AW124">
        <f t="shared" si="89"/>
        <v>1.0075428190946278</v>
      </c>
      <c r="AX124">
        <f t="shared" si="89"/>
        <v>0.9719541054124855</v>
      </c>
      <c r="AY124">
        <f t="shared" si="89"/>
        <v>0.94870948628981477</v>
      </c>
      <c r="AZ124">
        <f t="shared" si="89"/>
        <v>0.95244772633795372</v>
      </c>
      <c r="BA124">
        <f t="shared" si="89"/>
        <v>0.93971706952672918</v>
      </c>
      <c r="BB124">
        <f t="shared" si="89"/>
        <v>0.96272796996930921</v>
      </c>
      <c r="BC124">
        <f t="shared" si="89"/>
        <v>0.92076491675818428</v>
      </c>
      <c r="BD124">
        <f t="shared" si="89"/>
        <v>0.92323968394789102</v>
      </c>
      <c r="BE124" s="6">
        <f>AVERAGE(AU124-AT124,AV124-AU124,AW124-AV124,AX124-AW124,AY124-AX124,AZ124-AY124,BA124-AZ124,BB124-BA124,BC124-BB124,BD124-BC124)</f>
        <v>-7.6760316052108977E-3</v>
      </c>
    </row>
    <row r="125" spans="1:57" x14ac:dyDescent="0.25">
      <c r="B125" t="s">
        <v>16</v>
      </c>
      <c r="D125">
        <v>144116.57185418089</v>
      </c>
      <c r="E125">
        <v>178355.58033268404</v>
      </c>
      <c r="F125">
        <v>178872.20318736765</v>
      </c>
      <c r="G125">
        <v>198608.40445926745</v>
      </c>
      <c r="H125">
        <v>213336.23789418759</v>
      </c>
      <c r="I125">
        <v>225294.82253369351</v>
      </c>
      <c r="J125">
        <v>248301.32056320342</v>
      </c>
      <c r="K125">
        <v>262503.12415417907</v>
      </c>
      <c r="L125">
        <v>262503.12415417907</v>
      </c>
      <c r="M125">
        <v>336843.02194928355</v>
      </c>
      <c r="N125">
        <v>303066.34490466764</v>
      </c>
      <c r="P125" t="s">
        <v>16</v>
      </c>
      <c r="R125" s="9">
        <v>8299.0667910541815</v>
      </c>
      <c r="S125" s="9">
        <v>10336.931058158723</v>
      </c>
      <c r="T125" s="9">
        <v>10299.959916814336</v>
      </c>
      <c r="U125" s="9">
        <v>11432.976192794837</v>
      </c>
      <c r="V125" s="9">
        <v>11432.976192794837</v>
      </c>
      <c r="W125" s="9">
        <v>12202.575304809958</v>
      </c>
      <c r="X125" s="9">
        <v>14213.881302989486</v>
      </c>
      <c r="Y125" s="9">
        <v>15018.230982010762</v>
      </c>
      <c r="Z125" s="9">
        <v>16577.761781643007</v>
      </c>
      <c r="AA125" s="9">
        <v>19159.287246066429</v>
      </c>
      <c r="AB125" s="9">
        <v>17119.454426616041</v>
      </c>
      <c r="AD125" t="s">
        <v>16</v>
      </c>
      <c r="AF125" s="8">
        <f t="shared" ref="AF125:AF157" si="90">R125/D125</f>
        <v>5.7585791032077074E-2</v>
      </c>
      <c r="AG125" s="8">
        <f t="shared" ref="AG125:AG157" si="91">S125/E125</f>
        <v>5.795686929939281E-2</v>
      </c>
      <c r="AH125" s="8">
        <f t="shared" ref="AH125:AH157" si="92">T125/F125</f>
        <v>5.7582786667111072E-2</v>
      </c>
      <c r="AI125" s="8">
        <f t="shared" ref="AI125:AI157" si="93">U125/G125</f>
        <v>5.7565419871945162E-2</v>
      </c>
      <c r="AJ125" s="8">
        <f t="shared" ref="AJ125:AJ157" si="94">V125/H125</f>
        <v>5.3591346250633075E-2</v>
      </c>
      <c r="AK125" s="8">
        <f t="shared" ref="AK125:AK157" si="95">W125/I125</f>
        <v>5.4162697427212407E-2</v>
      </c>
      <c r="AL125" s="8">
        <f t="shared" ref="AL125:AL157" si="96">X125/J125</f>
        <v>5.7244485332374376E-2</v>
      </c>
      <c r="AM125" s="8">
        <f t="shared" ref="AM125:AM157" si="97">Y125/K125</f>
        <v>5.7211627596439295E-2</v>
      </c>
      <c r="AN125" s="8">
        <f t="shared" ref="AN125:AN157" si="98">Z125/L125</f>
        <v>6.3152626602288334E-2</v>
      </c>
      <c r="AO125" s="8">
        <f t="shared" ref="AO125:AO157" si="99">AA125/M125</f>
        <v>5.6878979220626784E-2</v>
      </c>
      <c r="AP125" s="8">
        <f t="shared" ref="AP125:AP157" si="100">AB125/N125</f>
        <v>5.6487481089334171E-2</v>
      </c>
      <c r="AR125" t="s">
        <v>16</v>
      </c>
      <c r="AT125">
        <f t="shared" ref="AT125:AT157" si="101">AF125/$AF125</f>
        <v>1</v>
      </c>
      <c r="AU125">
        <f t="shared" ref="AU125:AU157" si="102">AG125/$AF125</f>
        <v>1.0064439206384963</v>
      </c>
      <c r="AV125">
        <f t="shared" ref="AV125:AV157" si="103">AH125/$AF125</f>
        <v>0.99994782801604076</v>
      </c>
      <c r="AW125">
        <f t="shared" ref="AW125:AW157" si="104">AI125/$AF125</f>
        <v>0.99964624676041069</v>
      </c>
      <c r="AX125">
        <f t="shared" ref="AX125:AX157" si="105">AJ125/$AF125</f>
        <v>0.93063488909583669</v>
      </c>
      <c r="AY125">
        <f t="shared" ref="AY125:AY157" si="106">AK125/$AF125</f>
        <v>0.94055662788485617</v>
      </c>
      <c r="AZ125">
        <f t="shared" ref="AZ125:AZ157" si="107">AL125/$AF125</f>
        <v>0.99407309175430825</v>
      </c>
      <c r="BA125">
        <f t="shared" ref="BA125:BA157" si="108">AM125/$AF125</f>
        <v>0.99350250419536035</v>
      </c>
      <c r="BB125">
        <f t="shared" ref="BB125:BB157" si="109">AN125/$AF125</f>
        <v>1.096670297836325</v>
      </c>
      <c r="BC125">
        <f t="shared" ref="BC125:BC157" si="110">AO125/$AF125</f>
        <v>0.98772593379751306</v>
      </c>
      <c r="BD125">
        <f t="shared" ref="BD125:BD157" si="111">AP125/$AF125</f>
        <v>0.98092741415792817</v>
      </c>
      <c r="BE125" s="6">
        <f t="shared" ref="BE125:BE157" si="112">AVERAGE(AU125-AT125,AV125-AU125,AW125-AV125,AX125-AW125,AY125-AX125,AZ125-AY125,BA125-AZ125,BB125-BA125,BC125-BB125,BD125-BC125)</f>
        <v>-1.9072585842071833E-3</v>
      </c>
    </row>
    <row r="126" spans="1:57" x14ac:dyDescent="0.25">
      <c r="B126" t="s">
        <v>17</v>
      </c>
      <c r="D126">
        <v>620094.6216924527</v>
      </c>
      <c r="E126">
        <v>554015.91857564752</v>
      </c>
      <c r="F126">
        <v>620333.1489333167</v>
      </c>
      <c r="G126">
        <v>674995.69888601673</v>
      </c>
      <c r="H126">
        <v>710114.82907444716</v>
      </c>
      <c r="I126">
        <v>750887.60806609143</v>
      </c>
      <c r="J126">
        <v>765261.35357434256</v>
      </c>
      <c r="K126">
        <v>856643.35639423644</v>
      </c>
      <c r="L126">
        <v>856643.35639423644</v>
      </c>
      <c r="M126">
        <v>882992.054872351</v>
      </c>
      <c r="N126">
        <v>923842.6641653995</v>
      </c>
      <c r="P126" t="s">
        <v>17</v>
      </c>
      <c r="R126" s="9">
        <v>5224.1629042870936</v>
      </c>
      <c r="S126" s="9">
        <v>5301.8792269121495</v>
      </c>
      <c r="T126" s="9">
        <v>5276.0720892697727</v>
      </c>
      <c r="U126" s="9">
        <v>5187.5870878909536</v>
      </c>
      <c r="V126" s="9">
        <v>5187.5870878909536</v>
      </c>
      <c r="W126" s="9">
        <v>5008.9129484638233</v>
      </c>
      <c r="X126" s="9">
        <v>4778.23396763237</v>
      </c>
      <c r="Y126" s="9">
        <v>4461.1196760216671</v>
      </c>
      <c r="Z126" s="9">
        <v>4793.7324478012952</v>
      </c>
      <c r="AA126" s="9">
        <v>4937.3490003429852</v>
      </c>
      <c r="AB126" s="9">
        <v>4928.5495236893412</v>
      </c>
      <c r="AD126" t="s">
        <v>17</v>
      </c>
      <c r="AF126" s="8">
        <f t="shared" si="90"/>
        <v>8.4247834468045308E-3</v>
      </c>
      <c r="AG126" s="8">
        <f t="shared" si="91"/>
        <v>9.569904129367016E-3</v>
      </c>
      <c r="AH126" s="8">
        <f t="shared" si="92"/>
        <v>8.5052235211710882E-3</v>
      </c>
      <c r="AI126" s="8">
        <f t="shared" si="93"/>
        <v>7.685363175576259E-3</v>
      </c>
      <c r="AJ126" s="8">
        <f t="shared" si="94"/>
        <v>7.3052791963975393E-3</v>
      </c>
      <c r="AK126" s="8">
        <f t="shared" si="95"/>
        <v>6.6706560271573298E-3</v>
      </c>
      <c r="AL126" s="8">
        <f t="shared" si="96"/>
        <v>6.2439243081000313E-3</v>
      </c>
      <c r="AM126" s="8">
        <f t="shared" si="97"/>
        <v>5.2076743988295308E-3</v>
      </c>
      <c r="AN126" s="8">
        <f t="shared" si="98"/>
        <v>5.5959488998770313E-3</v>
      </c>
      <c r="AO126" s="8">
        <f t="shared" si="99"/>
        <v>5.591612034444352E-3</v>
      </c>
      <c r="AP126" s="8">
        <f t="shared" si="100"/>
        <v>5.3348364552332061E-3</v>
      </c>
      <c r="AR126" t="s">
        <v>17</v>
      </c>
      <c r="AT126">
        <f t="shared" si="101"/>
        <v>1</v>
      </c>
      <c r="AU126">
        <f t="shared" si="102"/>
        <v>1.135922862562933</v>
      </c>
      <c r="AV126">
        <f t="shared" si="103"/>
        <v>1.0095480287267287</v>
      </c>
      <c r="AW126">
        <f t="shared" si="104"/>
        <v>0.91223272670483546</v>
      </c>
      <c r="AX126">
        <f t="shared" si="105"/>
        <v>0.86711774166354239</v>
      </c>
      <c r="AY126">
        <f t="shared" si="106"/>
        <v>0.79178961326150987</v>
      </c>
      <c r="AZ126">
        <f t="shared" si="107"/>
        <v>0.74113766217555588</v>
      </c>
      <c r="BA126">
        <f t="shared" si="108"/>
        <v>0.61813747875083602</v>
      </c>
      <c r="BB126">
        <f t="shared" si="109"/>
        <v>0.66422465754885851</v>
      </c>
      <c r="BC126">
        <f t="shared" si="110"/>
        <v>0.66370988284158405</v>
      </c>
      <c r="BD126">
        <f t="shared" si="111"/>
        <v>0.63323128587437782</v>
      </c>
      <c r="BE126" s="6">
        <f t="shared" si="112"/>
        <v>-3.667687141256222E-2</v>
      </c>
    </row>
    <row r="127" spans="1:57" x14ac:dyDescent="0.25">
      <c r="B127" t="s">
        <v>18</v>
      </c>
      <c r="D127">
        <v>53821.999272516339</v>
      </c>
      <c r="E127">
        <v>57936.067907005257</v>
      </c>
      <c r="F127">
        <v>54787.781518400625</v>
      </c>
      <c r="G127">
        <v>56631.320598121863</v>
      </c>
      <c r="H127">
        <v>55025.001621327458</v>
      </c>
      <c r="I127">
        <v>58084.06510745149</v>
      </c>
      <c r="J127">
        <v>61703.483452076238</v>
      </c>
      <c r="K127">
        <v>61065.864457495234</v>
      </c>
      <c r="L127">
        <v>61065.864457495234</v>
      </c>
      <c r="M127">
        <v>64533.932121048689</v>
      </c>
      <c r="N127">
        <v>62177.096751396122</v>
      </c>
      <c r="P127" t="s">
        <v>18</v>
      </c>
      <c r="R127" s="9">
        <v>2129.0716150566182</v>
      </c>
      <c r="S127" s="9">
        <v>2324.553118237538</v>
      </c>
      <c r="T127" s="9">
        <v>2197.9205177946787</v>
      </c>
      <c r="U127" s="9">
        <v>2277.9980207909325</v>
      </c>
      <c r="V127" s="9">
        <v>2277.9980207909325</v>
      </c>
      <c r="W127" s="9">
        <v>2096.4438401276416</v>
      </c>
      <c r="X127" s="9">
        <v>2325.2866250937645</v>
      </c>
      <c r="Y127" s="9">
        <v>2267.8936080918447</v>
      </c>
      <c r="Z127" s="9">
        <v>2393.1714405767511</v>
      </c>
      <c r="AA127" s="9">
        <v>2372.6923705274216</v>
      </c>
      <c r="AB127" s="9">
        <v>2228.9659597966565</v>
      </c>
      <c r="AD127" t="s">
        <v>18</v>
      </c>
      <c r="AF127" s="8">
        <f t="shared" si="90"/>
        <v>3.9557646386870787E-2</v>
      </c>
      <c r="AG127" s="8">
        <f t="shared" si="91"/>
        <v>4.0122728417964798E-2</v>
      </c>
      <c r="AH127" s="8">
        <f t="shared" si="92"/>
        <v>4.0116983328782919E-2</v>
      </c>
      <c r="AI127" s="8">
        <f t="shared" si="93"/>
        <v>4.0225055618188794E-2</v>
      </c>
      <c r="AJ127" s="8">
        <f t="shared" si="94"/>
        <v>4.13993267363756E-2</v>
      </c>
      <c r="AK127" s="8">
        <f t="shared" si="95"/>
        <v>3.6093269922643431E-2</v>
      </c>
      <c r="AL127" s="8">
        <f t="shared" si="96"/>
        <v>3.7684851729639611E-2</v>
      </c>
      <c r="AM127" s="8">
        <f t="shared" si="97"/>
        <v>3.7138483639585704E-2</v>
      </c>
      <c r="AN127" s="8">
        <f t="shared" si="98"/>
        <v>3.9190003479644721E-2</v>
      </c>
      <c r="AO127" s="8">
        <f t="shared" si="99"/>
        <v>3.6766586081828617E-2</v>
      </c>
      <c r="AP127" s="8">
        <f t="shared" si="100"/>
        <v>3.5848665766894425E-2</v>
      </c>
      <c r="AR127" t="s">
        <v>18</v>
      </c>
      <c r="AT127">
        <f t="shared" si="101"/>
        <v>1</v>
      </c>
      <c r="AU127">
        <f t="shared" si="102"/>
        <v>1.0142850266056669</v>
      </c>
      <c r="AV127">
        <f t="shared" si="103"/>
        <v>1.0141397932637817</v>
      </c>
      <c r="AW127">
        <f t="shared" si="104"/>
        <v>1.0168718134742092</v>
      </c>
      <c r="AX127">
        <f t="shared" si="105"/>
        <v>1.0465568737708335</v>
      </c>
      <c r="AY127">
        <f t="shared" si="106"/>
        <v>0.91242207814019027</v>
      </c>
      <c r="AZ127">
        <f t="shared" si="107"/>
        <v>0.9526565701377836</v>
      </c>
      <c r="BA127">
        <f t="shared" si="108"/>
        <v>0.93884462377701006</v>
      </c>
      <c r="BB127">
        <f t="shared" si="109"/>
        <v>0.99070614809509783</v>
      </c>
      <c r="BC127">
        <f t="shared" si="110"/>
        <v>0.92944321616746828</v>
      </c>
      <c r="BD127">
        <f t="shared" si="111"/>
        <v>0.90623859206124624</v>
      </c>
      <c r="BE127" s="6">
        <f t="shared" si="112"/>
        <v>-9.3761407938753767E-3</v>
      </c>
    </row>
    <row r="128" spans="1:57" x14ac:dyDescent="0.25">
      <c r="B128" t="s">
        <v>19</v>
      </c>
      <c r="D128">
        <v>9132.0533261768996</v>
      </c>
      <c r="E128">
        <v>10587.680820133864</v>
      </c>
      <c r="F128">
        <v>9805.6711049103851</v>
      </c>
      <c r="G128">
        <v>10877.914143658216</v>
      </c>
      <c r="H128">
        <v>11571.314877277448</v>
      </c>
      <c r="I128">
        <v>13850.716431389839</v>
      </c>
      <c r="J128">
        <v>12275.662841900683</v>
      </c>
      <c r="K128">
        <v>12300.694878601726</v>
      </c>
      <c r="L128">
        <v>12300.694878601726</v>
      </c>
      <c r="M128">
        <v>11858.688090466798</v>
      </c>
      <c r="N128">
        <v>11445.064139733982</v>
      </c>
      <c r="P128" t="s">
        <v>19</v>
      </c>
      <c r="R128" s="9">
        <v>363.50116259616516</v>
      </c>
      <c r="S128" s="9">
        <v>432.76335217310043</v>
      </c>
      <c r="T128" s="9">
        <v>412.9355240470374</v>
      </c>
      <c r="U128" s="9">
        <v>439.79693576653523</v>
      </c>
      <c r="V128" s="9">
        <v>439.79693576653523</v>
      </c>
      <c r="W128" s="9">
        <v>443.95130663869168</v>
      </c>
      <c r="X128" s="9">
        <v>496.11984896370529</v>
      </c>
      <c r="Y128" s="9">
        <v>485.30229265704742</v>
      </c>
      <c r="Z128" s="9">
        <v>495.48273207308927</v>
      </c>
      <c r="AA128" s="9">
        <v>470.86392747556067</v>
      </c>
      <c r="AB128" s="9">
        <v>442.97512027460152</v>
      </c>
      <c r="AD128" t="s">
        <v>19</v>
      </c>
      <c r="AF128" s="8">
        <f t="shared" si="90"/>
        <v>3.9804975903304715E-2</v>
      </c>
      <c r="AG128" s="8">
        <f t="shared" si="91"/>
        <v>4.0874234832442638E-2</v>
      </c>
      <c r="AH128" s="8">
        <f t="shared" si="92"/>
        <v>4.2111908468993188E-2</v>
      </c>
      <c r="AI128" s="8">
        <f t="shared" si="93"/>
        <v>4.043026355589828E-2</v>
      </c>
      <c r="AJ128" s="8">
        <f t="shared" si="94"/>
        <v>3.8007516036933968E-2</v>
      </c>
      <c r="AK128" s="8">
        <f t="shared" si="95"/>
        <v>3.2052587953686359E-2</v>
      </c>
      <c r="AL128" s="8">
        <f t="shared" si="96"/>
        <v>4.0414913259941683E-2</v>
      </c>
      <c r="AM128" s="8">
        <f t="shared" si="97"/>
        <v>3.9453242068566284E-2</v>
      </c>
      <c r="AN128" s="8">
        <f t="shared" si="98"/>
        <v>4.0280873313509338E-2</v>
      </c>
      <c r="AO128" s="8">
        <f t="shared" si="99"/>
        <v>3.9706241017848198E-2</v>
      </c>
      <c r="AP128" s="8">
        <f t="shared" si="100"/>
        <v>3.870446813283631E-2</v>
      </c>
      <c r="AR128" t="s">
        <v>19</v>
      </c>
      <c r="AT128">
        <f t="shared" si="101"/>
        <v>1</v>
      </c>
      <c r="AU128">
        <f t="shared" si="102"/>
        <v>1.0268624438244955</v>
      </c>
      <c r="AV128">
        <f t="shared" si="103"/>
        <v>1.0579558839902965</v>
      </c>
      <c r="AW128">
        <f t="shared" si="104"/>
        <v>1.0157087810858756</v>
      </c>
      <c r="AX128">
        <f t="shared" si="105"/>
        <v>0.9548433374074341</v>
      </c>
      <c r="AY128">
        <f t="shared" si="106"/>
        <v>0.80524073250413064</v>
      </c>
      <c r="AZ128">
        <f t="shared" si="107"/>
        <v>1.0153231434712746</v>
      </c>
      <c r="BA128">
        <f t="shared" si="108"/>
        <v>0.99116357121800869</v>
      </c>
      <c r="BB128">
        <f t="shared" si="109"/>
        <v>1.0119557266247488</v>
      </c>
      <c r="BC128">
        <f t="shared" si="110"/>
        <v>0.99751953409803928</v>
      </c>
      <c r="BD128">
        <f t="shared" si="111"/>
        <v>0.97235250755730174</v>
      </c>
      <c r="BE128" s="6">
        <f t="shared" si="112"/>
        <v>-2.7647492442698261E-3</v>
      </c>
    </row>
    <row r="129" spans="2:57" x14ac:dyDescent="0.25">
      <c r="B129" t="s">
        <v>20</v>
      </c>
      <c r="D129">
        <v>32398.45654648549</v>
      </c>
      <c r="E129">
        <v>33240.129610649645</v>
      </c>
      <c r="F129">
        <v>31925.065984951336</v>
      </c>
      <c r="G129">
        <v>34847.717077928202</v>
      </c>
      <c r="H129">
        <v>39939.675062487819</v>
      </c>
      <c r="I129">
        <v>44245.770128184427</v>
      </c>
      <c r="J129">
        <v>42404.127946876572</v>
      </c>
      <c r="K129">
        <v>41233.229661351703</v>
      </c>
      <c r="L129">
        <v>41233.229661351703</v>
      </c>
      <c r="M129">
        <v>43444.986169341144</v>
      </c>
      <c r="N129">
        <v>42947.012856023503</v>
      </c>
      <c r="P129" t="s">
        <v>20</v>
      </c>
      <c r="R129" s="9">
        <v>420.7997028865978</v>
      </c>
      <c r="S129" s="9">
        <v>450.71684965394292</v>
      </c>
      <c r="T129" s="9">
        <v>413.26996322776159</v>
      </c>
      <c r="U129" s="9">
        <v>477.1279426486891</v>
      </c>
      <c r="V129" s="9">
        <v>477.1279426486891</v>
      </c>
      <c r="W129" s="9">
        <v>425.33194785479236</v>
      </c>
      <c r="X129" s="9">
        <v>449.93573285369206</v>
      </c>
      <c r="Y129" s="9">
        <v>402.29642501804494</v>
      </c>
      <c r="Z129" s="9">
        <v>425.54140585057871</v>
      </c>
      <c r="AA129" s="9">
        <v>418.43309875416435</v>
      </c>
      <c r="AB129" s="9">
        <v>385.81050381828129</v>
      </c>
      <c r="AD129" t="s">
        <v>20</v>
      </c>
      <c r="AF129" s="8">
        <f t="shared" si="90"/>
        <v>1.2988263878645948E-2</v>
      </c>
      <c r="AG129" s="8">
        <f t="shared" si="91"/>
        <v>1.3559419139856178E-2</v>
      </c>
      <c r="AH129" s="8">
        <f t="shared" si="92"/>
        <v>1.2944999500472969E-2</v>
      </c>
      <c r="AI129" s="8">
        <f t="shared" si="93"/>
        <v>1.3691799137995519E-2</v>
      </c>
      <c r="AJ129" s="8">
        <f t="shared" si="94"/>
        <v>1.1946214932950661E-2</v>
      </c>
      <c r="AK129" s="8">
        <f t="shared" si="95"/>
        <v>9.612940324522843E-3</v>
      </c>
      <c r="AL129" s="8">
        <f t="shared" si="96"/>
        <v>1.0610658788157762E-2</v>
      </c>
      <c r="AM129" s="8">
        <f t="shared" si="97"/>
        <v>9.7566071909016908E-3</v>
      </c>
      <c r="AN129" s="8">
        <f t="shared" si="98"/>
        <v>1.032035106989067E-2</v>
      </c>
      <c r="AO129" s="8">
        <f t="shared" si="99"/>
        <v>9.6313323043350392E-3</v>
      </c>
      <c r="AP129" s="8">
        <f t="shared" si="100"/>
        <v>8.9834071839101082E-3</v>
      </c>
      <c r="AR129" t="s">
        <v>20</v>
      </c>
      <c r="AT129">
        <f t="shared" si="101"/>
        <v>1</v>
      </c>
      <c r="AU129">
        <f t="shared" si="102"/>
        <v>1.0439747195273164</v>
      </c>
      <c r="AV129">
        <f t="shared" si="103"/>
        <v>0.99666896372161717</v>
      </c>
      <c r="AW129">
        <f t="shared" si="104"/>
        <v>1.0541669976775154</v>
      </c>
      <c r="AX129">
        <f t="shared" si="105"/>
        <v>0.91976995883117818</v>
      </c>
      <c r="AY129">
        <f t="shared" si="106"/>
        <v>0.74012511713189888</v>
      </c>
      <c r="AZ129">
        <f t="shared" si="107"/>
        <v>0.81694203992904579</v>
      </c>
      <c r="BA129">
        <f t="shared" si="108"/>
        <v>0.75118640043513163</v>
      </c>
      <c r="BB129">
        <f t="shared" si="109"/>
        <v>0.79459049849290453</v>
      </c>
      <c r="BC129">
        <f t="shared" si="110"/>
        <v>0.74154116318578556</v>
      </c>
      <c r="BD129">
        <f t="shared" si="111"/>
        <v>0.69165573381056422</v>
      </c>
      <c r="BE129" s="6">
        <f t="shared" si="112"/>
        <v>-3.0834426618943579E-2</v>
      </c>
    </row>
    <row r="130" spans="2:57" x14ac:dyDescent="0.25">
      <c r="B130" t="s">
        <v>21</v>
      </c>
      <c r="D130">
        <v>316308.92127083475</v>
      </c>
      <c r="E130">
        <v>323728.28736233764</v>
      </c>
      <c r="F130">
        <v>325264.36315799225</v>
      </c>
      <c r="G130">
        <v>353126.40750735218</v>
      </c>
      <c r="H130">
        <v>396304.66279479675</v>
      </c>
      <c r="I130">
        <v>401825.22186771443</v>
      </c>
      <c r="J130">
        <v>431954.30171873356</v>
      </c>
      <c r="K130">
        <v>446671.05531458312</v>
      </c>
      <c r="L130">
        <v>446671.05531458312</v>
      </c>
      <c r="M130">
        <v>517830.96342128247</v>
      </c>
      <c r="N130">
        <v>565015.29002262652</v>
      </c>
      <c r="P130" t="s">
        <v>21</v>
      </c>
      <c r="R130" s="9">
        <v>4555.1990992319652</v>
      </c>
      <c r="S130" s="9">
        <v>4685.9714836690355</v>
      </c>
      <c r="T130" s="9">
        <v>4448.4697304513993</v>
      </c>
      <c r="U130" s="9">
        <v>4538.1180696940946</v>
      </c>
      <c r="V130" s="9">
        <v>4538.1180696940946</v>
      </c>
      <c r="W130" s="9">
        <v>4176.7629097129575</v>
      </c>
      <c r="X130" s="9">
        <v>4214.9180244654381</v>
      </c>
      <c r="Y130" s="9">
        <v>3548.239064032342</v>
      </c>
      <c r="Z130" s="9">
        <v>3721.6142658070112</v>
      </c>
      <c r="AA130" s="9">
        <v>3788.1792910767103</v>
      </c>
      <c r="AB130" s="9">
        <v>4007.7615489887467</v>
      </c>
      <c r="AD130" t="s">
        <v>21</v>
      </c>
      <c r="AF130" s="8">
        <f t="shared" si="90"/>
        <v>1.4401108514203571E-2</v>
      </c>
      <c r="AG130" s="8">
        <f t="shared" si="91"/>
        <v>1.4475013974988824E-2</v>
      </c>
      <c r="AH130" s="8">
        <f t="shared" si="92"/>
        <v>1.3676474383056291E-2</v>
      </c>
      <c r="AI130" s="8">
        <f t="shared" si="93"/>
        <v>1.2851256584654065E-2</v>
      </c>
      <c r="AJ130" s="8">
        <f t="shared" si="94"/>
        <v>1.1451084218113009E-2</v>
      </c>
      <c r="AK130" s="8">
        <f t="shared" si="95"/>
        <v>1.0394476708801512E-2</v>
      </c>
      <c r="AL130" s="8">
        <f t="shared" si="96"/>
        <v>9.757786894804386E-3</v>
      </c>
      <c r="AM130" s="8">
        <f t="shared" si="97"/>
        <v>7.9437407501889174E-3</v>
      </c>
      <c r="AN130" s="8">
        <f t="shared" si="98"/>
        <v>8.3318903732992923E-3</v>
      </c>
      <c r="AO130" s="8">
        <f t="shared" si="99"/>
        <v>7.3154746600095234E-3</v>
      </c>
      <c r="AP130" s="8">
        <f t="shared" si="100"/>
        <v>7.0931913166956111E-3</v>
      </c>
      <c r="AR130" t="s">
        <v>21</v>
      </c>
      <c r="AT130">
        <f t="shared" si="101"/>
        <v>1</v>
      </c>
      <c r="AU130">
        <f t="shared" si="102"/>
        <v>1.0051319286089928</v>
      </c>
      <c r="AV130">
        <f t="shared" si="103"/>
        <v>0.94968205881980639</v>
      </c>
      <c r="AW130">
        <f t="shared" si="104"/>
        <v>0.8923796784101089</v>
      </c>
      <c r="AX130">
        <f t="shared" si="105"/>
        <v>0.79515297081603109</v>
      </c>
      <c r="AY130">
        <f t="shared" si="106"/>
        <v>0.72178309736015211</v>
      </c>
      <c r="AZ130">
        <f t="shared" si="107"/>
        <v>0.67757193032608876</v>
      </c>
      <c r="BA130">
        <f t="shared" si="108"/>
        <v>0.55160620047784092</v>
      </c>
      <c r="BB130">
        <f t="shared" si="109"/>
        <v>0.57855896058846368</v>
      </c>
      <c r="BC130">
        <f t="shared" si="110"/>
        <v>0.50797996923600663</v>
      </c>
      <c r="BD130">
        <f t="shared" si="111"/>
        <v>0.49254481415091872</v>
      </c>
      <c r="BE130" s="6">
        <f t="shared" si="112"/>
        <v>-5.0745518584908125E-2</v>
      </c>
    </row>
    <row r="131" spans="2:57" x14ac:dyDescent="0.25">
      <c r="B131" t="s">
        <v>22</v>
      </c>
      <c r="D131">
        <v>463415.73224146204</v>
      </c>
      <c r="E131">
        <v>423374.04243784875</v>
      </c>
      <c r="F131">
        <v>441404.84181964991</v>
      </c>
      <c r="G131">
        <v>459426.87649720028</v>
      </c>
      <c r="H131">
        <v>509224.99921225471</v>
      </c>
      <c r="I131">
        <v>520964.2941596444</v>
      </c>
      <c r="J131">
        <v>555663.11183734017</v>
      </c>
      <c r="K131">
        <v>591612.29530814174</v>
      </c>
      <c r="L131">
        <v>591612.29530814174</v>
      </c>
      <c r="M131">
        <v>797286.72496349283</v>
      </c>
      <c r="N131">
        <v>756280.06782077753</v>
      </c>
      <c r="P131" t="s">
        <v>22</v>
      </c>
      <c r="R131" s="9">
        <v>14255.610140663248</v>
      </c>
      <c r="S131" s="9">
        <v>14070.014056095464</v>
      </c>
      <c r="T131" s="9">
        <v>15364.528038669067</v>
      </c>
      <c r="U131" s="9">
        <v>14873.091329253893</v>
      </c>
      <c r="V131" s="9">
        <v>14873.091329253893</v>
      </c>
      <c r="W131" s="9">
        <v>15456.835928283188</v>
      </c>
      <c r="X131" s="9">
        <v>16915.03988965656</v>
      </c>
      <c r="Y131" s="9">
        <v>16895.560301943486</v>
      </c>
      <c r="Z131" s="9">
        <v>17098.166353817127</v>
      </c>
      <c r="AA131" s="9">
        <v>18239.746019029757</v>
      </c>
      <c r="AB131" s="9">
        <v>17782.130823911906</v>
      </c>
      <c r="AD131" t="s">
        <v>22</v>
      </c>
      <c r="AF131" s="8">
        <f t="shared" si="90"/>
        <v>3.0762033200105912E-2</v>
      </c>
      <c r="AG131" s="8">
        <f t="shared" si="91"/>
        <v>3.3233057877328276E-2</v>
      </c>
      <c r="AH131" s="8">
        <f t="shared" si="92"/>
        <v>3.4808245363440612E-2</v>
      </c>
      <c r="AI131" s="8">
        <f t="shared" si="93"/>
        <v>3.2373141603404931E-2</v>
      </c>
      <c r="AJ131" s="8">
        <f t="shared" si="94"/>
        <v>2.9207307874243825E-2</v>
      </c>
      <c r="AK131" s="8">
        <f t="shared" si="95"/>
        <v>2.9669664699797243E-2</v>
      </c>
      <c r="AL131" s="8">
        <f t="shared" si="96"/>
        <v>3.0441178349460269E-2</v>
      </c>
      <c r="AM131" s="8">
        <f t="shared" si="97"/>
        <v>2.8558500957359956E-2</v>
      </c>
      <c r="AN131" s="8">
        <f t="shared" si="98"/>
        <v>2.8900965191927822E-2</v>
      </c>
      <c r="AO131" s="8">
        <f t="shared" si="99"/>
        <v>2.2877272940754083E-2</v>
      </c>
      <c r="AP131" s="8">
        <f t="shared" si="100"/>
        <v>2.3512626579133774E-2</v>
      </c>
      <c r="AR131" t="s">
        <v>22</v>
      </c>
      <c r="AT131">
        <f t="shared" si="101"/>
        <v>1</v>
      </c>
      <c r="AU131">
        <f t="shared" si="102"/>
        <v>1.0803270922031856</v>
      </c>
      <c r="AV131">
        <f t="shared" si="103"/>
        <v>1.1315326635601177</v>
      </c>
      <c r="AW131">
        <f t="shared" si="104"/>
        <v>1.052373274315739</v>
      </c>
      <c r="AX131">
        <f t="shared" si="105"/>
        <v>0.94945960444978861</v>
      </c>
      <c r="AY131">
        <f t="shared" si="106"/>
        <v>0.96448971713921339</v>
      </c>
      <c r="AZ131">
        <f t="shared" si="107"/>
        <v>0.98956977750597652</v>
      </c>
      <c r="BA131">
        <f t="shared" si="108"/>
        <v>0.92836844598625656</v>
      </c>
      <c r="BB131">
        <f t="shared" si="109"/>
        <v>0.93950113778007094</v>
      </c>
      <c r="BC131">
        <f t="shared" si="110"/>
        <v>0.74368533418900662</v>
      </c>
      <c r="BD131">
        <f t="shared" si="111"/>
        <v>0.76433915879958225</v>
      </c>
      <c r="BE131" s="6">
        <f t="shared" si="112"/>
        <v>-2.3566084120041776E-2</v>
      </c>
    </row>
    <row r="132" spans="2:57" x14ac:dyDescent="0.25">
      <c r="B132" t="s">
        <v>23</v>
      </c>
      <c r="D132">
        <v>258623.07889610936</v>
      </c>
      <c r="E132">
        <v>264397.87802242476</v>
      </c>
      <c r="F132">
        <v>265060.87111365277</v>
      </c>
      <c r="G132">
        <v>280120.34013825626</v>
      </c>
      <c r="H132">
        <v>285184.47737965407</v>
      </c>
      <c r="I132">
        <v>286675.40198343404</v>
      </c>
      <c r="J132">
        <v>291682.99360366666</v>
      </c>
      <c r="K132">
        <v>303366.08262610203</v>
      </c>
      <c r="L132">
        <v>303366.08262610203</v>
      </c>
      <c r="M132">
        <v>297398.77241157484</v>
      </c>
      <c r="N132">
        <v>277806.63604876422</v>
      </c>
      <c r="P132" t="s">
        <v>23</v>
      </c>
      <c r="R132" s="9">
        <v>16220.237428447293</v>
      </c>
      <c r="S132" s="9">
        <v>16592.713143576228</v>
      </c>
      <c r="T132" s="9">
        <v>16764.519862440062</v>
      </c>
      <c r="U132" s="9">
        <v>17215.458888697143</v>
      </c>
      <c r="V132" s="9">
        <v>17215.458888697143</v>
      </c>
      <c r="W132" s="9">
        <v>17215.905498779364</v>
      </c>
      <c r="X132" s="9">
        <v>17232.464491185878</v>
      </c>
      <c r="Y132" s="9">
        <v>17676.378634442506</v>
      </c>
      <c r="Z132" s="9">
        <v>18570.65390533123</v>
      </c>
      <c r="AA132" s="9">
        <v>17550.675188508878</v>
      </c>
      <c r="AB132" s="9">
        <v>15898.687421318025</v>
      </c>
      <c r="AD132" t="s">
        <v>23</v>
      </c>
      <c r="AF132" s="8">
        <f t="shared" si="90"/>
        <v>6.271767197916267E-2</v>
      </c>
      <c r="AG132" s="8">
        <f t="shared" si="91"/>
        <v>6.2756604809698677E-2</v>
      </c>
      <c r="AH132" s="8">
        <f t="shared" si="92"/>
        <v>6.3247810934914536E-2</v>
      </c>
      <c r="AI132" s="8">
        <f t="shared" si="93"/>
        <v>6.1457368216104112E-2</v>
      </c>
      <c r="AJ132" s="8">
        <f t="shared" si="94"/>
        <v>6.0366044627944211E-2</v>
      </c>
      <c r="AK132" s="8">
        <f t="shared" si="95"/>
        <v>6.0053654340996479E-2</v>
      </c>
      <c r="AL132" s="8">
        <f t="shared" si="96"/>
        <v>5.9079428245998544E-2</v>
      </c>
      <c r="AM132" s="8">
        <f t="shared" si="97"/>
        <v>5.8267484886333189E-2</v>
      </c>
      <c r="AN132" s="8">
        <f t="shared" si="98"/>
        <v>6.1215326857154022E-2</v>
      </c>
      <c r="AO132" s="8">
        <f t="shared" si="99"/>
        <v>5.9013946312529569E-2</v>
      </c>
      <c r="AP132" s="8">
        <f t="shared" si="100"/>
        <v>5.7229329174581997E-2</v>
      </c>
      <c r="AR132" t="s">
        <v>23</v>
      </c>
      <c r="AT132">
        <f t="shared" si="101"/>
        <v>1</v>
      </c>
      <c r="AU132">
        <f t="shared" si="102"/>
        <v>1.0006207633240747</v>
      </c>
      <c r="AV132">
        <f t="shared" si="103"/>
        <v>1.0084527843432709</v>
      </c>
      <c r="AW132">
        <f t="shared" si="104"/>
        <v>0.97990512524959028</v>
      </c>
      <c r="AX132">
        <f t="shared" si="105"/>
        <v>0.96250454972244881</v>
      </c>
      <c r="AY132">
        <f t="shared" si="106"/>
        <v>0.9575236523598758</v>
      </c>
      <c r="AZ132">
        <f t="shared" si="107"/>
        <v>0.94199013422607747</v>
      </c>
      <c r="BA132">
        <f t="shared" si="108"/>
        <v>0.92904412819551063</v>
      </c>
      <c r="BB132">
        <f t="shared" si="109"/>
        <v>0.97604590421487925</v>
      </c>
      <c r="BC132">
        <f t="shared" si="110"/>
        <v>0.94094605954341504</v>
      </c>
      <c r="BD132">
        <f t="shared" si="111"/>
        <v>0.91249128624538034</v>
      </c>
      <c r="BE132" s="6">
        <f t="shared" si="112"/>
        <v>-8.7508713754619657E-3</v>
      </c>
    </row>
    <row r="133" spans="2:57" x14ac:dyDescent="0.25">
      <c r="B133" t="s">
        <v>24</v>
      </c>
      <c r="D133">
        <v>27462.237853039442</v>
      </c>
      <c r="E133">
        <v>29254.363305339819</v>
      </c>
      <c r="F133">
        <v>26257.785053324711</v>
      </c>
      <c r="G133">
        <v>25453.47429219566</v>
      </c>
      <c r="H133">
        <v>28583.204775566825</v>
      </c>
      <c r="I133">
        <v>31445.298640954308</v>
      </c>
      <c r="J133">
        <v>32723.757254455963</v>
      </c>
      <c r="K133">
        <v>33780.337900395345</v>
      </c>
      <c r="L133">
        <v>33780.337900395345</v>
      </c>
      <c r="M133">
        <v>37940.023823668649</v>
      </c>
      <c r="N133">
        <v>38715.919412683732</v>
      </c>
      <c r="P133" t="s">
        <v>24</v>
      </c>
      <c r="R133" s="9">
        <v>842.58567728018772</v>
      </c>
      <c r="S133" s="9">
        <v>908.79107764808555</v>
      </c>
      <c r="T133" s="9">
        <v>821.78214209292514</v>
      </c>
      <c r="U133" s="9">
        <v>788.03822417555739</v>
      </c>
      <c r="V133" s="9">
        <v>788.03822417555739</v>
      </c>
      <c r="W133" s="9">
        <v>793.45062177262014</v>
      </c>
      <c r="X133" s="9">
        <v>984.07614941389465</v>
      </c>
      <c r="Y133" s="9">
        <v>979.16714966947109</v>
      </c>
      <c r="Z133" s="9">
        <v>1087.1338456254459</v>
      </c>
      <c r="AA133" s="9">
        <v>1157.7818302116173</v>
      </c>
      <c r="AB133" s="9">
        <v>1146.6955689653187</v>
      </c>
      <c r="AD133" t="s">
        <v>24</v>
      </c>
      <c r="AF133" s="8">
        <f t="shared" si="90"/>
        <v>3.0681610209232556E-2</v>
      </c>
      <c r="AG133" s="8">
        <f t="shared" si="91"/>
        <v>3.1065146356550624E-2</v>
      </c>
      <c r="AH133" s="8">
        <f t="shared" si="92"/>
        <v>3.1296704593477227E-2</v>
      </c>
      <c r="AI133" s="8">
        <f t="shared" si="93"/>
        <v>3.0959947358431116E-2</v>
      </c>
      <c r="AJ133" s="8">
        <f t="shared" si="94"/>
        <v>2.7569974408509272E-2</v>
      </c>
      <c r="AK133" s="8">
        <f t="shared" si="95"/>
        <v>2.5232726546258057E-2</v>
      </c>
      <c r="AL133" s="8">
        <f t="shared" si="96"/>
        <v>3.007222372913471E-2</v>
      </c>
      <c r="AM133" s="8">
        <f t="shared" si="97"/>
        <v>2.8986304179568656E-2</v>
      </c>
      <c r="AN133" s="8">
        <f t="shared" si="98"/>
        <v>3.2182444380247678E-2</v>
      </c>
      <c r="AO133" s="8">
        <f t="shared" si="99"/>
        <v>3.051610709557178E-2</v>
      </c>
      <c r="AP133" s="8">
        <f t="shared" si="100"/>
        <v>2.9618192887075012E-2</v>
      </c>
      <c r="AR133" t="s">
        <v>24</v>
      </c>
      <c r="AT133">
        <f t="shared" si="101"/>
        <v>1</v>
      </c>
      <c r="AU133">
        <f t="shared" si="102"/>
        <v>1.0125005221271814</v>
      </c>
      <c r="AV133">
        <f t="shared" si="103"/>
        <v>1.0200476565620269</v>
      </c>
      <c r="AW133">
        <f t="shared" si="104"/>
        <v>1.0090717907991285</v>
      </c>
      <c r="AX133">
        <f t="shared" si="105"/>
        <v>0.89858303460921529</v>
      </c>
      <c r="AY133">
        <f t="shared" si="106"/>
        <v>0.82240555088810663</v>
      </c>
      <c r="AZ133">
        <f t="shared" si="107"/>
        <v>0.9801383800934127</v>
      </c>
      <c r="BA133">
        <f t="shared" si="108"/>
        <v>0.94474520671820028</v>
      </c>
      <c r="BB133">
        <f t="shared" si="109"/>
        <v>1.0489164082582438</v>
      </c>
      <c r="BC133">
        <f t="shared" si="110"/>
        <v>0.9946057878797061</v>
      </c>
      <c r="BD133">
        <f t="shared" si="111"/>
        <v>0.96534023752646636</v>
      </c>
      <c r="BE133" s="6">
        <f t="shared" si="112"/>
        <v>-3.4659762473533639E-3</v>
      </c>
    </row>
    <row r="134" spans="2:57" x14ac:dyDescent="0.25">
      <c r="B134" t="s">
        <v>9</v>
      </c>
      <c r="D134">
        <v>263841.39216614666</v>
      </c>
      <c r="E134">
        <v>272162.59266696731</v>
      </c>
      <c r="F134">
        <v>267247.45373208681</v>
      </c>
      <c r="G134">
        <v>259680.94314125474</v>
      </c>
      <c r="H134">
        <v>248379.52863073602</v>
      </c>
      <c r="I134">
        <v>247169.05487607387</v>
      </c>
      <c r="J134">
        <v>263271.67543617956</v>
      </c>
      <c r="K134">
        <v>278448.80743649928</v>
      </c>
      <c r="L134">
        <v>278448.80743649928</v>
      </c>
      <c r="M134">
        <v>332146.92319123703</v>
      </c>
      <c r="N134">
        <v>315790.92430355359</v>
      </c>
      <c r="P134" t="s">
        <v>9</v>
      </c>
      <c r="R134" s="9">
        <v>20706.15611376227</v>
      </c>
      <c r="S134" s="9">
        <v>21290.582084642745</v>
      </c>
      <c r="T134" s="9">
        <v>21359.083445363445</v>
      </c>
      <c r="U134" s="9">
        <v>20449.81179485243</v>
      </c>
      <c r="V134" s="9">
        <v>20449.81179485243</v>
      </c>
      <c r="W134" s="9">
        <v>18920.52467419576</v>
      </c>
      <c r="X134" s="9">
        <v>20163.652634254242</v>
      </c>
      <c r="Y134" s="9">
        <v>21297.57983082391</v>
      </c>
      <c r="Z134" s="9">
        <v>23617.329686011326</v>
      </c>
      <c r="AA134" s="9">
        <v>24749.355921754955</v>
      </c>
      <c r="AB134" s="9">
        <v>22916.25340711532</v>
      </c>
      <c r="AD134" t="s">
        <v>9</v>
      </c>
      <c r="AF134" s="8">
        <f t="shared" si="90"/>
        <v>7.8479559040240177E-2</v>
      </c>
      <c r="AG134" s="8">
        <f t="shared" si="91"/>
        <v>7.8227437047879086E-2</v>
      </c>
      <c r="AH134" s="8">
        <f t="shared" si="92"/>
        <v>7.9922495601307902E-2</v>
      </c>
      <c r="AI134" s="8">
        <f t="shared" si="93"/>
        <v>7.8749759406598632E-2</v>
      </c>
      <c r="AJ134" s="8">
        <f t="shared" si="94"/>
        <v>8.2332919736130952E-2</v>
      </c>
      <c r="AK134" s="8">
        <f t="shared" si="95"/>
        <v>7.6548921885396096E-2</v>
      </c>
      <c r="AL134" s="8">
        <f t="shared" si="96"/>
        <v>7.6588765581590904E-2</v>
      </c>
      <c r="AM134" s="8">
        <f t="shared" si="97"/>
        <v>7.6486518390569372E-2</v>
      </c>
      <c r="AN134" s="8">
        <f t="shared" si="98"/>
        <v>8.4817492678244982E-2</v>
      </c>
      <c r="AO134" s="8">
        <f t="shared" si="99"/>
        <v>7.451327769038299E-2</v>
      </c>
      <c r="AP134" s="8">
        <f t="shared" si="100"/>
        <v>7.2567802439715154E-2</v>
      </c>
      <c r="AR134" t="s">
        <v>9</v>
      </c>
      <c r="AT134">
        <f t="shared" si="101"/>
        <v>1</v>
      </c>
      <c r="AU134">
        <f t="shared" si="102"/>
        <v>0.99678741833613238</v>
      </c>
      <c r="AV134">
        <f t="shared" si="103"/>
        <v>1.0183861451149065</v>
      </c>
      <c r="AW134">
        <f t="shared" si="104"/>
        <v>1.0034429394056599</v>
      </c>
      <c r="AX134">
        <f t="shared" si="105"/>
        <v>1.0491001828121254</v>
      </c>
      <c r="AY134">
        <f t="shared" si="106"/>
        <v>0.97539949028186879</v>
      </c>
      <c r="AZ134">
        <f t="shared" si="107"/>
        <v>0.9759071854917053</v>
      </c>
      <c r="BA134">
        <f t="shared" si="108"/>
        <v>0.97460433424901283</v>
      </c>
      <c r="BB134">
        <f t="shared" si="109"/>
        <v>1.0807590373278608</v>
      </c>
      <c r="BC134">
        <f t="shared" si="110"/>
        <v>0.94946096284991244</v>
      </c>
      <c r="BD134">
        <f t="shared" si="111"/>
        <v>0.92467138357016265</v>
      </c>
      <c r="BE134" s="6">
        <f t="shared" si="112"/>
        <v>-7.5328616429837349E-3</v>
      </c>
    </row>
    <row r="135" spans="2:57" x14ac:dyDescent="0.25">
      <c r="B135" t="s">
        <v>25</v>
      </c>
      <c r="D135">
        <v>620412.58311252051</v>
      </c>
      <c r="E135">
        <v>679955.18186480796</v>
      </c>
      <c r="F135">
        <v>653414.44503230671</v>
      </c>
      <c r="G135">
        <v>708301.40043453639</v>
      </c>
      <c r="H135">
        <v>768942.46504918928</v>
      </c>
      <c r="I135">
        <v>838360.66455546871</v>
      </c>
      <c r="J135">
        <v>855596.21736599645</v>
      </c>
      <c r="K135">
        <v>863548.98822140018</v>
      </c>
      <c r="L135">
        <v>863548.98822140018</v>
      </c>
      <c r="M135">
        <v>908422.94072925369</v>
      </c>
      <c r="N135">
        <v>742113.44169053948</v>
      </c>
      <c r="P135" t="s">
        <v>25</v>
      </c>
      <c r="R135" s="9">
        <v>21614.824337691312</v>
      </c>
      <c r="S135" s="9">
        <v>24411.310145015956</v>
      </c>
      <c r="T135" s="9">
        <v>23584.280377357416</v>
      </c>
      <c r="U135" s="9">
        <v>25609.456469319099</v>
      </c>
      <c r="V135" s="9">
        <v>25609.456469319099</v>
      </c>
      <c r="W135" s="9">
        <v>26739.465188980786</v>
      </c>
      <c r="X135" s="9">
        <v>30478.179389055662</v>
      </c>
      <c r="Y135" s="9">
        <v>30980.938739897734</v>
      </c>
      <c r="Z135" s="9">
        <v>33067.052777036202</v>
      </c>
      <c r="AA135" s="9">
        <v>33026.608726913502</v>
      </c>
      <c r="AB135" s="9">
        <v>27963.648487113864</v>
      </c>
      <c r="AD135" t="s">
        <v>25</v>
      </c>
      <c r="AF135" s="8">
        <f t="shared" si="90"/>
        <v>3.4839435765878335E-2</v>
      </c>
      <c r="AG135" s="8">
        <f t="shared" si="91"/>
        <v>3.5901351730369679E-2</v>
      </c>
      <c r="AH135" s="8">
        <f t="shared" si="92"/>
        <v>3.6093907253904281E-2</v>
      </c>
      <c r="AI135" s="8">
        <f t="shared" si="93"/>
        <v>3.6156156762654899E-2</v>
      </c>
      <c r="AJ135" s="8">
        <f t="shared" si="94"/>
        <v>3.3304775888116492E-2</v>
      </c>
      <c r="AK135" s="8">
        <f t="shared" si="95"/>
        <v>3.1894942498475985E-2</v>
      </c>
      <c r="AL135" s="8">
        <f t="shared" si="96"/>
        <v>3.5622153032518707E-2</v>
      </c>
      <c r="AM135" s="8">
        <f t="shared" si="97"/>
        <v>3.5876295569180511E-2</v>
      </c>
      <c r="AN135" s="8">
        <f t="shared" si="98"/>
        <v>3.8292040437847563E-2</v>
      </c>
      <c r="AO135" s="8">
        <f t="shared" si="99"/>
        <v>3.6355982710433062E-2</v>
      </c>
      <c r="AP135" s="8">
        <f t="shared" si="100"/>
        <v>3.7681096873023186E-2</v>
      </c>
      <c r="AR135" t="s">
        <v>25</v>
      </c>
      <c r="AT135">
        <f t="shared" si="101"/>
        <v>1</v>
      </c>
      <c r="AU135">
        <f t="shared" si="102"/>
        <v>1.0304802859503075</v>
      </c>
      <c r="AV135">
        <f t="shared" si="103"/>
        <v>1.036007227455003</v>
      </c>
      <c r="AW135">
        <f t="shared" si="104"/>
        <v>1.0377939816713724</v>
      </c>
      <c r="AX135">
        <f t="shared" si="105"/>
        <v>0.95595049563733503</v>
      </c>
      <c r="AY135">
        <f t="shared" si="106"/>
        <v>0.91548389913116279</v>
      </c>
      <c r="AZ135">
        <f t="shared" si="107"/>
        <v>1.0224664162732211</v>
      </c>
      <c r="BA135">
        <f t="shared" si="108"/>
        <v>1.0297610963125206</v>
      </c>
      <c r="BB135">
        <f t="shared" si="109"/>
        <v>1.0991004761147911</v>
      </c>
      <c r="BC135">
        <f t="shared" si="110"/>
        <v>1.0435296069300879</v>
      </c>
      <c r="BD135">
        <f t="shared" si="111"/>
        <v>1.081564498525202</v>
      </c>
      <c r="BE135" s="6">
        <f t="shared" si="112"/>
        <v>8.1564498525201982E-3</v>
      </c>
    </row>
    <row r="136" spans="2:57" x14ac:dyDescent="0.25">
      <c r="B136" t="s">
        <v>26</v>
      </c>
      <c r="D136">
        <v>18402.702685394193</v>
      </c>
      <c r="E136">
        <v>20539.525453635379</v>
      </c>
      <c r="F136">
        <v>21315.598652643199</v>
      </c>
      <c r="G136">
        <v>21477.249425014343</v>
      </c>
      <c r="H136">
        <v>21922.118965546713</v>
      </c>
      <c r="I136">
        <v>26079.466470527273</v>
      </c>
      <c r="J136">
        <v>26599.724924579838</v>
      </c>
      <c r="K136">
        <v>28078.609515799493</v>
      </c>
      <c r="L136">
        <v>28078.609515799493</v>
      </c>
      <c r="M136">
        <v>35407.811593643833</v>
      </c>
      <c r="N136">
        <v>33053.773620979933</v>
      </c>
      <c r="P136" t="s">
        <v>26</v>
      </c>
      <c r="R136" s="9">
        <v>762.81680405580732</v>
      </c>
      <c r="S136" s="9">
        <v>847.33666959202492</v>
      </c>
      <c r="T136" s="9">
        <v>911.8792567555829</v>
      </c>
      <c r="U136" s="9">
        <v>868.66116486867259</v>
      </c>
      <c r="V136" s="9">
        <v>868.66116486867259</v>
      </c>
      <c r="W136" s="9">
        <v>846.10564511585903</v>
      </c>
      <c r="X136" s="9">
        <v>889.03312017156225</v>
      </c>
      <c r="Y136" s="9">
        <v>908.34517634381859</v>
      </c>
      <c r="Z136" s="9">
        <v>1099.149956868773</v>
      </c>
      <c r="AA136" s="9">
        <v>1220.2744945637535</v>
      </c>
      <c r="AB136" s="9">
        <v>1123.276822797038</v>
      </c>
      <c r="AD136" t="s">
        <v>26</v>
      </c>
      <c r="AF136" s="8">
        <f t="shared" si="90"/>
        <v>4.1451346418873443E-2</v>
      </c>
      <c r="AG136" s="8">
        <f t="shared" si="91"/>
        <v>4.125395552612688E-2</v>
      </c>
      <c r="AH136" s="8">
        <f t="shared" si="92"/>
        <v>4.2779903657198345E-2</v>
      </c>
      <c r="AI136" s="8">
        <f t="shared" si="93"/>
        <v>4.0445643093242258E-2</v>
      </c>
      <c r="AJ136" s="8">
        <f t="shared" si="94"/>
        <v>3.9624872314299529E-2</v>
      </c>
      <c r="AK136" s="8">
        <f t="shared" si="95"/>
        <v>3.2443364823895204E-2</v>
      </c>
      <c r="AL136" s="8">
        <f t="shared" si="96"/>
        <v>3.3422643380422293E-2</v>
      </c>
      <c r="AM136" s="8">
        <f t="shared" si="97"/>
        <v>3.2350076873739197E-2</v>
      </c>
      <c r="AN136" s="8">
        <f t="shared" si="98"/>
        <v>3.9145455413320755E-2</v>
      </c>
      <c r="AO136" s="8">
        <f t="shared" si="99"/>
        <v>3.4463425996731432E-2</v>
      </c>
      <c r="AP136" s="8">
        <f t="shared" si="100"/>
        <v>3.3983315662453446E-2</v>
      </c>
      <c r="AR136" t="s">
        <v>26</v>
      </c>
      <c r="AT136">
        <f t="shared" si="101"/>
        <v>1</v>
      </c>
      <c r="AU136">
        <f t="shared" si="102"/>
        <v>0.99523801010582646</v>
      </c>
      <c r="AV136">
        <f t="shared" si="103"/>
        <v>1.0320510032388235</v>
      </c>
      <c r="AW136">
        <f t="shared" si="104"/>
        <v>0.9757377404471167</v>
      </c>
      <c r="AX136">
        <f t="shared" si="105"/>
        <v>0.95593691731706232</v>
      </c>
      <c r="AY136">
        <f t="shared" si="106"/>
        <v>0.78268542826206566</v>
      </c>
      <c r="AZ136">
        <f t="shared" si="107"/>
        <v>0.80631019901453538</v>
      </c>
      <c r="BA136">
        <f t="shared" si="108"/>
        <v>0.78043488736977928</v>
      </c>
      <c r="BB136">
        <f t="shared" si="109"/>
        <v>0.94437114340626627</v>
      </c>
      <c r="BC136">
        <f t="shared" si="110"/>
        <v>0.83141873483365791</v>
      </c>
      <c r="BD136">
        <f t="shared" si="111"/>
        <v>0.81983623207424483</v>
      </c>
      <c r="BE136" s="6">
        <f t="shared" si="112"/>
        <v>-1.8016376792575516E-2</v>
      </c>
    </row>
    <row r="137" spans="2:57" x14ac:dyDescent="0.25">
      <c r="B137" t="s">
        <v>27</v>
      </c>
      <c r="D137">
        <v>40282.294935036858</v>
      </c>
      <c r="E137">
        <v>44827.555851625941</v>
      </c>
      <c r="F137">
        <v>37482.44365453456</v>
      </c>
      <c r="G137">
        <v>35877.177903017211</v>
      </c>
      <c r="H137">
        <v>32008.637019022754</v>
      </c>
      <c r="I137">
        <v>37810.314726672834</v>
      </c>
      <c r="J137">
        <v>38551.7131669269</v>
      </c>
      <c r="K137">
        <v>41286.885572984873</v>
      </c>
      <c r="L137">
        <v>41286.885572984873</v>
      </c>
      <c r="M137">
        <v>47582.990343742495</v>
      </c>
      <c r="N137">
        <v>45623.018995920218</v>
      </c>
      <c r="P137" t="s">
        <v>27</v>
      </c>
      <c r="R137" s="9">
        <v>2042.1462105650858</v>
      </c>
      <c r="S137" s="9">
        <v>2256.0606229684831</v>
      </c>
      <c r="T137" s="9">
        <v>1927.5216118550588</v>
      </c>
      <c r="U137" s="9">
        <v>1756.9288783323125</v>
      </c>
      <c r="V137" s="9">
        <v>1756.9288783323125</v>
      </c>
      <c r="W137" s="9">
        <v>1494.4984018136818</v>
      </c>
      <c r="X137" s="9">
        <v>1428.6502300224456</v>
      </c>
      <c r="Y137" s="9">
        <v>1511.6862716236458</v>
      </c>
      <c r="Z137" s="9">
        <v>1616.7812054316314</v>
      </c>
      <c r="AA137" s="9">
        <v>1795.6461632179053</v>
      </c>
      <c r="AB137" s="9">
        <v>1705.1749632070321</v>
      </c>
      <c r="AD137" t="s">
        <v>27</v>
      </c>
      <c r="AF137" s="8">
        <f t="shared" si="90"/>
        <v>5.0695875541809349E-2</v>
      </c>
      <c r="AG137" s="8">
        <f t="shared" si="91"/>
        <v>5.0327540284279264E-2</v>
      </c>
      <c r="AH137" s="8">
        <f t="shared" si="92"/>
        <v>5.1424651754845514E-2</v>
      </c>
      <c r="AI137" s="8">
        <f t="shared" si="93"/>
        <v>4.8970654355301388E-2</v>
      </c>
      <c r="AJ137" s="8">
        <f t="shared" si="94"/>
        <v>5.4889212473751024E-2</v>
      </c>
      <c r="AK137" s="8">
        <f t="shared" si="95"/>
        <v>3.9526208988665351E-2</v>
      </c>
      <c r="AL137" s="8">
        <f t="shared" si="96"/>
        <v>3.7058021879247359E-2</v>
      </c>
      <c r="AM137" s="8">
        <f t="shared" si="97"/>
        <v>3.661419965793649E-2</v>
      </c>
      <c r="AN137" s="8">
        <f t="shared" si="98"/>
        <v>3.9159679471912873E-2</v>
      </c>
      <c r="AO137" s="8">
        <f t="shared" si="99"/>
        <v>3.7737144098049437E-2</v>
      </c>
      <c r="AP137" s="8">
        <f t="shared" si="100"/>
        <v>3.7375320632760299E-2</v>
      </c>
      <c r="AR137" t="s">
        <v>27</v>
      </c>
      <c r="AT137">
        <f t="shared" si="101"/>
        <v>1</v>
      </c>
      <c r="AU137">
        <f t="shared" si="102"/>
        <v>0.99273441372511029</v>
      </c>
      <c r="AV137">
        <f t="shared" si="103"/>
        <v>1.014375453727693</v>
      </c>
      <c r="AW137">
        <f t="shared" si="104"/>
        <v>0.96596920029351985</v>
      </c>
      <c r="AX137">
        <f t="shared" si="105"/>
        <v>1.0827155441567113</v>
      </c>
      <c r="AY137">
        <f t="shared" si="106"/>
        <v>0.77967307135405384</v>
      </c>
      <c r="AZ137">
        <f t="shared" si="107"/>
        <v>0.7309869192156524</v>
      </c>
      <c r="BA137">
        <f t="shared" si="108"/>
        <v>0.72223231705980551</v>
      </c>
      <c r="BB137">
        <f t="shared" si="109"/>
        <v>0.77244310416569351</v>
      </c>
      <c r="BC137">
        <f t="shared" si="110"/>
        <v>0.74438292454239741</v>
      </c>
      <c r="BD137">
        <f t="shared" si="111"/>
        <v>0.73724578643358341</v>
      </c>
      <c r="BE137" s="6">
        <f t="shared" si="112"/>
        <v>-2.6275421356641661E-2</v>
      </c>
    </row>
    <row r="138" spans="2:57" x14ac:dyDescent="0.25">
      <c r="B138" t="s">
        <v>28</v>
      </c>
      <c r="D138">
        <v>29233.810268734225</v>
      </c>
      <c r="E138">
        <v>32984.793022861501</v>
      </c>
      <c r="F138">
        <v>33787.278016072771</v>
      </c>
      <c r="G138">
        <v>41816.54461342033</v>
      </c>
      <c r="H138">
        <v>41552.190310617174</v>
      </c>
      <c r="I138">
        <v>47111.348105744568</v>
      </c>
      <c r="J138">
        <v>48452.646468505722</v>
      </c>
      <c r="K138">
        <v>49930.945946837332</v>
      </c>
      <c r="L138">
        <v>49930.945946837332</v>
      </c>
      <c r="M138">
        <v>59513.978457605685</v>
      </c>
      <c r="N138">
        <v>53975.620643440518</v>
      </c>
      <c r="P138" t="s">
        <v>28</v>
      </c>
      <c r="R138" s="9">
        <v>687.42585689166356</v>
      </c>
      <c r="S138" s="9">
        <v>766.12373728258945</v>
      </c>
      <c r="T138" s="9">
        <v>819.15034284463525</v>
      </c>
      <c r="U138" s="9">
        <v>1013.1343235022775</v>
      </c>
      <c r="V138" s="9">
        <v>1013.1343235022775</v>
      </c>
      <c r="W138" s="9">
        <v>871.16115202913807</v>
      </c>
      <c r="X138" s="9">
        <v>1083.9848525805996</v>
      </c>
      <c r="Y138" s="9">
        <v>1087.6584724405116</v>
      </c>
      <c r="Z138" s="9">
        <v>1260.209682125876</v>
      </c>
      <c r="AA138" s="9">
        <v>1442.2224932082995</v>
      </c>
      <c r="AB138" s="9">
        <v>1235.4586619027766</v>
      </c>
      <c r="AD138" t="s">
        <v>28</v>
      </c>
      <c r="AF138" s="8">
        <f t="shared" si="90"/>
        <v>2.3514753997937468E-2</v>
      </c>
      <c r="AG138" s="8">
        <f t="shared" si="91"/>
        <v>2.3226574038272579E-2</v>
      </c>
      <c r="AH138" s="8">
        <f t="shared" si="92"/>
        <v>2.4244342573407702E-2</v>
      </c>
      <c r="AI138" s="8">
        <f t="shared" si="93"/>
        <v>2.4228073669605135E-2</v>
      </c>
      <c r="AJ138" s="8">
        <f t="shared" si="94"/>
        <v>2.438221224750714E-2</v>
      </c>
      <c r="AK138" s="8">
        <f t="shared" si="95"/>
        <v>1.8491535204506537E-2</v>
      </c>
      <c r="AL138" s="8">
        <f t="shared" si="96"/>
        <v>2.2372046350145003E-2</v>
      </c>
      <c r="AM138" s="8">
        <f t="shared" si="97"/>
        <v>2.1783253888251336E-2</v>
      </c>
      <c r="AN138" s="8">
        <f t="shared" si="98"/>
        <v>2.5239050817656275E-2</v>
      </c>
      <c r="AO138" s="8">
        <f t="shared" si="99"/>
        <v>2.4233340310724737E-2</v>
      </c>
      <c r="AP138" s="8">
        <f t="shared" si="100"/>
        <v>2.2889197885544239E-2</v>
      </c>
      <c r="AR138" t="s">
        <v>28</v>
      </c>
      <c r="AT138">
        <f t="shared" si="101"/>
        <v>1</v>
      </c>
      <c r="AU138">
        <f t="shared" si="102"/>
        <v>0.98774471722348589</v>
      </c>
      <c r="AV138">
        <f t="shared" si="103"/>
        <v>1.031026842787053</v>
      </c>
      <c r="AW138">
        <f t="shared" si="104"/>
        <v>1.0303349833781053</v>
      </c>
      <c r="AX138">
        <f t="shared" si="105"/>
        <v>1.0368899563927294</v>
      </c>
      <c r="AY138">
        <f t="shared" si="106"/>
        <v>0.78638012569166027</v>
      </c>
      <c r="AZ138">
        <f t="shared" si="107"/>
        <v>0.95140465224970272</v>
      </c>
      <c r="BA138">
        <f t="shared" si="108"/>
        <v>0.92636537427361532</v>
      </c>
      <c r="BB138">
        <f t="shared" si="109"/>
        <v>1.073328295072534</v>
      </c>
      <c r="BC138">
        <f t="shared" si="110"/>
        <v>1.0305589551500431</v>
      </c>
      <c r="BD138">
        <f t="shared" si="111"/>
        <v>0.97339729293157395</v>
      </c>
      <c r="BE138" s="6">
        <f t="shared" si="112"/>
        <v>-2.6602707068426046E-3</v>
      </c>
    </row>
    <row r="139" spans="2:57" x14ac:dyDescent="0.25">
      <c r="B139" t="s">
        <v>29</v>
      </c>
      <c r="D139">
        <v>13850.845243716916</v>
      </c>
      <c r="E139">
        <v>15114.025284925307</v>
      </c>
      <c r="F139">
        <v>14044.734476333586</v>
      </c>
      <c r="G139">
        <v>14113.580900496741</v>
      </c>
      <c r="H139">
        <v>13990.684466730132</v>
      </c>
      <c r="I139">
        <v>15328.512289943988</v>
      </c>
      <c r="J139">
        <v>17847.460635149822</v>
      </c>
      <c r="K139">
        <v>18026.660313501052</v>
      </c>
      <c r="L139">
        <v>18026.660313501052</v>
      </c>
      <c r="M139">
        <v>20510.836467210283</v>
      </c>
      <c r="N139">
        <v>19739.033044202199</v>
      </c>
      <c r="P139" t="s">
        <v>29</v>
      </c>
      <c r="R139" s="9">
        <v>521.53816915632353</v>
      </c>
      <c r="S139" s="9">
        <v>582.79135010143625</v>
      </c>
      <c r="T139" s="9">
        <v>569.0447114811991</v>
      </c>
      <c r="U139" s="9">
        <v>574.67339282359183</v>
      </c>
      <c r="V139" s="9">
        <v>574.67339282359183</v>
      </c>
      <c r="W139" s="9">
        <v>561.33182436222523</v>
      </c>
      <c r="X139" s="9">
        <v>667.22903534020099</v>
      </c>
      <c r="Y139" s="9">
        <v>638.69523922916176</v>
      </c>
      <c r="Z139" s="9">
        <v>672.9667878358207</v>
      </c>
      <c r="AA139" s="9">
        <v>736.65160600314039</v>
      </c>
      <c r="AB139" s="9">
        <v>687.00465864535249</v>
      </c>
      <c r="AD139" t="s">
        <v>29</v>
      </c>
      <c r="AF139" s="8">
        <f t="shared" si="90"/>
        <v>3.7653887541116385E-2</v>
      </c>
      <c r="AG139" s="8">
        <f t="shared" si="91"/>
        <v>3.8559638422909812E-2</v>
      </c>
      <c r="AH139" s="8">
        <f t="shared" si="92"/>
        <v>4.0516587368745305E-2</v>
      </c>
      <c r="AI139" s="8">
        <f t="shared" si="93"/>
        <v>4.0717759502364538E-2</v>
      </c>
      <c r="AJ139" s="8">
        <f t="shared" si="94"/>
        <v>4.1075430883325686E-2</v>
      </c>
      <c r="AK139" s="8">
        <f t="shared" si="95"/>
        <v>3.6620111185250347E-2</v>
      </c>
      <c r="AL139" s="8">
        <f t="shared" si="96"/>
        <v>3.738509634396512E-2</v>
      </c>
      <c r="AM139" s="8">
        <f t="shared" si="97"/>
        <v>3.5430591586108243E-2</v>
      </c>
      <c r="AN139" s="8">
        <f t="shared" si="98"/>
        <v>3.733175064777821E-2</v>
      </c>
      <c r="AO139" s="8">
        <f t="shared" si="99"/>
        <v>3.5915239594484158E-2</v>
      </c>
      <c r="AP139" s="8">
        <f t="shared" si="100"/>
        <v>3.4804372489114471E-2</v>
      </c>
      <c r="AR139" t="s">
        <v>29</v>
      </c>
      <c r="AT139">
        <f t="shared" si="101"/>
        <v>1</v>
      </c>
      <c r="AU139">
        <f t="shared" si="102"/>
        <v>1.0240546445783159</v>
      </c>
      <c r="AV139">
        <f t="shared" si="103"/>
        <v>1.0760266738594515</v>
      </c>
      <c r="AW139">
        <f t="shared" si="104"/>
        <v>1.0813693395642758</v>
      </c>
      <c r="AX139">
        <f t="shared" si="105"/>
        <v>1.0908682626321951</v>
      </c>
      <c r="AY139">
        <f t="shared" si="106"/>
        <v>0.97254529549605739</v>
      </c>
      <c r="AZ139">
        <f t="shared" si="107"/>
        <v>0.99286152865735955</v>
      </c>
      <c r="BA139">
        <f t="shared" si="108"/>
        <v>0.94095441134516589</v>
      </c>
      <c r="BB139">
        <f t="shared" si="109"/>
        <v>0.99144479058141299</v>
      </c>
      <c r="BC139">
        <f t="shared" si="110"/>
        <v>0.95382553940190906</v>
      </c>
      <c r="BD139">
        <f t="shared" si="111"/>
        <v>0.92432348322891311</v>
      </c>
      <c r="BE139" s="6">
        <f t="shared" si="112"/>
        <v>-7.5676516771086885E-3</v>
      </c>
    </row>
    <row r="140" spans="2:57" x14ac:dyDescent="0.25">
      <c r="B140" t="s">
        <v>30</v>
      </c>
      <c r="D140">
        <v>1609918.4201236151</v>
      </c>
      <c r="E140">
        <v>1693302.5673379414</v>
      </c>
      <c r="F140">
        <v>1675987.1063279759</v>
      </c>
      <c r="G140">
        <v>1679050.6891463562</v>
      </c>
      <c r="H140">
        <v>1739505.0758398578</v>
      </c>
      <c r="I140">
        <v>1860401.9512633644</v>
      </c>
      <c r="J140">
        <v>1908899.015659431</v>
      </c>
      <c r="K140">
        <v>1995485.9289774448</v>
      </c>
      <c r="L140">
        <v>1995485.9289774448</v>
      </c>
      <c r="M140">
        <v>2207699.9457492735</v>
      </c>
      <c r="N140">
        <v>2118619.1422728896</v>
      </c>
      <c r="P140" t="s">
        <v>30</v>
      </c>
      <c r="R140" s="9">
        <v>19536.809655199137</v>
      </c>
      <c r="S140" s="9">
        <v>19332.837077646665</v>
      </c>
      <c r="T140" s="9">
        <v>21370.300210383914</v>
      </c>
      <c r="U140" s="9">
        <v>17229.757663043627</v>
      </c>
      <c r="V140" s="9">
        <v>17229.757663043627</v>
      </c>
      <c r="W140" s="9">
        <v>16540.87745599078</v>
      </c>
      <c r="X140" s="9">
        <v>20889.849116290581</v>
      </c>
      <c r="Y140" s="9">
        <v>20666.716900767235</v>
      </c>
      <c r="Z140" s="9">
        <v>19515.655824669346</v>
      </c>
      <c r="AA140" s="9">
        <v>26360.407575392979</v>
      </c>
      <c r="AB140" s="9">
        <v>16817.491005704815</v>
      </c>
      <c r="AD140" t="s">
        <v>30</v>
      </c>
      <c r="AF140" s="8">
        <f t="shared" si="90"/>
        <v>1.2135279285579597E-2</v>
      </c>
      <c r="AG140" s="8">
        <f t="shared" si="91"/>
        <v>1.1417237208846864E-2</v>
      </c>
      <c r="AH140" s="8">
        <f t="shared" si="92"/>
        <v>1.2750873875876903E-2</v>
      </c>
      <c r="AI140" s="8">
        <f t="shared" si="93"/>
        <v>1.0261606617608063E-2</v>
      </c>
      <c r="AJ140" s="8">
        <f t="shared" si="94"/>
        <v>9.9049769399062286E-3</v>
      </c>
      <c r="AK140" s="8">
        <f t="shared" si="95"/>
        <v>8.8910234934757928E-3</v>
      </c>
      <c r="AL140" s="8">
        <f t="shared" si="96"/>
        <v>1.0943401900741282E-2</v>
      </c>
      <c r="AM140" s="8">
        <f t="shared" si="97"/>
        <v>1.0356733966727377E-2</v>
      </c>
      <c r="AN140" s="8">
        <f t="shared" si="98"/>
        <v>9.7799014973109014E-3</v>
      </c>
      <c r="AO140" s="8">
        <f t="shared" si="99"/>
        <v>1.1940212992326045E-2</v>
      </c>
      <c r="AP140" s="8">
        <f t="shared" si="100"/>
        <v>7.9379491434513963E-3</v>
      </c>
      <c r="AR140" t="s">
        <v>30</v>
      </c>
      <c r="AT140">
        <f t="shared" si="101"/>
        <v>1</v>
      </c>
      <c r="AU140">
        <f t="shared" si="102"/>
        <v>0.94083019765470199</v>
      </c>
      <c r="AV140">
        <f t="shared" si="103"/>
        <v>1.0507276821415079</v>
      </c>
      <c r="AW140">
        <f t="shared" si="104"/>
        <v>0.84560119104979914</v>
      </c>
      <c r="AX140">
        <f t="shared" si="105"/>
        <v>0.81621334843742366</v>
      </c>
      <c r="AY140">
        <f t="shared" si="106"/>
        <v>0.73265915717663233</v>
      </c>
      <c r="AZ140">
        <f t="shared" si="107"/>
        <v>0.90178409933633519</v>
      </c>
      <c r="BA140">
        <f t="shared" si="108"/>
        <v>0.85344009997646508</v>
      </c>
      <c r="BB140">
        <f t="shared" si="109"/>
        <v>0.80590658584449715</v>
      </c>
      <c r="BC140">
        <f t="shared" si="110"/>
        <v>0.98392568570833383</v>
      </c>
      <c r="BD140">
        <f t="shared" si="111"/>
        <v>0.65412166927909887</v>
      </c>
      <c r="BE140" s="6">
        <f t="shared" si="112"/>
        <v>-3.458783307209011E-2</v>
      </c>
    </row>
    <row r="141" spans="2:57" x14ac:dyDescent="0.25">
      <c r="B141" t="s">
        <v>31</v>
      </c>
      <c r="D141">
        <v>69876.118601261231</v>
      </c>
      <c r="E141">
        <v>70091.609131796984</v>
      </c>
      <c r="F141">
        <v>67531.415279578723</v>
      </c>
      <c r="G141">
        <v>61524.49115680487</v>
      </c>
      <c r="H141">
        <v>49860.018684716451</v>
      </c>
      <c r="I141">
        <v>51719.418009446308</v>
      </c>
      <c r="J141">
        <v>53945.343726138031</v>
      </c>
      <c r="K141">
        <v>50729.838728719922</v>
      </c>
      <c r="L141">
        <v>50729.838728719922</v>
      </c>
      <c r="M141">
        <v>63114.240043357546</v>
      </c>
      <c r="N141">
        <v>62890.037943743628</v>
      </c>
      <c r="P141" t="s">
        <v>31</v>
      </c>
      <c r="R141" s="9">
        <v>3794.7763170776634</v>
      </c>
      <c r="S141" s="9">
        <v>3845.122326614156</v>
      </c>
      <c r="T141" s="9">
        <v>3691.7752817697988</v>
      </c>
      <c r="U141" s="9">
        <v>3852.7578143080123</v>
      </c>
      <c r="V141" s="9">
        <v>3852.7578143080123</v>
      </c>
      <c r="W141" s="9">
        <v>3136.9529475065351</v>
      </c>
      <c r="X141" s="9">
        <v>3452.1202999403331</v>
      </c>
      <c r="Y141" s="9">
        <v>3199.492017235279</v>
      </c>
      <c r="Z141" s="9">
        <v>3430.9116374104356</v>
      </c>
      <c r="AA141" s="9">
        <v>3862.2940532228322</v>
      </c>
      <c r="AB141" s="9">
        <v>3765.2933303284553</v>
      </c>
      <c r="AD141" t="s">
        <v>31</v>
      </c>
      <c r="AF141" s="8">
        <f t="shared" si="90"/>
        <v>5.4307199556003521E-2</v>
      </c>
      <c r="AG141" s="8">
        <f t="shared" si="91"/>
        <v>5.4858525496025747E-2</v>
      </c>
      <c r="AH141" s="8">
        <f t="shared" si="92"/>
        <v>5.4667524240176547E-2</v>
      </c>
      <c r="AI141" s="8">
        <f t="shared" si="93"/>
        <v>6.2621530741126349E-2</v>
      </c>
      <c r="AJ141" s="8">
        <f t="shared" si="94"/>
        <v>7.7271487575454822E-2</v>
      </c>
      <c r="AK141" s="8">
        <f t="shared" si="95"/>
        <v>6.0653291708224276E-2</v>
      </c>
      <c r="AL141" s="8">
        <f t="shared" si="96"/>
        <v>6.3992924347012439E-2</v>
      </c>
      <c r="AM141" s="8">
        <f t="shared" si="97"/>
        <v>6.3069232968484393E-2</v>
      </c>
      <c r="AN141" s="8">
        <f t="shared" si="98"/>
        <v>6.7631037736141611E-2</v>
      </c>
      <c r="AO141" s="8">
        <f t="shared" si="99"/>
        <v>6.119528731661119E-2</v>
      </c>
      <c r="AP141" s="8">
        <f t="shared" si="100"/>
        <v>5.9871061513694493E-2</v>
      </c>
      <c r="AR141" t="s">
        <v>31</v>
      </c>
      <c r="AT141">
        <f t="shared" si="101"/>
        <v>1</v>
      </c>
      <c r="AU141">
        <f t="shared" si="102"/>
        <v>1.0101519861920643</v>
      </c>
      <c r="AV141">
        <f t="shared" si="103"/>
        <v>1.0066349339888434</v>
      </c>
      <c r="AW141">
        <f t="shared" si="104"/>
        <v>1.1530981389778494</v>
      </c>
      <c r="AX141">
        <f t="shared" si="105"/>
        <v>1.4228589985710773</v>
      </c>
      <c r="AY141">
        <f t="shared" si="106"/>
        <v>1.11685544834026</v>
      </c>
      <c r="AZ141">
        <f t="shared" si="107"/>
        <v>1.1783506582956953</v>
      </c>
      <c r="BA141">
        <f t="shared" si="108"/>
        <v>1.161342022496394</v>
      </c>
      <c r="BB141">
        <f t="shared" si="109"/>
        <v>1.2453420225875957</v>
      </c>
      <c r="BC141">
        <f t="shared" si="110"/>
        <v>1.1268356280000118</v>
      </c>
      <c r="BD141">
        <f t="shared" si="111"/>
        <v>1.1024516455125497</v>
      </c>
      <c r="BE141" s="6">
        <f t="shared" si="112"/>
        <v>1.024516455125497E-2</v>
      </c>
    </row>
    <row r="142" spans="2:57" x14ac:dyDescent="0.25">
      <c r="B142" t="s">
        <v>32</v>
      </c>
      <c r="D142">
        <v>21210.33637028731</v>
      </c>
      <c r="E142">
        <v>22642.714187960501</v>
      </c>
      <c r="F142">
        <v>20835.984105661242</v>
      </c>
      <c r="G142">
        <v>23581.281571599411</v>
      </c>
      <c r="H142">
        <v>15897.25587856625</v>
      </c>
      <c r="I142">
        <v>16370.38927924079</v>
      </c>
      <c r="J142">
        <v>16774.760200210978</v>
      </c>
      <c r="K142">
        <v>17240.240208222705</v>
      </c>
      <c r="L142">
        <v>17240.240208222705</v>
      </c>
      <c r="M142">
        <v>19190.434970422895</v>
      </c>
      <c r="N142">
        <v>20057.401946149774</v>
      </c>
      <c r="P142" t="s">
        <v>32</v>
      </c>
      <c r="R142" s="9">
        <v>876.25643398621162</v>
      </c>
      <c r="S142" s="9">
        <v>940.67201232504578</v>
      </c>
      <c r="T142" s="9">
        <v>912.07580884108484</v>
      </c>
      <c r="U142" s="9">
        <v>1054.7370647354785</v>
      </c>
      <c r="V142" s="9">
        <v>1054.7370647354785</v>
      </c>
      <c r="W142" s="9">
        <v>697.1514322594054</v>
      </c>
      <c r="X142" s="9">
        <v>753.98959113981766</v>
      </c>
      <c r="Y142" s="9">
        <v>764.08211131091105</v>
      </c>
      <c r="Z142" s="9">
        <v>785.47554617107107</v>
      </c>
      <c r="AA142" s="9">
        <v>786.14038040067828</v>
      </c>
      <c r="AB142" s="9">
        <v>776.69078276894834</v>
      </c>
      <c r="AD142" t="s">
        <v>32</v>
      </c>
      <c r="AF142" s="8">
        <f t="shared" si="90"/>
        <v>4.1312708044259183E-2</v>
      </c>
      <c r="AG142" s="8">
        <f t="shared" si="91"/>
        <v>4.1544136648830575E-2</v>
      </c>
      <c r="AH142" s="8">
        <f t="shared" si="92"/>
        <v>4.3774069139996569E-2</v>
      </c>
      <c r="AI142" s="8">
        <f t="shared" si="93"/>
        <v>4.4727724467942924E-2</v>
      </c>
      <c r="AJ142" s="8">
        <f t="shared" si="94"/>
        <v>6.6347115048801975E-2</v>
      </c>
      <c r="AK142" s="8">
        <f t="shared" si="95"/>
        <v>4.2586124273993879E-2</v>
      </c>
      <c r="AL142" s="8">
        <f t="shared" si="96"/>
        <v>4.4947861080621272E-2</v>
      </c>
      <c r="AM142" s="8">
        <f t="shared" si="97"/>
        <v>4.431969056594022E-2</v>
      </c>
      <c r="AN142" s="8">
        <f t="shared" si="98"/>
        <v>4.556059177159491E-2</v>
      </c>
      <c r="AO142" s="8">
        <f t="shared" si="99"/>
        <v>4.0965219475864456E-2</v>
      </c>
      <c r="AP142" s="8">
        <f t="shared" si="100"/>
        <v>3.8723399214624712E-2</v>
      </c>
      <c r="AR142" t="s">
        <v>32</v>
      </c>
      <c r="AT142">
        <f t="shared" si="101"/>
        <v>1</v>
      </c>
      <c r="AU142">
        <f t="shared" si="102"/>
        <v>1.0056018744722195</v>
      </c>
      <c r="AV142">
        <f t="shared" si="103"/>
        <v>1.0595787885195149</v>
      </c>
      <c r="AW142">
        <f t="shared" si="104"/>
        <v>1.0826626136448174</v>
      </c>
      <c r="AX142">
        <f t="shared" si="105"/>
        <v>1.6059735173429661</v>
      </c>
      <c r="AY142">
        <f t="shared" si="106"/>
        <v>1.0308238382332733</v>
      </c>
      <c r="AZ142">
        <f t="shared" si="107"/>
        <v>1.0879911583735367</v>
      </c>
      <c r="BA142">
        <f t="shared" si="108"/>
        <v>1.0727858972222202</v>
      </c>
      <c r="BB142">
        <f t="shared" si="109"/>
        <v>1.1028226889117236</v>
      </c>
      <c r="BC142">
        <f t="shared" si="110"/>
        <v>0.99158882133743309</v>
      </c>
      <c r="BD142">
        <f t="shared" si="111"/>
        <v>0.93732415636223876</v>
      </c>
      <c r="BE142" s="6">
        <f t="shared" si="112"/>
        <v>-6.2675843637761243E-3</v>
      </c>
    </row>
    <row r="143" spans="2:57" x14ac:dyDescent="0.25">
      <c r="B143" t="s">
        <v>33</v>
      </c>
      <c r="D143">
        <v>30352.422019468235</v>
      </c>
      <c r="E143">
        <v>32582.56052324146</v>
      </c>
      <c r="F143">
        <v>32406.536335883047</v>
      </c>
      <c r="G143">
        <v>36937.025500027645</v>
      </c>
      <c r="H143">
        <v>40401.073738865322</v>
      </c>
      <c r="I143">
        <v>40284.10037383224</v>
      </c>
      <c r="J143">
        <v>40280.866477401803</v>
      </c>
      <c r="K143">
        <v>39877.890616539087</v>
      </c>
      <c r="L143">
        <v>39877.890616539087</v>
      </c>
      <c r="M143">
        <v>44472.703906049879</v>
      </c>
      <c r="N143">
        <v>46771.633422162078</v>
      </c>
      <c r="P143" t="s">
        <v>33</v>
      </c>
      <c r="R143" s="9">
        <v>1031.1418274842595</v>
      </c>
      <c r="S143" s="9">
        <v>1109.6943155915314</v>
      </c>
      <c r="T143" s="9">
        <v>1154.3063457372018</v>
      </c>
      <c r="U143" s="9">
        <v>1244.4163837454682</v>
      </c>
      <c r="V143" s="9">
        <v>1244.4163837454682</v>
      </c>
      <c r="W143" s="9">
        <v>1285.542341990769</v>
      </c>
      <c r="X143" s="9">
        <v>1341.0770002118111</v>
      </c>
      <c r="Y143" s="9">
        <v>1347.998917756752</v>
      </c>
      <c r="Z143" s="9">
        <v>1388.7007625168285</v>
      </c>
      <c r="AA143" s="9">
        <v>1375.4201940335063</v>
      </c>
      <c r="AB143" s="9">
        <v>1342.3520448858419</v>
      </c>
      <c r="AD143" t="s">
        <v>33</v>
      </c>
      <c r="AF143" s="8">
        <f t="shared" si="90"/>
        <v>3.3972307937168197E-2</v>
      </c>
      <c r="AG143" s="8">
        <f t="shared" si="91"/>
        <v>3.4057922329338595E-2</v>
      </c>
      <c r="AH143" s="8">
        <f t="shared" si="92"/>
        <v>3.5619553221399466E-2</v>
      </c>
      <c r="AI143" s="8">
        <f t="shared" si="93"/>
        <v>3.3690216439992898E-2</v>
      </c>
      <c r="AJ143" s="8">
        <f t="shared" si="94"/>
        <v>3.0801567101627684E-2</v>
      </c>
      <c r="AK143" s="8">
        <f t="shared" si="95"/>
        <v>3.1911903953695642E-2</v>
      </c>
      <c r="AL143" s="8">
        <f t="shared" si="96"/>
        <v>3.3293151748961913E-2</v>
      </c>
      <c r="AM143" s="8">
        <f t="shared" si="97"/>
        <v>3.3803165034954945E-2</v>
      </c>
      <c r="AN143" s="8">
        <f t="shared" si="98"/>
        <v>3.4823826963928585E-2</v>
      </c>
      <c r="AO143" s="8">
        <f t="shared" si="99"/>
        <v>3.0927289623296324E-2</v>
      </c>
      <c r="AP143" s="8">
        <f t="shared" si="100"/>
        <v>2.8700131824983204E-2</v>
      </c>
      <c r="AR143" t="s">
        <v>33</v>
      </c>
      <c r="AT143">
        <f t="shared" si="101"/>
        <v>1</v>
      </c>
      <c r="AU143">
        <f t="shared" si="102"/>
        <v>1.0025201229286143</v>
      </c>
      <c r="AV143">
        <f t="shared" si="103"/>
        <v>1.0484878827566808</v>
      </c>
      <c r="AW143">
        <f t="shared" si="104"/>
        <v>0.99169642822922044</v>
      </c>
      <c r="AX143">
        <f t="shared" si="105"/>
        <v>0.90666689936389366</v>
      </c>
      <c r="AY143">
        <f t="shared" si="106"/>
        <v>0.93935048548119626</v>
      </c>
      <c r="AZ143">
        <f t="shared" si="107"/>
        <v>0.9800085354971354</v>
      </c>
      <c r="BA143">
        <f t="shared" si="108"/>
        <v>0.99502115362529731</v>
      </c>
      <c r="BB143">
        <f t="shared" si="109"/>
        <v>1.0250650920842725</v>
      </c>
      <c r="BC143">
        <f t="shared" si="110"/>
        <v>0.91036763473639659</v>
      </c>
      <c r="BD143">
        <f t="shared" si="111"/>
        <v>0.84480959839596748</v>
      </c>
      <c r="BE143" s="6">
        <f t="shared" si="112"/>
        <v>-1.5519040160403253E-2</v>
      </c>
    </row>
    <row r="144" spans="2:57" x14ac:dyDescent="0.25">
      <c r="B144" t="s">
        <v>34</v>
      </c>
      <c r="D144">
        <v>93258.146852245933</v>
      </c>
      <c r="E144">
        <v>100662.95425956178</v>
      </c>
      <c r="F144">
        <v>96756.63269442218</v>
      </c>
      <c r="G144">
        <v>98373.804552652393</v>
      </c>
      <c r="H144">
        <v>113231.93952197605</v>
      </c>
      <c r="I144">
        <v>112433.55003138172</v>
      </c>
      <c r="J144">
        <v>112976.36712331495</v>
      </c>
      <c r="K144">
        <v>115220.93740475993</v>
      </c>
      <c r="L144">
        <v>115220.93740475993</v>
      </c>
      <c r="M144">
        <v>128092.1887400976</v>
      </c>
      <c r="N144">
        <v>133317.93376518835</v>
      </c>
      <c r="P144" t="s">
        <v>34</v>
      </c>
      <c r="R144" s="9">
        <v>4522.7576968192643</v>
      </c>
      <c r="S144" s="9">
        <v>4998.2579253134254</v>
      </c>
      <c r="T144" s="9">
        <v>5093.6142064061105</v>
      </c>
      <c r="U144" s="9">
        <v>5181.5241597492613</v>
      </c>
      <c r="V144" s="9">
        <v>5181.5241597492613</v>
      </c>
      <c r="W144" s="9">
        <v>5614.458121059819</v>
      </c>
      <c r="X144" s="9">
        <v>5707.1138086909114</v>
      </c>
      <c r="Y144" s="9">
        <v>5876.8440684743791</v>
      </c>
      <c r="Z144" s="9">
        <v>6036.5772896275503</v>
      </c>
      <c r="AA144" s="9">
        <v>6066.7038188764527</v>
      </c>
      <c r="AB144" s="9">
        <v>6028.9595872894424</v>
      </c>
      <c r="AD144" t="s">
        <v>34</v>
      </c>
      <c r="AF144" s="8">
        <f t="shared" si="90"/>
        <v>4.8497186031209914E-2</v>
      </c>
      <c r="AG144" s="8">
        <f t="shared" si="91"/>
        <v>4.965339992332532E-2</v>
      </c>
      <c r="AH144" s="8">
        <f t="shared" si="92"/>
        <v>5.2643566281319616E-2</v>
      </c>
      <c r="AI144" s="8">
        <f t="shared" si="93"/>
        <v>5.2671787812943287E-2</v>
      </c>
      <c r="AJ144" s="8">
        <f t="shared" si="94"/>
        <v>4.5760270305567195E-2</v>
      </c>
      <c r="AK144" s="8">
        <f t="shared" si="95"/>
        <v>4.9935789802000807E-2</v>
      </c>
      <c r="AL144" s="8">
        <f t="shared" si="96"/>
        <v>5.0515996876245223E-2</v>
      </c>
      <c r="AM144" s="8">
        <f t="shared" si="97"/>
        <v>5.1005001355175564E-2</v>
      </c>
      <c r="AN144" s="8">
        <f t="shared" si="98"/>
        <v>5.2391322493946062E-2</v>
      </c>
      <c r="AO144" s="8">
        <f t="shared" si="99"/>
        <v>4.7362012301827038E-2</v>
      </c>
      <c r="AP144" s="8">
        <f t="shared" si="100"/>
        <v>4.5222419947703311E-2</v>
      </c>
      <c r="AR144" t="s">
        <v>34</v>
      </c>
      <c r="AT144">
        <f t="shared" si="101"/>
        <v>1</v>
      </c>
      <c r="AU144">
        <f t="shared" si="102"/>
        <v>1.0238408449383296</v>
      </c>
      <c r="AV144">
        <f t="shared" si="103"/>
        <v>1.0854973368442724</v>
      </c>
      <c r="AW144">
        <f t="shared" si="104"/>
        <v>1.0860792578572878</v>
      </c>
      <c r="AX144">
        <f t="shared" si="105"/>
        <v>0.94356547359507825</v>
      </c>
      <c r="AY144">
        <f t="shared" si="106"/>
        <v>1.0296636545028632</v>
      </c>
      <c r="AZ144">
        <f t="shared" si="107"/>
        <v>1.0416273810966294</v>
      </c>
      <c r="BA144">
        <f t="shared" si="108"/>
        <v>1.0517105326967171</v>
      </c>
      <c r="BB144">
        <f t="shared" si="109"/>
        <v>1.0802961322380666</v>
      </c>
      <c r="BC144">
        <f t="shared" si="110"/>
        <v>0.97659299802152755</v>
      </c>
      <c r="BD144">
        <f t="shared" si="111"/>
        <v>0.93247513203345123</v>
      </c>
      <c r="BE144" s="6">
        <f t="shared" si="112"/>
        <v>-6.7524867966548777E-3</v>
      </c>
    </row>
    <row r="145" spans="2:57" x14ac:dyDescent="0.25">
      <c r="B145" t="s">
        <v>35</v>
      </c>
      <c r="D145">
        <v>34333.959371029094</v>
      </c>
      <c r="E145">
        <v>35304.385616785235</v>
      </c>
      <c r="F145">
        <v>35412.434258984271</v>
      </c>
      <c r="G145">
        <v>35461.085054295181</v>
      </c>
      <c r="H145">
        <v>37300.032109869688</v>
      </c>
      <c r="I145">
        <v>35555.421880848851</v>
      </c>
      <c r="J145">
        <v>39520.664667932324</v>
      </c>
      <c r="K145">
        <v>40655.393443062407</v>
      </c>
      <c r="L145">
        <v>40655.393443062407</v>
      </c>
      <c r="M145">
        <v>43814.938245446785</v>
      </c>
      <c r="N145">
        <v>46482.505542237173</v>
      </c>
      <c r="P145" t="s">
        <v>35</v>
      </c>
      <c r="R145" s="9">
        <v>1506.546850256522</v>
      </c>
      <c r="S145" s="9">
        <v>1633.1104608940086</v>
      </c>
      <c r="T145" s="9">
        <v>1744.4416224524659</v>
      </c>
      <c r="U145" s="9">
        <v>1789.084248215637</v>
      </c>
      <c r="V145" s="9">
        <v>1789.084248215637</v>
      </c>
      <c r="W145" s="9">
        <v>1808.2245068969282</v>
      </c>
      <c r="X145" s="9">
        <v>1683.7505194023672</v>
      </c>
      <c r="Y145" s="9">
        <v>1740.4456309554407</v>
      </c>
      <c r="Z145" s="9">
        <v>1782.5469569124209</v>
      </c>
      <c r="AA145" s="9">
        <v>1837.6615085683993</v>
      </c>
      <c r="AB145" s="9">
        <v>1855.9714202698196</v>
      </c>
      <c r="AD145" t="s">
        <v>35</v>
      </c>
      <c r="AF145" s="8">
        <f t="shared" si="90"/>
        <v>4.3879205249125516E-2</v>
      </c>
      <c r="AG145" s="8">
        <f t="shared" si="91"/>
        <v>4.6258005411020583E-2</v>
      </c>
      <c r="AH145" s="8">
        <f t="shared" si="92"/>
        <v>4.9260709097113095E-2</v>
      </c>
      <c r="AI145" s="8">
        <f t="shared" si="93"/>
        <v>5.0452044698472538E-2</v>
      </c>
      <c r="AJ145" s="8">
        <f t="shared" si="94"/>
        <v>4.7964683862624355E-2</v>
      </c>
      <c r="AK145" s="8">
        <f t="shared" si="95"/>
        <v>5.0856505456651289E-2</v>
      </c>
      <c r="AL145" s="8">
        <f t="shared" si="96"/>
        <v>4.2604306722821603E-2</v>
      </c>
      <c r="AM145" s="8">
        <f t="shared" si="97"/>
        <v>4.2809710681878471E-2</v>
      </c>
      <c r="AN145" s="8">
        <f t="shared" si="98"/>
        <v>4.3845276258582158E-2</v>
      </c>
      <c r="AO145" s="8">
        <f t="shared" si="99"/>
        <v>4.1941437832777678E-2</v>
      </c>
      <c r="AP145" s="8">
        <f t="shared" si="100"/>
        <v>3.9928385929699023E-2</v>
      </c>
      <c r="AR145" t="s">
        <v>35</v>
      </c>
      <c r="AT145">
        <f t="shared" si="101"/>
        <v>1</v>
      </c>
      <c r="AU145">
        <f t="shared" si="102"/>
        <v>1.0542124714517813</v>
      </c>
      <c r="AV145">
        <f t="shared" si="103"/>
        <v>1.1226436034434517</v>
      </c>
      <c r="AW145">
        <f t="shared" si="104"/>
        <v>1.1497939493668932</v>
      </c>
      <c r="AX145">
        <f t="shared" si="105"/>
        <v>1.0931073976910797</v>
      </c>
      <c r="AY145">
        <f t="shared" si="106"/>
        <v>1.1590115447149041</v>
      </c>
      <c r="AZ145">
        <f t="shared" si="107"/>
        <v>0.97094526851464968</v>
      </c>
      <c r="BA145">
        <f t="shared" si="108"/>
        <v>0.97562639156349895</v>
      </c>
      <c r="BB145">
        <f t="shared" si="109"/>
        <v>0.99922676378592723</v>
      </c>
      <c r="BC145">
        <f t="shared" si="110"/>
        <v>0.95583859358103451</v>
      </c>
      <c r="BD145">
        <f t="shared" si="111"/>
        <v>0.90996146586986715</v>
      </c>
      <c r="BE145" s="6">
        <f t="shared" si="112"/>
        <v>-9.0038534130132859E-3</v>
      </c>
    </row>
    <row r="146" spans="2:57" x14ac:dyDescent="0.25">
      <c r="B146" t="s">
        <v>36</v>
      </c>
      <c r="D146">
        <v>379120.84167576977</v>
      </c>
      <c r="E146">
        <v>367223.88915907033</v>
      </c>
      <c r="F146">
        <v>365330.17334370571</v>
      </c>
      <c r="G146">
        <v>376680.48235871544</v>
      </c>
      <c r="H146">
        <v>377220.70065148437</v>
      </c>
      <c r="I146">
        <v>426526.62521110242</v>
      </c>
      <c r="J146">
        <v>438237.35790632607</v>
      </c>
      <c r="K146">
        <v>454287.28969077056</v>
      </c>
      <c r="L146">
        <v>454287.28969077056</v>
      </c>
      <c r="M146">
        <v>529968.45691031485</v>
      </c>
      <c r="N146">
        <v>525156.9424812533</v>
      </c>
      <c r="P146" t="s">
        <v>36</v>
      </c>
      <c r="R146" s="9">
        <v>26346.548227451458</v>
      </c>
      <c r="S146" s="9">
        <v>25381.603313809406</v>
      </c>
      <c r="T146" s="9">
        <v>25727.401830985618</v>
      </c>
      <c r="U146" s="9">
        <v>26477.822077969908</v>
      </c>
      <c r="V146" s="9">
        <v>26477.822077969908</v>
      </c>
      <c r="W146" s="9">
        <v>25846.258676894053</v>
      </c>
      <c r="X146" s="9">
        <v>30101.58320798268</v>
      </c>
      <c r="Y146" s="9">
        <v>30974.944358205281</v>
      </c>
      <c r="Z146" s="9">
        <v>33823.2580284863</v>
      </c>
      <c r="AA146" s="9">
        <v>35553.334520006385</v>
      </c>
      <c r="AB146" s="9">
        <v>34827.067595486325</v>
      </c>
      <c r="AD146" t="s">
        <v>36</v>
      </c>
      <c r="AF146" s="8">
        <f t="shared" si="90"/>
        <v>6.9493800739088479E-2</v>
      </c>
      <c r="AG146" s="8">
        <f t="shared" si="91"/>
        <v>6.9117516760503733E-2</v>
      </c>
      <c r="AH146" s="8">
        <f t="shared" si="92"/>
        <v>7.0422329465737996E-2</v>
      </c>
      <c r="AI146" s="8">
        <f t="shared" si="93"/>
        <v>7.02925246144155E-2</v>
      </c>
      <c r="AJ146" s="8">
        <f t="shared" si="94"/>
        <v>7.0191858591644118E-2</v>
      </c>
      <c r="AK146" s="8">
        <f t="shared" si="95"/>
        <v>6.0597058071349866E-2</v>
      </c>
      <c r="AL146" s="8">
        <f t="shared" si="96"/>
        <v>6.8687852974909869E-2</v>
      </c>
      <c r="AM146" s="8">
        <f t="shared" si="97"/>
        <v>6.8183603330151846E-2</v>
      </c>
      <c r="AN146" s="8">
        <f t="shared" si="98"/>
        <v>7.4453454446215081E-2</v>
      </c>
      <c r="AO146" s="8">
        <f t="shared" si="99"/>
        <v>6.708575587173668E-2</v>
      </c>
      <c r="AP146" s="8">
        <f t="shared" si="100"/>
        <v>6.6317446801590282E-2</v>
      </c>
      <c r="AR146" t="s">
        <v>36</v>
      </c>
      <c r="AT146">
        <f t="shared" si="101"/>
        <v>1</v>
      </c>
      <c r="AU146">
        <f t="shared" si="102"/>
        <v>0.9945853590596162</v>
      </c>
      <c r="AV146">
        <f t="shared" si="103"/>
        <v>1.0133613173660718</v>
      </c>
      <c r="AW146">
        <f t="shared" si="104"/>
        <v>1.0114934550540098</v>
      </c>
      <c r="AX146">
        <f t="shared" si="105"/>
        <v>1.0100448938629285</v>
      </c>
      <c r="AY146">
        <f t="shared" si="106"/>
        <v>0.87197789481768229</v>
      </c>
      <c r="AZ146">
        <f t="shared" si="107"/>
        <v>0.98840259482706228</v>
      </c>
      <c r="BA146">
        <f t="shared" si="108"/>
        <v>0.98114655703095421</v>
      </c>
      <c r="BB146">
        <f t="shared" si="109"/>
        <v>1.0713682897521666</v>
      </c>
      <c r="BC146">
        <f t="shared" si="110"/>
        <v>0.96534878159286897</v>
      </c>
      <c r="BD146">
        <f t="shared" si="111"/>
        <v>0.95429298867356982</v>
      </c>
      <c r="BE146" s="6">
        <f t="shared" si="112"/>
        <v>-4.570701132643018E-3</v>
      </c>
    </row>
    <row r="147" spans="2:57" x14ac:dyDescent="0.25">
      <c r="B147" t="s">
        <v>37</v>
      </c>
      <c r="D147">
        <v>110862.96985168819</v>
      </c>
      <c r="E147">
        <v>105837.29404799352</v>
      </c>
      <c r="F147">
        <v>106778.42686405282</v>
      </c>
      <c r="G147">
        <v>108514.62522135551</v>
      </c>
      <c r="H147">
        <v>91471.660873706671</v>
      </c>
      <c r="I147">
        <v>105292.64024927214</v>
      </c>
      <c r="J147">
        <v>114907.78963343584</v>
      </c>
      <c r="K147">
        <v>79107.223288335925</v>
      </c>
      <c r="L147">
        <v>79107.223288335925</v>
      </c>
      <c r="M147">
        <v>100852.86951378884</v>
      </c>
      <c r="N147">
        <v>99484.98039201356</v>
      </c>
      <c r="P147" t="s">
        <v>37</v>
      </c>
      <c r="R147" s="9">
        <v>7922.8640710527725</v>
      </c>
      <c r="S147" s="9">
        <v>7597.3527941337543</v>
      </c>
      <c r="T147" s="9">
        <v>8049.9434174106145</v>
      </c>
      <c r="U147" s="9">
        <v>8218.5881266710749</v>
      </c>
      <c r="V147" s="9">
        <v>8218.5881266710749</v>
      </c>
      <c r="W147" s="9">
        <v>6772.9310708495486</v>
      </c>
      <c r="X147" s="9">
        <v>8624.4266454990393</v>
      </c>
      <c r="Y147" s="9">
        <v>5883.9262358286869</v>
      </c>
      <c r="Z147" s="9">
        <v>6849.6906658073267</v>
      </c>
      <c r="AA147" s="9">
        <v>7505.8493319571362</v>
      </c>
      <c r="AB147" s="9">
        <v>7212.1859799441463</v>
      </c>
      <c r="AD147" t="s">
        <v>37</v>
      </c>
      <c r="AF147" s="8">
        <f t="shared" si="90"/>
        <v>7.146537822008496E-2</v>
      </c>
      <c r="AG147" s="8">
        <f t="shared" si="91"/>
        <v>7.178332422868465E-2</v>
      </c>
      <c r="AH147" s="8">
        <f t="shared" si="92"/>
        <v>7.5389230332636087E-2</v>
      </c>
      <c r="AI147" s="8">
        <f t="shared" si="93"/>
        <v>7.5737147042679642E-2</v>
      </c>
      <c r="AJ147" s="8">
        <f t="shared" si="94"/>
        <v>8.9848462880960878E-2</v>
      </c>
      <c r="AK147" s="8">
        <f t="shared" si="95"/>
        <v>6.4324828922659366E-2</v>
      </c>
      <c r="AL147" s="8">
        <f t="shared" si="96"/>
        <v>7.5055195761850296E-2</v>
      </c>
      <c r="AM147" s="8">
        <f t="shared" si="97"/>
        <v>7.4379127357087391E-2</v>
      </c>
      <c r="AN147" s="8">
        <f t="shared" si="98"/>
        <v>8.6587423765855889E-2</v>
      </c>
      <c r="AO147" s="8">
        <f t="shared" si="99"/>
        <v>7.442375579537594E-2</v>
      </c>
      <c r="AP147" s="8">
        <f t="shared" si="100"/>
        <v>7.2495224420058541E-2</v>
      </c>
      <c r="AR147" t="s">
        <v>37</v>
      </c>
      <c r="AT147">
        <f t="shared" si="101"/>
        <v>1</v>
      </c>
      <c r="AU147">
        <f t="shared" si="102"/>
        <v>1.004448951597521</v>
      </c>
      <c r="AV147">
        <f t="shared" si="103"/>
        <v>1.054905636971055</v>
      </c>
      <c r="AW147">
        <f t="shared" si="104"/>
        <v>1.0597739622875755</v>
      </c>
      <c r="AX147">
        <f t="shared" si="105"/>
        <v>1.2572306355710219</v>
      </c>
      <c r="AY147">
        <f t="shared" si="106"/>
        <v>0.90008379616440926</v>
      </c>
      <c r="AZ147">
        <f t="shared" si="107"/>
        <v>1.050231561508149</v>
      </c>
      <c r="BA147">
        <f t="shared" si="108"/>
        <v>1.0407714785756712</v>
      </c>
      <c r="BB147">
        <f t="shared" si="109"/>
        <v>1.2115996014070063</v>
      </c>
      <c r="BC147">
        <f t="shared" si="110"/>
        <v>1.0413959549221212</v>
      </c>
      <c r="BD147">
        <f t="shared" si="111"/>
        <v>1.0144104211804779</v>
      </c>
      <c r="BE147" s="6">
        <f t="shared" si="112"/>
        <v>1.4410421180477862E-3</v>
      </c>
    </row>
    <row r="148" spans="2:57" x14ac:dyDescent="0.25">
      <c r="B148" t="s">
        <v>38</v>
      </c>
      <c r="D148">
        <v>44556.075981410519</v>
      </c>
      <c r="E148">
        <v>30835.545765555231</v>
      </c>
      <c r="F148">
        <v>35653.575595653783</v>
      </c>
      <c r="G148">
        <v>39827.074454053305</v>
      </c>
      <c r="H148">
        <v>44586.839484341181</v>
      </c>
      <c r="I148">
        <v>34890.074474147099</v>
      </c>
      <c r="J148">
        <v>22247.751053092707</v>
      </c>
      <c r="K148">
        <v>25642.803606037873</v>
      </c>
      <c r="L148">
        <v>25642.803606037873</v>
      </c>
      <c r="M148">
        <v>29333.247717011771</v>
      </c>
      <c r="N148">
        <v>49216.87707186069</v>
      </c>
      <c r="P148" t="s">
        <v>38</v>
      </c>
      <c r="R148" s="9">
        <v>3186.1132111933639</v>
      </c>
      <c r="S148" s="9">
        <v>2205.1488124041884</v>
      </c>
      <c r="T148" s="9">
        <v>2549.620421127252</v>
      </c>
      <c r="U148" s="9">
        <v>2848.0609432823753</v>
      </c>
      <c r="V148" s="9">
        <v>2848.0609432823753</v>
      </c>
      <c r="W148" s="9">
        <v>3188.3152881410911</v>
      </c>
      <c r="X148" s="9">
        <v>1591.4141402736659</v>
      </c>
      <c r="Y148" s="9">
        <v>1834.0734760950425</v>
      </c>
      <c r="Z148" s="9">
        <v>2162.4576752445287</v>
      </c>
      <c r="AA148" s="9">
        <v>2097.859013719054</v>
      </c>
      <c r="AB148" s="9">
        <v>3519.5247365788791</v>
      </c>
      <c r="AD148" t="s">
        <v>38</v>
      </c>
      <c r="AF148" s="8">
        <f t="shared" si="90"/>
        <v>7.1507940073597578E-2</v>
      </c>
      <c r="AG148" s="8">
        <f t="shared" si="91"/>
        <v>7.151320846305384E-2</v>
      </c>
      <c r="AH148" s="8">
        <f t="shared" si="92"/>
        <v>7.1510932032243471E-2</v>
      </c>
      <c r="AI148" s="8">
        <f t="shared" si="93"/>
        <v>7.1510674141231606E-2</v>
      </c>
      <c r="AJ148" s="8">
        <f t="shared" si="94"/>
        <v>6.3876717350253298E-2</v>
      </c>
      <c r="AK148" s="8">
        <f t="shared" si="95"/>
        <v>9.1381727789190417E-2</v>
      </c>
      <c r="AL148" s="8">
        <f t="shared" si="96"/>
        <v>7.1531461156494738E-2</v>
      </c>
      <c r="AM148" s="8">
        <f t="shared" si="97"/>
        <v>7.1523906054609024E-2</v>
      </c>
      <c r="AN148" s="8">
        <f t="shared" si="98"/>
        <v>8.4330001838619342E-2</v>
      </c>
      <c r="AO148" s="8">
        <f t="shared" si="99"/>
        <v>7.1518129664940033E-2</v>
      </c>
      <c r="AP148" s="8">
        <f t="shared" si="100"/>
        <v>7.151052537201992E-2</v>
      </c>
      <c r="AR148" t="s">
        <v>38</v>
      </c>
      <c r="AT148">
        <f t="shared" si="101"/>
        <v>1</v>
      </c>
      <c r="AU148">
        <f t="shared" si="102"/>
        <v>1.0000736755869466</v>
      </c>
      <c r="AV148">
        <f t="shared" si="103"/>
        <v>1.0000418409290326</v>
      </c>
      <c r="AW148">
        <f t="shared" si="104"/>
        <v>1.0000382344622318</v>
      </c>
      <c r="AX148">
        <f t="shared" si="105"/>
        <v>0.89328146335232073</v>
      </c>
      <c r="AY148">
        <f t="shared" si="106"/>
        <v>1.2779242094673444</v>
      </c>
      <c r="AZ148">
        <f t="shared" si="107"/>
        <v>1.0003289296667328</v>
      </c>
      <c r="BA148">
        <f t="shared" si="108"/>
        <v>1.0002232756389713</v>
      </c>
      <c r="BB148">
        <f t="shared" si="109"/>
        <v>1.1793096228450297</v>
      </c>
      <c r="BC148">
        <f t="shared" si="110"/>
        <v>1.0001424959428558</v>
      </c>
      <c r="BD148">
        <f t="shared" si="111"/>
        <v>1.0000361540049914</v>
      </c>
      <c r="BE148" s="6">
        <f t="shared" si="112"/>
        <v>3.6154004991351131E-6</v>
      </c>
    </row>
    <row r="149" spans="2:57" x14ac:dyDescent="0.25">
      <c r="B149" t="s">
        <v>39</v>
      </c>
      <c r="D149">
        <v>53808.238562725208</v>
      </c>
      <c r="E149">
        <v>46674.839686953776</v>
      </c>
      <c r="F149">
        <v>46883.972559950016</v>
      </c>
      <c r="G149">
        <v>48412.402691118747</v>
      </c>
      <c r="H149">
        <v>48175.423907141056</v>
      </c>
      <c r="I149">
        <v>53047.589344414817</v>
      </c>
      <c r="J149">
        <v>54075.461656226871</v>
      </c>
      <c r="K149">
        <v>54933.241497852781</v>
      </c>
      <c r="L149">
        <v>54933.241497852781</v>
      </c>
      <c r="M149">
        <v>65481.505266381915</v>
      </c>
      <c r="N149">
        <v>65902.398295500869</v>
      </c>
      <c r="P149" t="s">
        <v>39</v>
      </c>
      <c r="R149" s="9">
        <v>3575.3756555143132</v>
      </c>
      <c r="S149" s="9">
        <v>3026.2520323251706</v>
      </c>
      <c r="T149" s="9">
        <v>3040.2575316236334</v>
      </c>
      <c r="U149" s="9">
        <v>3115.1405493119632</v>
      </c>
      <c r="V149" s="9">
        <v>3115.1405493119632</v>
      </c>
      <c r="W149" s="9">
        <v>3040.1859422790812</v>
      </c>
      <c r="X149" s="9">
        <v>3268.9056991791058</v>
      </c>
      <c r="Y149" s="9">
        <v>3286.729960858057</v>
      </c>
      <c r="Z149" s="9">
        <v>3640.4046394871548</v>
      </c>
      <c r="AA149" s="9">
        <v>3876.4266248521913</v>
      </c>
      <c r="AB149" s="9">
        <v>3813.6739648180792</v>
      </c>
      <c r="AD149" t="s">
        <v>39</v>
      </c>
      <c r="AF149" s="8">
        <f t="shared" si="90"/>
        <v>6.6446621391377358E-2</v>
      </c>
      <c r="AG149" s="8">
        <f t="shared" si="91"/>
        <v>6.483690255011304E-2</v>
      </c>
      <c r="AH149" s="8">
        <f t="shared" si="92"/>
        <v>6.4846414789960255E-2</v>
      </c>
      <c r="AI149" s="8">
        <f t="shared" si="93"/>
        <v>6.4345919147769048E-2</v>
      </c>
      <c r="AJ149" s="8">
        <f t="shared" si="94"/>
        <v>6.4662441898102427E-2</v>
      </c>
      <c r="AK149" s="8">
        <f t="shared" si="95"/>
        <v>5.7310539081059507E-2</v>
      </c>
      <c r="AL149" s="8">
        <f t="shared" si="96"/>
        <v>6.0450814455556043E-2</v>
      </c>
      <c r="AM149" s="8">
        <f t="shared" si="97"/>
        <v>5.9831349311264076E-2</v>
      </c>
      <c r="AN149" s="8">
        <f t="shared" si="98"/>
        <v>6.626961271945786E-2</v>
      </c>
      <c r="AO149" s="8">
        <f t="shared" si="99"/>
        <v>5.9198801388005685E-2</v>
      </c>
      <c r="AP149" s="8">
        <f t="shared" si="100"/>
        <v>5.7868515614832146E-2</v>
      </c>
      <c r="AR149" t="s">
        <v>39</v>
      </c>
      <c r="AT149">
        <f t="shared" si="101"/>
        <v>1</v>
      </c>
      <c r="AU149">
        <f t="shared" si="102"/>
        <v>0.97577425597333367</v>
      </c>
      <c r="AV149">
        <f t="shared" si="103"/>
        <v>0.97591741208342675</v>
      </c>
      <c r="AW149">
        <f t="shared" si="104"/>
        <v>0.96838511575727892</v>
      </c>
      <c r="AX149">
        <f t="shared" si="105"/>
        <v>0.97314868000938781</v>
      </c>
      <c r="AY149">
        <f t="shared" si="106"/>
        <v>0.86250493826457486</v>
      </c>
      <c r="AZ149">
        <f t="shared" si="107"/>
        <v>0.90976505937743013</v>
      </c>
      <c r="BA149">
        <f t="shared" si="108"/>
        <v>0.90044231081143078</v>
      </c>
      <c r="BB149">
        <f t="shared" si="109"/>
        <v>0.99733607716670947</v>
      </c>
      <c r="BC149">
        <f t="shared" si="110"/>
        <v>0.89092267068507103</v>
      </c>
      <c r="BD149">
        <f t="shared" si="111"/>
        <v>0.87090230327860774</v>
      </c>
      <c r="BE149" s="6">
        <f t="shared" si="112"/>
        <v>-1.2909769672139226E-2</v>
      </c>
    </row>
    <row r="150" spans="2:57" x14ac:dyDescent="0.25">
      <c r="B150" t="s">
        <v>40</v>
      </c>
      <c r="D150">
        <v>40395.356838111082</v>
      </c>
      <c r="E150">
        <v>43349.764721224565</v>
      </c>
      <c r="F150">
        <v>46553.60462572024</v>
      </c>
      <c r="G150">
        <v>46831.94841815652</v>
      </c>
      <c r="H150">
        <v>44032.62106225278</v>
      </c>
      <c r="I150">
        <v>49921.989364226334</v>
      </c>
      <c r="J150">
        <v>49675.163135105002</v>
      </c>
      <c r="K150">
        <v>49578.297848832728</v>
      </c>
      <c r="L150">
        <v>49578.297848832728</v>
      </c>
      <c r="M150">
        <v>55454.999580265954</v>
      </c>
      <c r="N150">
        <v>55497.010237741808</v>
      </c>
      <c r="P150" t="s">
        <v>40</v>
      </c>
      <c r="R150" s="9">
        <v>2214.3633150227265</v>
      </c>
      <c r="S150" s="9">
        <v>2290.4673853918416</v>
      </c>
      <c r="T150" s="9">
        <v>2392.5458391229604</v>
      </c>
      <c r="U150" s="9">
        <v>2395.6393036654372</v>
      </c>
      <c r="V150" s="9">
        <v>2395.6393036654372</v>
      </c>
      <c r="W150" s="9">
        <v>2187.6491956856503</v>
      </c>
      <c r="X150" s="9">
        <v>2187.7175523539581</v>
      </c>
      <c r="Y150" s="9">
        <v>2161.3087050484969</v>
      </c>
      <c r="Z150" s="9">
        <v>2340.375436269971</v>
      </c>
      <c r="AA150" s="9">
        <v>2469.6159502615683</v>
      </c>
      <c r="AB150" s="9">
        <v>2365.8417623799837</v>
      </c>
      <c r="AD150" t="s">
        <v>40</v>
      </c>
      <c r="AF150" s="8">
        <f t="shared" si="90"/>
        <v>5.4817273279625565E-2</v>
      </c>
      <c r="AG150" s="8">
        <f t="shared" si="91"/>
        <v>5.283690465499577E-2</v>
      </c>
      <c r="AH150" s="8">
        <f t="shared" si="92"/>
        <v>5.1393353068112602E-2</v>
      </c>
      <c r="AI150" s="8">
        <f t="shared" si="93"/>
        <v>5.1153953328507244E-2</v>
      </c>
      <c r="AJ150" s="8">
        <f t="shared" si="94"/>
        <v>5.4406011858310947E-2</v>
      </c>
      <c r="AK150" s="8">
        <f t="shared" si="95"/>
        <v>4.3821354548288512E-2</v>
      </c>
      <c r="AL150" s="8">
        <f t="shared" si="96"/>
        <v>4.4040470413833778E-2</v>
      </c>
      <c r="AM150" s="8">
        <f t="shared" si="97"/>
        <v>4.3593846477716108E-2</v>
      </c>
      <c r="AN150" s="8">
        <f t="shared" si="98"/>
        <v>4.7205643150676921E-2</v>
      </c>
      <c r="AO150" s="8">
        <f t="shared" si="99"/>
        <v>4.4533693426271309E-2</v>
      </c>
      <c r="AP150" s="8">
        <f t="shared" si="100"/>
        <v>4.2630075967066194E-2</v>
      </c>
      <c r="AR150" t="s">
        <v>40</v>
      </c>
      <c r="AT150">
        <f t="shared" si="101"/>
        <v>1</v>
      </c>
      <c r="AU150">
        <f t="shared" si="102"/>
        <v>0.96387327376668597</v>
      </c>
      <c r="AV150">
        <f t="shared" si="103"/>
        <v>0.9375393921173828</v>
      </c>
      <c r="AW150">
        <f t="shared" si="104"/>
        <v>0.9331721603073625</v>
      </c>
      <c r="AX150">
        <f t="shared" si="105"/>
        <v>0.99249759434007678</v>
      </c>
      <c r="AY150">
        <f t="shared" si="106"/>
        <v>0.79940777653703532</v>
      </c>
      <c r="AZ150">
        <f t="shared" si="107"/>
        <v>0.80340498129451288</v>
      </c>
      <c r="BA150">
        <f t="shared" si="108"/>
        <v>0.79525747760823107</v>
      </c>
      <c r="BB150">
        <f t="shared" si="109"/>
        <v>0.861145407760044</v>
      </c>
      <c r="BC150">
        <f t="shared" si="110"/>
        <v>0.81240256513859754</v>
      </c>
      <c r="BD150">
        <f t="shared" si="111"/>
        <v>0.77767596628909486</v>
      </c>
      <c r="BE150" s="6">
        <f t="shared" si="112"/>
        <v>-2.2232403371090514E-2</v>
      </c>
    </row>
    <row r="151" spans="2:57" x14ac:dyDescent="0.25">
      <c r="B151" t="s">
        <v>41</v>
      </c>
      <c r="D151">
        <v>22680.801915951412</v>
      </c>
      <c r="E151">
        <v>24174.017836480838</v>
      </c>
      <c r="F151">
        <v>19865.185241542742</v>
      </c>
      <c r="G151">
        <v>22313.739244187764</v>
      </c>
      <c r="H151">
        <v>20866.922224015587</v>
      </c>
      <c r="I151">
        <v>21264.053882649307</v>
      </c>
      <c r="J151">
        <v>19719.641873406472</v>
      </c>
      <c r="K151">
        <v>21651.95327026091</v>
      </c>
      <c r="L151">
        <v>21651.95327026091</v>
      </c>
      <c r="M151">
        <v>22787.972288770052</v>
      </c>
      <c r="N151">
        <v>23838.349029474539</v>
      </c>
      <c r="P151" t="s">
        <v>41</v>
      </c>
      <c r="R151" s="9">
        <v>519.45618478689528</v>
      </c>
      <c r="S151" s="9">
        <v>546.41654665060173</v>
      </c>
      <c r="T151" s="9">
        <v>532.7110651299231</v>
      </c>
      <c r="U151" s="9">
        <v>558.78113809369745</v>
      </c>
      <c r="V151" s="9">
        <v>558.78113809369745</v>
      </c>
      <c r="W151" s="9">
        <v>543.58095565786539</v>
      </c>
      <c r="X151" s="9">
        <v>517.10798644354213</v>
      </c>
      <c r="Y151" s="9">
        <v>519.34954396864748</v>
      </c>
      <c r="Z151" s="9">
        <v>539.11853656175469</v>
      </c>
      <c r="AA151" s="9">
        <v>524.22113870173462</v>
      </c>
      <c r="AB151" s="9">
        <v>512.79151678687697</v>
      </c>
      <c r="AD151" t="s">
        <v>41</v>
      </c>
      <c r="AF151" s="8">
        <f t="shared" si="90"/>
        <v>2.2902902053986093E-2</v>
      </c>
      <c r="AG151" s="8">
        <f t="shared" si="91"/>
        <v>2.2603464196423666E-2</v>
      </c>
      <c r="AH151" s="8">
        <f t="shared" si="92"/>
        <v>2.6816315008022167E-2</v>
      </c>
      <c r="AI151" s="8">
        <f t="shared" si="93"/>
        <v>2.5042021508754862E-2</v>
      </c>
      <c r="AJ151" s="8">
        <f t="shared" si="94"/>
        <v>2.6778320832125418E-2</v>
      </c>
      <c r="AK151" s="8">
        <f t="shared" si="95"/>
        <v>2.5563373694298605E-2</v>
      </c>
      <c r="AL151" s="8">
        <f t="shared" si="96"/>
        <v>2.6222990750197343E-2</v>
      </c>
      <c r="AM151" s="8">
        <f t="shared" si="97"/>
        <v>2.3986267542983164E-2</v>
      </c>
      <c r="AN151" s="8">
        <f t="shared" si="98"/>
        <v>2.4899302609443431E-2</v>
      </c>
      <c r="AO151" s="8">
        <f t="shared" si="99"/>
        <v>2.3004290687156558E-2</v>
      </c>
      <c r="AP151" s="8">
        <f t="shared" si="100"/>
        <v>2.1511200970874462E-2</v>
      </c>
      <c r="AR151" t="s">
        <v>41</v>
      </c>
      <c r="AT151">
        <f t="shared" si="101"/>
        <v>1</v>
      </c>
      <c r="AU151">
        <f t="shared" si="102"/>
        <v>0.98692576788493436</v>
      </c>
      <c r="AV151">
        <f t="shared" si="103"/>
        <v>1.1708697415205935</v>
      </c>
      <c r="AW151">
        <f t="shared" si="104"/>
        <v>1.0933994936417444</v>
      </c>
      <c r="AX151">
        <f t="shared" si="105"/>
        <v>1.1692108174328431</v>
      </c>
      <c r="AY151">
        <f t="shared" si="106"/>
        <v>1.1161630798595445</v>
      </c>
      <c r="AZ151">
        <f t="shared" si="107"/>
        <v>1.1449636682890765</v>
      </c>
      <c r="BA151">
        <f t="shared" si="108"/>
        <v>1.0473025421164266</v>
      </c>
      <c r="BB151">
        <f t="shared" si="109"/>
        <v>1.0871680169941556</v>
      </c>
      <c r="BC151">
        <f t="shared" si="110"/>
        <v>1.0044268902225348</v>
      </c>
      <c r="BD151">
        <f t="shared" si="111"/>
        <v>0.93923472755412607</v>
      </c>
      <c r="BE151" s="6">
        <f t="shared" si="112"/>
        <v>-6.0765272445873928E-3</v>
      </c>
    </row>
    <row r="152" spans="2:57" x14ac:dyDescent="0.25">
      <c r="B152" t="s">
        <v>42</v>
      </c>
      <c r="D152">
        <v>6626.638863153079</v>
      </c>
      <c r="E152">
        <v>6127.5764923260585</v>
      </c>
      <c r="F152">
        <v>6539.679786956086</v>
      </c>
      <c r="G152">
        <v>5966.5513424412165</v>
      </c>
      <c r="H152">
        <v>5935.9632172171714</v>
      </c>
      <c r="I152">
        <v>6148.9256286778527</v>
      </c>
      <c r="J152">
        <v>6341.0853536495415</v>
      </c>
      <c r="K152">
        <v>6655.4796939921234</v>
      </c>
      <c r="L152">
        <v>6655.4796939921234</v>
      </c>
      <c r="M152">
        <v>7511.6618895364627</v>
      </c>
      <c r="N152">
        <v>7376.8014725001285</v>
      </c>
      <c r="P152" t="s">
        <v>42</v>
      </c>
      <c r="R152" s="9">
        <v>371.21590862662788</v>
      </c>
      <c r="S152" s="9">
        <v>357.68286528368282</v>
      </c>
      <c r="T152" s="9">
        <v>362.15556571632652</v>
      </c>
      <c r="U152" s="9">
        <v>351.94989237105415</v>
      </c>
      <c r="V152" s="9">
        <v>351.94989237105415</v>
      </c>
      <c r="W152" s="9">
        <v>330.59605312517613</v>
      </c>
      <c r="X152" s="9">
        <v>313.16746158039098</v>
      </c>
      <c r="Y152" s="9">
        <v>327.39718708953234</v>
      </c>
      <c r="Z152" s="9">
        <v>366.8019056221865</v>
      </c>
      <c r="AA152" s="9">
        <v>360.12646814341218</v>
      </c>
      <c r="AB152" s="9">
        <v>346.01091481350187</v>
      </c>
      <c r="AD152" t="s">
        <v>42</v>
      </c>
      <c r="AF152" s="8">
        <f t="shared" si="90"/>
        <v>5.6018732315525094E-2</v>
      </c>
      <c r="AG152" s="8">
        <f t="shared" si="91"/>
        <v>5.837264793538377E-2</v>
      </c>
      <c r="AH152" s="8">
        <f t="shared" si="92"/>
        <v>5.5378180203666048E-2</v>
      </c>
      <c r="AI152" s="8">
        <f t="shared" si="93"/>
        <v>5.8987155589790626E-2</v>
      </c>
      <c r="AJ152" s="8">
        <f t="shared" si="94"/>
        <v>5.9291117463502609E-2</v>
      </c>
      <c r="AK152" s="8">
        <f t="shared" si="95"/>
        <v>5.3764848217274855E-2</v>
      </c>
      <c r="AL152" s="8">
        <f t="shared" si="96"/>
        <v>4.9387044033424171E-2</v>
      </c>
      <c r="AM152" s="8">
        <f t="shared" si="97"/>
        <v>4.9192124706664279E-2</v>
      </c>
      <c r="AN152" s="8">
        <f t="shared" si="98"/>
        <v>5.5112767597097052E-2</v>
      </c>
      <c r="AO152" s="8">
        <f t="shared" si="99"/>
        <v>4.7942316019981994E-2</v>
      </c>
      <c r="AP152" s="8">
        <f t="shared" si="100"/>
        <v>4.6905276779291259E-2</v>
      </c>
      <c r="AR152" t="s">
        <v>42</v>
      </c>
      <c r="AT152">
        <f t="shared" si="101"/>
        <v>1</v>
      </c>
      <c r="AU152">
        <f t="shared" si="102"/>
        <v>1.0420201515200356</v>
      </c>
      <c r="AV152">
        <f t="shared" si="103"/>
        <v>0.98856539437109825</v>
      </c>
      <c r="AW152">
        <f t="shared" si="104"/>
        <v>1.0529898330713003</v>
      </c>
      <c r="AX152">
        <f t="shared" si="105"/>
        <v>1.0584159086204563</v>
      </c>
      <c r="AY152">
        <f t="shared" si="106"/>
        <v>0.95976552833157214</v>
      </c>
      <c r="AZ152">
        <f t="shared" si="107"/>
        <v>0.8816165948785134</v>
      </c>
      <c r="BA152">
        <f t="shared" si="108"/>
        <v>0.87813705654012308</v>
      </c>
      <c r="BB152">
        <f t="shared" si="109"/>
        <v>0.98382746840244073</v>
      </c>
      <c r="BC152">
        <f t="shared" si="110"/>
        <v>0.8558265072823722</v>
      </c>
      <c r="BD152">
        <f t="shared" si="111"/>
        <v>0.83731414190341968</v>
      </c>
      <c r="BE152" s="6">
        <f t="shared" si="112"/>
        <v>-1.626858580965803E-2</v>
      </c>
    </row>
    <row r="153" spans="2:57" x14ac:dyDescent="0.25">
      <c r="B153" t="s">
        <v>43</v>
      </c>
      <c r="D153">
        <v>82398.363837114855</v>
      </c>
      <c r="E153">
        <v>83961.829648100378</v>
      </c>
      <c r="F153">
        <v>82077.227007345806</v>
      </c>
      <c r="G153">
        <v>85831.235970763228</v>
      </c>
      <c r="H153">
        <v>84057.324177640898</v>
      </c>
      <c r="I153">
        <v>90343.467363556701</v>
      </c>
      <c r="J153">
        <v>95040.783371081343</v>
      </c>
      <c r="K153">
        <v>98811.608128576074</v>
      </c>
      <c r="L153">
        <v>98811.608128576074</v>
      </c>
      <c r="M153">
        <v>111494.06256709063</v>
      </c>
      <c r="N153">
        <v>113939.18544190316</v>
      </c>
      <c r="P153" t="s">
        <v>43</v>
      </c>
      <c r="R153" s="9">
        <v>3876.2168352080134</v>
      </c>
      <c r="S153" s="9">
        <v>4025.6072445237969</v>
      </c>
      <c r="T153" s="9">
        <v>4078.2111380204246</v>
      </c>
      <c r="U153" s="9">
        <v>4290.413814500318</v>
      </c>
      <c r="V153" s="9">
        <v>4290.413814500318</v>
      </c>
      <c r="W153" s="9">
        <v>4122.6413685690895</v>
      </c>
      <c r="X153" s="9">
        <v>4205.7802597676546</v>
      </c>
      <c r="Y153" s="9">
        <v>4346.6647627602088</v>
      </c>
      <c r="Z153" s="9">
        <v>4609.8029236180382</v>
      </c>
      <c r="AA153" s="9">
        <v>4898.9909391554511</v>
      </c>
      <c r="AB153" s="9">
        <v>4765.9018451489774</v>
      </c>
      <c r="AD153" t="s">
        <v>43</v>
      </c>
      <c r="AF153" s="8">
        <f t="shared" si="90"/>
        <v>4.7042400536866508E-2</v>
      </c>
      <c r="AG153" s="8">
        <f t="shared" si="91"/>
        <v>4.7945682715537105E-2</v>
      </c>
      <c r="AH153" s="8">
        <f t="shared" si="92"/>
        <v>4.9687486854976592E-2</v>
      </c>
      <c r="AI153" s="8">
        <f t="shared" si="93"/>
        <v>4.998662510186578E-2</v>
      </c>
      <c r="AJ153" s="8">
        <f t="shared" si="94"/>
        <v>5.1041522633212259E-2</v>
      </c>
      <c r="AK153" s="8">
        <f t="shared" si="95"/>
        <v>4.5632977002962649E-2</v>
      </c>
      <c r="AL153" s="8">
        <f t="shared" si="96"/>
        <v>4.4252373671484005E-2</v>
      </c>
      <c r="AM153" s="8">
        <f t="shared" si="97"/>
        <v>4.398941425084614E-2</v>
      </c>
      <c r="AN153" s="8">
        <f t="shared" si="98"/>
        <v>4.6652443077534474E-2</v>
      </c>
      <c r="AO153" s="8">
        <f t="shared" si="99"/>
        <v>4.3939478267800348E-2</v>
      </c>
      <c r="AP153" s="8">
        <f t="shared" si="100"/>
        <v>4.1828470395543417E-2</v>
      </c>
      <c r="AR153" t="s">
        <v>43</v>
      </c>
      <c r="AT153">
        <f t="shared" si="101"/>
        <v>1</v>
      </c>
      <c r="AU153">
        <f t="shared" si="102"/>
        <v>1.0192014473828288</v>
      </c>
      <c r="AV153">
        <f t="shared" si="103"/>
        <v>1.0562277070881441</v>
      </c>
      <c r="AW153">
        <f t="shared" si="104"/>
        <v>1.0625866140205138</v>
      </c>
      <c r="AX153">
        <f t="shared" si="105"/>
        <v>1.0850110124208414</v>
      </c>
      <c r="AY153">
        <f t="shared" si="106"/>
        <v>0.97003929395993915</v>
      </c>
      <c r="AZ153">
        <f t="shared" si="107"/>
        <v>0.94069123102686913</v>
      </c>
      <c r="BA153">
        <f t="shared" si="108"/>
        <v>0.9351013925484567</v>
      </c>
      <c r="BB153">
        <f t="shared" si="109"/>
        <v>0.99171051105212138</v>
      </c>
      <c r="BC153">
        <f t="shared" si="110"/>
        <v>0.93403988245382075</v>
      </c>
      <c r="BD153">
        <f t="shared" si="111"/>
        <v>0.88916530445258624</v>
      </c>
      <c r="BE153" s="6">
        <f t="shared" si="112"/>
        <v>-1.1083469554741376E-2</v>
      </c>
    </row>
    <row r="154" spans="2:57" x14ac:dyDescent="0.25">
      <c r="B154" t="s">
        <v>44</v>
      </c>
      <c r="D154">
        <v>160479.32871282258</v>
      </c>
      <c r="E154">
        <v>168819.60034933974</v>
      </c>
      <c r="F154">
        <v>168111.40270795987</v>
      </c>
      <c r="G154">
        <v>180474.65249371371</v>
      </c>
      <c r="H154">
        <v>181256.41689046228</v>
      </c>
      <c r="I154">
        <v>193974.21025520901</v>
      </c>
      <c r="J154">
        <v>201021.45024856573</v>
      </c>
      <c r="K154">
        <v>204109.01442964142</v>
      </c>
      <c r="L154">
        <v>204109.01442964142</v>
      </c>
      <c r="M154">
        <v>230457.26365915855</v>
      </c>
      <c r="N154">
        <v>246935.16017842767</v>
      </c>
      <c r="P154" t="s">
        <v>44</v>
      </c>
      <c r="R154" s="9">
        <v>6471.1475314957188</v>
      </c>
      <c r="S154" s="9">
        <v>6757.4629848892473</v>
      </c>
      <c r="T154" s="9">
        <v>7573.5401799281026</v>
      </c>
      <c r="U154" s="9">
        <v>6979.3772684802998</v>
      </c>
      <c r="V154" s="9">
        <v>6979.3772684802998</v>
      </c>
      <c r="W154" s="9">
        <v>6618.6848488682663</v>
      </c>
      <c r="X154" s="9">
        <v>7330.2181924380557</v>
      </c>
      <c r="Y154" s="9">
        <v>7645.2614597710535</v>
      </c>
      <c r="Z154" s="9">
        <v>7713.0598665414009</v>
      </c>
      <c r="AA154" s="9">
        <v>7855.4021388196879</v>
      </c>
      <c r="AB154" s="9">
        <v>7726.9185095539469</v>
      </c>
      <c r="AD154" t="s">
        <v>44</v>
      </c>
      <c r="AF154" s="8">
        <f t="shared" si="90"/>
        <v>4.0323869643521651E-2</v>
      </c>
      <c r="AG154" s="8">
        <f t="shared" si="91"/>
        <v>4.0027715803769084E-2</v>
      </c>
      <c r="AH154" s="8">
        <f t="shared" si="92"/>
        <v>4.5050722663261107E-2</v>
      </c>
      <c r="AI154" s="8">
        <f t="shared" si="93"/>
        <v>3.8672340808210755E-2</v>
      </c>
      <c r="AJ154" s="8">
        <f t="shared" si="94"/>
        <v>3.8505545835092338E-2</v>
      </c>
      <c r="AK154" s="8">
        <f t="shared" si="95"/>
        <v>3.412146821043973E-2</v>
      </c>
      <c r="AL154" s="8">
        <f t="shared" si="96"/>
        <v>3.6464855782177188E-2</v>
      </c>
      <c r="AM154" s="8">
        <f t="shared" si="97"/>
        <v>3.7456755553569428E-2</v>
      </c>
      <c r="AN154" s="8">
        <f t="shared" si="98"/>
        <v>3.7788923179579485E-2</v>
      </c>
      <c r="AO154" s="8">
        <f t="shared" si="99"/>
        <v>3.4086155559139429E-2</v>
      </c>
      <c r="AP154" s="8">
        <f t="shared" si="100"/>
        <v>3.1291285145342268E-2</v>
      </c>
      <c r="AR154" t="s">
        <v>44</v>
      </c>
      <c r="AT154">
        <f t="shared" si="101"/>
        <v>1</v>
      </c>
      <c r="AU154">
        <f t="shared" si="102"/>
        <v>0.99265561955311632</v>
      </c>
      <c r="AV154">
        <f t="shared" si="103"/>
        <v>1.1172222076285494</v>
      </c>
      <c r="AW154">
        <f t="shared" si="104"/>
        <v>0.95904339415063489</v>
      </c>
      <c r="AX154">
        <f t="shared" si="105"/>
        <v>0.95490701104571596</v>
      </c>
      <c r="AY154">
        <f t="shared" si="106"/>
        <v>0.84618536147662637</v>
      </c>
      <c r="AZ154">
        <f t="shared" si="107"/>
        <v>0.90429951551129362</v>
      </c>
      <c r="BA154">
        <f t="shared" si="108"/>
        <v>0.92889784350315074</v>
      </c>
      <c r="BB154">
        <f t="shared" si="109"/>
        <v>0.93713533729892351</v>
      </c>
      <c r="BC154">
        <f t="shared" si="110"/>
        <v>0.84530963571884377</v>
      </c>
      <c r="BD154">
        <f t="shared" si="111"/>
        <v>0.77599906511872829</v>
      </c>
      <c r="BE154" s="6">
        <f t="shared" si="112"/>
        <v>-2.240009348812717E-2</v>
      </c>
    </row>
    <row r="155" spans="2:57" x14ac:dyDescent="0.25">
      <c r="B155" t="s">
        <v>45</v>
      </c>
      <c r="D155">
        <v>49755.502636505094</v>
      </c>
      <c r="E155">
        <v>53086.325869595254</v>
      </c>
      <c r="F155">
        <v>58686.499662354996</v>
      </c>
      <c r="G155">
        <v>59782.314463542789</v>
      </c>
      <c r="H155">
        <v>62455.451379386272</v>
      </c>
      <c r="I155">
        <v>62113.295606997286</v>
      </c>
      <c r="J155">
        <v>62759.789328186147</v>
      </c>
      <c r="K155">
        <v>69829.122442723237</v>
      </c>
      <c r="L155">
        <v>69829.122442723237</v>
      </c>
      <c r="M155">
        <v>81033.442055265652</v>
      </c>
      <c r="N155">
        <v>83280.993341324967</v>
      </c>
      <c r="P155" t="s">
        <v>45</v>
      </c>
      <c r="R155" s="9">
        <v>2006.3934966558929</v>
      </c>
      <c r="S155" s="9">
        <v>2174.2709648016862</v>
      </c>
      <c r="T155" s="9">
        <v>2286.352364096103</v>
      </c>
      <c r="U155" s="9">
        <v>2277.4079262461719</v>
      </c>
      <c r="V155" s="9">
        <v>2277.4079262461719</v>
      </c>
      <c r="W155" s="9">
        <v>2282.910029877638</v>
      </c>
      <c r="X155" s="9">
        <v>2257.8691653972146</v>
      </c>
      <c r="Y155" s="9">
        <v>2423.5752217280401</v>
      </c>
      <c r="Z155" s="9">
        <v>2559.049478648783</v>
      </c>
      <c r="AA155" s="9">
        <v>2674.8870871685294</v>
      </c>
      <c r="AB155" s="9">
        <v>2665.5394882000737</v>
      </c>
      <c r="AD155" t="s">
        <v>45</v>
      </c>
      <c r="AF155" s="8">
        <f t="shared" si="90"/>
        <v>4.0325057337152151E-2</v>
      </c>
      <c r="AG155" s="8">
        <f t="shared" si="91"/>
        <v>4.0957269676991932E-2</v>
      </c>
      <c r="AH155" s="8">
        <f t="shared" si="92"/>
        <v>3.895874480928882E-2</v>
      </c>
      <c r="AI155" s="8">
        <f t="shared" si="93"/>
        <v>3.8095010985816045E-2</v>
      </c>
      <c r="AJ155" s="8">
        <f t="shared" si="94"/>
        <v>3.6464517923536159E-2</v>
      </c>
      <c r="AK155" s="8">
        <f t="shared" si="95"/>
        <v>3.6753967207311729E-2</v>
      </c>
      <c r="AL155" s="8">
        <f t="shared" si="96"/>
        <v>3.5976366230139327E-2</v>
      </c>
      <c r="AM155" s="8">
        <f t="shared" si="97"/>
        <v>3.4707227256306386E-2</v>
      </c>
      <c r="AN155" s="8">
        <f t="shared" si="98"/>
        <v>3.6647309734528344E-2</v>
      </c>
      <c r="AO155" s="8">
        <f t="shared" si="99"/>
        <v>3.3009668839492572E-2</v>
      </c>
      <c r="AP155" s="8">
        <f t="shared" si="100"/>
        <v>3.2006576545928436E-2</v>
      </c>
      <c r="AR155" t="s">
        <v>45</v>
      </c>
      <c r="AT155">
        <f t="shared" si="101"/>
        <v>1</v>
      </c>
      <c r="AU155">
        <f t="shared" si="102"/>
        <v>1.0156779030604703</v>
      </c>
      <c r="AV155">
        <f t="shared" si="103"/>
        <v>0.9661175304367261</v>
      </c>
      <c r="AW155">
        <f t="shared" si="104"/>
        <v>0.94469824722898721</v>
      </c>
      <c r="AX155">
        <f t="shared" si="105"/>
        <v>0.90426450280433424</v>
      </c>
      <c r="AY155">
        <f t="shared" si="106"/>
        <v>0.91144240416118849</v>
      </c>
      <c r="AZ155">
        <f t="shared" si="107"/>
        <v>0.89215908434663771</v>
      </c>
      <c r="BA155">
        <f t="shared" si="108"/>
        <v>0.86068637091136968</v>
      </c>
      <c r="BB155">
        <f t="shared" si="109"/>
        <v>0.90879746129373917</v>
      </c>
      <c r="BC155">
        <f t="shared" si="110"/>
        <v>0.81858950784628426</v>
      </c>
      <c r="BD155">
        <f t="shared" si="111"/>
        <v>0.79371434684707176</v>
      </c>
      <c r="BE155" s="6">
        <f t="shared" si="112"/>
        <v>-2.0628565315292825E-2</v>
      </c>
    </row>
    <row r="156" spans="2:57" x14ac:dyDescent="0.25">
      <c r="B156" t="s">
        <v>46</v>
      </c>
      <c r="D156">
        <v>40877.342800852588</v>
      </c>
      <c r="E156">
        <v>42122.078507163184</v>
      </c>
      <c r="F156">
        <v>40882.140477915629</v>
      </c>
      <c r="G156">
        <v>45427.261550669631</v>
      </c>
      <c r="H156">
        <v>47325.381826187571</v>
      </c>
      <c r="I156">
        <v>50981.22584170659</v>
      </c>
      <c r="J156">
        <v>49970.377738584779</v>
      </c>
      <c r="K156">
        <v>53757.023658067454</v>
      </c>
      <c r="L156">
        <v>53757.023658067454</v>
      </c>
      <c r="M156">
        <v>57979.271080745049</v>
      </c>
      <c r="N156">
        <v>60062.033852641929</v>
      </c>
      <c r="P156" t="s">
        <v>46</v>
      </c>
      <c r="R156" s="9">
        <v>1321.2110276709068</v>
      </c>
      <c r="S156" s="9">
        <v>1416.7433907213649</v>
      </c>
      <c r="T156" s="9">
        <v>1448.6063118744805</v>
      </c>
      <c r="U156" s="9">
        <v>1485.0976678158629</v>
      </c>
      <c r="V156" s="9">
        <v>1485.0976678158629</v>
      </c>
      <c r="W156" s="9">
        <v>1469.7473033782812</v>
      </c>
      <c r="X156" s="9">
        <v>1584.3337824954833</v>
      </c>
      <c r="Y156" s="9">
        <v>1573.6674773391201</v>
      </c>
      <c r="Z156" s="9">
        <v>1664.6558692108538</v>
      </c>
      <c r="AA156" s="9">
        <v>1740.4299974762271</v>
      </c>
      <c r="AB156" s="9">
        <v>1688.5073127904159</v>
      </c>
      <c r="AD156" t="s">
        <v>46</v>
      </c>
      <c r="AF156" s="8">
        <f t="shared" si="90"/>
        <v>3.2321353031864633E-2</v>
      </c>
      <c r="AG156" s="8">
        <f t="shared" si="91"/>
        <v>3.3634223213378153E-2</v>
      </c>
      <c r="AH156" s="8">
        <f t="shared" si="92"/>
        <v>3.5433719833163138E-2</v>
      </c>
      <c r="AI156" s="8">
        <f t="shared" si="93"/>
        <v>3.2691771793450126E-2</v>
      </c>
      <c r="AJ156" s="8">
        <f t="shared" si="94"/>
        <v>3.1380574450940446E-2</v>
      </c>
      <c r="AK156" s="8">
        <f t="shared" si="95"/>
        <v>2.8829187198082518E-2</v>
      </c>
      <c r="AL156" s="8">
        <f t="shared" si="96"/>
        <v>3.1705459398041237E-2</v>
      </c>
      <c r="AM156" s="8">
        <f t="shared" si="97"/>
        <v>2.9273709187263679E-2</v>
      </c>
      <c r="AN156" s="8">
        <f t="shared" si="98"/>
        <v>3.0966295303088913E-2</v>
      </c>
      <c r="AO156" s="8">
        <f t="shared" si="99"/>
        <v>3.0018142088271697E-2</v>
      </c>
      <c r="AP156" s="8">
        <f t="shared" si="100"/>
        <v>2.811272287137416E-2</v>
      </c>
      <c r="AR156" t="s">
        <v>46</v>
      </c>
      <c r="AT156">
        <f t="shared" si="101"/>
        <v>1</v>
      </c>
      <c r="AU156">
        <f t="shared" si="102"/>
        <v>1.0406192828691052</v>
      </c>
      <c r="AV156">
        <f t="shared" si="103"/>
        <v>1.0962944465298257</v>
      </c>
      <c r="AW156">
        <f t="shared" si="104"/>
        <v>1.0114604967564418</v>
      </c>
      <c r="AX156">
        <f t="shared" si="105"/>
        <v>0.97089297035316857</v>
      </c>
      <c r="AY156">
        <f t="shared" si="106"/>
        <v>0.89195483770932193</v>
      </c>
      <c r="AZ156">
        <f t="shared" si="107"/>
        <v>0.98094468281645864</v>
      </c>
      <c r="BA156">
        <f t="shared" si="108"/>
        <v>0.90570803636851538</v>
      </c>
      <c r="BB156">
        <f t="shared" si="109"/>
        <v>0.95807546399930066</v>
      </c>
      <c r="BC156">
        <f t="shared" si="110"/>
        <v>0.92874026835070078</v>
      </c>
      <c r="BD156">
        <f t="shared" si="111"/>
        <v>0.86978793380520569</v>
      </c>
      <c r="BE156" s="6">
        <f t="shared" si="112"/>
        <v>-1.302120661947943E-2</v>
      </c>
    </row>
    <row r="157" spans="2:57" x14ac:dyDescent="0.25">
      <c r="B157" t="s">
        <v>47</v>
      </c>
      <c r="D157">
        <v>92731.520166265385</v>
      </c>
      <c r="E157">
        <v>96346.825207948335</v>
      </c>
      <c r="F157">
        <v>94634.823191930307</v>
      </c>
      <c r="G157">
        <v>96771.492720161288</v>
      </c>
      <c r="H157">
        <v>93795.290427265325</v>
      </c>
      <c r="I157">
        <v>101763.67575349983</v>
      </c>
      <c r="J157">
        <v>105593.7765874785</v>
      </c>
      <c r="K157">
        <v>108179.26168672863</v>
      </c>
      <c r="L157">
        <v>108179.26168672863</v>
      </c>
      <c r="M157">
        <v>115158.84116583568</v>
      </c>
      <c r="N157">
        <v>117201.05481010038</v>
      </c>
      <c r="P157" t="s">
        <v>47</v>
      </c>
      <c r="R157" s="9">
        <v>5385.5858294027594</v>
      </c>
      <c r="S157" s="9">
        <v>5727.9915805688588</v>
      </c>
      <c r="T157" s="9">
        <v>5765.7506979</v>
      </c>
      <c r="U157" s="9">
        <v>5943.4195203895424</v>
      </c>
      <c r="V157" s="9">
        <v>5943.4195203895424</v>
      </c>
      <c r="W157" s="9">
        <v>5756.1072241423608</v>
      </c>
      <c r="X157" s="9">
        <v>5981.6747974894733</v>
      </c>
      <c r="Y157" s="9">
        <v>6209.1975859174609</v>
      </c>
      <c r="Z157" s="9">
        <v>6108.7935097914988</v>
      </c>
      <c r="AA157" s="9">
        <v>6424.1867616380578</v>
      </c>
      <c r="AB157" s="9">
        <v>6327.8475653543701</v>
      </c>
      <c r="AD157" t="s">
        <v>47</v>
      </c>
      <c r="AF157" s="8">
        <f t="shared" si="90"/>
        <v>5.8077186912783629E-2</v>
      </c>
      <c r="AG157" s="8">
        <f t="shared" si="91"/>
        <v>5.945179374832494E-2</v>
      </c>
      <c r="AH157" s="8">
        <f t="shared" si="92"/>
        <v>6.0926311303043219E-2</v>
      </c>
      <c r="AI157" s="8">
        <f t="shared" si="93"/>
        <v>6.1417049105322891E-2</v>
      </c>
      <c r="AJ157" s="8">
        <f t="shared" si="94"/>
        <v>6.3365862969403969E-2</v>
      </c>
      <c r="AK157" s="8">
        <f t="shared" si="95"/>
        <v>5.6563475931090255E-2</v>
      </c>
      <c r="AL157" s="8">
        <f t="shared" si="96"/>
        <v>5.664798618632598E-2</v>
      </c>
      <c r="AM157" s="8">
        <f t="shared" si="97"/>
        <v>5.7397300453929809E-2</v>
      </c>
      <c r="AN157" s="8">
        <f t="shared" si="98"/>
        <v>5.6469173615564826E-2</v>
      </c>
      <c r="AO157" s="8">
        <f t="shared" si="99"/>
        <v>5.578544119236873E-2</v>
      </c>
      <c r="AP157" s="8">
        <f t="shared" si="100"/>
        <v>5.399138749738485E-2</v>
      </c>
      <c r="AR157" t="s">
        <v>47</v>
      </c>
      <c r="AT157">
        <f t="shared" si="101"/>
        <v>1</v>
      </c>
      <c r="AU157">
        <f t="shared" si="102"/>
        <v>1.0236686194461451</v>
      </c>
      <c r="AV157">
        <f t="shared" si="103"/>
        <v>1.0490575480960918</v>
      </c>
      <c r="AW157">
        <f t="shared" si="104"/>
        <v>1.0575072996830035</v>
      </c>
      <c r="AX157">
        <f t="shared" si="105"/>
        <v>1.0910628826524005</v>
      </c>
      <c r="AY157">
        <f t="shared" si="106"/>
        <v>0.97393622070630659</v>
      </c>
      <c r="AZ157">
        <f t="shared" si="107"/>
        <v>0.97539135756344519</v>
      </c>
      <c r="BA157">
        <f t="shared" si="108"/>
        <v>0.98829339892314638</v>
      </c>
      <c r="BB157">
        <f t="shared" si="109"/>
        <v>0.97231247960350409</v>
      </c>
      <c r="BC157">
        <f t="shared" si="110"/>
        <v>0.96053965692490428</v>
      </c>
      <c r="BD157">
        <f t="shared" si="111"/>
        <v>0.92964880648343806</v>
      </c>
      <c r="BE157" s="6">
        <f t="shared" si="112"/>
        <v>-7.035119351656194E-3</v>
      </c>
    </row>
    <row r="158" spans="2:57" x14ac:dyDescent="0.25">
      <c r="B158" t="s">
        <v>48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P158" t="s">
        <v>48</v>
      </c>
      <c r="R158" s="9">
        <v>0</v>
      </c>
      <c r="S158" s="9">
        <v>0</v>
      </c>
      <c r="T158" s="9">
        <v>0</v>
      </c>
      <c r="U158" s="9">
        <v>0</v>
      </c>
      <c r="V158" s="9">
        <v>0</v>
      </c>
      <c r="W158" s="9">
        <v>0</v>
      </c>
      <c r="X158" s="9">
        <v>0</v>
      </c>
      <c r="Y158" s="9">
        <v>0</v>
      </c>
      <c r="Z158" s="9">
        <v>0</v>
      </c>
      <c r="AA158" s="9">
        <v>0</v>
      </c>
      <c r="AB158" s="9">
        <v>0</v>
      </c>
      <c r="AD158" t="s">
        <v>48</v>
      </c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  <c r="AR158" t="s">
        <v>48</v>
      </c>
    </row>
    <row r="159" spans="2:57" x14ac:dyDescent="0.25">
      <c r="B159" t="s">
        <v>49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P159" t="s">
        <v>49</v>
      </c>
      <c r="R159" s="9">
        <v>0</v>
      </c>
      <c r="S159" s="9">
        <v>0</v>
      </c>
      <c r="T159" s="9">
        <v>0</v>
      </c>
      <c r="U159" s="9">
        <v>0</v>
      </c>
      <c r="V159" s="9">
        <v>0</v>
      </c>
      <c r="W159" s="9">
        <v>0</v>
      </c>
      <c r="X159" s="9">
        <v>0</v>
      </c>
      <c r="Y159" s="9">
        <v>0</v>
      </c>
      <c r="Z159" s="9">
        <v>0</v>
      </c>
      <c r="AA159" s="9">
        <v>0</v>
      </c>
      <c r="AB159" s="9">
        <v>0</v>
      </c>
      <c r="AD159" t="s">
        <v>49</v>
      </c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8"/>
      <c r="AR159" t="s">
        <v>49</v>
      </c>
    </row>
    <row r="162" spans="2:59" x14ac:dyDescent="0.25">
      <c r="B162" t="s">
        <v>15</v>
      </c>
      <c r="P162" t="s">
        <v>15</v>
      </c>
      <c r="AD162" t="s">
        <v>15</v>
      </c>
      <c r="AR162" t="s">
        <v>36</v>
      </c>
    </row>
    <row r="163" spans="2:59" x14ac:dyDescent="0.25">
      <c r="D163" s="12">
        <v>3</v>
      </c>
      <c r="E163" s="12">
        <f>D163+1</f>
        <v>4</v>
      </c>
      <c r="F163" s="12">
        <f t="shared" ref="F163:N163" si="113">E163+1</f>
        <v>5</v>
      </c>
      <c r="G163" s="12">
        <f t="shared" si="113"/>
        <v>6</v>
      </c>
      <c r="H163" s="12">
        <f t="shared" si="113"/>
        <v>7</v>
      </c>
      <c r="I163" s="12">
        <f t="shared" si="113"/>
        <v>8</v>
      </c>
      <c r="J163" s="12">
        <f t="shared" si="113"/>
        <v>9</v>
      </c>
      <c r="K163" s="12">
        <f t="shared" si="113"/>
        <v>10</v>
      </c>
      <c r="L163" s="12">
        <f t="shared" si="113"/>
        <v>11</v>
      </c>
      <c r="M163" s="12">
        <f t="shared" si="113"/>
        <v>12</v>
      </c>
      <c r="N163" s="12">
        <f t="shared" si="113"/>
        <v>13</v>
      </c>
      <c r="R163" s="12">
        <v>3</v>
      </c>
      <c r="S163" s="12">
        <f>R163+1</f>
        <v>4</v>
      </c>
      <c r="T163" s="12">
        <f t="shared" ref="T163:AB163" si="114">S163+1</f>
        <v>5</v>
      </c>
      <c r="U163" s="12">
        <f t="shared" si="114"/>
        <v>6</v>
      </c>
      <c r="V163" s="12">
        <f t="shared" si="114"/>
        <v>7</v>
      </c>
      <c r="W163" s="12">
        <f t="shared" si="114"/>
        <v>8</v>
      </c>
      <c r="X163" s="12">
        <f t="shared" si="114"/>
        <v>9</v>
      </c>
      <c r="Y163" s="12">
        <f t="shared" si="114"/>
        <v>10</v>
      </c>
      <c r="Z163" s="12">
        <f t="shared" si="114"/>
        <v>11</v>
      </c>
      <c r="AA163" s="12">
        <f t="shared" si="114"/>
        <v>12</v>
      </c>
      <c r="AB163" s="12">
        <f t="shared" si="114"/>
        <v>13</v>
      </c>
      <c r="AF163" s="12">
        <v>3</v>
      </c>
      <c r="AG163" s="12">
        <f>AF163+1</f>
        <v>4</v>
      </c>
      <c r="AH163" s="12">
        <f t="shared" ref="AH163:AP163" si="115">AG163+1</f>
        <v>5</v>
      </c>
      <c r="AI163" s="12">
        <f t="shared" si="115"/>
        <v>6</v>
      </c>
      <c r="AJ163" s="12">
        <f t="shared" si="115"/>
        <v>7</v>
      </c>
      <c r="AK163" s="12">
        <f t="shared" si="115"/>
        <v>8</v>
      </c>
      <c r="AL163" s="12">
        <f t="shared" si="115"/>
        <v>9</v>
      </c>
      <c r="AM163" s="12">
        <f t="shared" si="115"/>
        <v>10</v>
      </c>
      <c r="AN163" s="12">
        <f t="shared" si="115"/>
        <v>11</v>
      </c>
      <c r="AO163" s="12">
        <f t="shared" si="115"/>
        <v>12</v>
      </c>
      <c r="AP163" s="12">
        <f t="shared" si="115"/>
        <v>13</v>
      </c>
      <c r="AT163" s="12">
        <v>3</v>
      </c>
      <c r="AU163" s="12">
        <f>AT163+1</f>
        <v>4</v>
      </c>
      <c r="AV163" s="12">
        <f t="shared" ref="AV163:BD163" si="116">AU163+1</f>
        <v>5</v>
      </c>
      <c r="AW163" s="12">
        <f t="shared" si="116"/>
        <v>6</v>
      </c>
      <c r="AX163" s="12">
        <f t="shared" si="116"/>
        <v>7</v>
      </c>
      <c r="AY163" s="12">
        <f t="shared" si="116"/>
        <v>8</v>
      </c>
      <c r="AZ163" s="12">
        <f t="shared" si="116"/>
        <v>9</v>
      </c>
      <c r="BA163" s="12">
        <f t="shared" si="116"/>
        <v>10</v>
      </c>
      <c r="BB163" s="12">
        <f t="shared" si="116"/>
        <v>11</v>
      </c>
      <c r="BC163" s="12">
        <f t="shared" si="116"/>
        <v>12</v>
      </c>
      <c r="BD163" s="12">
        <f t="shared" si="116"/>
        <v>13</v>
      </c>
      <c r="BG163" s="7">
        <v>14</v>
      </c>
    </row>
    <row r="164" spans="2:59" x14ac:dyDescent="0.25">
      <c r="D164">
        <f>D123</f>
        <v>1999</v>
      </c>
      <c r="E164">
        <f t="shared" ref="E164:N164" si="117">E123</f>
        <v>2000</v>
      </c>
      <c r="F164">
        <f t="shared" si="117"/>
        <v>2001</v>
      </c>
      <c r="G164">
        <f t="shared" si="117"/>
        <v>2002</v>
      </c>
      <c r="H164">
        <f t="shared" si="117"/>
        <v>2003</v>
      </c>
      <c r="I164">
        <f t="shared" si="117"/>
        <v>2004</v>
      </c>
      <c r="J164">
        <f t="shared" si="117"/>
        <v>2005</v>
      </c>
      <c r="K164">
        <f t="shared" si="117"/>
        <v>2006</v>
      </c>
      <c r="L164">
        <f t="shared" si="117"/>
        <v>2007</v>
      </c>
      <c r="M164">
        <f t="shared" si="117"/>
        <v>2008</v>
      </c>
      <c r="N164">
        <f t="shared" si="117"/>
        <v>2009</v>
      </c>
      <c r="R164">
        <f>R123</f>
        <v>1999</v>
      </c>
      <c r="S164">
        <f t="shared" ref="S164:AB164" si="118">S123</f>
        <v>2000</v>
      </c>
      <c r="T164">
        <f t="shared" si="118"/>
        <v>2001</v>
      </c>
      <c r="U164">
        <f t="shared" si="118"/>
        <v>2002</v>
      </c>
      <c r="V164">
        <f t="shared" si="118"/>
        <v>2003</v>
      </c>
      <c r="W164">
        <f t="shared" si="118"/>
        <v>2004</v>
      </c>
      <c r="X164">
        <f t="shared" si="118"/>
        <v>2005</v>
      </c>
      <c r="Y164">
        <f t="shared" si="118"/>
        <v>2006</v>
      </c>
      <c r="Z164">
        <f t="shared" si="118"/>
        <v>2007</v>
      </c>
      <c r="AA164">
        <f t="shared" si="118"/>
        <v>2008</v>
      </c>
      <c r="AB164">
        <f t="shared" si="118"/>
        <v>2009</v>
      </c>
      <c r="AF164">
        <f>AF123</f>
        <v>1999</v>
      </c>
      <c r="AG164">
        <f t="shared" ref="AG164:AP164" si="119">AG123</f>
        <v>2000</v>
      </c>
      <c r="AH164">
        <f t="shared" si="119"/>
        <v>2001</v>
      </c>
      <c r="AI164">
        <f t="shared" si="119"/>
        <v>2002</v>
      </c>
      <c r="AJ164">
        <f t="shared" si="119"/>
        <v>2003</v>
      </c>
      <c r="AK164">
        <f t="shared" si="119"/>
        <v>2004</v>
      </c>
      <c r="AL164">
        <f t="shared" si="119"/>
        <v>2005</v>
      </c>
      <c r="AM164">
        <f t="shared" si="119"/>
        <v>2006</v>
      </c>
      <c r="AN164">
        <f t="shared" si="119"/>
        <v>2007</v>
      </c>
      <c r="AO164">
        <f t="shared" si="119"/>
        <v>2008</v>
      </c>
      <c r="AP164">
        <f t="shared" si="119"/>
        <v>2009</v>
      </c>
      <c r="AT164">
        <f>AT123</f>
        <v>1999</v>
      </c>
      <c r="AU164">
        <f t="shared" ref="AU164:BD164" si="120">AU123</f>
        <v>2000</v>
      </c>
      <c r="AV164">
        <f t="shared" si="120"/>
        <v>2001</v>
      </c>
      <c r="AW164">
        <f t="shared" si="120"/>
        <v>2002</v>
      </c>
      <c r="AX164">
        <f t="shared" si="120"/>
        <v>2003</v>
      </c>
      <c r="AY164">
        <f t="shared" si="120"/>
        <v>2004</v>
      </c>
      <c r="AZ164">
        <f t="shared" si="120"/>
        <v>2005</v>
      </c>
      <c r="BA164">
        <f t="shared" si="120"/>
        <v>2006</v>
      </c>
      <c r="BB164">
        <f t="shared" si="120"/>
        <v>2007</v>
      </c>
      <c r="BC164">
        <f t="shared" si="120"/>
        <v>2008</v>
      </c>
      <c r="BD164">
        <f t="shared" si="120"/>
        <v>2009</v>
      </c>
    </row>
    <row r="165" spans="2:59" x14ac:dyDescent="0.25">
      <c r="C165" t="str">
        <f>A1</f>
        <v>US</v>
      </c>
      <c r="D165">
        <f>VLOOKUP($B$162,$B$4:$N$39,D163,FALSE)</f>
        <v>1084283.6238890789</v>
      </c>
      <c r="E165">
        <f t="shared" ref="E165:N165" si="121">VLOOKUP($B$162,$B$4:$N$39,E163,FALSE)</f>
        <v>1094635.9395741222</v>
      </c>
      <c r="F165">
        <f t="shared" si="121"/>
        <v>1174975.1317068117</v>
      </c>
      <c r="G165">
        <f t="shared" si="121"/>
        <v>1232093.6840982891</v>
      </c>
      <c r="H165">
        <f t="shared" si="121"/>
        <v>1106793.9939062567</v>
      </c>
      <c r="I165">
        <f t="shared" si="121"/>
        <v>1238079.4575801746</v>
      </c>
      <c r="J165">
        <f t="shared" si="121"/>
        <v>1171709.0258174643</v>
      </c>
      <c r="K165">
        <f t="shared" si="121"/>
        <v>1177824.9286688392</v>
      </c>
      <c r="L165">
        <f t="shared" si="121"/>
        <v>1177824.9286688392</v>
      </c>
      <c r="M165">
        <f t="shared" si="121"/>
        <v>1102798.6726929992</v>
      </c>
      <c r="N165">
        <f t="shared" si="121"/>
        <v>1069815.1595093927</v>
      </c>
      <c r="Q165" t="str">
        <f>P1</f>
        <v>US</v>
      </c>
      <c r="R165">
        <f>VLOOKUP($P$162,$P$4:$AB$39,R163,FALSE)</f>
        <v>54414.284017930673</v>
      </c>
      <c r="S165">
        <f t="shared" ref="S165:AB165" si="122">VLOOKUP($P$162,$P$4:$AB$39,S163,FALSE)</f>
        <v>55203.553466319434</v>
      </c>
      <c r="T165">
        <f t="shared" si="122"/>
        <v>59813.187826327216</v>
      </c>
      <c r="U165">
        <f t="shared" si="122"/>
        <v>59999.790538528243</v>
      </c>
      <c r="V165">
        <f t="shared" si="122"/>
        <v>59999.790538528243</v>
      </c>
      <c r="W165">
        <f t="shared" si="122"/>
        <v>53610.341513820655</v>
      </c>
      <c r="X165">
        <f t="shared" si="122"/>
        <v>60085.666411952836</v>
      </c>
      <c r="Y165">
        <f t="shared" si="122"/>
        <v>62002.359291229943</v>
      </c>
      <c r="Z165">
        <f t="shared" si="122"/>
        <v>56759.930027759328</v>
      </c>
      <c r="AA165">
        <f t="shared" si="122"/>
        <v>53903.110021593857</v>
      </c>
      <c r="AB165">
        <f t="shared" si="122"/>
        <v>50208.398008032978</v>
      </c>
      <c r="AE165" t="str">
        <f>AD1</f>
        <v>US</v>
      </c>
      <c r="AF165">
        <f>VLOOKUP($AD$162,$AD$4:$AP$39,AF163,FALSE)</f>
        <v>5.0184548414333702E-2</v>
      </c>
      <c r="AG165">
        <f t="shared" ref="AG165:AP165" si="123">VLOOKUP($AD$162,$AD$4:$AP$39,AG163,FALSE)</f>
        <v>5.0430971129814053E-2</v>
      </c>
      <c r="AH165">
        <f t="shared" si="123"/>
        <v>5.0905918101807314E-2</v>
      </c>
      <c r="AI165">
        <f t="shared" si="123"/>
        <v>4.8697425620227282E-2</v>
      </c>
      <c r="AJ165">
        <f t="shared" si="123"/>
        <v>5.4210441029561733E-2</v>
      </c>
      <c r="AK165">
        <f t="shared" si="123"/>
        <v>4.3301212362090259E-2</v>
      </c>
      <c r="AL165">
        <f t="shared" si="123"/>
        <v>5.1280364909737697E-2</v>
      </c>
      <c r="AM165">
        <f t="shared" si="123"/>
        <v>5.2641405171568345E-2</v>
      </c>
      <c r="AN165">
        <f t="shared" si="123"/>
        <v>4.8190464173575087E-2</v>
      </c>
      <c r="AO165">
        <f t="shared" si="123"/>
        <v>4.8878468351765583E-2</v>
      </c>
      <c r="AP165">
        <f t="shared" si="123"/>
        <v>4.693184384399459E-2</v>
      </c>
      <c r="AS165" t="str">
        <f>AR1</f>
        <v>US</v>
      </c>
      <c r="AT165">
        <f>VLOOKUP($AR$162,$AR$4:$BD$39,AT163,FALSE)</f>
        <v>1</v>
      </c>
      <c r="AU165">
        <f t="shared" ref="AU165:BD165" si="124">VLOOKUP($AR$162,$AR$4:$BD$39,AU163,FALSE)</f>
        <v>1.0027489534148095</v>
      </c>
      <c r="AV165">
        <f t="shared" si="124"/>
        <v>0.99611796686167298</v>
      </c>
      <c r="AW165">
        <f t="shared" si="124"/>
        <v>0.99881664267932591</v>
      </c>
      <c r="AX165">
        <f t="shared" si="124"/>
        <v>1.048688809367438</v>
      </c>
      <c r="AY165">
        <f t="shared" si="124"/>
        <v>0.88363260906726404</v>
      </c>
      <c r="AZ165">
        <f t="shared" si="124"/>
        <v>1.0131614839277041</v>
      </c>
      <c r="BA165">
        <f t="shared" si="124"/>
        <v>1.0128077039447507</v>
      </c>
      <c r="BB165">
        <f t="shared" si="124"/>
        <v>1.0627236781470371</v>
      </c>
      <c r="BC165">
        <f t="shared" si="124"/>
        <v>1.0044677156942039</v>
      </c>
      <c r="BD165">
        <f t="shared" si="124"/>
        <v>1.003591957412965</v>
      </c>
      <c r="BF165" t="str">
        <f>AS165</f>
        <v>US</v>
      </c>
      <c r="BG165" s="5">
        <f>VLOOKUP($AR$162,$AR$4:$BE$39,BG163,FALSE)</f>
        <v>3.59195741296503E-4</v>
      </c>
    </row>
    <row r="166" spans="2:59" x14ac:dyDescent="0.25">
      <c r="C166" t="str">
        <f>A41</f>
        <v>Germany</v>
      </c>
      <c r="D166">
        <f>VLOOKUP($B$162,$B$44:$N$79,D163,FALSE)</f>
        <v>164163.54444959111</v>
      </c>
      <c r="E166">
        <f t="shared" ref="E166:N166" si="125">VLOOKUP($B$162,$B$44:$N$79,E163,FALSE)</f>
        <v>150660.61070912972</v>
      </c>
      <c r="F166">
        <f t="shared" si="125"/>
        <v>143001.81682502021</v>
      </c>
      <c r="G166">
        <f t="shared" si="125"/>
        <v>146854.02962502127</v>
      </c>
      <c r="H166">
        <f t="shared" si="125"/>
        <v>143570.10865338254</v>
      </c>
      <c r="I166">
        <f t="shared" si="125"/>
        <v>150117.69828617389</v>
      </c>
      <c r="J166">
        <f t="shared" si="125"/>
        <v>146365.64956059359</v>
      </c>
      <c r="K166">
        <f t="shared" si="125"/>
        <v>146081.4095165694</v>
      </c>
      <c r="L166">
        <f t="shared" si="125"/>
        <v>146081.4095165694</v>
      </c>
      <c r="M166">
        <f t="shared" si="125"/>
        <v>142523.2578308275</v>
      </c>
      <c r="N166">
        <f t="shared" si="125"/>
        <v>146540.52976885851</v>
      </c>
      <c r="Q166" t="str">
        <f>P41</f>
        <v>Germany</v>
      </c>
      <c r="R166">
        <f>VLOOKUP($P$162,$P$44:$AB$79,R163,FALSE)</f>
        <v>9196.14</v>
      </c>
      <c r="S166">
        <f t="shared" ref="S166:AB166" si="126">VLOOKUP($P$162,$P$44:$AB$79,S163,FALSE)</f>
        <v>8661.82</v>
      </c>
      <c r="T166">
        <f t="shared" si="126"/>
        <v>8935.26</v>
      </c>
      <c r="U166">
        <f t="shared" si="126"/>
        <v>8924.8599999999988</v>
      </c>
      <c r="V166">
        <f t="shared" si="126"/>
        <v>8924.8599999999988</v>
      </c>
      <c r="W166">
        <f t="shared" si="126"/>
        <v>8278.92</v>
      </c>
      <c r="X166">
        <f t="shared" si="126"/>
        <v>7018.01</v>
      </c>
      <c r="Y166">
        <f t="shared" si="126"/>
        <v>7410.8400000000011</v>
      </c>
      <c r="Z166">
        <f t="shared" si="126"/>
        <v>6615.96</v>
      </c>
      <c r="AA166">
        <f t="shared" si="126"/>
        <v>7092.5999999999995</v>
      </c>
      <c r="AB166">
        <f t="shared" si="126"/>
        <v>7241.3137134667686</v>
      </c>
      <c r="AE166" t="str">
        <f>AD41</f>
        <v>Germany</v>
      </c>
      <c r="AF166">
        <f>VLOOKUP($AD$162,$AD$44:$AP$79,AF163,FALSE)</f>
        <v>5.6018161832658363E-2</v>
      </c>
      <c r="AG166">
        <f t="shared" ref="AG166:AP166" si="127">VLOOKUP($AD$162,$AD$44:$AP$79,AG163,FALSE)</f>
        <v>5.7492266619858533E-2</v>
      </c>
      <c r="AH166">
        <f t="shared" si="127"/>
        <v>6.2483541806558705E-2</v>
      </c>
      <c r="AI166">
        <f t="shared" si="127"/>
        <v>6.0773681340504149E-2</v>
      </c>
      <c r="AJ166">
        <f t="shared" si="127"/>
        <v>6.2163775480222339E-2</v>
      </c>
      <c r="AK166">
        <f t="shared" si="127"/>
        <v>5.5149526634878487E-2</v>
      </c>
      <c r="AL166">
        <f t="shared" si="127"/>
        <v>4.7948477126080254E-2</v>
      </c>
      <c r="AM166">
        <f t="shared" si="127"/>
        <v>5.0730890566601634E-2</v>
      </c>
      <c r="AN166">
        <f t="shared" si="127"/>
        <v>4.5289541098311896E-2</v>
      </c>
      <c r="AO166">
        <f t="shared" si="127"/>
        <v>4.9764509371647864E-2</v>
      </c>
      <c r="AP166">
        <f t="shared" si="127"/>
        <v>4.9415091680701892E-2</v>
      </c>
      <c r="AS166" t="str">
        <f>AR41</f>
        <v>Germany</v>
      </c>
      <c r="AT166">
        <f>VLOOKUP($AR$162,$AR$44:$BD$79,AT163,FALSE)</f>
        <v>1</v>
      </c>
      <c r="AU166">
        <f t="shared" ref="AU166:BD166" si="128">VLOOKUP($AR$162,$AR$44:$BD$79,AU163,FALSE)</f>
        <v>1.0066831417188886</v>
      </c>
      <c r="AV166">
        <f t="shared" si="128"/>
        <v>1.0330457381225338</v>
      </c>
      <c r="AW166">
        <f t="shared" si="128"/>
        <v>1.271358922689457</v>
      </c>
      <c r="AX166">
        <f t="shared" si="128"/>
        <v>1.3840030457030557</v>
      </c>
      <c r="AY166">
        <f t="shared" si="128"/>
        <v>1.3590283772306639</v>
      </c>
      <c r="AZ166">
        <f t="shared" si="128"/>
        <v>1.1108415543766454</v>
      </c>
      <c r="BA166">
        <f t="shared" si="128"/>
        <v>1.1520936990261366</v>
      </c>
      <c r="BB166">
        <f t="shared" si="128"/>
        <v>1.1372503773984812</v>
      </c>
      <c r="BC166">
        <f t="shared" si="128"/>
        <v>1.1197872738326715</v>
      </c>
      <c r="BD166">
        <f t="shared" si="128"/>
        <v>1.1007499946273029</v>
      </c>
      <c r="BF166" t="str">
        <f t="shared" ref="BF166:BF168" si="129">AS166</f>
        <v>Germany</v>
      </c>
      <c r="BG166" s="5">
        <f>VLOOKUP($AR$162,$AR$44:$BE$79,BG163,FALSE)</f>
        <v>1.0074999462730294E-2</v>
      </c>
    </row>
    <row r="167" spans="2:59" x14ac:dyDescent="0.25">
      <c r="C167" t="str">
        <f>A81</f>
        <v>China</v>
      </c>
      <c r="D167">
        <f>VLOOKUP($B$162,$B$84:$N$119,D163,FALSE)</f>
        <v>1677308.0263952636</v>
      </c>
      <c r="E167">
        <f t="shared" ref="E167:N167" si="130">VLOOKUP($B$162,$B$84:$N$119,E163,FALSE)</f>
        <v>1409957.6962334977</v>
      </c>
      <c r="F167">
        <f t="shared" si="130"/>
        <v>1456434.3612485845</v>
      </c>
      <c r="G167">
        <f t="shared" si="130"/>
        <v>1521198.8183580004</v>
      </c>
      <c r="H167">
        <f t="shared" si="130"/>
        <v>1625611.8070253837</v>
      </c>
      <c r="I167">
        <f t="shared" si="130"/>
        <v>1854857.5259643658</v>
      </c>
      <c r="J167">
        <f t="shared" si="130"/>
        <v>2002030.5287300751</v>
      </c>
      <c r="K167">
        <f t="shared" si="130"/>
        <v>2095038.7337773019</v>
      </c>
      <c r="L167">
        <f t="shared" si="130"/>
        <v>2095038.7337773019</v>
      </c>
      <c r="M167">
        <f t="shared" si="130"/>
        <v>1814525.9541943525</v>
      </c>
      <c r="N167">
        <f t="shared" si="130"/>
        <v>1853557.0366246752</v>
      </c>
      <c r="Q167" t="str">
        <f>P81</f>
        <v>China</v>
      </c>
      <c r="R167">
        <f>VLOOKUP($P$162,$P$84:$AB$119,R163,FALSE)</f>
        <v>113085.79222589241</v>
      </c>
      <c r="S167">
        <f t="shared" ref="S167:AB167" si="131">VLOOKUP($P$162,$P$84:$AB$119,S163,FALSE)</f>
        <v>92797.565653562342</v>
      </c>
      <c r="T167">
        <f t="shared" si="131"/>
        <v>93488.244079844357</v>
      </c>
      <c r="U167">
        <f t="shared" si="131"/>
        <v>98075.518500700666</v>
      </c>
      <c r="V167">
        <f t="shared" si="131"/>
        <v>98075.518500700666</v>
      </c>
      <c r="W167">
        <f t="shared" si="131"/>
        <v>106307.65664848463</v>
      </c>
      <c r="X167">
        <f t="shared" si="131"/>
        <v>134333.31125020678</v>
      </c>
      <c r="Y167">
        <f t="shared" si="131"/>
        <v>139228.49386313756</v>
      </c>
      <c r="Z167">
        <f t="shared" si="131"/>
        <v>135368.83388460125</v>
      </c>
      <c r="AA167">
        <f t="shared" si="131"/>
        <v>116411.71108922517</v>
      </c>
      <c r="AB167">
        <f t="shared" si="131"/>
        <v>118136.23947622783</v>
      </c>
      <c r="AE167" t="str">
        <f>AD81</f>
        <v>China</v>
      </c>
      <c r="AF167">
        <f>VLOOKUP($AD$162,$AD$84:$AP$119,AF163,FALSE)</f>
        <v>6.742100463736965E-2</v>
      </c>
      <c r="AG167">
        <f t="shared" ref="AG167:AP167" si="132">VLOOKUP($AD$162,$AD$84:$AP$119,AG163,FALSE)</f>
        <v>6.5815851001386705E-2</v>
      </c>
      <c r="AH167">
        <f t="shared" si="132"/>
        <v>6.4189809419010105E-2</v>
      </c>
      <c r="AI167">
        <f t="shared" si="132"/>
        <v>6.4472518198879822E-2</v>
      </c>
      <c r="AJ167">
        <f t="shared" si="132"/>
        <v>6.0331450643289548E-2</v>
      </c>
      <c r="AK167">
        <f t="shared" si="132"/>
        <v>5.7313111740597875E-2</v>
      </c>
      <c r="AL167">
        <f t="shared" si="132"/>
        <v>6.7098532875728367E-2</v>
      </c>
      <c r="AM167">
        <f t="shared" si="132"/>
        <v>6.645628628169184E-2</v>
      </c>
      <c r="AN167">
        <f t="shared" si="132"/>
        <v>6.4614000544292879E-2</v>
      </c>
      <c r="AO167">
        <f t="shared" si="132"/>
        <v>6.4155440058674629E-2</v>
      </c>
      <c r="AP167">
        <f t="shared" si="132"/>
        <v>6.3734882251777786E-2</v>
      </c>
      <c r="AS167" t="str">
        <f>AR81</f>
        <v>China</v>
      </c>
      <c r="AT167">
        <f>VLOOKUP($AR$162,$AR$84:$BD$119,AT163,FALSE)</f>
        <v>1</v>
      </c>
      <c r="AU167">
        <f t="shared" ref="AU167:BD167" si="133">VLOOKUP($AR$162,$AR$84:$BD$119,AU163,FALSE)</f>
        <v>0.98258479234193241</v>
      </c>
      <c r="AV167">
        <f t="shared" si="133"/>
        <v>0.97025839794514024</v>
      </c>
      <c r="AW167">
        <f t="shared" si="133"/>
        <v>0.96285555424498748</v>
      </c>
      <c r="AX167">
        <f t="shared" si="133"/>
        <v>0.86317625874122583</v>
      </c>
      <c r="AY167">
        <f t="shared" si="133"/>
        <v>0.8934929544633009</v>
      </c>
      <c r="AZ167">
        <f t="shared" si="133"/>
        <v>0.94619730002186941</v>
      </c>
      <c r="BA167">
        <f t="shared" si="133"/>
        <v>0.934828439806203</v>
      </c>
      <c r="BB167">
        <f t="shared" si="133"/>
        <v>0.98000969278921957</v>
      </c>
      <c r="BC167">
        <f t="shared" si="133"/>
        <v>0.91836148279773711</v>
      </c>
      <c r="BD167">
        <f t="shared" si="133"/>
        <v>0.91081081051301493</v>
      </c>
      <c r="BF167" t="str">
        <f t="shared" si="129"/>
        <v>China</v>
      </c>
      <c r="BG167" s="5">
        <f>VLOOKUP($AR$162,$AR$84:$BE$119,BG163,FALSE)</f>
        <v>-8.9189189486985065E-3</v>
      </c>
    </row>
    <row r="168" spans="2:59" x14ac:dyDescent="0.25">
      <c r="C168" t="str">
        <f>A121</f>
        <v>Brazil</v>
      </c>
      <c r="D168">
        <f>VLOOKUP($B$162,$B$124:$N$159,D163,FALSE)</f>
        <v>458231.50651892333</v>
      </c>
      <c r="E168">
        <f t="shared" ref="E168:N168" si="134">VLOOKUP($B$162,$B$124:$N$159,E163,FALSE)</f>
        <v>440673.27634816949</v>
      </c>
      <c r="F168">
        <f t="shared" si="134"/>
        <v>450457.07339550013</v>
      </c>
      <c r="G168">
        <f t="shared" si="134"/>
        <v>455258.44498727948</v>
      </c>
      <c r="H168">
        <f t="shared" si="134"/>
        <v>471928.02059769747</v>
      </c>
      <c r="I168">
        <f t="shared" si="134"/>
        <v>487686.65166836826</v>
      </c>
      <c r="J168">
        <f t="shared" si="134"/>
        <v>486517.61237739172</v>
      </c>
      <c r="K168">
        <f t="shared" si="134"/>
        <v>486005.97477316076</v>
      </c>
      <c r="L168">
        <f t="shared" si="134"/>
        <v>486005.97477316076</v>
      </c>
      <c r="M168">
        <f t="shared" si="134"/>
        <v>547137.57626849844</v>
      </c>
      <c r="N168">
        <f t="shared" si="134"/>
        <v>527482.60548275546</v>
      </c>
      <c r="Q168" t="str">
        <f>P121</f>
        <v>Brazil</v>
      </c>
      <c r="R168">
        <f>VLOOKUP($P$162,$P$124:$AB$159,R163,FALSE)</f>
        <v>23860.407297484879</v>
      </c>
      <c r="S168">
        <f t="shared" ref="S168:AB168" si="135">VLOOKUP($P$162,$P$124:$AB$159,S163,FALSE)</f>
        <v>23189.89131180034</v>
      </c>
      <c r="T168">
        <f t="shared" si="135"/>
        <v>24126.020327905677</v>
      </c>
      <c r="U168">
        <f t="shared" si="135"/>
        <v>23884.405121993394</v>
      </c>
      <c r="V168">
        <f t="shared" si="135"/>
        <v>23884.405121993394</v>
      </c>
      <c r="W168">
        <f t="shared" si="135"/>
        <v>24091.676241555801</v>
      </c>
      <c r="X168">
        <f t="shared" si="135"/>
        <v>24128.627699586297</v>
      </c>
      <c r="Y168">
        <f t="shared" si="135"/>
        <v>23781.083087599018</v>
      </c>
      <c r="Z168">
        <f t="shared" si="135"/>
        <v>24363.411698082877</v>
      </c>
      <c r="AA168">
        <f t="shared" si="135"/>
        <v>26232.41122520974</v>
      </c>
      <c r="AB168">
        <f t="shared" si="135"/>
        <v>25358.030075809158</v>
      </c>
      <c r="AE168" t="str">
        <f>AD121</f>
        <v>Brazil</v>
      </c>
      <c r="AF168">
        <f>VLOOKUP($AD$162,$AD$124:$AP$159,AF163,FALSE)</f>
        <v>5.2070638875852872E-2</v>
      </c>
      <c r="AG168">
        <f t="shared" ref="AG168:AP168" si="136">VLOOKUP($AD$162,$AD$124:$AP$159,AG163,FALSE)</f>
        <v>5.2623774929066378E-2</v>
      </c>
      <c r="AH168">
        <f t="shared" si="136"/>
        <v>5.3558977653622268E-2</v>
      </c>
      <c r="AI168">
        <f t="shared" si="136"/>
        <v>5.2463398285035122E-2</v>
      </c>
      <c r="AJ168">
        <f t="shared" si="136"/>
        <v>5.0610271226836166E-2</v>
      </c>
      <c r="AK168">
        <f t="shared" si="136"/>
        <v>4.9399909058692834E-2</v>
      </c>
      <c r="AL168">
        <f t="shared" si="136"/>
        <v>4.959456160627073E-2</v>
      </c>
      <c r="AM168">
        <f t="shared" si="136"/>
        <v>4.8931668172801042E-2</v>
      </c>
      <c r="AN168">
        <f t="shared" si="136"/>
        <v>5.0129860459954829E-2</v>
      </c>
      <c r="AO168">
        <f t="shared" si="136"/>
        <v>4.7944817470070143E-2</v>
      </c>
      <c r="AP168">
        <f t="shared" si="136"/>
        <v>4.8073680178707175E-2</v>
      </c>
      <c r="AS168" t="str">
        <f>AR121</f>
        <v>Brazil</v>
      </c>
      <c r="AT168">
        <f>VLOOKUP($AR$162,$AR$124:$BD$159,AT163,FALSE)</f>
        <v>1</v>
      </c>
      <c r="AU168">
        <f t="shared" ref="AU168:BD168" si="137">VLOOKUP($AR$162,$AR$124:$BD$159,AU163,FALSE)</f>
        <v>0.9945853590596162</v>
      </c>
      <c r="AV168">
        <f t="shared" si="137"/>
        <v>1.0133613173660718</v>
      </c>
      <c r="AW168">
        <f t="shared" si="137"/>
        <v>1.0114934550540098</v>
      </c>
      <c r="AX168">
        <f t="shared" si="137"/>
        <v>1.0100448938629285</v>
      </c>
      <c r="AY168">
        <f t="shared" si="137"/>
        <v>0.87197789481768229</v>
      </c>
      <c r="AZ168">
        <f t="shared" si="137"/>
        <v>0.98840259482706228</v>
      </c>
      <c r="BA168">
        <f t="shared" si="137"/>
        <v>0.98114655703095421</v>
      </c>
      <c r="BB168">
        <f t="shared" si="137"/>
        <v>1.0713682897521666</v>
      </c>
      <c r="BC168">
        <f t="shared" si="137"/>
        <v>0.96534878159286897</v>
      </c>
      <c r="BD168">
        <f t="shared" si="137"/>
        <v>0.95429298867356982</v>
      </c>
      <c r="BF168" t="str">
        <f t="shared" si="129"/>
        <v>Brazil</v>
      </c>
      <c r="BG168" s="5">
        <f>VLOOKUP($AR$162,$AR$124:$BE$159,BG163,FALSE)</f>
        <v>-4.570701132643018E-3</v>
      </c>
    </row>
    <row r="171" spans="2:59" ht="18.75" x14ac:dyDescent="0.3">
      <c r="AV171" s="4" t="str">
        <f>AR162</f>
        <v>Inland Transport</v>
      </c>
    </row>
  </sheetData>
  <dataValidations count="1">
    <dataValidation type="list" allowBlank="1" showInputMessage="1" showErrorMessage="1" sqref="B162 P162 AD162 AR162">
      <formula1>$B$124:$B$159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E202"/>
  <sheetViews>
    <sheetView tabSelected="1" topLeftCell="BG1" workbookViewId="0">
      <selection activeCell="CC26" sqref="CC26"/>
    </sheetView>
  </sheetViews>
  <sheetFormatPr defaultRowHeight="15" x14ac:dyDescent="0.25"/>
  <cols>
    <col min="77" max="77" width="9.140625" customWidth="1"/>
  </cols>
  <sheetData>
    <row r="1" spans="1:83" x14ac:dyDescent="0.25">
      <c r="A1" t="s">
        <v>13</v>
      </c>
      <c r="C1" t="s">
        <v>53</v>
      </c>
      <c r="D1" t="s">
        <v>54</v>
      </c>
      <c r="F1">
        <v>1372</v>
      </c>
      <c r="G1">
        <v>1406</v>
      </c>
    </row>
    <row r="3" spans="1:83" x14ac:dyDescent="0.25">
      <c r="B3" s="11" t="s">
        <v>59</v>
      </c>
      <c r="D3">
        <v>1999</v>
      </c>
      <c r="E3">
        <v>2000</v>
      </c>
      <c r="F3">
        <v>2001</v>
      </c>
      <c r="G3">
        <v>2002</v>
      </c>
      <c r="H3">
        <v>2003</v>
      </c>
      <c r="I3">
        <v>2004</v>
      </c>
      <c r="J3">
        <v>2005</v>
      </c>
      <c r="K3">
        <v>2006</v>
      </c>
      <c r="L3">
        <v>2007</v>
      </c>
      <c r="M3">
        <v>2008</v>
      </c>
      <c r="N3">
        <v>2009</v>
      </c>
      <c r="P3" t="s">
        <v>65</v>
      </c>
      <c r="R3">
        <v>1999</v>
      </c>
      <c r="S3">
        <v>2000</v>
      </c>
      <c r="T3">
        <v>2001</v>
      </c>
      <c r="U3">
        <v>2002</v>
      </c>
      <c r="V3">
        <v>2003</v>
      </c>
      <c r="W3">
        <v>2004</v>
      </c>
      <c r="X3">
        <v>2005</v>
      </c>
      <c r="Y3">
        <v>2006</v>
      </c>
      <c r="Z3">
        <v>2007</v>
      </c>
      <c r="AA3">
        <v>2008</v>
      </c>
      <c r="AB3">
        <v>2009</v>
      </c>
      <c r="AD3" t="s">
        <v>66</v>
      </c>
      <c r="AF3">
        <v>1999</v>
      </c>
      <c r="AG3">
        <v>2000</v>
      </c>
      <c r="AH3">
        <v>2001</v>
      </c>
      <c r="AI3">
        <v>2002</v>
      </c>
      <c r="AJ3">
        <v>2003</v>
      </c>
      <c r="AK3">
        <v>2004</v>
      </c>
      <c r="AL3">
        <v>2005</v>
      </c>
      <c r="AM3">
        <v>2006</v>
      </c>
      <c r="AN3">
        <v>2007</v>
      </c>
      <c r="AO3">
        <v>2008</v>
      </c>
      <c r="AP3">
        <v>2009</v>
      </c>
      <c r="AR3" t="s">
        <v>64</v>
      </c>
      <c r="AT3">
        <v>1999</v>
      </c>
      <c r="AU3">
        <v>2000</v>
      </c>
      <c r="AV3">
        <v>2001</v>
      </c>
      <c r="AW3">
        <v>2002</v>
      </c>
      <c r="AX3">
        <v>2003</v>
      </c>
      <c r="AY3">
        <v>2004</v>
      </c>
      <c r="AZ3">
        <v>2005</v>
      </c>
      <c r="BA3">
        <v>2006</v>
      </c>
      <c r="BB3">
        <v>2007</v>
      </c>
      <c r="BC3">
        <v>2008</v>
      </c>
      <c r="BD3">
        <v>2009</v>
      </c>
      <c r="BG3" s="11" t="s">
        <v>69</v>
      </c>
      <c r="BI3">
        <v>1999</v>
      </c>
      <c r="BJ3">
        <v>2000</v>
      </c>
      <c r="BK3">
        <v>2001</v>
      </c>
      <c r="BL3">
        <v>2002</v>
      </c>
      <c r="BM3">
        <v>2003</v>
      </c>
      <c r="BN3">
        <v>2004</v>
      </c>
      <c r="BO3">
        <v>2005</v>
      </c>
      <c r="BP3">
        <v>2006</v>
      </c>
      <c r="BQ3">
        <v>2007</v>
      </c>
      <c r="BR3">
        <v>2008</v>
      </c>
      <c r="BS3">
        <v>2009</v>
      </c>
      <c r="BV3" t="s">
        <v>75</v>
      </c>
      <c r="BY3" s="43" t="s">
        <v>13</v>
      </c>
      <c r="BZ3" s="43" t="s">
        <v>14</v>
      </c>
      <c r="CA3" s="43" t="s">
        <v>50</v>
      </c>
      <c r="CB3" s="43" t="s">
        <v>51</v>
      </c>
    </row>
    <row r="4" spans="1:83" x14ac:dyDescent="0.25">
      <c r="B4" t="s">
        <v>15</v>
      </c>
      <c r="D4" s="1">
        <v>188067.63509962949</v>
      </c>
      <c r="E4" s="1">
        <v>183247.34668907736</v>
      </c>
      <c r="F4" s="1">
        <v>188874.48806634347</v>
      </c>
      <c r="G4" s="1">
        <v>180274.75843099519</v>
      </c>
      <c r="H4" s="1">
        <v>199851.90105617605</v>
      </c>
      <c r="I4" s="1">
        <v>223647.91151806043</v>
      </c>
      <c r="J4" s="1">
        <v>225433.64094935748</v>
      </c>
      <c r="K4" s="1">
        <v>222569.0083959396</v>
      </c>
      <c r="L4" s="1">
        <v>254479.18462729431</v>
      </c>
      <c r="M4" s="1">
        <v>274725.01182127616</v>
      </c>
      <c r="N4" s="1">
        <v>234661.09543312594</v>
      </c>
      <c r="P4" t="s">
        <v>15</v>
      </c>
      <c r="R4">
        <f>Emissions!D4/Country!D4</f>
        <v>5.7653919203837267</v>
      </c>
      <c r="S4">
        <f>Emissions!E4/Country!E4</f>
        <v>5.9735431882210666</v>
      </c>
      <c r="T4">
        <f>Emissions!F4/Country!F4</f>
        <v>6.2209308612081777</v>
      </c>
      <c r="U4">
        <f>Emissions!G4/Country!G4</f>
        <v>6.8345324371626033</v>
      </c>
      <c r="V4">
        <f>Emissions!H4/Country!H4</f>
        <v>5.5380708817733479</v>
      </c>
      <c r="W4">
        <f>Emissions!I4/Country!I4</f>
        <v>5.5358418023062779</v>
      </c>
      <c r="X4">
        <f>Emissions!J4/Country!J4</f>
        <v>5.1975784132443783</v>
      </c>
      <c r="Y4">
        <f>Emissions!K4/Country!K4</f>
        <v>5.2919538850330188</v>
      </c>
      <c r="Z4">
        <f>Emissions!L4/Country!L4</f>
        <v>4.6283743418694954</v>
      </c>
      <c r="AA4">
        <f>Emissions!M4/Country!M4</f>
        <v>4.0141910100651153</v>
      </c>
      <c r="AB4">
        <f>Emissions!N4/Country!N4</f>
        <v>4.5589796533369977</v>
      </c>
      <c r="AD4" t="s">
        <v>15</v>
      </c>
      <c r="AF4">
        <f>Emissions!D4/(Country!D4/R$178)</f>
        <v>4.4592369744921241</v>
      </c>
      <c r="AG4">
        <f>Emissions!E4/(Country!E4/S$178)</f>
        <v>4.7822046488703531</v>
      </c>
      <c r="AH4">
        <f>Emissions!F4/(Country!F4/T$178)</f>
        <v>5.058766410843389</v>
      </c>
      <c r="AI4">
        <f>Emissions!G4/(Country!G4/U$178)</f>
        <v>5.6930619679188244</v>
      </c>
      <c r="AJ4">
        <f>Emissions!H4/(Country!H4/V$178)</f>
        <v>4.7015176675426824</v>
      </c>
      <c r="AK4">
        <f>Emissions!I4/(Country!I4/W$178)</f>
        <v>4.8577951104370065</v>
      </c>
      <c r="AL4">
        <f>Emissions!J4/(Country!J4/X$178)</f>
        <v>4.7222273097071188</v>
      </c>
      <c r="AM4">
        <f>Emissions!K4/(Country!K4/Y$178)</f>
        <v>4.9333274027359844</v>
      </c>
      <c r="AN4">
        <f>Emissions!L4/(Country!L4/Z$178)</f>
        <v>4.4982928173908299</v>
      </c>
      <c r="AO4">
        <f>Emissions!M4/(Country!M4/AA$178)</f>
        <v>3.9049247307711425</v>
      </c>
      <c r="AP4">
        <f>Emissions!N4/(Country!N4/AB$178)</f>
        <v>4.5589796533369977</v>
      </c>
      <c r="AR4" t="s">
        <v>15</v>
      </c>
      <c r="AT4">
        <f t="shared" ref="AT4:AT37" si="0">R4/$R4</f>
        <v>1</v>
      </c>
      <c r="AU4">
        <f t="shared" ref="AU4:AU37" si="1">S4/$R4</f>
        <v>1.036103576428415</v>
      </c>
      <c r="AV4">
        <f t="shared" ref="AV4:AV37" si="2">T4/$R4</f>
        <v>1.0790126581358466</v>
      </c>
      <c r="AW4">
        <f t="shared" ref="AW4:AW37" si="3">U4/$R4</f>
        <v>1.1854410821576407</v>
      </c>
      <c r="AX4">
        <f t="shared" ref="AX4:AX37" si="4">V4/$R4</f>
        <v>0.96057145086586782</v>
      </c>
      <c r="AY4">
        <f t="shared" ref="AY4:AY37" si="5">W4/$R4</f>
        <v>0.96018481982710191</v>
      </c>
      <c r="AZ4">
        <f t="shared" ref="AZ4:AZ37" si="6">X4/$R4</f>
        <v>0.90151345910555958</v>
      </c>
      <c r="BA4">
        <f t="shared" ref="BA4:BA37" si="7">Y4/$R4</f>
        <v>0.91788276636027943</v>
      </c>
      <c r="BB4">
        <f t="shared" ref="BB4:BB37" si="8">Z4/$R4</f>
        <v>0.80278572658794112</v>
      </c>
      <c r="BC4">
        <f t="shared" ref="BC4:BC37" si="9">AA4/$R4</f>
        <v>0.696256397743372</v>
      </c>
      <c r="BD4">
        <f t="shared" ref="BD4:BD37" si="10">AB4/$R4</f>
        <v>0.79074930486834383</v>
      </c>
      <c r="BE4" s="6">
        <f>AVERAGE(AU4-AT4,AV4-AU4,AW4-AV4,AX4-AW4,AY4-AX4,AZ4-AY4,BA4-AZ4,BB4-BA4,BC4-BB4,BD4-BC4)</f>
        <v>-2.0925069513165619E-2</v>
      </c>
      <c r="BG4" s="22" t="s">
        <v>15</v>
      </c>
      <c r="BH4" s="22"/>
      <c r="BI4">
        <f>AF4/$AF4</f>
        <v>1</v>
      </c>
      <c r="BJ4">
        <f t="shared" ref="BJ4:BS4" si="11">AG4/$AF4</f>
        <v>1.0724266676621312</v>
      </c>
      <c r="BK4">
        <f t="shared" si="11"/>
        <v>1.1344466418314867</v>
      </c>
      <c r="BL4">
        <f t="shared" si="11"/>
        <v>1.2766897118238989</v>
      </c>
      <c r="BM4">
        <f t="shared" si="11"/>
        <v>1.0543323206271522</v>
      </c>
      <c r="BN4">
        <f t="shared" si="11"/>
        <v>1.0893781017301229</v>
      </c>
      <c r="BO4">
        <f t="shared" si="11"/>
        <v>1.0589765326936784</v>
      </c>
      <c r="BP4">
        <f t="shared" si="11"/>
        <v>1.1063164911297085</v>
      </c>
      <c r="BQ4">
        <f t="shared" si="11"/>
        <v>1.0087584138546828</v>
      </c>
      <c r="BR4">
        <f t="shared" si="11"/>
        <v>0.87569347695765509</v>
      </c>
      <c r="BS4">
        <f t="shared" si="11"/>
        <v>1.0223676560396824</v>
      </c>
      <c r="BT4" s="6">
        <f>AVERAGE(BJ4-BI4,BK4-BJ4,BL4-BK4,BM4-BL4,BN4-BM4,BO4-BN4,BP4-BO4,BQ4-BP4,BR4-BQ4,BS4-BR4)</f>
        <v>2.2367656039682382E-3</v>
      </c>
      <c r="BV4" s="22" t="s">
        <v>87</v>
      </c>
      <c r="BW4" s="22"/>
      <c r="BX4" s="22"/>
      <c r="BY4" s="28">
        <f>AVERAGE(BT4,BT6)</f>
        <v>5.2766841256344783E-4</v>
      </c>
      <c r="BZ4" s="36">
        <f t="shared" ref="BZ4:BZ11" si="12">BY43</f>
        <v>-5.3499343597415705E-4</v>
      </c>
      <c r="CA4" s="36">
        <f t="shared" ref="CA4:CA11" si="13">BY82</f>
        <v>-6.8146822876828883E-2</v>
      </c>
      <c r="CB4" s="36">
        <f t="shared" ref="CB4:CB11" si="14">BY121</f>
        <v>-1.2075383806143508E-2</v>
      </c>
    </row>
    <row r="5" spans="1:83" x14ac:dyDescent="0.25">
      <c r="B5" t="s">
        <v>16</v>
      </c>
      <c r="D5" s="1">
        <v>122343.28189861606</v>
      </c>
      <c r="E5" s="1">
        <v>171003.2428075255</v>
      </c>
      <c r="F5" s="1">
        <v>158780.25790459997</v>
      </c>
      <c r="G5" s="1">
        <v>150610.87658779765</v>
      </c>
      <c r="H5" s="1">
        <v>185566.4378256808</v>
      </c>
      <c r="I5" s="1">
        <v>219713.28276012032</v>
      </c>
      <c r="J5" s="1">
        <v>279404.6521347235</v>
      </c>
      <c r="K5" s="1">
        <v>275541.32838866109</v>
      </c>
      <c r="L5" s="1">
        <v>310433.13393122837</v>
      </c>
      <c r="M5" s="1">
        <v>391080.38345846528</v>
      </c>
      <c r="N5" s="1">
        <v>233293.24462440773</v>
      </c>
      <c r="P5" t="s">
        <v>16</v>
      </c>
      <c r="R5">
        <f>Emissions!D5/Country!D5</f>
        <v>21.231935931491019</v>
      </c>
      <c r="S5">
        <f>Emissions!E5/Country!E5</f>
        <v>11.198648861307353</v>
      </c>
      <c r="T5">
        <f>Emissions!F5/Country!F5</f>
        <v>11.010553441658328</v>
      </c>
      <c r="U5">
        <f>Emissions!G5/Country!G5</f>
        <v>11.754663160739414</v>
      </c>
      <c r="V5">
        <f>Emissions!H5/Country!H5</f>
        <v>9.3474485893702308</v>
      </c>
      <c r="W5">
        <f>Emissions!I5/Country!I5</f>
        <v>7.8085834447863851</v>
      </c>
      <c r="X5">
        <f>Emissions!J5/Country!J5</f>
        <v>6.1024669845357566</v>
      </c>
      <c r="Y5">
        <f>Emissions!K5/Country!K5</f>
        <v>6.5917343694855619</v>
      </c>
      <c r="Z5">
        <f>Emissions!L5/Country!L5</f>
        <v>5.850842084903273</v>
      </c>
      <c r="AA5">
        <f>Emissions!M5/Country!M5</f>
        <v>4.7818400557689182</v>
      </c>
      <c r="AB5">
        <f>Emissions!N5/Country!N5</f>
        <v>7.9048927050317017</v>
      </c>
      <c r="AD5" t="s">
        <v>16</v>
      </c>
      <c r="AF5">
        <f>Emissions!D5/(Country!D5/R$178)</f>
        <v>16.421820936581039</v>
      </c>
      <c r="AG5">
        <f>Emissions!E5/(Country!E5/S$178)</f>
        <v>8.9652370390845491</v>
      </c>
      <c r="AH5">
        <f>Emissions!F5/(Country!F5/T$178)</f>
        <v>8.9536146853494625</v>
      </c>
      <c r="AI5">
        <f>Emissions!G5/(Country!G5/U$178)</f>
        <v>9.7914563141475526</v>
      </c>
      <c r="AJ5">
        <f>Emissions!H5/(Country!H5/V$178)</f>
        <v>7.935469882483468</v>
      </c>
      <c r="AK5">
        <f>Emissions!I5/(Country!I5/W$178)</f>
        <v>6.8521644642590154</v>
      </c>
      <c r="AL5">
        <f>Emissions!J5/(Country!J5/X$178)</f>
        <v>5.5443581529292993</v>
      </c>
      <c r="AM5">
        <f>Emissions!K5/(Country!K5/Y$178)</f>
        <v>6.1450240313907845</v>
      </c>
      <c r="AN5">
        <f>Emissions!L5/(Country!L5/Z$178)</f>
        <v>5.6864028235835553</v>
      </c>
      <c r="AO5">
        <f>Emissions!M5/(Country!M5/AA$178)</f>
        <v>4.6516783694508881</v>
      </c>
      <c r="AP5">
        <f>Emissions!N5/(Country!N5/AB$178)</f>
        <v>7.9048927050317017</v>
      </c>
      <c r="AR5" t="s">
        <v>16</v>
      </c>
      <c r="AT5">
        <f t="shared" si="0"/>
        <v>1</v>
      </c>
      <c r="AU5">
        <f t="shared" si="1"/>
        <v>0.52744360652942701</v>
      </c>
      <c r="AV5">
        <f t="shared" si="2"/>
        <v>0.51858452649753772</v>
      </c>
      <c r="AW5">
        <f t="shared" si="3"/>
        <v>0.55363124675338726</v>
      </c>
      <c r="AX5">
        <f t="shared" si="4"/>
        <v>0.44025418216838991</v>
      </c>
      <c r="AY5">
        <f t="shared" si="5"/>
        <v>0.36777538656777703</v>
      </c>
      <c r="AZ5">
        <f t="shared" si="6"/>
        <v>0.28741924449219119</v>
      </c>
      <c r="BA5">
        <f t="shared" si="7"/>
        <v>0.3104631810662522</v>
      </c>
      <c r="BB5">
        <f t="shared" si="8"/>
        <v>0.27556799831075957</v>
      </c>
      <c r="BC5">
        <f t="shared" si="9"/>
        <v>0.22521922029147307</v>
      </c>
      <c r="BD5">
        <f t="shared" si="10"/>
        <v>0.37231144303272107</v>
      </c>
      <c r="BE5" s="6">
        <f t="shared" ref="BE5:BE37" si="15">AVERAGE(AU5-AT5,AV5-AU5,AW5-AV5,AX5-AW5,AY5-AX5,AZ5-AY5,BA5-AZ5,BB5-BA5,BC5-BB5,BD5-BC5)</f>
        <v>-6.2768855696727896E-2</v>
      </c>
      <c r="BG5" s="23" t="s">
        <v>16</v>
      </c>
      <c r="BH5" s="23"/>
      <c r="BI5">
        <f t="shared" ref="BI5:BI37" si="16">AF5/$AF5</f>
        <v>1</v>
      </c>
      <c r="BJ5">
        <f t="shared" ref="BJ5:BJ37" si="17">AG5/$AF5</f>
        <v>0.54593440482070421</v>
      </c>
      <c r="BK5">
        <f t="shared" ref="BK5:BK37" si="18">AH5/$AF5</f>
        <v>0.54522666639267181</v>
      </c>
      <c r="BL5">
        <f t="shared" ref="BL5:BL37" si="19">AI5/$AF5</f>
        <v>0.5962466861598904</v>
      </c>
      <c r="BM5">
        <f t="shared" ref="BM5:BM37" si="20">AJ5/$AF5</f>
        <v>0.48322715934665422</v>
      </c>
      <c r="BN5">
        <f t="shared" ref="BN5:BN37" si="21">AK5/$AF5</f>
        <v>0.41725972355448238</v>
      </c>
      <c r="BO5">
        <f t="shared" ref="BO5:BO37" si="22">AL5/$AF5</f>
        <v>0.33762139864640456</v>
      </c>
      <c r="BP5">
        <f t="shared" ref="BP5:BP37" si="23">AM5/$AF5</f>
        <v>0.37419869910420273</v>
      </c>
      <c r="BQ5">
        <f t="shared" ref="BQ5:BQ37" si="24">AN5/$AF5</f>
        <v>0.3462711501692603</v>
      </c>
      <c r="BR5">
        <f t="shared" ref="BR5:BR37" si="25">AO5/$AF5</f>
        <v>0.28326203211051149</v>
      </c>
      <c r="BS5">
        <f t="shared" ref="BS5:BS37" si="26">AP5/$AF5</f>
        <v>0.48136517476103174</v>
      </c>
      <c r="BT5" s="6">
        <f t="shared" ref="BT5:BT37" si="27">AVERAGE(BJ5-BI5,BK5-BJ5,BL5-BK5,BM5-BL5,BN5-BM5,BO5-BN5,BP5-BO5,BQ5-BP5,BR5-BQ5,BS5-BR5)</f>
        <v>-5.1863482523896831E-2</v>
      </c>
      <c r="BV5" s="23" t="s">
        <v>86</v>
      </c>
      <c r="BW5" s="23"/>
      <c r="BX5" s="23"/>
      <c r="BY5" s="27">
        <f>AVERAGE(BT5,BT15)</f>
        <v>-3.6067933696691735E-2</v>
      </c>
      <c r="BZ5" s="37">
        <f t="shared" si="12"/>
        <v>-7.1900406696447094E-4</v>
      </c>
      <c r="CA5" s="37">
        <f t="shared" si="13"/>
        <v>-5.7252381803422459E-2</v>
      </c>
      <c r="CB5" s="37">
        <f t="shared" si="14"/>
        <v>-4.1413132311992423E-2</v>
      </c>
    </row>
    <row r="6" spans="1:83" x14ac:dyDescent="0.25">
      <c r="B6" t="s">
        <v>17</v>
      </c>
      <c r="D6" s="1">
        <v>199183.62961763615</v>
      </c>
      <c r="E6" s="1">
        <v>200907.07539730758</v>
      </c>
      <c r="F6" s="1">
        <v>209749.54970710535</v>
      </c>
      <c r="G6" s="1">
        <v>204171.52131213024</v>
      </c>
      <c r="H6" s="1">
        <v>235998.14983339811</v>
      </c>
      <c r="I6" s="1">
        <v>250511.12671782414</v>
      </c>
      <c r="J6" s="1">
        <v>256198.6399379769</v>
      </c>
      <c r="K6" s="1">
        <v>253676.21767569325</v>
      </c>
      <c r="L6" s="1">
        <v>281941.03465159616</v>
      </c>
      <c r="M6" s="1">
        <v>313366.97349100362</v>
      </c>
      <c r="N6" s="1">
        <v>286733.2016172274</v>
      </c>
      <c r="P6" t="s">
        <v>17</v>
      </c>
      <c r="R6">
        <f>Emissions!D6/Country!D6</f>
        <v>6.0750535924591924</v>
      </c>
      <c r="S6">
        <f>Emissions!E6/Country!E6</f>
        <v>6.5673549341207611</v>
      </c>
      <c r="T6">
        <f>Emissions!F6/Country!F6</f>
        <v>6.3571621681644048</v>
      </c>
      <c r="U6">
        <f>Emissions!G6/Country!G6</f>
        <v>6.5080979865711859</v>
      </c>
      <c r="V6">
        <f>Emissions!H6/Country!H6</f>
        <v>5.9501392109789952</v>
      </c>
      <c r="W6">
        <f>Emissions!I6/Country!I6</f>
        <v>5.7623524521769269</v>
      </c>
      <c r="X6">
        <f>Emissions!J6/Country!J6</f>
        <v>5.347621966110796</v>
      </c>
      <c r="Y6">
        <f>Emissions!K6/Country!K6</f>
        <v>5.9205843256209061</v>
      </c>
      <c r="Z6">
        <f>Emissions!L6/Country!L6</f>
        <v>5.3270409538273418</v>
      </c>
      <c r="AA6">
        <f>Emissions!M6/Country!M6</f>
        <v>4.6896379642270549</v>
      </c>
      <c r="AB6">
        <f>Emissions!N6/Country!N6</f>
        <v>4.6432321845636597</v>
      </c>
      <c r="AD6" t="s">
        <v>17</v>
      </c>
      <c r="AF6">
        <f>Emissions!D6/(Country!D6/R$178)</f>
        <v>4.6987445043826623</v>
      </c>
      <c r="AG6">
        <f>Emissions!E6/(Country!E6/S$178)</f>
        <v>5.2575890568034644</v>
      </c>
      <c r="AH6">
        <f>Emissions!F6/(Country!F6/T$178)</f>
        <v>5.1695476387835457</v>
      </c>
      <c r="AI6">
        <f>Emissions!G6/(Country!G6/U$178)</f>
        <v>5.4211470164913642</v>
      </c>
      <c r="AJ6">
        <f>Emissions!H6/(Country!H6/V$178)</f>
        <v>5.0513410214421883</v>
      </c>
      <c r="AK6">
        <f>Emissions!I6/(Country!I6/W$178)</f>
        <v>5.0565620489982086</v>
      </c>
      <c r="AL6">
        <f>Emissions!J6/(Country!J6/X$178)</f>
        <v>4.8585484397906571</v>
      </c>
      <c r="AM6">
        <f>Emissions!K6/(Country!K6/Y$178)</f>
        <v>5.5193566550915856</v>
      </c>
      <c r="AN6">
        <f>Emissions!L6/(Country!L6/Z$178)</f>
        <v>5.1773232436660139</v>
      </c>
      <c r="AO6">
        <f>Emissions!M6/(Country!M6/AA$178)</f>
        <v>4.5619860188407948</v>
      </c>
      <c r="AP6">
        <f>Emissions!N6/(Country!N6/AB$178)</f>
        <v>4.6432321845636597</v>
      </c>
      <c r="AR6" t="s">
        <v>17</v>
      </c>
      <c r="AT6">
        <f t="shared" si="0"/>
        <v>1</v>
      </c>
      <c r="AU6">
        <f t="shared" si="1"/>
        <v>1.0810365429981803</v>
      </c>
      <c r="AV6">
        <f t="shared" si="2"/>
        <v>1.0464372159704709</v>
      </c>
      <c r="AW6">
        <f t="shared" si="3"/>
        <v>1.0712823989980138</v>
      </c>
      <c r="AX6">
        <f t="shared" si="4"/>
        <v>0.97943814328893331</v>
      </c>
      <c r="AY6">
        <f t="shared" si="5"/>
        <v>0.94852701535498984</v>
      </c>
      <c r="AZ6">
        <f t="shared" si="6"/>
        <v>0.88025922483196883</v>
      </c>
      <c r="BA6">
        <f t="shared" si="7"/>
        <v>0.97457318450161079</v>
      </c>
      <c r="BB6">
        <f t="shared" si="8"/>
        <v>0.87687143376638854</v>
      </c>
      <c r="BC6">
        <f t="shared" si="9"/>
        <v>0.77195005654734994</v>
      </c>
      <c r="BD6">
        <f t="shared" si="10"/>
        <v>0.76431131246762729</v>
      </c>
      <c r="BE6" s="6">
        <f t="shared" si="15"/>
        <v>-2.3568868753237271E-2</v>
      </c>
      <c r="BG6" s="22" t="s">
        <v>17</v>
      </c>
      <c r="BH6" s="22"/>
      <c r="BI6">
        <f t="shared" si="16"/>
        <v>1</v>
      </c>
      <c r="BJ6">
        <f t="shared" si="17"/>
        <v>1.1189348669414885</v>
      </c>
      <c r="BK6">
        <f t="shared" si="18"/>
        <v>1.1001976451287681</v>
      </c>
      <c r="BL6">
        <f t="shared" si="19"/>
        <v>1.153743731210517</v>
      </c>
      <c r="BM6">
        <f t="shared" si="20"/>
        <v>1.0750405808893522</v>
      </c>
      <c r="BN6">
        <f t="shared" si="21"/>
        <v>1.0761517346350284</v>
      </c>
      <c r="BO6">
        <f t="shared" si="22"/>
        <v>1.0340099222800774</v>
      </c>
      <c r="BP6">
        <f t="shared" si="23"/>
        <v>1.1746449822805887</v>
      </c>
      <c r="BQ6">
        <f t="shared" si="24"/>
        <v>1.1018524711945854</v>
      </c>
      <c r="BR6">
        <f t="shared" si="25"/>
        <v>0.97089467507452076</v>
      </c>
      <c r="BS6">
        <f t="shared" si="26"/>
        <v>0.98818571221158658</v>
      </c>
      <c r="BT6" s="6">
        <f t="shared" si="27"/>
        <v>-1.1814287788413425E-3</v>
      </c>
      <c r="BV6" s="44" t="s">
        <v>88</v>
      </c>
      <c r="BW6" s="44"/>
      <c r="BX6" s="44"/>
      <c r="BY6" s="45">
        <f>AVERAGE(BT20,BT11)</f>
        <v>-1.2286222400014174E-2</v>
      </c>
      <c r="BZ6" s="45">
        <f t="shared" si="12"/>
        <v>-5.8651262508436774E-2</v>
      </c>
      <c r="CA6" s="45">
        <f t="shared" si="13"/>
        <v>-6.2672920061986021E-2</v>
      </c>
      <c r="CB6" s="45">
        <f t="shared" si="14"/>
        <v>-5.707043563201758E-3</v>
      </c>
    </row>
    <row r="7" spans="1:83" x14ac:dyDescent="0.25">
      <c r="B7" t="s">
        <v>18</v>
      </c>
      <c r="D7" s="1">
        <v>82731.976680086824</v>
      </c>
      <c r="E7" s="1">
        <v>72995.41238263846</v>
      </c>
      <c r="F7" s="1">
        <v>61576.749968509794</v>
      </c>
      <c r="G7" s="1">
        <v>57290.822047027308</v>
      </c>
      <c r="H7" s="1">
        <v>53506.551138728377</v>
      </c>
      <c r="I7" s="1">
        <v>50238.148039025713</v>
      </c>
      <c r="J7" s="1">
        <v>54867.103544169782</v>
      </c>
      <c r="K7" s="1">
        <v>52179.671583850548</v>
      </c>
      <c r="L7" s="1">
        <v>48516.021872019439</v>
      </c>
      <c r="M7" s="1">
        <v>42576.753987456657</v>
      </c>
      <c r="N7" s="1">
        <v>31887.979020403065</v>
      </c>
      <c r="P7" t="s">
        <v>18</v>
      </c>
      <c r="R7">
        <f>Emissions!D7/Country!D7</f>
        <v>5.4772545807962603</v>
      </c>
      <c r="S7">
        <f>Emissions!E7/Country!E7</f>
        <v>6.264291792701945</v>
      </c>
      <c r="T7">
        <f>Emissions!F7/Country!F7</f>
        <v>7.0165076447521644</v>
      </c>
      <c r="U7">
        <f>Emissions!G7/Country!G7</f>
        <v>7.2131775328311942</v>
      </c>
      <c r="V7">
        <f>Emissions!H7/Country!H7</f>
        <v>6.9854022714685344</v>
      </c>
      <c r="W7">
        <f>Emissions!I7/Country!I7</f>
        <v>6.6179235470290578</v>
      </c>
      <c r="X7">
        <f>Emissions!J7/Country!J7</f>
        <v>5.6654906743245519</v>
      </c>
      <c r="Y7">
        <f>Emissions!K7/Country!K7</f>
        <v>6.0719261770576392</v>
      </c>
      <c r="Z7">
        <f>Emissions!L7/Country!L7</f>
        <v>6.5304429665734451</v>
      </c>
      <c r="AA7">
        <f>Emissions!M7/Country!M7</f>
        <v>6.795308365371322</v>
      </c>
      <c r="AB7">
        <f>Emissions!N7/Country!N7</f>
        <v>8.0073154310587995</v>
      </c>
      <c r="AD7" t="s">
        <v>18</v>
      </c>
      <c r="AF7">
        <f>Emissions!D7/(Country!D7/R$178)</f>
        <v>4.2363774193806121</v>
      </c>
      <c r="AG7">
        <f>Emissions!E7/(Country!E7/S$178)</f>
        <v>5.0149675643110116</v>
      </c>
      <c r="AH7">
        <f>Emissions!F7/(Country!F7/T$178)</f>
        <v>5.7057173575153008</v>
      </c>
      <c r="AI7">
        <f>Emissions!G7/(Country!G7/U$178)</f>
        <v>6.0084675956350004</v>
      </c>
      <c r="AJ7">
        <f>Emissions!H7/(Country!H7/V$178)</f>
        <v>5.9302224358106725</v>
      </c>
      <c r="AK7">
        <f>Emissions!I7/(Country!I7/W$178)</f>
        <v>5.8073402015589304</v>
      </c>
      <c r="AL7">
        <f>Emissions!J7/(Country!J7/X$178)</f>
        <v>5.1473460635077677</v>
      </c>
      <c r="AM7">
        <f>Emissions!K7/(Country!K7/Y$178)</f>
        <v>5.6604423332917033</v>
      </c>
      <c r="AN7">
        <f>Emissions!L7/(Country!L7/Z$178)</f>
        <v>6.3469033663021053</v>
      </c>
      <c r="AO7">
        <f>Emissions!M7/(Country!M7/AA$178)</f>
        <v>6.6103400716659149</v>
      </c>
      <c r="AP7">
        <f>Emissions!N7/(Country!N7/AB$178)</f>
        <v>8.0073154310587995</v>
      </c>
      <c r="AR7" t="s">
        <v>18</v>
      </c>
      <c r="AT7">
        <f t="shared" si="0"/>
        <v>1</v>
      </c>
      <c r="AU7">
        <f t="shared" si="1"/>
        <v>1.1436919172362567</v>
      </c>
      <c r="AV7">
        <f t="shared" si="2"/>
        <v>1.2810263867143699</v>
      </c>
      <c r="AW7">
        <f t="shared" si="3"/>
        <v>1.3169330412577924</v>
      </c>
      <c r="AX7">
        <f t="shared" si="4"/>
        <v>1.2753473785863403</v>
      </c>
      <c r="AY7">
        <f t="shared" si="5"/>
        <v>1.2082556049580175</v>
      </c>
      <c r="AZ7">
        <f t="shared" si="6"/>
        <v>1.0343668695240611</v>
      </c>
      <c r="BA7">
        <f t="shared" si="7"/>
        <v>1.1085711075666174</v>
      </c>
      <c r="BB7">
        <f t="shared" si="8"/>
        <v>1.1922839937858205</v>
      </c>
      <c r="BC7">
        <f t="shared" si="9"/>
        <v>1.240641322241306</v>
      </c>
      <c r="BD7">
        <f t="shared" si="10"/>
        <v>1.4619213536528239</v>
      </c>
      <c r="BE7" s="6">
        <f t="shared" si="15"/>
        <v>4.6192135365282397E-2</v>
      </c>
      <c r="BG7" s="24" t="s">
        <v>18</v>
      </c>
      <c r="BH7" s="24"/>
      <c r="BI7">
        <f t="shared" si="16"/>
        <v>1</v>
      </c>
      <c r="BJ7">
        <f t="shared" si="17"/>
        <v>1.183786775316217</v>
      </c>
      <c r="BK7">
        <f t="shared" si="18"/>
        <v>1.346838771119103</v>
      </c>
      <c r="BL7">
        <f t="shared" si="19"/>
        <v>1.4183031870926837</v>
      </c>
      <c r="BM7">
        <f t="shared" si="20"/>
        <v>1.3998333596721211</v>
      </c>
      <c r="BN7">
        <f t="shared" si="21"/>
        <v>1.3708269180624619</v>
      </c>
      <c r="BO7">
        <f t="shared" si="22"/>
        <v>1.2150348172378715</v>
      </c>
      <c r="BP7">
        <f t="shared" si="23"/>
        <v>1.3361515684122638</v>
      </c>
      <c r="BQ7">
        <f t="shared" si="24"/>
        <v>1.4981911992227706</v>
      </c>
      <c r="BR7">
        <f t="shared" si="25"/>
        <v>1.5603756269271194</v>
      </c>
      <c r="BS7">
        <f t="shared" si="26"/>
        <v>1.8901326861074443</v>
      </c>
      <c r="BT7" s="6">
        <f t="shared" si="27"/>
        <v>8.9013268610744434E-2</v>
      </c>
      <c r="BV7" s="24" t="s">
        <v>70</v>
      </c>
      <c r="BW7" s="24"/>
      <c r="BX7" s="24"/>
      <c r="BY7" s="26">
        <f>AVERAGE(BT6:BT9)</f>
        <v>1.5935305774469888E-2</v>
      </c>
      <c r="BZ7" s="38">
        <f t="shared" si="12"/>
        <v>8.0014068003619238E-2</v>
      </c>
      <c r="CA7" s="38">
        <f t="shared" si="13"/>
        <v>-5.9767662674708594E-2</v>
      </c>
      <c r="CB7" s="38">
        <f t="shared" si="14"/>
        <v>-3.6828094228616463E-3</v>
      </c>
    </row>
    <row r="8" spans="1:83" x14ac:dyDescent="0.25">
      <c r="B8" t="s">
        <v>19</v>
      </c>
      <c r="D8" s="1">
        <v>3348.028166390724</v>
      </c>
      <c r="E8" s="1">
        <v>2351.6092323868579</v>
      </c>
      <c r="F8" s="1">
        <v>1970.1233111840727</v>
      </c>
      <c r="G8" s="1">
        <v>1353.6905760781415</v>
      </c>
      <c r="H8" s="1">
        <v>1237.1717222564907</v>
      </c>
      <c r="I8" s="1">
        <v>1018.3984706153163</v>
      </c>
      <c r="J8" s="1">
        <v>1433.1093877441742</v>
      </c>
      <c r="K8" s="1">
        <v>1655.5290914414768</v>
      </c>
      <c r="L8" s="1">
        <v>2008.9756899715092</v>
      </c>
      <c r="M8" s="1">
        <v>1708.7767525211834</v>
      </c>
      <c r="N8" s="1">
        <v>1490.4635730633909</v>
      </c>
      <c r="P8" t="s">
        <v>19</v>
      </c>
      <c r="R8">
        <f>Emissions!D8/Country!D8</f>
        <v>4.5496947606598557</v>
      </c>
      <c r="S8">
        <f>Emissions!E8/Country!E8</f>
        <v>5.7013968795671275</v>
      </c>
      <c r="T8">
        <f>Emissions!F8/Country!F8</f>
        <v>5.9055499956097224</v>
      </c>
      <c r="U8">
        <f>Emissions!G8/Country!G8</f>
        <v>7.9357320465510233</v>
      </c>
      <c r="V8">
        <f>Emissions!H8/Country!H8</f>
        <v>7.8370215371945866</v>
      </c>
      <c r="W8">
        <f>Emissions!I8/Country!I8</f>
        <v>8.2071873819135472</v>
      </c>
      <c r="X8">
        <f>Emissions!J8/Country!J8</f>
        <v>5.0535399438703212</v>
      </c>
      <c r="Y8">
        <f>Emissions!K8/Country!K8</f>
        <v>4.5155714229925117</v>
      </c>
      <c r="Z8">
        <f>Emissions!L8/Country!L8</f>
        <v>3.7211300726849048</v>
      </c>
      <c r="AA8">
        <f>Emissions!M8/Country!M8</f>
        <v>2.4911949870930465</v>
      </c>
      <c r="AB8">
        <f>Emissions!N8/Country!N8</f>
        <v>2.316838447652529</v>
      </c>
      <c r="AD8" t="s">
        <v>19</v>
      </c>
      <c r="AF8">
        <f>Emissions!D8/(Country!D8/R$178)</f>
        <v>3.5189571462883666</v>
      </c>
      <c r="AG8">
        <f>Emissions!E8/(Country!E8/S$178)</f>
        <v>4.5643340649622868</v>
      </c>
      <c r="AH8">
        <f>Emissions!F8/(Country!F8/T$178)</f>
        <v>4.8023034851000981</v>
      </c>
      <c r="AI8">
        <f>Emissions!G8/(Country!G8/U$178)</f>
        <v>6.6103445579037174</v>
      </c>
      <c r="AJ8">
        <f>Emissions!H8/(Country!H8/V$178)</f>
        <v>6.6532003660874821</v>
      </c>
      <c r="AK8">
        <f>Emissions!I8/(Country!I8/W$178)</f>
        <v>7.201946182365659</v>
      </c>
      <c r="AL8">
        <f>Emissions!J8/(Country!J8/X$178)</f>
        <v>4.5913620606147036</v>
      </c>
      <c r="AM8">
        <f>Emissions!K8/(Country!K8/Y$178)</f>
        <v>4.2095590256492734</v>
      </c>
      <c r="AN8">
        <f>Emissions!L8/(Country!L8/Z$178)</f>
        <v>3.6165468568764054</v>
      </c>
      <c r="AO8">
        <f>Emissions!M8/(Country!M8/AA$178)</f>
        <v>2.4233846595443738</v>
      </c>
      <c r="AP8">
        <f>Emissions!N8/(Country!N8/AB$178)</f>
        <v>2.316838447652529</v>
      </c>
      <c r="AR8" t="s">
        <v>19</v>
      </c>
      <c r="AT8">
        <f t="shared" si="0"/>
        <v>1</v>
      </c>
      <c r="AU8">
        <f t="shared" si="1"/>
        <v>1.2531383267435368</v>
      </c>
      <c r="AV8">
        <f t="shared" si="2"/>
        <v>1.2980101537082507</v>
      </c>
      <c r="AW8">
        <f t="shared" si="3"/>
        <v>1.7442339462351273</v>
      </c>
      <c r="AX8">
        <f t="shared" si="4"/>
        <v>1.7225378733007486</v>
      </c>
      <c r="AY8">
        <f t="shared" si="5"/>
        <v>1.8038984621296297</v>
      </c>
      <c r="AZ8">
        <f t="shared" si="6"/>
        <v>1.1107426343338671</v>
      </c>
      <c r="BA8">
        <f t="shared" si="7"/>
        <v>0.9924998621968224</v>
      </c>
      <c r="BB8">
        <f t="shared" si="8"/>
        <v>0.81788565353013232</v>
      </c>
      <c r="BC8">
        <f t="shared" si="9"/>
        <v>0.547552114624002</v>
      </c>
      <c r="BD8">
        <f t="shared" si="10"/>
        <v>0.5092294251662085</v>
      </c>
      <c r="BE8" s="6">
        <f t="shared" si="15"/>
        <v>-4.907705748337915E-2</v>
      </c>
      <c r="BG8" s="24" t="s">
        <v>19</v>
      </c>
      <c r="BH8" s="24"/>
      <c r="BI8">
        <f t="shared" si="16"/>
        <v>1</v>
      </c>
      <c r="BJ8">
        <f t="shared" si="17"/>
        <v>1.2970700907160906</v>
      </c>
      <c r="BK8">
        <f t="shared" si="18"/>
        <v>1.3646950745522279</v>
      </c>
      <c r="BL8">
        <f t="shared" si="19"/>
        <v>1.8784953277637959</v>
      </c>
      <c r="BM8">
        <f t="shared" si="20"/>
        <v>1.8906738813528805</v>
      </c>
      <c r="BN8">
        <f t="shared" si="21"/>
        <v>2.0466137787332643</v>
      </c>
      <c r="BO8">
        <f t="shared" si="22"/>
        <v>1.3047507740915403</v>
      </c>
      <c r="BP8">
        <f t="shared" si="23"/>
        <v>1.1962518583351667</v>
      </c>
      <c r="BQ8">
        <f t="shared" si="24"/>
        <v>1.0277325657946621</v>
      </c>
      <c r="BR8">
        <f t="shared" si="25"/>
        <v>0.68866557869295109</v>
      </c>
      <c r="BS8">
        <f t="shared" si="26"/>
        <v>0.65838779824193738</v>
      </c>
      <c r="BT8" s="6">
        <f t="shared" si="27"/>
        <v>-3.4161220175806264E-2</v>
      </c>
      <c r="BV8" s="25" t="s">
        <v>72</v>
      </c>
      <c r="BW8" s="25"/>
      <c r="BX8" s="25"/>
      <c r="BY8" s="29">
        <f>AVERAGE(BT10,BT11,BT19,BT15,BT16,BT17,BT18,BT20,BT21)</f>
        <v>-9.2980529394926827E-3</v>
      </c>
      <c r="BZ8" s="39">
        <f t="shared" si="12"/>
        <v>-2.5976603954137503E-2</v>
      </c>
      <c r="CA8" s="39">
        <f t="shared" si="13"/>
        <v>-4.5574124256926953E-2</v>
      </c>
      <c r="CB8" s="39">
        <f t="shared" si="14"/>
        <v>-1.4219025037796127E-2</v>
      </c>
    </row>
    <row r="9" spans="1:83" x14ac:dyDescent="0.25">
      <c r="B9" t="s">
        <v>20</v>
      </c>
      <c r="D9" s="1">
        <v>79143.015797681248</v>
      </c>
      <c r="E9" s="1">
        <v>77768.333622773076</v>
      </c>
      <c r="F9" s="1">
        <v>74481.364898963337</v>
      </c>
      <c r="G9" s="1">
        <v>75799.914468251809</v>
      </c>
      <c r="H9" s="1">
        <v>79632.262241335862</v>
      </c>
      <c r="I9" s="1">
        <v>89647.538736691073</v>
      </c>
      <c r="J9" s="1">
        <v>96365.034954330404</v>
      </c>
      <c r="K9" s="1">
        <v>97485.262594154439</v>
      </c>
      <c r="L9" s="1">
        <v>88500.325468531868</v>
      </c>
      <c r="M9" s="1">
        <v>77473.715200194914</v>
      </c>
      <c r="N9" s="1">
        <v>70614.530774513376</v>
      </c>
      <c r="P9" t="s">
        <v>20</v>
      </c>
      <c r="R9">
        <f>Emissions!D9/Country!D9</f>
        <v>9.3558888398040239</v>
      </c>
      <c r="S9">
        <f>Emissions!E9/Country!E9</f>
        <v>8.9775796595465405</v>
      </c>
      <c r="T9">
        <f>Emissions!F9/Country!F9</f>
        <v>8.9660733592900019</v>
      </c>
      <c r="U9">
        <f>Emissions!G9/Country!G9</f>
        <v>8.3303738140056467</v>
      </c>
      <c r="V9">
        <f>Emissions!H9/Country!H9</f>
        <v>7.678404526457367</v>
      </c>
      <c r="W9">
        <f>Emissions!I9/Country!I9</f>
        <v>7.0331212555324942</v>
      </c>
      <c r="X9">
        <f>Emissions!J9/Country!J9</f>
        <v>6.3802279855353703</v>
      </c>
      <c r="Y9">
        <f>Emissions!K9/Country!K9</f>
        <v>6.3143545334020716</v>
      </c>
      <c r="Z9">
        <f>Emissions!L9/Country!L9</f>
        <v>6.9554152094069348</v>
      </c>
      <c r="AA9">
        <f>Emissions!M9/Country!M9</f>
        <v>7.9991134626501852</v>
      </c>
      <c r="AB9">
        <f>Emissions!N9/Country!N9</f>
        <v>7.9650428742205053</v>
      </c>
      <c r="AD9" t="s">
        <v>20</v>
      </c>
      <c r="AF9">
        <f>Emissions!D9/(Country!D9/R$178)</f>
        <v>7.2363034499336463</v>
      </c>
      <c r="AG9">
        <f>Emissions!E9/(Country!E9/S$178)</f>
        <v>7.1871286154160741</v>
      </c>
      <c r="AH9">
        <f>Emissions!F9/(Country!F9/T$178)</f>
        <v>7.2910745608777088</v>
      </c>
      <c r="AI9">
        <f>Emissions!G9/(Country!G9/U$178)</f>
        <v>6.9390751708468494</v>
      </c>
      <c r="AJ9">
        <f>Emissions!H9/(Country!H9/V$178)</f>
        <v>6.518543245535235</v>
      </c>
      <c r="AK9">
        <f>Emissions!I9/(Country!I9/W$178)</f>
        <v>6.1716832356016234</v>
      </c>
      <c r="AL9">
        <f>Emissions!J9/(Country!J9/X$178)</f>
        <v>5.7967161704917931</v>
      </c>
      <c r="AM9">
        <f>Emissions!K9/(Country!K9/Y$178)</f>
        <v>5.8864417428740055</v>
      </c>
      <c r="AN9">
        <f>Emissions!L9/(Country!L9/Z$178)</f>
        <v>6.7599316665921378</v>
      </c>
      <c r="AO9">
        <f>Emissions!M9/(Country!M9/AA$178)</f>
        <v>7.7813775941968464</v>
      </c>
      <c r="AP9">
        <f>Emissions!N9/(Country!N9/AB$178)</f>
        <v>7.9650428742205053</v>
      </c>
      <c r="AR9" t="s">
        <v>20</v>
      </c>
      <c r="AT9">
        <f t="shared" si="0"/>
        <v>1</v>
      </c>
      <c r="AU9">
        <f t="shared" si="1"/>
        <v>0.95956459223329038</v>
      </c>
      <c r="AV9">
        <f t="shared" si="2"/>
        <v>0.95833474646945593</v>
      </c>
      <c r="AW9">
        <f t="shared" si="3"/>
        <v>0.89038828449570817</v>
      </c>
      <c r="AX9">
        <f t="shared" si="4"/>
        <v>0.82070283838667379</v>
      </c>
      <c r="AY9">
        <f t="shared" si="5"/>
        <v>0.75173202417824103</v>
      </c>
      <c r="AZ9">
        <f t="shared" si="6"/>
        <v>0.68194781861784237</v>
      </c>
      <c r="BA9">
        <f t="shared" si="7"/>
        <v>0.67490696410778828</v>
      </c>
      <c r="BB9">
        <f t="shared" si="8"/>
        <v>0.74342644814414327</v>
      </c>
      <c r="BC9">
        <f t="shared" si="9"/>
        <v>0.85498166979266299</v>
      </c>
      <c r="BD9">
        <f t="shared" si="10"/>
        <v>0.85134005016538306</v>
      </c>
      <c r="BE9" s="6">
        <f t="shared" si="15"/>
        <v>-1.4865994983461694E-2</v>
      </c>
      <c r="BG9" s="24" t="s">
        <v>20</v>
      </c>
      <c r="BH9" s="24"/>
      <c r="BI9">
        <f t="shared" si="16"/>
        <v>1</v>
      </c>
      <c r="BJ9">
        <f t="shared" si="17"/>
        <v>0.99320442614688542</v>
      </c>
      <c r="BK9">
        <f t="shared" si="18"/>
        <v>1.0075689350678854</v>
      </c>
      <c r="BL9">
        <f t="shared" si="19"/>
        <v>0.95892539870069682</v>
      </c>
      <c r="BM9">
        <f t="shared" si="20"/>
        <v>0.90081120708046136</v>
      </c>
      <c r="BN9">
        <f t="shared" si="21"/>
        <v>0.852877892462928</v>
      </c>
      <c r="BO9">
        <f t="shared" si="22"/>
        <v>0.80106040474918816</v>
      </c>
      <c r="BP9">
        <f t="shared" si="23"/>
        <v>0.81345977039257267</v>
      </c>
      <c r="BQ9">
        <f t="shared" si="24"/>
        <v>0.93416918090328616</v>
      </c>
      <c r="BR9">
        <f t="shared" si="25"/>
        <v>1.0753249429124201</v>
      </c>
      <c r="BS9">
        <f t="shared" si="26"/>
        <v>1.1007060344178272</v>
      </c>
      <c r="BT9" s="6">
        <f t="shared" si="27"/>
        <v>1.0070603441782722E-2</v>
      </c>
      <c r="BV9" s="30" t="s">
        <v>71</v>
      </c>
      <c r="BW9" s="30"/>
      <c r="BX9" s="30"/>
      <c r="BY9" s="31">
        <f>AVERAGE(BT12:BT14)</f>
        <v>-9.7589608566308623E-3</v>
      </c>
      <c r="BZ9" s="40">
        <f t="shared" si="12"/>
        <v>1.9428132008965659E-2</v>
      </c>
      <c r="CA9" s="40">
        <f t="shared" si="13"/>
        <v>-5.4762140599707028E-2</v>
      </c>
      <c r="CB9" s="40">
        <f t="shared" si="14"/>
        <v>-2.212851125255107E-2</v>
      </c>
    </row>
    <row r="10" spans="1:83" x14ac:dyDescent="0.25">
      <c r="B10" t="s">
        <v>21</v>
      </c>
      <c r="D10" s="1">
        <v>277495.12403620267</v>
      </c>
      <c r="E10" s="1">
        <v>289196.29074539099</v>
      </c>
      <c r="F10" s="1">
        <v>278724.73440155631</v>
      </c>
      <c r="G10" s="1">
        <v>270299.46449641231</v>
      </c>
      <c r="H10" s="1">
        <v>261333.79540624871</v>
      </c>
      <c r="I10" s="1">
        <v>263274.92895600764</v>
      </c>
      <c r="J10" s="1">
        <v>274679.85755040572</v>
      </c>
      <c r="K10" s="1">
        <v>285089.91612469661</v>
      </c>
      <c r="L10" s="1">
        <v>295002.69455014495</v>
      </c>
      <c r="M10" s="1">
        <v>293630.64248934627</v>
      </c>
      <c r="N10" s="1">
        <v>258618.86173036267</v>
      </c>
      <c r="P10" t="s">
        <v>21</v>
      </c>
      <c r="R10">
        <f>Emissions!D10/Country!D10</f>
        <v>9.435399519265081</v>
      </c>
      <c r="S10">
        <f>Emissions!E10/Country!E10</f>
        <v>9.5792121276476827</v>
      </c>
      <c r="T10">
        <f>Emissions!F10/Country!F10</f>
        <v>9.1141005422507035</v>
      </c>
      <c r="U10">
        <f>Emissions!G10/Country!G10</f>
        <v>9.3048648460165246</v>
      </c>
      <c r="V10">
        <f>Emissions!H10/Country!H10</f>
        <v>9.6457664998364283</v>
      </c>
      <c r="W10">
        <f>Emissions!I10/Country!I10</f>
        <v>10.04801374664487</v>
      </c>
      <c r="X10">
        <f>Emissions!J10/Country!J10</f>
        <v>9.3943408216786164</v>
      </c>
      <c r="Y10">
        <f>Emissions!K10/Country!K10</f>
        <v>9.5256753911292478</v>
      </c>
      <c r="Z10">
        <f>Emissions!L10/Country!L10</f>
        <v>9.2055904859760869</v>
      </c>
      <c r="AA10">
        <f>Emissions!M10/Country!M10</f>
        <v>8.62604988964606</v>
      </c>
      <c r="AB10">
        <f>Emissions!N10/Country!N10</f>
        <v>8.6523472721874128</v>
      </c>
      <c r="AD10" t="s">
        <v>21</v>
      </c>
      <c r="AF10">
        <f>Emissions!D10/(Country!D10/R$178)</f>
        <v>7.2978009104039732</v>
      </c>
      <c r="AG10">
        <f>Emissions!E10/(Country!E10/S$178)</f>
        <v>7.6687740133329898</v>
      </c>
      <c r="AH10">
        <f>Emissions!F10/(Country!F10/T$178)</f>
        <v>7.4114480158734697</v>
      </c>
      <c r="AI10">
        <f>Emissions!G10/(Country!G10/U$178)</f>
        <v>7.750811435679374</v>
      </c>
      <c r="AJ10">
        <f>Emissions!H10/(Country!H10/V$178)</f>
        <v>8.1887253854452009</v>
      </c>
      <c r="AK10">
        <f>Emissions!I10/(Country!I10/W$178)</f>
        <v>8.8173025514782832</v>
      </c>
      <c r="AL10">
        <f>Emissions!J10/(Country!J10/X$178)</f>
        <v>8.5351695073583045</v>
      </c>
      <c r="AM10">
        <f>Emissions!K10/(Country!K10/Y$178)</f>
        <v>8.8801369886337405</v>
      </c>
      <c r="AN10">
        <f>Emissions!L10/(Country!L10/Z$178)</f>
        <v>8.9468652499230359</v>
      </c>
      <c r="AO10">
        <f>Emissions!M10/(Country!M10/AA$178)</f>
        <v>8.3912488116498949</v>
      </c>
      <c r="AP10">
        <f>Emissions!N10/(Country!N10/AB$178)</f>
        <v>8.6523472721874128</v>
      </c>
      <c r="AR10" t="s">
        <v>21</v>
      </c>
      <c r="AT10">
        <f t="shared" si="0"/>
        <v>1</v>
      </c>
      <c r="AU10">
        <f t="shared" si="1"/>
        <v>1.0152418144127302</v>
      </c>
      <c r="AV10">
        <f t="shared" si="2"/>
        <v>0.96594749630279531</v>
      </c>
      <c r="AW10">
        <f t="shared" si="3"/>
        <v>0.98616543231878706</v>
      </c>
      <c r="AX10">
        <f t="shared" si="4"/>
        <v>1.0222955032420007</v>
      </c>
      <c r="AY10">
        <f t="shared" si="5"/>
        <v>1.0649272165030172</v>
      </c>
      <c r="AZ10">
        <f t="shared" si="6"/>
        <v>0.99564844101167826</v>
      </c>
      <c r="BA10">
        <f t="shared" si="7"/>
        <v>1.0095677847747562</v>
      </c>
      <c r="BB10">
        <f t="shared" si="8"/>
        <v>0.97564395309178242</v>
      </c>
      <c r="BC10">
        <f t="shared" si="9"/>
        <v>0.91422200745538107</v>
      </c>
      <c r="BD10">
        <f t="shared" si="10"/>
        <v>0.91700910539306346</v>
      </c>
      <c r="BE10" s="6">
        <f t="shared" si="15"/>
        <v>-8.2990894606936542E-3</v>
      </c>
      <c r="BG10" s="25" t="s">
        <v>21</v>
      </c>
      <c r="BH10" s="25"/>
      <c r="BI10">
        <f t="shared" si="16"/>
        <v>1</v>
      </c>
      <c r="BJ10">
        <f t="shared" si="17"/>
        <v>1.0508335466373364</v>
      </c>
      <c r="BK10">
        <f t="shared" si="18"/>
        <v>1.015572787866476</v>
      </c>
      <c r="BL10">
        <f t="shared" si="19"/>
        <v>1.0620749361125452</v>
      </c>
      <c r="BM10">
        <f t="shared" si="20"/>
        <v>1.122081225012743</v>
      </c>
      <c r="BN10">
        <f t="shared" si="21"/>
        <v>1.2082136330833664</v>
      </c>
      <c r="BO10">
        <f t="shared" si="22"/>
        <v>1.1695536247351308</v>
      </c>
      <c r="BP10">
        <f t="shared" si="23"/>
        <v>1.2168236839640199</v>
      </c>
      <c r="BQ10">
        <f t="shared" si="24"/>
        <v>1.225967296143706</v>
      </c>
      <c r="BR10">
        <f t="shared" si="25"/>
        <v>1.1498325200523172</v>
      </c>
      <c r="BS10">
        <f t="shared" si="26"/>
        <v>1.1856102103103903</v>
      </c>
      <c r="BT10" s="6">
        <f t="shared" si="27"/>
        <v>1.8561021031039026E-2</v>
      </c>
      <c r="BV10" s="32" t="s">
        <v>73</v>
      </c>
      <c r="BW10" s="32"/>
      <c r="BX10" s="32"/>
      <c r="BY10" s="33">
        <f>AVERAGE(BT26:BT28)</f>
        <v>3.0458540932081165E-2</v>
      </c>
      <c r="BZ10" s="41">
        <f t="shared" si="12"/>
        <v>-5.4004488334198068E-2</v>
      </c>
      <c r="CA10" s="41">
        <f t="shared" si="13"/>
        <v>7.9129964592378518E-2</v>
      </c>
      <c r="CB10" s="41">
        <f t="shared" si="14"/>
        <v>-1.6215934375755501E-2</v>
      </c>
    </row>
    <row r="11" spans="1:83" x14ac:dyDescent="0.25">
      <c r="B11" t="s">
        <v>22</v>
      </c>
      <c r="D11" s="1">
        <v>104959.20387697303</v>
      </c>
      <c r="E11" s="1">
        <v>148675.83155008353</v>
      </c>
      <c r="F11" s="1">
        <v>135766.27916818709</v>
      </c>
      <c r="G11" s="1">
        <v>142306.70469479053</v>
      </c>
      <c r="H11" s="1">
        <v>154307.18793445828</v>
      </c>
      <c r="I11" s="1">
        <v>203721.09596745585</v>
      </c>
      <c r="J11" s="1">
        <v>294141.38968992297</v>
      </c>
      <c r="K11" s="1">
        <v>331994.38998928427</v>
      </c>
      <c r="L11" s="1">
        <v>369690.048885889</v>
      </c>
      <c r="M11" s="1">
        <v>435558.72168201202</v>
      </c>
      <c r="N11" s="1">
        <v>273503.25829481886</v>
      </c>
      <c r="P11" t="s">
        <v>22</v>
      </c>
      <c r="R11">
        <f>Emissions!D11/Country!D11</f>
        <v>31.758020954622985</v>
      </c>
      <c r="S11">
        <f>Emissions!E11/Country!E11</f>
        <v>22.82243410204515</v>
      </c>
      <c r="T11">
        <f>Emissions!F11/Country!F11</f>
        <v>23.727371588283226</v>
      </c>
      <c r="U11">
        <f>Emissions!G11/Country!G11</f>
        <v>22.154537546038327</v>
      </c>
      <c r="V11">
        <f>Emissions!H11/Country!H11</f>
        <v>20.719303684308034</v>
      </c>
      <c r="W11">
        <f>Emissions!I11/Country!I11</f>
        <v>15.412586466368664</v>
      </c>
      <c r="X11">
        <f>Emissions!J11/Country!J11</f>
        <v>10.425899822540936</v>
      </c>
      <c r="Y11">
        <f>Emissions!K11/Country!K11</f>
        <v>9.6134401868727331</v>
      </c>
      <c r="Z11">
        <f>Emissions!L11/Country!L11</f>
        <v>8.6332002177435605</v>
      </c>
      <c r="AA11">
        <f>Emissions!M11/Country!M11</f>
        <v>7.0364052365897987</v>
      </c>
      <c r="AB11">
        <f>Emissions!N11/Country!N11</f>
        <v>10.674411193519244</v>
      </c>
      <c r="AD11" t="s">
        <v>22</v>
      </c>
      <c r="AF11">
        <f>Emissions!D11/(Country!D11/R$178)</f>
        <v>24.563211527192227</v>
      </c>
      <c r="AG11">
        <f>Emissions!E11/(Country!E11/S$178)</f>
        <v>18.270823031220132</v>
      </c>
      <c r="AH11">
        <f>Emissions!F11/(Country!F11/T$178)</f>
        <v>19.294737891540471</v>
      </c>
      <c r="AI11">
        <f>Emissions!G11/(Country!G11/U$178)</f>
        <v>18.454394105201271</v>
      </c>
      <c r="AJ11">
        <f>Emissions!H11/(Country!H11/V$178)</f>
        <v>17.589549576108716</v>
      </c>
      <c r="AK11">
        <f>Emissions!I11/(Country!I11/W$178)</f>
        <v>13.524806135955929</v>
      </c>
      <c r="AL11">
        <f>Emissions!J11/(Country!J11/X$178)</f>
        <v>9.4723859759032312</v>
      </c>
      <c r="AM11">
        <f>Emissions!K11/(Country!K11/Y$178)</f>
        <v>8.9619541172866217</v>
      </c>
      <c r="AN11">
        <f>Emissions!L11/(Country!L11/Z$178)</f>
        <v>8.3905621417144669</v>
      </c>
      <c r="AO11">
        <f>Emissions!M11/(Country!M11/AA$178)</f>
        <v>6.8448742860498246</v>
      </c>
      <c r="AP11">
        <f>Emissions!N11/(Country!N11/AB$178)</f>
        <v>10.674411193519244</v>
      </c>
      <c r="AR11" t="s">
        <v>22</v>
      </c>
      <c r="AT11">
        <f t="shared" si="0"/>
        <v>1</v>
      </c>
      <c r="AU11">
        <f t="shared" si="1"/>
        <v>0.71863527436595231</v>
      </c>
      <c r="AV11">
        <f t="shared" si="2"/>
        <v>0.74713004384579751</v>
      </c>
      <c r="AW11">
        <f t="shared" si="3"/>
        <v>0.69760447534478098</v>
      </c>
      <c r="AX11">
        <f t="shared" si="4"/>
        <v>0.65241167621598739</v>
      </c>
      <c r="AY11">
        <f t="shared" si="5"/>
        <v>0.48531319027689818</v>
      </c>
      <c r="AZ11">
        <f t="shared" si="6"/>
        <v>0.32829186168237123</v>
      </c>
      <c r="BA11">
        <f t="shared" si="7"/>
        <v>0.30270904476726573</v>
      </c>
      <c r="BB11">
        <f t="shared" si="8"/>
        <v>0.27184314255850484</v>
      </c>
      <c r="BC11">
        <f t="shared" si="9"/>
        <v>0.22156308942058039</v>
      </c>
      <c r="BD11">
        <f t="shared" si="10"/>
        <v>0.33611701462037674</v>
      </c>
      <c r="BE11" s="6">
        <f t="shared" si="15"/>
        <v>-6.638829853796234E-2</v>
      </c>
      <c r="BG11" s="44" t="s">
        <v>22</v>
      </c>
      <c r="BH11" s="44"/>
      <c r="BI11">
        <f t="shared" si="16"/>
        <v>1</v>
      </c>
      <c r="BJ11">
        <f t="shared" si="17"/>
        <v>0.74382875427318496</v>
      </c>
      <c r="BK11">
        <f t="shared" si="18"/>
        <v>0.78551364792753609</v>
      </c>
      <c r="BL11">
        <f t="shared" si="19"/>
        <v>0.75130216929377058</v>
      </c>
      <c r="BM11">
        <f t="shared" si="20"/>
        <v>0.7160932338443019</v>
      </c>
      <c r="BN11">
        <f t="shared" si="21"/>
        <v>0.55061228947947438</v>
      </c>
      <c r="BO11">
        <f t="shared" si="22"/>
        <v>0.3856330417305982</v>
      </c>
      <c r="BP11">
        <f t="shared" si="23"/>
        <v>0.36485270288722077</v>
      </c>
      <c r="BQ11">
        <f t="shared" si="24"/>
        <v>0.34159059911306217</v>
      </c>
      <c r="BR11">
        <f t="shared" si="25"/>
        <v>0.27866365432192525</v>
      </c>
      <c r="BS11">
        <f t="shared" si="26"/>
        <v>0.43456903759112869</v>
      </c>
      <c r="BT11" s="6">
        <f t="shared" si="27"/>
        <v>-5.6543096240887124E-2</v>
      </c>
      <c r="BV11" s="34" t="s">
        <v>74</v>
      </c>
      <c r="BW11" s="34"/>
      <c r="BX11" s="34"/>
      <c r="BY11" s="35">
        <f>AVERAGE(BT22:BT25,BT29:BT37)</f>
        <v>-7.8210880266147993E-3</v>
      </c>
      <c r="BZ11" s="42">
        <f t="shared" si="12"/>
        <v>-4.2151187869390715E-3</v>
      </c>
      <c r="CA11" s="42">
        <f t="shared" si="13"/>
        <v>-4.3058269071725594E-2</v>
      </c>
      <c r="CB11" s="42">
        <f t="shared" si="14"/>
        <v>-6.5345102410376641E-3</v>
      </c>
    </row>
    <row r="12" spans="1:83" x14ac:dyDescent="0.25">
      <c r="B12" t="s">
        <v>23</v>
      </c>
      <c r="D12" s="1">
        <v>240911.19398004847</v>
      </c>
      <c r="E12" s="1">
        <v>247995.74478884606</v>
      </c>
      <c r="F12" s="1">
        <v>237333.09197588393</v>
      </c>
      <c r="G12" s="1">
        <v>250120.34585803142</v>
      </c>
      <c r="H12" s="1">
        <v>254836.61649676604</v>
      </c>
      <c r="I12" s="1">
        <v>278118.3929011327</v>
      </c>
      <c r="J12" s="1">
        <v>325495.83086751058</v>
      </c>
      <c r="K12" s="1">
        <v>351095.36079035961</v>
      </c>
      <c r="L12" s="1">
        <v>393159.79101333139</v>
      </c>
      <c r="M12" s="1">
        <v>399362.83477418369</v>
      </c>
      <c r="N12" s="1">
        <v>323240.85356882308</v>
      </c>
      <c r="P12" t="s">
        <v>23</v>
      </c>
      <c r="R12">
        <f>Emissions!D12/Country!D12</f>
        <v>11.830895231664615</v>
      </c>
      <c r="S12">
        <f>Emissions!E12/Country!E12</f>
        <v>16.122001078879002</v>
      </c>
      <c r="T12">
        <f>Emissions!F12/Country!F12</f>
        <v>16.310209772575842</v>
      </c>
      <c r="U12">
        <f>Emissions!G12/Country!G12</f>
        <v>15.113472045672054</v>
      </c>
      <c r="V12">
        <f>Emissions!H12/Country!H12</f>
        <v>14.315927616277186</v>
      </c>
      <c r="W12">
        <f>Emissions!I12/Country!I12</f>
        <v>13.09582352584918</v>
      </c>
      <c r="X12">
        <f>Emissions!J12/Country!J12</f>
        <v>10.610465846353925</v>
      </c>
      <c r="Y12">
        <f>Emissions!K12/Country!K12</f>
        <v>9.4552062246025219</v>
      </c>
      <c r="Z12">
        <f>Emissions!L12/Country!L12</f>
        <v>8.4435873572369236</v>
      </c>
      <c r="AA12">
        <f>Emissions!M12/Country!M12</f>
        <v>8.3851150423902414</v>
      </c>
      <c r="AB12">
        <f>Emissions!N12/Country!N12</f>
        <v>9.2296847855652544</v>
      </c>
      <c r="AD12" t="s">
        <v>23</v>
      </c>
      <c r="AF12">
        <f>Emissions!D12/(Country!D12/R$178)</f>
        <v>9.1505948228529252</v>
      </c>
      <c r="AG12">
        <f>Emissions!E12/(Country!E12/S$178)</f>
        <v>12.906696424416104</v>
      </c>
      <c r="AH12">
        <f>Emissions!F12/(Country!F12/T$178)</f>
        <v>13.263214652620642</v>
      </c>
      <c r="AI12">
        <f>Emissions!G12/(Country!G12/U$178)</f>
        <v>12.589293224883823</v>
      </c>
      <c r="AJ12">
        <f>Emissions!H12/(Country!H12/V$178)</f>
        <v>12.153435384278998</v>
      </c>
      <c r="AK12">
        <f>Emissions!I12/(Country!I12/W$178)</f>
        <v>11.491807346176831</v>
      </c>
      <c r="AL12">
        <f>Emissions!J12/(Country!J12/X$178)</f>
        <v>9.640072280716419</v>
      </c>
      <c r="AM12">
        <f>Emissions!K12/(Country!K12/Y$178)</f>
        <v>8.8144433945800404</v>
      </c>
      <c r="AN12">
        <f>Emissions!L12/(Country!L12/Z$178)</f>
        <v>8.2062783942254054</v>
      </c>
      <c r="AO12">
        <f>Emissions!M12/(Country!M12/AA$178)</f>
        <v>8.1568722109363794</v>
      </c>
      <c r="AP12">
        <f>Emissions!N12/(Country!N12/AB$178)</f>
        <v>9.2296847855652544</v>
      </c>
      <c r="AR12" t="s">
        <v>23</v>
      </c>
      <c r="AT12">
        <f t="shared" si="0"/>
        <v>1</v>
      </c>
      <c r="AU12">
        <f t="shared" si="1"/>
        <v>1.3627033933771575</v>
      </c>
      <c r="AV12">
        <f t="shared" si="2"/>
        <v>1.3786116310896437</v>
      </c>
      <c r="AW12">
        <f t="shared" si="3"/>
        <v>1.2774580240742761</v>
      </c>
      <c r="AX12">
        <f t="shared" si="4"/>
        <v>1.2100460139281384</v>
      </c>
      <c r="AY12">
        <f t="shared" si="5"/>
        <v>1.1069173777145003</v>
      </c>
      <c r="AZ12">
        <f t="shared" si="6"/>
        <v>0.89684386841290842</v>
      </c>
      <c r="BA12">
        <f t="shared" si="7"/>
        <v>0.79919617572948187</v>
      </c>
      <c r="BB12">
        <f t="shared" si="8"/>
        <v>0.71368963987088785</v>
      </c>
      <c r="BC12">
        <f t="shared" si="9"/>
        <v>0.70874729918561286</v>
      </c>
      <c r="BD12">
        <f t="shared" si="10"/>
        <v>0.78013409846303172</v>
      </c>
      <c r="BE12" s="6">
        <f t="shared" si="15"/>
        <v>-2.1986590153696826E-2</v>
      </c>
      <c r="BG12" s="30" t="s">
        <v>23</v>
      </c>
      <c r="BH12" s="30"/>
      <c r="BI12">
        <f t="shared" si="16"/>
        <v>1</v>
      </c>
      <c r="BJ12">
        <f t="shared" si="17"/>
        <v>1.4104762230519263</v>
      </c>
      <c r="BK12">
        <f t="shared" si="18"/>
        <v>1.4494374310505758</v>
      </c>
      <c r="BL12">
        <f t="shared" si="19"/>
        <v>1.3757896036925388</v>
      </c>
      <c r="BM12">
        <f t="shared" si="20"/>
        <v>1.328157963450278</v>
      </c>
      <c r="BN12">
        <f t="shared" si="21"/>
        <v>1.2558535886079125</v>
      </c>
      <c r="BO12">
        <f t="shared" si="22"/>
        <v>1.0534913267759447</v>
      </c>
      <c r="BP12">
        <f t="shared" si="23"/>
        <v>0.96326452708479982</v>
      </c>
      <c r="BQ12">
        <f t="shared" si="24"/>
        <v>0.89680272737361721</v>
      </c>
      <c r="BR12">
        <f t="shared" si="25"/>
        <v>0.8914034954935609</v>
      </c>
      <c r="BS12">
        <f t="shared" si="26"/>
        <v>1.0086431498982784</v>
      </c>
      <c r="BT12" s="6">
        <f t="shared" si="27"/>
        <v>8.6431498982784125E-4</v>
      </c>
      <c r="CD12" t="s">
        <v>81</v>
      </c>
    </row>
    <row r="13" spans="1:83" x14ac:dyDescent="0.25">
      <c r="B13" t="s">
        <v>24</v>
      </c>
      <c r="D13" s="1">
        <v>136848.45446082641</v>
      </c>
      <c r="E13" s="1">
        <v>139192.08461356116</v>
      </c>
      <c r="F13" s="1">
        <v>134032.81954754368</v>
      </c>
      <c r="G13" s="1">
        <v>137125.61590212033</v>
      </c>
      <c r="H13" s="1">
        <v>140818.78088317282</v>
      </c>
      <c r="I13" s="1">
        <v>142230.58871588836</v>
      </c>
      <c r="J13" s="1">
        <v>154136.14755085838</v>
      </c>
      <c r="K13" s="1">
        <v>160977.690484008</v>
      </c>
      <c r="L13" s="1">
        <v>157816.43440420573</v>
      </c>
      <c r="M13" s="1">
        <v>152178.94126531947</v>
      </c>
      <c r="N13" s="1">
        <v>127927.00230733168</v>
      </c>
      <c r="P13" t="s">
        <v>24</v>
      </c>
      <c r="R13">
        <f>Emissions!D13/Country!D13</f>
        <v>2.9627033609843778</v>
      </c>
      <c r="S13">
        <f>Emissions!E13/Country!E13</f>
        <v>2.508249465921367</v>
      </c>
      <c r="T13">
        <f>Emissions!F13/Country!F13</f>
        <v>2.0159586790160517</v>
      </c>
      <c r="U13">
        <f>Emissions!G13/Country!G13</f>
        <v>2.1785250870968333</v>
      </c>
      <c r="V13">
        <f>Emissions!H13/Country!H13</f>
        <v>1.284350919831946</v>
      </c>
      <c r="W13">
        <f>Emissions!I13/Country!I13</f>
        <v>1.2061671796115709</v>
      </c>
      <c r="X13">
        <f>Emissions!J13/Country!J13</f>
        <v>1.0625173026569685</v>
      </c>
      <c r="Y13">
        <f>Emissions!K13/Country!K13</f>
        <v>1.0378865370239798</v>
      </c>
      <c r="Z13">
        <f>Emissions!L13/Country!L13</f>
        <v>1.0586766729670367</v>
      </c>
      <c r="AA13">
        <f>Emissions!M13/Country!M13</f>
        <v>0.67213162105491975</v>
      </c>
      <c r="AB13">
        <f>Emissions!N13/Country!N13</f>
        <v>0.80385431223702597</v>
      </c>
      <c r="AD13" t="s">
        <v>24</v>
      </c>
      <c r="AF13">
        <f>Emissions!D13/(Country!D13/R$178)</f>
        <v>2.2915001363644181</v>
      </c>
      <c r="AG13">
        <f>Emissions!E13/(Country!E13/S$178)</f>
        <v>2.0080146536996688</v>
      </c>
      <c r="AH13">
        <f>Emissions!F13/(Country!F13/T$178)</f>
        <v>1.6393469528246754</v>
      </c>
      <c r="AI13">
        <f>Emissions!G13/(Country!G13/U$178)</f>
        <v>1.8146783900051233</v>
      </c>
      <c r="AJ13">
        <f>Emissions!H13/(Country!H13/V$178)</f>
        <v>1.0903433108427518</v>
      </c>
      <c r="AK13">
        <f>Emissions!I13/(Country!I13/W$178)</f>
        <v>1.0584321656456377</v>
      </c>
      <c r="AL13">
        <f>Emissions!J13/(Country!J13/X$178)</f>
        <v>0.96534343971756298</v>
      </c>
      <c r="AM13">
        <f>Emissions!K13/(Country!K13/Y$178)</f>
        <v>0.96755077713592141</v>
      </c>
      <c r="AN13">
        <f>Emissions!L13/(Country!L13/Z$178)</f>
        <v>1.0289223217893988</v>
      </c>
      <c r="AO13">
        <f>Emissions!M13/(Country!M13/AA$178)</f>
        <v>0.65383619832980477</v>
      </c>
      <c r="AP13">
        <f>Emissions!N13/(Country!N13/AB$178)</f>
        <v>0.80385431223702597</v>
      </c>
      <c r="AR13" t="s">
        <v>24</v>
      </c>
      <c r="AT13">
        <f t="shared" si="0"/>
        <v>1</v>
      </c>
      <c r="AU13">
        <f t="shared" si="1"/>
        <v>0.8466083709062201</v>
      </c>
      <c r="AV13">
        <f t="shared" si="2"/>
        <v>0.68044567186984128</v>
      </c>
      <c r="AW13">
        <f t="shared" si="3"/>
        <v>0.73531664215380776</v>
      </c>
      <c r="AX13">
        <f t="shared" si="4"/>
        <v>0.43350641739752571</v>
      </c>
      <c r="AY13">
        <f t="shared" si="5"/>
        <v>0.40711709295486603</v>
      </c>
      <c r="AZ13">
        <f t="shared" si="6"/>
        <v>0.35863101134226955</v>
      </c>
      <c r="BA13">
        <f t="shared" si="7"/>
        <v>0.35031739953848606</v>
      </c>
      <c r="BB13">
        <f t="shared" si="8"/>
        <v>0.35733468524344075</v>
      </c>
      <c r="BC13">
        <f t="shared" si="9"/>
        <v>0.22686429897308369</v>
      </c>
      <c r="BD13">
        <f t="shared" si="10"/>
        <v>0.27132460266624198</v>
      </c>
      <c r="BE13" s="6">
        <f t="shared" si="15"/>
        <v>-7.2867539733375813E-2</v>
      </c>
      <c r="BG13" s="30" t="s">
        <v>24</v>
      </c>
      <c r="BH13" s="30"/>
      <c r="BI13">
        <f t="shared" si="16"/>
        <v>1</v>
      </c>
      <c r="BJ13">
        <f t="shared" si="17"/>
        <v>0.87628825407162603</v>
      </c>
      <c r="BK13">
        <f t="shared" si="18"/>
        <v>0.71540338436356499</v>
      </c>
      <c r="BL13">
        <f t="shared" si="19"/>
        <v>0.79191720794928833</v>
      </c>
      <c r="BM13">
        <f t="shared" si="20"/>
        <v>0.47582074883601672</v>
      </c>
      <c r="BN13">
        <f t="shared" si="21"/>
        <v>0.46189487351499542</v>
      </c>
      <c r="BO13">
        <f t="shared" si="22"/>
        <v>0.42127138654642615</v>
      </c>
      <c r="BP13">
        <f t="shared" si="23"/>
        <v>0.42223465832779311</v>
      </c>
      <c r="BQ13">
        <f t="shared" si="24"/>
        <v>0.44901691492885382</v>
      </c>
      <c r="BR13">
        <f t="shared" si="25"/>
        <v>0.28533107546183667</v>
      </c>
      <c r="BS13">
        <f t="shared" si="26"/>
        <v>0.35079828252263684</v>
      </c>
      <c r="BT13" s="6">
        <f t="shared" si="27"/>
        <v>-6.4920171747736302E-2</v>
      </c>
      <c r="BV13" t="s">
        <v>76</v>
      </c>
      <c r="BY13" s="43" t="s">
        <v>13</v>
      </c>
      <c r="BZ13" s="43" t="s">
        <v>14</v>
      </c>
      <c r="CA13" s="43" t="s">
        <v>50</v>
      </c>
      <c r="CB13" s="43" t="s">
        <v>51</v>
      </c>
      <c r="CD13">
        <v>2005</v>
      </c>
      <c r="CE13">
        <v>2050</v>
      </c>
    </row>
    <row r="14" spans="1:83" x14ac:dyDescent="0.25">
      <c r="B14" t="s">
        <v>9</v>
      </c>
      <c r="D14" s="1">
        <v>80911.493322847527</v>
      </c>
      <c r="E14" s="1">
        <v>80791.773545654389</v>
      </c>
      <c r="F14" s="1">
        <v>78894.743400876017</v>
      </c>
      <c r="G14" s="1">
        <v>80922.022067169208</v>
      </c>
      <c r="H14" s="1">
        <v>82180.160797415752</v>
      </c>
      <c r="I14" s="1">
        <v>85249.55848709897</v>
      </c>
      <c r="J14" s="1">
        <v>96272.353913313505</v>
      </c>
      <c r="K14" s="1">
        <v>105857.18481993492</v>
      </c>
      <c r="L14" s="1">
        <v>107690.6960090697</v>
      </c>
      <c r="M14" s="1">
        <v>96249.767202859512</v>
      </c>
      <c r="N14" s="1">
        <v>77963.861741870947</v>
      </c>
      <c r="P14" t="s">
        <v>9</v>
      </c>
      <c r="R14">
        <f>Emissions!D14/Country!D14</f>
        <v>12.52767248312073</v>
      </c>
      <c r="S14">
        <f>Emissions!E14/Country!E14</f>
        <v>13.447060724129232</v>
      </c>
      <c r="T14">
        <f>Emissions!F14/Country!F14</f>
        <v>13.259070546656956</v>
      </c>
      <c r="U14">
        <f>Emissions!G14/Country!G14</f>
        <v>12.704033427995682</v>
      </c>
      <c r="V14">
        <f>Emissions!H14/Country!H14</f>
        <v>12.73514815282841</v>
      </c>
      <c r="W14">
        <f>Emissions!I14/Country!I14</f>
        <v>13.426940644406063</v>
      </c>
      <c r="X14">
        <f>Emissions!J14/Country!J14</f>
        <v>11.416309319147533</v>
      </c>
      <c r="Y14">
        <f>Emissions!K14/Country!K14</f>
        <v>11.571610012088918</v>
      </c>
      <c r="Z14">
        <f>Emissions!L14/Country!L14</f>
        <v>11.374595068182508</v>
      </c>
      <c r="AA14">
        <f>Emissions!M14/Country!M14</f>
        <v>12.454851059895557</v>
      </c>
      <c r="AB14">
        <f>Emissions!N14/Country!N14</f>
        <v>13.059430989124259</v>
      </c>
      <c r="AD14" t="s">
        <v>9</v>
      </c>
      <c r="AF14">
        <f>Emissions!D14/(Country!D14/R$178)</f>
        <v>9.6895165346090479</v>
      </c>
      <c r="AG14">
        <f>Emissions!E14/(Country!E14/S$178)</f>
        <v>10.765235017531261</v>
      </c>
      <c r="AH14">
        <f>Emissions!F14/(Country!F14/T$178)</f>
        <v>10.782074615020626</v>
      </c>
      <c r="AI14">
        <f>Emissions!G14/(Country!G14/U$178)</f>
        <v>10.582267362552413</v>
      </c>
      <c r="AJ14">
        <f>Emissions!H14/(Country!H14/V$178)</f>
        <v>10.811440539042701</v>
      </c>
      <c r="AK14">
        <f>Emissions!I14/(Country!I14/W$178)</f>
        <v>11.782368235911344</v>
      </c>
      <c r="AL14">
        <f>Emissions!J14/(Country!J14/X$178)</f>
        <v>10.37221632011723</v>
      </c>
      <c r="AM14">
        <f>Emissions!K14/(Country!K14/Y$178)</f>
        <v>10.787422189726083</v>
      </c>
      <c r="AN14">
        <f>Emissions!L14/(Country!L14/Z$178)</f>
        <v>11.054909459909293</v>
      </c>
      <c r="AO14">
        <f>Emissions!M14/(Country!M14/AA$178)</f>
        <v>12.1158300140452</v>
      </c>
      <c r="AP14">
        <f>Emissions!N14/(Country!N14/AB$178)</f>
        <v>13.059430989124259</v>
      </c>
      <c r="AR14" t="s">
        <v>9</v>
      </c>
      <c r="AT14">
        <f t="shared" si="0"/>
        <v>1</v>
      </c>
      <c r="AU14">
        <f t="shared" si="1"/>
        <v>1.0733885917154402</v>
      </c>
      <c r="AV14">
        <f t="shared" si="2"/>
        <v>1.0583825977667984</v>
      </c>
      <c r="AW14">
        <f t="shared" si="3"/>
        <v>1.0140777103737804</v>
      </c>
      <c r="AX14">
        <f t="shared" si="4"/>
        <v>1.0165613899938097</v>
      </c>
      <c r="AY14">
        <f t="shared" si="5"/>
        <v>1.0717825408109103</v>
      </c>
      <c r="AZ14">
        <f t="shared" si="6"/>
        <v>0.91128733885160218</v>
      </c>
      <c r="BA14">
        <f t="shared" si="7"/>
        <v>0.92368395068437725</v>
      </c>
      <c r="BB14">
        <f t="shared" si="8"/>
        <v>0.90795757021171886</v>
      </c>
      <c r="BC14">
        <f t="shared" si="9"/>
        <v>0.99418715461125839</v>
      </c>
      <c r="BD14">
        <f t="shared" si="10"/>
        <v>1.0424467120065597</v>
      </c>
      <c r="BE14" s="6">
        <f t="shared" si="15"/>
        <v>4.2446712006559695E-3</v>
      </c>
      <c r="BG14" s="30" t="s">
        <v>9</v>
      </c>
      <c r="BH14" s="30"/>
      <c r="BI14">
        <f t="shared" si="16"/>
        <v>1</v>
      </c>
      <c r="BJ14">
        <f t="shared" si="17"/>
        <v>1.1110187984178528</v>
      </c>
      <c r="BK14">
        <f t="shared" si="18"/>
        <v>1.1127567176864992</v>
      </c>
      <c r="BL14">
        <f t="shared" si="19"/>
        <v>1.092135745344428</v>
      </c>
      <c r="BM14">
        <f t="shared" si="20"/>
        <v>1.1157874080121915</v>
      </c>
      <c r="BN14">
        <f t="shared" si="21"/>
        <v>1.2159913442354984</v>
      </c>
      <c r="BO14">
        <f t="shared" si="22"/>
        <v>1.070457569587679</v>
      </c>
      <c r="BP14">
        <f t="shared" si="23"/>
        <v>1.1133086105168954</v>
      </c>
      <c r="BQ14">
        <f t="shared" si="24"/>
        <v>1.1409144533087208</v>
      </c>
      <c r="BR14">
        <f t="shared" si="25"/>
        <v>1.250406041495449</v>
      </c>
      <c r="BS14">
        <f t="shared" si="26"/>
        <v>1.3477897418801588</v>
      </c>
      <c r="BT14" s="6">
        <f t="shared" si="27"/>
        <v>3.4778974188015878E-2</v>
      </c>
      <c r="BV14" t="str">
        <f>BV4</f>
        <v>Agriculture &amp; Food</v>
      </c>
      <c r="BY14" s="21">
        <f t="shared" ref="BY14:CB15" si="28">IF(BY4&gt;0,1,IF(BY4&gt;-$BZ$24,(1+BY4)^($CE$13-$CD$13),(1-$BZ$24)^($CE$13-$CD$13)))</f>
        <v>1</v>
      </c>
      <c r="BZ14" s="21">
        <f t="shared" si="28"/>
        <v>0.97620649049031383</v>
      </c>
      <c r="CA14" s="21">
        <f t="shared" si="28"/>
        <v>0.63618548606387071</v>
      </c>
      <c r="CB14" s="21">
        <f t="shared" si="28"/>
        <v>0.63618548606387071</v>
      </c>
    </row>
    <row r="15" spans="1:83" x14ac:dyDescent="0.25">
      <c r="B15" t="s">
        <v>25</v>
      </c>
      <c r="D15" s="1">
        <v>353013.26369924867</v>
      </c>
      <c r="E15" s="1">
        <v>357483.15631626529</v>
      </c>
      <c r="F15" s="1">
        <v>332719.83558191924</v>
      </c>
      <c r="G15" s="1">
        <v>329594.71055700158</v>
      </c>
      <c r="H15" s="1">
        <v>324834.01579298748</v>
      </c>
      <c r="I15" s="1">
        <v>372708.6778574796</v>
      </c>
      <c r="J15" s="1">
        <v>409194.74894891289</v>
      </c>
      <c r="K15" s="1">
        <v>453342.98838627274</v>
      </c>
      <c r="L15" s="1">
        <v>495378.30738712882</v>
      </c>
      <c r="M15" s="1">
        <v>530999.21896119334</v>
      </c>
      <c r="N15" s="1">
        <v>419193.97837995132</v>
      </c>
      <c r="P15" t="s">
        <v>25</v>
      </c>
      <c r="R15">
        <f>Emissions!D15/Country!D15</f>
        <v>6.4584491512381774</v>
      </c>
      <c r="S15">
        <f>Emissions!E15/Country!E15</f>
        <v>7.1574507974433494</v>
      </c>
      <c r="T15">
        <f>Emissions!F15/Country!F15</f>
        <v>6.9220922269985952</v>
      </c>
      <c r="U15">
        <f>Emissions!G15/Country!G15</f>
        <v>6.6899488613464522</v>
      </c>
      <c r="V15">
        <f>Emissions!H15/Country!H15</f>
        <v>6.5107881031241783</v>
      </c>
      <c r="W15">
        <f>Emissions!I15/Country!I15</f>
        <v>5.8085357411527578</v>
      </c>
      <c r="X15">
        <f>Emissions!J15/Country!J15</f>
        <v>4.912488262135474</v>
      </c>
      <c r="Y15">
        <f>Emissions!K15/Country!K15</f>
        <v>4.4060730814151219</v>
      </c>
      <c r="Z15">
        <f>Emissions!L15/Country!L15</f>
        <v>4.0321958147756867</v>
      </c>
      <c r="AA15">
        <f>Emissions!M15/Country!M15</f>
        <v>3.6718449649671765</v>
      </c>
      <c r="AB15">
        <f>Emissions!N15/Country!N15</f>
        <v>3.9826187610114876</v>
      </c>
      <c r="AD15" t="s">
        <v>25</v>
      </c>
      <c r="AF15">
        <f>Emissions!D15/(Country!D15/R$178)</f>
        <v>4.9952814398022287</v>
      </c>
      <c r="AG15">
        <f>Emissions!E15/(Country!E15/S$178)</f>
        <v>5.7299986622826591</v>
      </c>
      <c r="AH15">
        <f>Emissions!F15/(Country!F15/T$178)</f>
        <v>5.6289401750238781</v>
      </c>
      <c r="AI15">
        <f>Emissions!G15/(Country!G15/U$178)</f>
        <v>5.5726260398970435</v>
      </c>
      <c r="AJ15">
        <f>Emissions!H15/(Country!H15/V$178)</f>
        <v>5.5273011035682531</v>
      </c>
      <c r="AK15">
        <f>Emissions!I15/(Country!I15/W$178)</f>
        <v>5.0970886686854309</v>
      </c>
      <c r="AL15">
        <f>Emissions!J15/(Country!J15/X$178)</f>
        <v>4.4632104387226459</v>
      </c>
      <c r="AM15">
        <f>Emissions!K15/(Country!K15/Y$178)</f>
        <v>4.1074811956466952</v>
      </c>
      <c r="AN15">
        <f>Emissions!L15/(Country!L15/Z$178)</f>
        <v>3.9188700248028181</v>
      </c>
      <c r="AO15">
        <f>Emissions!M15/(Country!M15/AA$178)</f>
        <v>3.5718973450207701</v>
      </c>
      <c r="AP15">
        <f>Emissions!N15/(Country!N15/AB$178)</f>
        <v>3.9826187610114876</v>
      </c>
      <c r="AR15" t="s">
        <v>25</v>
      </c>
      <c r="AT15">
        <f t="shared" si="0"/>
        <v>1</v>
      </c>
      <c r="AU15">
        <f t="shared" si="1"/>
        <v>1.1082305720516765</v>
      </c>
      <c r="AV15">
        <f t="shared" si="2"/>
        <v>1.0717886082096861</v>
      </c>
      <c r="AW15">
        <f t="shared" si="3"/>
        <v>1.0358444736015135</v>
      </c>
      <c r="AX15">
        <f t="shared" si="4"/>
        <v>1.0081039504469842</v>
      </c>
      <c r="AY15">
        <f t="shared" si="5"/>
        <v>0.89937005078675558</v>
      </c>
      <c r="AZ15">
        <f t="shared" si="6"/>
        <v>0.7606297033698376</v>
      </c>
      <c r="BA15">
        <f t="shared" si="7"/>
        <v>0.6822184363827366</v>
      </c>
      <c r="BB15">
        <f t="shared" si="8"/>
        <v>0.62432880097889398</v>
      </c>
      <c r="BC15">
        <f t="shared" si="9"/>
        <v>0.56853354094507824</v>
      </c>
      <c r="BD15">
        <f t="shared" si="10"/>
        <v>0.61665249160442215</v>
      </c>
      <c r="BE15" s="6">
        <f t="shared" si="15"/>
        <v>-3.8334750839557785E-2</v>
      </c>
      <c r="BG15" s="23" t="s">
        <v>25</v>
      </c>
      <c r="BH15" s="23"/>
      <c r="BI15">
        <f t="shared" si="16"/>
        <v>1</v>
      </c>
      <c r="BJ15">
        <f t="shared" si="17"/>
        <v>1.1470822477841247</v>
      </c>
      <c r="BK15">
        <f t="shared" si="18"/>
        <v>1.1268514582927558</v>
      </c>
      <c r="BL15">
        <f t="shared" si="19"/>
        <v>1.1155779923618623</v>
      </c>
      <c r="BM15">
        <f t="shared" si="20"/>
        <v>1.1065044422776482</v>
      </c>
      <c r="BN15">
        <f t="shared" si="21"/>
        <v>1.0203806792690409</v>
      </c>
      <c r="BO15">
        <f t="shared" si="22"/>
        <v>0.89348528056095911</v>
      </c>
      <c r="BP15">
        <f t="shared" si="23"/>
        <v>0.82227222733006156</v>
      </c>
      <c r="BQ15">
        <f t="shared" si="24"/>
        <v>0.7845143606078725</v>
      </c>
      <c r="BR15">
        <f t="shared" si="25"/>
        <v>0.7150542743317756</v>
      </c>
      <c r="BS15">
        <f t="shared" si="26"/>
        <v>0.79727615130513363</v>
      </c>
      <c r="BT15" s="6">
        <f t="shared" si="27"/>
        <v>-2.0272384869486636E-2</v>
      </c>
      <c r="BV15" t="s">
        <v>86</v>
      </c>
      <c r="BY15" s="21">
        <f t="shared" si="28"/>
        <v>0.63618548606387071</v>
      </c>
      <c r="BZ15" s="21">
        <f t="shared" si="28"/>
        <v>0.96815137931142559</v>
      </c>
      <c r="CA15" s="21">
        <f t="shared" si="28"/>
        <v>0.63618548606387071</v>
      </c>
      <c r="CB15" s="21">
        <f t="shared" si="28"/>
        <v>0.63618548606387071</v>
      </c>
    </row>
    <row r="16" spans="1:83" x14ac:dyDescent="0.25">
      <c r="B16" t="s">
        <v>26</v>
      </c>
      <c r="D16" s="1">
        <v>98000.325120882349</v>
      </c>
      <c r="E16" s="1">
        <v>93125.816972405184</v>
      </c>
      <c r="F16" s="1">
        <v>82576.45389729453</v>
      </c>
      <c r="G16" s="1">
        <v>75565.671882850133</v>
      </c>
      <c r="H16" s="1">
        <v>78739.083075655464</v>
      </c>
      <c r="I16" s="1">
        <v>80914.920139301001</v>
      </c>
      <c r="J16" s="1">
        <v>90280.741753676659</v>
      </c>
      <c r="K16" s="1">
        <v>96723.095011499638</v>
      </c>
      <c r="L16" s="1">
        <v>99196.909947550797</v>
      </c>
      <c r="M16" s="1">
        <v>100576.32088820037</v>
      </c>
      <c r="N16" s="1">
        <v>76282.148274166102</v>
      </c>
      <c r="P16" t="s">
        <v>26</v>
      </c>
      <c r="R16">
        <f>Emissions!D16/Country!D16</f>
        <v>4.4158181401572634</v>
      </c>
      <c r="S16">
        <f>Emissions!E16/Country!E16</f>
        <v>5.0187372217728097</v>
      </c>
      <c r="T16">
        <f>Emissions!F16/Country!F16</f>
        <v>5.6920396509365734</v>
      </c>
      <c r="U16">
        <f>Emissions!G16/Country!G16</f>
        <v>6.1822787695288213</v>
      </c>
      <c r="V16">
        <f>Emissions!H16/Country!H16</f>
        <v>4.9751051232775243</v>
      </c>
      <c r="W16">
        <f>Emissions!I16/Country!I16</f>
        <v>4.5998708730556652</v>
      </c>
      <c r="X16">
        <f>Emissions!J16/Country!J16</f>
        <v>4.5396431859555673</v>
      </c>
      <c r="Y16">
        <f>Emissions!K16/Country!K16</f>
        <v>4.5179176127742489</v>
      </c>
      <c r="Z16">
        <f>Emissions!L16/Country!L16</f>
        <v>4.405247852433539</v>
      </c>
      <c r="AA16">
        <f>Emissions!M16/Country!M16</f>
        <v>4.0191868130540644</v>
      </c>
      <c r="AB16">
        <f>Emissions!N16/Country!N16</f>
        <v>4.9569590089924889</v>
      </c>
      <c r="AD16" t="s">
        <v>26</v>
      </c>
      <c r="AF16">
        <f>Emissions!D16/(Country!D16/R$178)</f>
        <v>3.4154103996995455</v>
      </c>
      <c r="AG16">
        <f>Emissions!E16/(Country!E16/S$178)</f>
        <v>4.0178212021210893</v>
      </c>
      <c r="AH16">
        <f>Emissions!F16/(Country!F16/T$178)</f>
        <v>4.6286801184211193</v>
      </c>
      <c r="AI16">
        <f>Emissions!G16/(Country!G16/U$178)</f>
        <v>5.1497445452886588</v>
      </c>
      <c r="AJ16">
        <f>Emissions!H16/(Country!H16/V$178)</f>
        <v>4.2235906932779281</v>
      </c>
      <c r="AK16">
        <f>Emissions!I16/(Country!I16/W$178)</f>
        <v>4.0364647390144368</v>
      </c>
      <c r="AL16">
        <f>Emissions!J16/(Country!J16/X$178)</f>
        <v>4.1244643802620162</v>
      </c>
      <c r="AM16">
        <f>Emissions!K16/(Country!K16/Y$178)</f>
        <v>4.2117462182427303</v>
      </c>
      <c r="AN16">
        <f>Emissions!L16/(Country!L16/Z$178)</f>
        <v>4.2814373492149373</v>
      </c>
      <c r="AO16">
        <f>Emissions!M16/(Country!M16/AA$178)</f>
        <v>3.9097845480027331</v>
      </c>
      <c r="AP16">
        <f>Emissions!N16/(Country!N16/AB$178)</f>
        <v>4.9569590089924889</v>
      </c>
      <c r="AR16" t="s">
        <v>26</v>
      </c>
      <c r="AT16">
        <f t="shared" si="0"/>
        <v>1</v>
      </c>
      <c r="AU16">
        <f t="shared" si="1"/>
        <v>1.1365362119722788</v>
      </c>
      <c r="AV16">
        <f t="shared" si="2"/>
        <v>1.2890113383912725</v>
      </c>
      <c r="AW16">
        <f t="shared" si="3"/>
        <v>1.4000302035329399</v>
      </c>
      <c r="AX16">
        <f t="shared" si="4"/>
        <v>1.1266553479714503</v>
      </c>
      <c r="AY16">
        <f t="shared" si="5"/>
        <v>1.0416803244736539</v>
      </c>
      <c r="AZ16">
        <f t="shared" si="6"/>
        <v>1.0280412466881832</v>
      </c>
      <c r="BA16">
        <f t="shared" si="7"/>
        <v>1.0231213037712077</v>
      </c>
      <c r="BB16">
        <f t="shared" si="8"/>
        <v>0.9976062674258257</v>
      </c>
      <c r="BC16">
        <f t="shared" si="9"/>
        <v>0.91017942439788213</v>
      </c>
      <c r="BD16">
        <f t="shared" si="10"/>
        <v>1.1225460043098499</v>
      </c>
      <c r="BE16" s="6">
        <f t="shared" si="15"/>
        <v>1.2254600430984985E-2</v>
      </c>
      <c r="BG16" s="25" t="s">
        <v>26</v>
      </c>
      <c r="BH16" s="25"/>
      <c r="BI16">
        <f t="shared" si="16"/>
        <v>1</v>
      </c>
      <c r="BJ16">
        <f t="shared" si="17"/>
        <v>1.1763802096739349</v>
      </c>
      <c r="BK16">
        <f t="shared" si="18"/>
        <v>1.3552339475303774</v>
      </c>
      <c r="BL16">
        <f t="shared" si="19"/>
        <v>1.5077967045312279</v>
      </c>
      <c r="BM16">
        <f t="shared" si="20"/>
        <v>1.236627578826099</v>
      </c>
      <c r="BN16">
        <f t="shared" si="21"/>
        <v>1.18183886169859</v>
      </c>
      <c r="BO16">
        <f t="shared" si="22"/>
        <v>1.2076043279088353</v>
      </c>
      <c r="BP16">
        <f t="shared" si="23"/>
        <v>1.2331596280825399</v>
      </c>
      <c r="BQ16">
        <f t="shared" si="24"/>
        <v>1.2535645349067206</v>
      </c>
      <c r="BR16">
        <f t="shared" si="25"/>
        <v>1.1447480947960684</v>
      </c>
      <c r="BS16">
        <f t="shared" si="26"/>
        <v>1.4513509150843347</v>
      </c>
      <c r="BT16" s="6">
        <f t="shared" si="27"/>
        <v>4.5135091508433464E-2</v>
      </c>
      <c r="BV16" t="s">
        <v>88</v>
      </c>
      <c r="BY16" s="21">
        <f t="shared" ref="BY16:BY21" si="29">IF(BY6&gt;0,1,IF(BY6&gt;-$BZ$24,(1+BY6)^($CE$13-$CD$13),(1-$BZ$24)^($CE$13-$CD$13)))</f>
        <v>0.63618548606387071</v>
      </c>
      <c r="BZ16" s="21">
        <f t="shared" ref="BZ16:CB16" si="30">IF(BZ6&gt;0,1,IF(BZ6&gt;-$BZ$24,(1+BZ6)^($CE$13-$CD$13),(1-$BZ$24)^($CE$13-$CD$13)))</f>
        <v>0.63618548606387071</v>
      </c>
      <c r="CA16" s="21">
        <f t="shared" si="30"/>
        <v>0.63618548606387071</v>
      </c>
      <c r="CB16" s="21">
        <f t="shared" si="30"/>
        <v>0.77294097370543358</v>
      </c>
    </row>
    <row r="17" spans="2:81" x14ac:dyDescent="0.25">
      <c r="B17" t="s">
        <v>27</v>
      </c>
      <c r="D17" s="1">
        <v>251164.39424537035</v>
      </c>
      <c r="E17" s="1">
        <v>253972.77793649613</v>
      </c>
      <c r="F17" s="1">
        <v>218836.96982924661</v>
      </c>
      <c r="G17" s="1">
        <v>188994.30612658424</v>
      </c>
      <c r="H17" s="1">
        <v>191497.78448208873</v>
      </c>
      <c r="I17" s="1">
        <v>157475.36819764631</v>
      </c>
      <c r="J17" s="1">
        <v>162288.02488766046</v>
      </c>
      <c r="K17" s="1">
        <v>161439.84067250593</v>
      </c>
      <c r="L17" s="1">
        <v>176483.96637507671</v>
      </c>
      <c r="M17" s="1">
        <v>179135.91650870902</v>
      </c>
      <c r="N17" s="1">
        <v>158392.73039884306</v>
      </c>
      <c r="P17" t="s">
        <v>27</v>
      </c>
      <c r="R17">
        <f>Emissions!D17/Country!D17</f>
        <v>2.4283505201491629</v>
      </c>
      <c r="S17">
        <f>Emissions!E17/Country!E17</f>
        <v>2.3633550214347099</v>
      </c>
      <c r="T17">
        <f>Emissions!F17/Country!F17</f>
        <v>2.5029304457774817</v>
      </c>
      <c r="U17">
        <f>Emissions!G17/Country!G17</f>
        <v>2.5026341129409282</v>
      </c>
      <c r="V17">
        <f>Emissions!H17/Country!H17</f>
        <v>2.0840370881041888</v>
      </c>
      <c r="W17">
        <f>Emissions!I17/Country!I17</f>
        <v>2.203929929214242</v>
      </c>
      <c r="X17">
        <f>Emissions!J17/Country!J17</f>
        <v>1.9358653532926471</v>
      </c>
      <c r="Y17">
        <f>Emissions!K17/Country!K17</f>
        <v>1.8078472875777065</v>
      </c>
      <c r="Z17">
        <f>Emissions!L17/Country!L17</f>
        <v>1.6537399065844183</v>
      </c>
      <c r="AA17">
        <f>Emissions!M17/Country!M17</f>
        <v>1.6062286143842825</v>
      </c>
      <c r="AB17">
        <f>Emissions!N17/Country!N17</f>
        <v>1.6863270954824303</v>
      </c>
      <c r="AD17" t="s">
        <v>27</v>
      </c>
      <c r="AF17">
        <f>Emissions!D17/(Country!D17/R$178)</f>
        <v>1.8782054326942639</v>
      </c>
      <c r="AG17">
        <f>Emissions!E17/(Country!E17/S$178)</f>
        <v>1.8920173529040702</v>
      </c>
      <c r="AH17">
        <f>Emissions!F17/(Country!F17/T$178)</f>
        <v>2.0353449910094863</v>
      </c>
      <c r="AI17">
        <f>Emissions!G17/(Country!G17/U$178)</f>
        <v>2.0846562978513363</v>
      </c>
      <c r="AJ17">
        <f>Emissions!H17/(Country!H17/V$178)</f>
        <v>1.7692328969250362</v>
      </c>
      <c r="AK17">
        <f>Emissions!I17/(Country!I17/W$178)</f>
        <v>1.9339859078744652</v>
      </c>
      <c r="AL17">
        <f>Emissions!J17/(Country!J17/X$178)</f>
        <v>1.7588183404679192</v>
      </c>
      <c r="AM17">
        <f>Emissions!K17/(Country!K17/Y$178)</f>
        <v>1.6853326309198124</v>
      </c>
      <c r="AN17">
        <f>Emissions!L17/(Country!L17/Z$178)</f>
        <v>1.6072611664804326</v>
      </c>
      <c r="AO17">
        <f>Emissions!M17/(Country!M17/AA$178)</f>
        <v>1.5625070715007423</v>
      </c>
      <c r="AP17">
        <f>Emissions!N17/(Country!N17/AB$178)</f>
        <v>1.6863270954824303</v>
      </c>
      <c r="AR17" t="s">
        <v>27</v>
      </c>
      <c r="AT17">
        <f t="shared" si="0"/>
        <v>1</v>
      </c>
      <c r="AU17">
        <f t="shared" si="1"/>
        <v>0.97323471295632369</v>
      </c>
      <c r="AV17">
        <f t="shared" si="2"/>
        <v>1.030712174790869</v>
      </c>
      <c r="AW17">
        <f t="shared" si="3"/>
        <v>1.0305901442874081</v>
      </c>
      <c r="AX17">
        <f t="shared" si="4"/>
        <v>0.85821098346880154</v>
      </c>
      <c r="AY17">
        <f t="shared" si="5"/>
        <v>0.90758311492809707</v>
      </c>
      <c r="AZ17">
        <f t="shared" si="6"/>
        <v>0.79719354237778461</v>
      </c>
      <c r="BA17">
        <f t="shared" si="7"/>
        <v>0.74447542584035953</v>
      </c>
      <c r="BB17">
        <f t="shared" si="8"/>
        <v>0.68101367280487846</v>
      </c>
      <c r="BC17">
        <f t="shared" si="9"/>
        <v>0.66144841984575564</v>
      </c>
      <c r="BD17">
        <f t="shared" si="10"/>
        <v>0.69443314772319054</v>
      </c>
      <c r="BE17" s="6">
        <f t="shared" si="15"/>
        <v>-3.0556685227680947E-2</v>
      </c>
      <c r="BG17" s="25" t="s">
        <v>27</v>
      </c>
      <c r="BH17" s="25"/>
      <c r="BI17">
        <f t="shared" si="16"/>
        <v>1</v>
      </c>
      <c r="BJ17">
        <f t="shared" si="17"/>
        <v>1.0073537856772108</v>
      </c>
      <c r="BK17">
        <f t="shared" si="18"/>
        <v>1.0836647342084447</v>
      </c>
      <c r="BL17">
        <f t="shared" si="19"/>
        <v>1.1099192141409797</v>
      </c>
      <c r="BM17">
        <f t="shared" si="20"/>
        <v>0.94198050230697716</v>
      </c>
      <c r="BN17">
        <f t="shared" si="21"/>
        <v>1.0296988147351831</v>
      </c>
      <c r="BO17">
        <f t="shared" si="22"/>
        <v>0.9364355516451226</v>
      </c>
      <c r="BP17">
        <f t="shared" si="23"/>
        <v>0.89731006075422881</v>
      </c>
      <c r="BQ17">
        <f t="shared" si="24"/>
        <v>0.85574300792796409</v>
      </c>
      <c r="BR17">
        <f t="shared" si="25"/>
        <v>0.83191489296213139</v>
      </c>
      <c r="BS17">
        <f t="shared" si="26"/>
        <v>0.89783953668125305</v>
      </c>
      <c r="BT17" s="6">
        <f t="shared" si="27"/>
        <v>-1.0216046331874696E-2</v>
      </c>
      <c r="BV17" t="s">
        <v>70</v>
      </c>
      <c r="BY17" s="21">
        <f t="shared" si="29"/>
        <v>1</v>
      </c>
      <c r="BZ17" s="21">
        <f t="shared" ref="BZ17:CB21" si="31">IF(BZ7&gt;0,1,IF(BZ7&gt;-$BZ$24,(1+BZ7)^($CE$13-$CD$13),(1-$BZ$24)^($CE$13-$CD$13)))</f>
        <v>1</v>
      </c>
      <c r="CA17" s="21">
        <f t="shared" si="31"/>
        <v>0.63618548606387071</v>
      </c>
      <c r="CB17" s="21">
        <f t="shared" si="31"/>
        <v>0.84701883711151815</v>
      </c>
    </row>
    <row r="18" spans="2:81" x14ac:dyDescent="0.25">
      <c r="B18" t="s">
        <v>28</v>
      </c>
      <c r="D18" s="1">
        <v>228853.09451000387</v>
      </c>
      <c r="E18" s="1">
        <v>215614.89395440018</v>
      </c>
      <c r="F18" s="1">
        <v>198317.28426058337</v>
      </c>
      <c r="G18" s="1">
        <v>209616.98182142735</v>
      </c>
      <c r="H18" s="1">
        <v>215166.84174960677</v>
      </c>
      <c r="I18" s="1">
        <v>209335.07519035402</v>
      </c>
      <c r="J18" s="1">
        <v>212686.79923651338</v>
      </c>
      <c r="K18" s="1">
        <v>207202.38417445889</v>
      </c>
      <c r="L18" s="1">
        <v>224664.83587088075</v>
      </c>
      <c r="M18" s="1">
        <v>197717.18549682279</v>
      </c>
      <c r="N18" s="1">
        <v>204074.52997707028</v>
      </c>
      <c r="P18" t="s">
        <v>28</v>
      </c>
      <c r="R18">
        <f>Emissions!D18/Country!D18</f>
        <v>2.6853397554184446</v>
      </c>
      <c r="S18">
        <f>Emissions!E18/Country!E18</f>
        <v>3.4496500397510301</v>
      </c>
      <c r="T18">
        <f>Emissions!F18/Country!F18</f>
        <v>3.4839896797267929</v>
      </c>
      <c r="U18">
        <f>Emissions!G18/Country!G18</f>
        <v>3.1415096714925745</v>
      </c>
      <c r="V18">
        <f>Emissions!H18/Country!H18</f>
        <v>3.0130434972183613</v>
      </c>
      <c r="W18">
        <f>Emissions!I18/Country!I18</f>
        <v>2.7948245967277687</v>
      </c>
      <c r="X18">
        <f>Emissions!J18/Country!J18</f>
        <v>2.5225344118747857</v>
      </c>
      <c r="Y18">
        <f>Emissions!K18/Country!K18</f>
        <v>2.8837925586883615</v>
      </c>
      <c r="Z18">
        <f>Emissions!L18/Country!L18</f>
        <v>2.6596449386863688</v>
      </c>
      <c r="AA18">
        <f>Emissions!M18/Country!M18</f>
        <v>2.9200231474355669</v>
      </c>
      <c r="AB18">
        <f>Emissions!N18/Country!N18</f>
        <v>2.4997504593332676</v>
      </c>
      <c r="AD18" t="s">
        <v>28</v>
      </c>
      <c r="AF18">
        <f>Emissions!D18/(Country!D18/R$178)</f>
        <v>2.0769735157291049</v>
      </c>
      <c r="AG18">
        <f>Emissions!E18/(Country!E18/S$178)</f>
        <v>2.7616662234237559</v>
      </c>
      <c r="AH18">
        <f>Emissions!F18/(Country!F18/T$178)</f>
        <v>2.8331274467988528</v>
      </c>
      <c r="AI18">
        <f>Emissions!G18/(Country!G18/U$178)</f>
        <v>2.6168299583121915</v>
      </c>
      <c r="AJ18">
        <f>Emissions!H18/(Country!H18/V$178)</f>
        <v>2.5579082568027114</v>
      </c>
      <c r="AK18">
        <f>Emissions!I18/(Country!I18/W$178)</f>
        <v>2.4525060045713505</v>
      </c>
      <c r="AL18">
        <f>Emissions!J18/(Country!J18/X$178)</f>
        <v>2.2918328387460587</v>
      </c>
      <c r="AM18">
        <f>Emissions!K18/(Country!K18/Y$178)</f>
        <v>2.6883629681316936</v>
      </c>
      <c r="AN18">
        <f>Emissions!L18/(Country!L18/Z$178)</f>
        <v>2.5848950064981815</v>
      </c>
      <c r="AO18">
        <f>Emissions!M18/(Country!M18/AA$178)</f>
        <v>2.8405401173623708</v>
      </c>
      <c r="AP18">
        <f>Emissions!N18/(Country!N18/AB$178)</f>
        <v>2.4997504593332676</v>
      </c>
      <c r="AR18" t="s">
        <v>28</v>
      </c>
      <c r="AT18">
        <f t="shared" si="0"/>
        <v>1</v>
      </c>
      <c r="AU18">
        <f t="shared" si="1"/>
        <v>1.2846233080154457</v>
      </c>
      <c r="AV18">
        <f t="shared" si="2"/>
        <v>1.2974111274734761</v>
      </c>
      <c r="AW18">
        <f t="shared" si="3"/>
        <v>1.1698741900922132</v>
      </c>
      <c r="AX18">
        <f t="shared" si="4"/>
        <v>1.1220343687008991</v>
      </c>
      <c r="AY18">
        <f t="shared" si="5"/>
        <v>1.0407713180756391</v>
      </c>
      <c r="AZ18">
        <f t="shared" si="6"/>
        <v>0.93937253443809021</v>
      </c>
      <c r="BA18">
        <f t="shared" si="7"/>
        <v>1.0739023070989364</v>
      </c>
      <c r="BB18">
        <f t="shared" si="8"/>
        <v>0.9904314466427464</v>
      </c>
      <c r="BC18">
        <f t="shared" si="9"/>
        <v>1.0873943014263208</v>
      </c>
      <c r="BD18">
        <f t="shared" si="10"/>
        <v>0.93088796465672652</v>
      </c>
      <c r="BE18" s="6">
        <f t="shared" si="15"/>
        <v>-6.9112035343273483E-3</v>
      </c>
      <c r="BG18" s="25" t="s">
        <v>28</v>
      </c>
      <c r="BH18" s="25"/>
      <c r="BI18">
        <f t="shared" si="16"/>
        <v>1</v>
      </c>
      <c r="BJ18">
        <f t="shared" si="17"/>
        <v>1.3296588533794063</v>
      </c>
      <c r="BK18">
        <f t="shared" si="18"/>
        <v>1.3640652735065357</v>
      </c>
      <c r="BL18">
        <f t="shared" si="19"/>
        <v>1.2599245674028607</v>
      </c>
      <c r="BM18">
        <f t="shared" si="20"/>
        <v>1.2315555482202565</v>
      </c>
      <c r="BN18">
        <f t="shared" si="21"/>
        <v>1.1808075480974141</v>
      </c>
      <c r="BO18">
        <f t="shared" si="22"/>
        <v>1.1034482728786887</v>
      </c>
      <c r="BP18">
        <f t="shared" si="23"/>
        <v>1.2943655505342182</v>
      </c>
      <c r="BQ18">
        <f t="shared" si="24"/>
        <v>1.2445488528970361</v>
      </c>
      <c r="BR18">
        <f t="shared" si="25"/>
        <v>1.3676342504373349</v>
      </c>
      <c r="BS18">
        <f t="shared" si="26"/>
        <v>1.2035543257544861</v>
      </c>
      <c r="BT18" s="6">
        <f t="shared" si="27"/>
        <v>2.0355432575448605E-2</v>
      </c>
      <c r="BV18" t="s">
        <v>72</v>
      </c>
      <c r="BY18" s="21">
        <f t="shared" si="29"/>
        <v>0.65680393150622007</v>
      </c>
      <c r="BZ18" s="21">
        <f t="shared" si="31"/>
        <v>0.63618548606387071</v>
      </c>
      <c r="CA18" s="21">
        <f t="shared" si="31"/>
        <v>0.63618548606387071</v>
      </c>
      <c r="CB18" s="21">
        <f t="shared" si="31"/>
        <v>0.63618548606387071</v>
      </c>
    </row>
    <row r="19" spans="2:81" x14ac:dyDescent="0.25">
      <c r="B19" t="s">
        <v>29</v>
      </c>
      <c r="D19" s="1">
        <v>38971.735598364095</v>
      </c>
      <c r="E19" s="1">
        <v>37555.469929828345</v>
      </c>
      <c r="F19" s="1">
        <v>34753.837083342063</v>
      </c>
      <c r="G19" s="1">
        <v>37251.645305645296</v>
      </c>
      <c r="H19" s="1">
        <v>37859.201368578739</v>
      </c>
      <c r="I19" s="1">
        <v>38671.660092091202</v>
      </c>
      <c r="J19" s="1">
        <v>42316.190696102261</v>
      </c>
      <c r="K19" s="1">
        <v>43740.507585900959</v>
      </c>
      <c r="L19" s="1">
        <v>43731.58519100483</v>
      </c>
      <c r="M19" s="1">
        <v>44219.720295974985</v>
      </c>
      <c r="N19" s="1">
        <v>38183.561929170115</v>
      </c>
      <c r="P19" t="s">
        <v>29</v>
      </c>
      <c r="R19">
        <f>Emissions!D19/Country!D19</f>
        <v>5.5876752880593319</v>
      </c>
      <c r="S19">
        <f>Emissions!E19/Country!E19</f>
        <v>5.0868329036796762</v>
      </c>
      <c r="T19">
        <f>Emissions!F19/Country!F19</f>
        <v>4.6650764602283887</v>
      </c>
      <c r="U19">
        <f>Emissions!G19/Country!G19</f>
        <v>4.4795254127527517</v>
      </c>
      <c r="V19">
        <f>Emissions!H19/Country!H19</f>
        <v>3.3393491632902292</v>
      </c>
      <c r="W19">
        <f>Emissions!I19/Country!I19</f>
        <v>3.0371467658694615</v>
      </c>
      <c r="X19">
        <f>Emissions!J19/Country!J19</f>
        <v>2.540059829446458</v>
      </c>
      <c r="Y19">
        <f>Emissions!K19/Country!K19</f>
        <v>2.3025454912887309</v>
      </c>
      <c r="Z19">
        <f>Emissions!L19/Country!L19</f>
        <v>2.3030152711983738</v>
      </c>
      <c r="AA19">
        <f>Emissions!M19/Country!M19</f>
        <v>1.6744567988071175</v>
      </c>
      <c r="AB19">
        <f>Emissions!N19/Country!N19</f>
        <v>1.7378161135961723</v>
      </c>
      <c r="AD19" t="s">
        <v>29</v>
      </c>
      <c r="AF19">
        <f>Emissions!D19/(Country!D19/R$178)</f>
        <v>4.3217822118694267</v>
      </c>
      <c r="AG19">
        <f>Emissions!E19/(Country!E19/S$178)</f>
        <v>4.0723361652379779</v>
      </c>
      <c r="AH19">
        <f>Emissions!F19/(Country!F19/T$178)</f>
        <v>3.7935692627897559</v>
      </c>
      <c r="AI19">
        <f>Emissions!G19/(Country!G19/U$178)</f>
        <v>3.7313767980675441</v>
      </c>
      <c r="AJ19">
        <f>Emissions!H19/(Country!H19/V$178)</f>
        <v>2.8349238253656268</v>
      </c>
      <c r="AK19">
        <f>Emissions!I19/(Country!I19/W$178)</f>
        <v>2.6651478195734692</v>
      </c>
      <c r="AL19">
        <f>Emissions!J19/(Country!J19/X$178)</f>
        <v>2.307755447101536</v>
      </c>
      <c r="AM19">
        <f>Emissions!K19/(Country!K19/Y$178)</f>
        <v>2.1465060004297465</v>
      </c>
      <c r="AN19">
        <f>Emissions!L19/(Country!L19/Z$178)</f>
        <v>2.2382884977684343</v>
      </c>
      <c r="AO19">
        <f>Emissions!M19/(Country!M19/AA$178)</f>
        <v>1.628878084743588</v>
      </c>
      <c r="AP19">
        <f>Emissions!N19/(Country!N19/AB$178)</f>
        <v>1.7378161135961723</v>
      </c>
      <c r="AR19" t="s">
        <v>29</v>
      </c>
      <c r="AT19">
        <f t="shared" si="0"/>
        <v>1</v>
      </c>
      <c r="AU19">
        <f t="shared" si="1"/>
        <v>0.91036659101327189</v>
      </c>
      <c r="AV19">
        <f t="shared" si="2"/>
        <v>0.83488682139377268</v>
      </c>
      <c r="AW19">
        <f t="shared" si="3"/>
        <v>0.80167962199330767</v>
      </c>
      <c r="AX19">
        <f t="shared" si="4"/>
        <v>0.5976276342374981</v>
      </c>
      <c r="AY19">
        <f t="shared" si="5"/>
        <v>0.54354389066947728</v>
      </c>
      <c r="AZ19">
        <f t="shared" si="6"/>
        <v>0.45458257656354473</v>
      </c>
      <c r="BA19">
        <f t="shared" si="7"/>
        <v>0.41207575111051831</v>
      </c>
      <c r="BB19">
        <f t="shared" si="8"/>
        <v>0.41215982541430735</v>
      </c>
      <c r="BC19">
        <f t="shared" si="9"/>
        <v>0.29966966806130874</v>
      </c>
      <c r="BD19">
        <f t="shared" si="10"/>
        <v>0.31100878701914281</v>
      </c>
      <c r="BE19" s="6">
        <f t="shared" si="15"/>
        <v>-6.889912129808573E-2</v>
      </c>
      <c r="BG19" s="25" t="s">
        <v>29</v>
      </c>
      <c r="BH19" s="25"/>
      <c r="BI19">
        <f t="shared" si="16"/>
        <v>1</v>
      </c>
      <c r="BJ19">
        <f t="shared" si="17"/>
        <v>0.94228167121740536</v>
      </c>
      <c r="BK19">
        <f t="shared" si="18"/>
        <v>0.87777890620471888</v>
      </c>
      <c r="BL19">
        <f t="shared" si="19"/>
        <v>0.86338843910727803</v>
      </c>
      <c r="BM19">
        <f t="shared" si="20"/>
        <v>0.65596175058977679</v>
      </c>
      <c r="BN19">
        <f t="shared" si="21"/>
        <v>0.61667795574100326</v>
      </c>
      <c r="BO19">
        <f t="shared" si="22"/>
        <v>0.53398235588167109</v>
      </c>
      <c r="BP19">
        <f t="shared" si="23"/>
        <v>0.49667148764103397</v>
      </c>
      <c r="BQ19">
        <f t="shared" si="24"/>
        <v>0.51790867471784097</v>
      </c>
      <c r="BR19">
        <f t="shared" si="25"/>
        <v>0.37689962263022081</v>
      </c>
      <c r="BS19">
        <f t="shared" si="26"/>
        <v>0.40210635992332061</v>
      </c>
      <c r="BT19" s="6">
        <f t="shared" si="27"/>
        <v>-5.9789364007667947E-2</v>
      </c>
      <c r="BV19" t="s">
        <v>71</v>
      </c>
      <c r="BY19" s="21">
        <f t="shared" si="29"/>
        <v>0.64319320709480898</v>
      </c>
      <c r="BZ19" s="21">
        <f t="shared" si="31"/>
        <v>1</v>
      </c>
      <c r="CA19" s="21">
        <f t="shared" si="31"/>
        <v>0.63618548606387071</v>
      </c>
      <c r="CB19" s="21">
        <f t="shared" si="31"/>
        <v>0.63618548606387071</v>
      </c>
    </row>
    <row r="20" spans="2:81" x14ac:dyDescent="0.25">
      <c r="B20" t="s">
        <v>30</v>
      </c>
      <c r="D20" s="1">
        <v>179389.77043725134</v>
      </c>
      <c r="E20" s="1">
        <v>223004.57674064889</v>
      </c>
      <c r="F20" s="1">
        <v>279640.86514487589</v>
      </c>
      <c r="G20" s="1">
        <v>176923.21199606362</v>
      </c>
      <c r="H20" s="1">
        <v>174275.40668743817</v>
      </c>
      <c r="I20" s="1">
        <v>171818.45646025822</v>
      </c>
      <c r="J20" s="1">
        <v>207048.009369804</v>
      </c>
      <c r="K20" s="1">
        <v>194892.47044413941</v>
      </c>
      <c r="L20" s="1">
        <v>205419.68392746785</v>
      </c>
      <c r="M20" s="1">
        <v>240019.36973928162</v>
      </c>
      <c r="N20" s="1">
        <v>188569.25284341426</v>
      </c>
      <c r="P20" t="s">
        <v>30</v>
      </c>
      <c r="R20">
        <f>Emissions!D20/Country!D20</f>
        <v>200.90783536624684</v>
      </c>
      <c r="S20">
        <f>Emissions!E20/Country!E20</f>
        <v>176.40364249930937</v>
      </c>
      <c r="T20">
        <f>Emissions!F20/Country!F20</f>
        <v>138.83487758277894</v>
      </c>
      <c r="U20">
        <f>Emissions!G20/Country!G20</f>
        <v>219.58801679637406</v>
      </c>
      <c r="V20">
        <f>Emissions!H20/Country!H20</f>
        <v>222.7763733043638</v>
      </c>
      <c r="W20">
        <f>Emissions!I20/Country!I20</f>
        <v>230.14757811333999</v>
      </c>
      <c r="X20">
        <f>Emissions!J20/Country!J20</f>
        <v>196.33634262843489</v>
      </c>
      <c r="Y20">
        <f>Emissions!K20/Country!K20</f>
        <v>206.76487318797146</v>
      </c>
      <c r="Z20">
        <f>Emissions!L20/Country!L20</f>
        <v>196.16872232605274</v>
      </c>
      <c r="AA20">
        <f>Emissions!M20/Country!M20</f>
        <v>170.30542602827725</v>
      </c>
      <c r="AB20">
        <f>Emissions!N20/Country!N20</f>
        <v>205.07180416024286</v>
      </c>
      <c r="AD20" t="s">
        <v>30</v>
      </c>
      <c r="AF20">
        <f>Emissions!D20/(Country!D20/R$178)</f>
        <v>155.39197686854155</v>
      </c>
      <c r="AG20">
        <f>Emissions!E20/(Country!E20/S$178)</f>
        <v>141.22243577334652</v>
      </c>
      <c r="AH20">
        <f>Emissions!F20/(Country!F20/T$178)</f>
        <v>112.89841199632212</v>
      </c>
      <c r="AI20">
        <f>Emissions!G20/(Country!G20/U$178)</f>
        <v>182.91349094147475</v>
      </c>
      <c r="AJ20">
        <f>Emissions!H20/(Country!H20/V$178)</f>
        <v>189.1248915662427</v>
      </c>
      <c r="AK20">
        <f>Emissions!I20/(Country!I20/W$178)</f>
        <v>201.95840480342662</v>
      </c>
      <c r="AL20">
        <f>Emissions!J20/(Country!J20/X$178)</f>
        <v>178.38015424365219</v>
      </c>
      <c r="AM20">
        <f>Emissions!K20/(Country!K20/Y$178)</f>
        <v>192.75277845983837</v>
      </c>
      <c r="AN20">
        <f>Emissions!L20/(Country!L20/Z$178)</f>
        <v>190.65535530550667</v>
      </c>
      <c r="AO20">
        <f>Emissions!M20/(Country!M20/AA$178)</f>
        <v>165.66971233178754</v>
      </c>
      <c r="AP20">
        <f>Emissions!N20/(Country!N20/AB$178)</f>
        <v>205.07180416024286</v>
      </c>
      <c r="AR20" t="s">
        <v>30</v>
      </c>
      <c r="AT20">
        <f t="shared" si="0"/>
        <v>1</v>
      </c>
      <c r="AU20">
        <f t="shared" si="1"/>
        <v>0.87803266695762605</v>
      </c>
      <c r="AV20">
        <f t="shared" si="2"/>
        <v>0.69103764584237637</v>
      </c>
      <c r="AW20">
        <f t="shared" si="3"/>
        <v>1.09297885966505</v>
      </c>
      <c r="AX20">
        <f t="shared" si="4"/>
        <v>1.1088486066173153</v>
      </c>
      <c r="AY20">
        <f t="shared" si="5"/>
        <v>1.1455380906065225</v>
      </c>
      <c r="AZ20">
        <f t="shared" si="6"/>
        <v>0.9772458215505716</v>
      </c>
      <c r="BA20">
        <f t="shared" si="7"/>
        <v>1.0291528591259145</v>
      </c>
      <c r="BB20">
        <f t="shared" si="8"/>
        <v>0.97641150713930647</v>
      </c>
      <c r="BC20">
        <f t="shared" si="9"/>
        <v>0.8476793636137554</v>
      </c>
      <c r="BD20">
        <f t="shared" si="10"/>
        <v>1.0207257660529032</v>
      </c>
      <c r="BE20" s="6">
        <f t="shared" si="15"/>
        <v>2.0725766052903218E-3</v>
      </c>
      <c r="BG20" s="44" t="s">
        <v>30</v>
      </c>
      <c r="BH20" s="44"/>
      <c r="BI20">
        <f t="shared" si="16"/>
        <v>1</v>
      </c>
      <c r="BJ20">
        <f t="shared" si="17"/>
        <v>0.90881420404875746</v>
      </c>
      <c r="BK20">
        <f t="shared" si="18"/>
        <v>0.72653951813633133</v>
      </c>
      <c r="BL20">
        <f t="shared" si="19"/>
        <v>1.1771102641690172</v>
      </c>
      <c r="BM20">
        <f t="shared" si="20"/>
        <v>1.2170827308943917</v>
      </c>
      <c r="BN20">
        <f t="shared" si="21"/>
        <v>1.2996707350874319</v>
      </c>
      <c r="BO20">
        <f t="shared" si="22"/>
        <v>1.1479367071477453</v>
      </c>
      <c r="BP20">
        <f t="shared" si="23"/>
        <v>1.2404294117636672</v>
      </c>
      <c r="BQ20">
        <f t="shared" si="24"/>
        <v>1.2269317834008717</v>
      </c>
      <c r="BR20">
        <f t="shared" si="25"/>
        <v>1.0661407086154824</v>
      </c>
      <c r="BS20">
        <f t="shared" si="26"/>
        <v>1.3197065144085878</v>
      </c>
      <c r="BT20" s="6">
        <f t="shared" si="27"/>
        <v>3.1970651440858776E-2</v>
      </c>
      <c r="BV20" t="s">
        <v>73</v>
      </c>
      <c r="BY20" s="21">
        <f t="shared" si="29"/>
        <v>1</v>
      </c>
      <c r="BZ20" s="21">
        <f t="shared" si="31"/>
        <v>0.63618548606387071</v>
      </c>
      <c r="CA20" s="21">
        <f t="shared" si="31"/>
        <v>1</v>
      </c>
      <c r="CB20" s="21">
        <f t="shared" si="31"/>
        <v>0.63618548606387071</v>
      </c>
    </row>
    <row r="21" spans="2:81" x14ac:dyDescent="0.25">
      <c r="B21" t="s">
        <v>31</v>
      </c>
      <c r="D21" s="1">
        <v>124015.49756999999</v>
      </c>
      <c r="E21" s="1">
        <v>135526.49664999999</v>
      </c>
      <c r="F21" s="1">
        <v>143043.99677999999</v>
      </c>
      <c r="G21" s="1">
        <v>153143.39393000002</v>
      </c>
      <c r="H21" s="1">
        <v>160252.99825999999</v>
      </c>
      <c r="I21" s="1">
        <v>134853.19808</v>
      </c>
      <c r="J21" s="1">
        <v>163965.20447000003</v>
      </c>
      <c r="K21" s="1">
        <v>179120.26181999999</v>
      </c>
      <c r="L21" s="1">
        <v>189235.69328999997</v>
      </c>
      <c r="M21" s="1">
        <v>199082.00039999999</v>
      </c>
      <c r="N21" s="1">
        <v>195391.99969</v>
      </c>
      <c r="P21" t="s">
        <v>31</v>
      </c>
      <c r="R21">
        <f>Emissions!D21/Country!D21</f>
        <v>9.2544254192484061</v>
      </c>
      <c r="S21">
        <f>Emissions!E21/Country!E21</f>
        <v>7.5706892935340822</v>
      </c>
      <c r="T21">
        <f>Emissions!F21/Country!F21</f>
        <v>7.174783813894261</v>
      </c>
      <c r="U21">
        <f>Emissions!G21/Country!G21</f>
        <v>7.3486019659512944</v>
      </c>
      <c r="V21">
        <f>Emissions!H21/Country!H21</f>
        <v>6.0300015905148845</v>
      </c>
      <c r="W21">
        <f>Emissions!I21/Country!I21</f>
        <v>7.0102075516550109</v>
      </c>
      <c r="X21">
        <f>Emissions!J21/Country!J21</f>
        <v>5.2353091013427022</v>
      </c>
      <c r="Y21">
        <f>Emissions!K21/Country!K21</f>
        <v>4.7899990760903535</v>
      </c>
      <c r="Z21">
        <f>Emissions!L21/Country!L21</f>
        <v>4.5339537891089901</v>
      </c>
      <c r="AA21">
        <f>Emissions!M21/Country!M21</f>
        <v>3.7716629422676538</v>
      </c>
      <c r="AB21">
        <f>Emissions!N21/Country!N21</f>
        <v>3.3724972457432818</v>
      </c>
      <c r="AD21" t="s">
        <v>31</v>
      </c>
      <c r="AF21">
        <f>Emissions!D21/(Country!D21/R$178)</f>
        <v>7.1578266624492759</v>
      </c>
      <c r="AG21">
        <f>Emissions!E21/(Country!E21/S$178)</f>
        <v>6.0608225962242521</v>
      </c>
      <c r="AH21">
        <f>Emissions!F21/(Country!F21/T$178)</f>
        <v>5.834425132277083</v>
      </c>
      <c r="AI21">
        <f>Emissions!G21/(Country!G21/U$178)</f>
        <v>6.1212740965641395</v>
      </c>
      <c r="AJ21">
        <f>Emissions!H21/(Country!H21/V$178)</f>
        <v>5.1191397904315359</v>
      </c>
      <c r="AK21">
        <f>Emissions!I21/(Country!I21/W$178)</f>
        <v>6.1515760716628582</v>
      </c>
      <c r="AL21">
        <f>Emissions!J21/(Country!J21/X$178)</f>
        <v>4.7565072900337118</v>
      </c>
      <c r="AM21">
        <f>Emissions!K21/(Country!K21/Y$178)</f>
        <v>4.4653891954708795</v>
      </c>
      <c r="AN21">
        <f>Emissions!L21/(Country!L21/Z$178)</f>
        <v>4.4065259759635014</v>
      </c>
      <c r="AO21">
        <f>Emissions!M21/(Country!M21/AA$178)</f>
        <v>3.6689982769791278</v>
      </c>
      <c r="AP21">
        <f>Emissions!N21/(Country!N21/AB$178)</f>
        <v>3.3724972457432818</v>
      </c>
      <c r="AR21" t="s">
        <v>31</v>
      </c>
      <c r="AT21">
        <f t="shared" si="0"/>
        <v>1</v>
      </c>
      <c r="AU21">
        <f t="shared" si="1"/>
        <v>0.81806151657862003</v>
      </c>
      <c r="AV21">
        <f t="shared" si="2"/>
        <v>0.77528139121109885</v>
      </c>
      <c r="AW21">
        <f t="shared" si="3"/>
        <v>0.79406355695155706</v>
      </c>
      <c r="AX21">
        <f t="shared" si="4"/>
        <v>0.65158033236434121</v>
      </c>
      <c r="AY21">
        <f t="shared" si="5"/>
        <v>0.75749787091853205</v>
      </c>
      <c r="AZ21">
        <f t="shared" si="6"/>
        <v>0.56570871384988541</v>
      </c>
      <c r="BA21">
        <f t="shared" si="7"/>
        <v>0.5175901105786177</v>
      </c>
      <c r="BB21">
        <f t="shared" si="8"/>
        <v>0.48992277572184628</v>
      </c>
      <c r="BC21">
        <f t="shared" si="9"/>
        <v>0.40755236239982229</v>
      </c>
      <c r="BD21">
        <f t="shared" si="10"/>
        <v>0.36441994969550229</v>
      </c>
      <c r="BE21" s="6">
        <f t="shared" si="15"/>
        <v>-6.3558005030449768E-2</v>
      </c>
      <c r="BG21" s="25" t="s">
        <v>31</v>
      </c>
      <c r="BH21" s="25"/>
      <c r="BI21">
        <f t="shared" si="16"/>
        <v>1</v>
      </c>
      <c r="BJ21">
        <f t="shared" si="17"/>
        <v>0.84674062142632978</v>
      </c>
      <c r="BK21">
        <f t="shared" si="18"/>
        <v>0.81511126315549121</v>
      </c>
      <c r="BL21">
        <f t="shared" si="19"/>
        <v>0.85518613194099791</v>
      </c>
      <c r="BM21">
        <f t="shared" si="20"/>
        <v>0.71518074296030254</v>
      </c>
      <c r="BN21">
        <f t="shared" si="21"/>
        <v>0.85941953637054169</v>
      </c>
      <c r="BO21">
        <f t="shared" si="22"/>
        <v>0.66451836770326633</v>
      </c>
      <c r="BP21">
        <f t="shared" si="23"/>
        <v>0.62384707063343525</v>
      </c>
      <c r="BQ21">
        <f t="shared" si="24"/>
        <v>0.61562345440419897</v>
      </c>
      <c r="BR21">
        <f t="shared" si="25"/>
        <v>0.51258551652655759</v>
      </c>
      <c r="BS21">
        <f t="shared" si="26"/>
        <v>0.47116218438702395</v>
      </c>
      <c r="BT21" s="6">
        <f t="shared" si="27"/>
        <v>-5.2883781561297603E-2</v>
      </c>
      <c r="BV21" t="s">
        <v>74</v>
      </c>
      <c r="BY21" s="21">
        <f t="shared" si="29"/>
        <v>0.70234363117112819</v>
      </c>
      <c r="BZ21" s="21">
        <f t="shared" si="31"/>
        <v>0.82689195870131538</v>
      </c>
      <c r="CA21" s="21">
        <f t="shared" si="31"/>
        <v>0.63618548606387071</v>
      </c>
      <c r="CB21" s="21">
        <f t="shared" si="31"/>
        <v>0.74451825090646984</v>
      </c>
    </row>
    <row r="22" spans="2:81" x14ac:dyDescent="0.25">
      <c r="B22" t="s">
        <v>32</v>
      </c>
      <c r="D22" s="1">
        <v>36250.971422937961</v>
      </c>
      <c r="E22" s="1">
        <v>37286.794243793178</v>
      </c>
      <c r="F22" s="1">
        <v>37241.411717642492</v>
      </c>
      <c r="G22" s="1">
        <v>35563.540275720603</v>
      </c>
      <c r="H22" s="1">
        <v>35950.828253696454</v>
      </c>
      <c r="I22" s="1">
        <v>37472.927547584615</v>
      </c>
      <c r="J22" s="1">
        <v>40672.890988381361</v>
      </c>
      <c r="K22" s="1">
        <v>43026.562917702759</v>
      </c>
      <c r="L22" s="1">
        <v>42752.158900650102</v>
      </c>
      <c r="M22" s="1">
        <v>42681.980563548212</v>
      </c>
      <c r="N22" s="1">
        <v>39252.161004244495</v>
      </c>
      <c r="P22" t="s">
        <v>32</v>
      </c>
      <c r="R22">
        <f>Emissions!D22/Country!D22</f>
        <v>4.9165689228503346</v>
      </c>
      <c r="S22">
        <f>Emissions!E22/Country!E22</f>
        <v>4.4308729135713802</v>
      </c>
      <c r="T22">
        <f>Emissions!F22/Country!F22</f>
        <v>5.0876481351383598</v>
      </c>
      <c r="U22">
        <f>Emissions!G22/Country!G22</f>
        <v>5.1761908251002433</v>
      </c>
      <c r="V22">
        <f>Emissions!H22/Country!H22</f>
        <v>5.4242038193845215</v>
      </c>
      <c r="W22">
        <f>Emissions!I22/Country!I22</f>
        <v>4.7079154594311348</v>
      </c>
      <c r="X22">
        <f>Emissions!J22/Country!J22</f>
        <v>3.9397208550861067</v>
      </c>
      <c r="Y22">
        <f>Emissions!K22/Country!K22</f>
        <v>3.7196378505431289</v>
      </c>
      <c r="Z22">
        <f>Emissions!L22/Country!L22</f>
        <v>3.7435122838914441</v>
      </c>
      <c r="AA22">
        <f>Emissions!M22/Country!M22</f>
        <v>3.8379894792591869</v>
      </c>
      <c r="AB22">
        <f>Emissions!N22/Country!N22</f>
        <v>3.9381060187740027</v>
      </c>
      <c r="AD22" t="s">
        <v>32</v>
      </c>
      <c r="AF22">
        <f>Emissions!D22/(Country!D22/R$178)</f>
        <v>3.802715623009012</v>
      </c>
      <c r="AG22">
        <f>Emissions!E22/(Country!E22/S$178)</f>
        <v>3.5471980997169306</v>
      </c>
      <c r="AH22">
        <f>Emissions!F22/(Country!F22/T$178)</f>
        <v>4.1371981252383616</v>
      </c>
      <c r="AI22">
        <f>Emissions!G22/(Country!G22/U$178)</f>
        <v>4.3116885311473512</v>
      </c>
      <c r="AJ22">
        <f>Emissions!H22/(Country!H22/V$178)</f>
        <v>4.6048507925602475</v>
      </c>
      <c r="AK22">
        <f>Emissions!I22/(Country!I22/W$178)</f>
        <v>4.1312756967960125</v>
      </c>
      <c r="AL22">
        <f>Emissions!J22/(Country!J22/X$178)</f>
        <v>3.579408704465767</v>
      </c>
      <c r="AM22">
        <f>Emissions!K22/(Country!K22/Y$178)</f>
        <v>3.4675644827966785</v>
      </c>
      <c r="AN22">
        <f>Emissions!L22/(Country!L22/Z$178)</f>
        <v>3.6383000108935524</v>
      </c>
      <c r="AO22">
        <f>Emissions!M22/(Country!M22/AA$178)</f>
        <v>3.7335194056337517</v>
      </c>
      <c r="AP22">
        <f>Emissions!N22/(Country!N22/AB$178)</f>
        <v>3.9381060187740027</v>
      </c>
      <c r="AR22" t="s">
        <v>32</v>
      </c>
      <c r="AT22">
        <f t="shared" si="0"/>
        <v>1</v>
      </c>
      <c r="AU22">
        <f t="shared" si="1"/>
        <v>0.9012124070870593</v>
      </c>
      <c r="AV22">
        <f t="shared" si="2"/>
        <v>1.0347964637479024</v>
      </c>
      <c r="AW22">
        <f t="shared" si="3"/>
        <v>1.0528055044735132</v>
      </c>
      <c r="AX22">
        <f t="shared" si="4"/>
        <v>1.1032498281830025</v>
      </c>
      <c r="AY22">
        <f t="shared" si="5"/>
        <v>0.95756116375192901</v>
      </c>
      <c r="AZ22">
        <f t="shared" si="6"/>
        <v>0.80131508718931788</v>
      </c>
      <c r="BA22">
        <f t="shared" si="7"/>
        <v>0.75655155229405469</v>
      </c>
      <c r="BB22">
        <f t="shared" si="8"/>
        <v>0.76140746578229157</v>
      </c>
      <c r="BC22">
        <f t="shared" si="9"/>
        <v>0.78062354855266602</v>
      </c>
      <c r="BD22">
        <f t="shared" si="10"/>
        <v>0.80098663937592529</v>
      </c>
      <c r="BE22" s="6">
        <f t="shared" si="15"/>
        <v>-1.990133606240747E-2</v>
      </c>
      <c r="BG22" s="34" t="s">
        <v>32</v>
      </c>
      <c r="BH22" s="34"/>
      <c r="BI22">
        <f t="shared" si="16"/>
        <v>1</v>
      </c>
      <c r="BJ22">
        <f t="shared" si="17"/>
        <v>0.93280656545916107</v>
      </c>
      <c r="BK22">
        <f t="shared" si="18"/>
        <v>1.0879588524068178</v>
      </c>
      <c r="BL22">
        <f t="shared" si="19"/>
        <v>1.1338445886036568</v>
      </c>
      <c r="BM22">
        <f t="shared" si="20"/>
        <v>1.2109374586671096</v>
      </c>
      <c r="BN22">
        <f t="shared" si="21"/>
        <v>1.0864014315977215</v>
      </c>
      <c r="BO22">
        <f t="shared" si="22"/>
        <v>0.94127698711097763</v>
      </c>
      <c r="BP22">
        <f t="shared" si="23"/>
        <v>0.91186531588519493</v>
      </c>
      <c r="BQ22">
        <f t="shared" si="24"/>
        <v>0.95676363198956205</v>
      </c>
      <c r="BR22">
        <f t="shared" si="25"/>
        <v>0.98180347303475013</v>
      </c>
      <c r="BS22">
        <f t="shared" si="26"/>
        <v>1.0356036078390367</v>
      </c>
      <c r="BT22" s="6">
        <f t="shared" si="27"/>
        <v>3.560360783903671E-3</v>
      </c>
    </row>
    <row r="23" spans="2:81" x14ac:dyDescent="0.25">
      <c r="B23" t="s">
        <v>33</v>
      </c>
      <c r="D23" s="1">
        <v>376482.49592000007</v>
      </c>
      <c r="E23" s="1">
        <v>399697.59137999994</v>
      </c>
      <c r="F23" s="1">
        <v>380506.09930999996</v>
      </c>
      <c r="G23" s="1">
        <v>385558.69702999998</v>
      </c>
      <c r="H23" s="1">
        <v>397628.10038999992</v>
      </c>
      <c r="I23" s="1">
        <v>435913.49953000003</v>
      </c>
      <c r="J23" s="1">
        <v>465254.76528999989</v>
      </c>
      <c r="K23" s="1">
        <v>500409.34555999993</v>
      </c>
      <c r="L23" s="1">
        <v>520094.65762000001</v>
      </c>
      <c r="M23" s="1">
        <v>536514.00174999994</v>
      </c>
      <c r="N23" s="1">
        <v>424046.99896</v>
      </c>
      <c r="P23" t="s">
        <v>33</v>
      </c>
      <c r="R23">
        <f>Emissions!D23/Country!D23</f>
        <v>2.3759287384156935</v>
      </c>
      <c r="S23">
        <f>Emissions!E23/Country!E23</f>
        <v>2.165530164254664</v>
      </c>
      <c r="T23">
        <f>Emissions!F23/Country!F23</f>
        <v>2.2742432382929123</v>
      </c>
      <c r="U23">
        <f>Emissions!G23/Country!G23</f>
        <v>2.2847687829433734</v>
      </c>
      <c r="V23">
        <f>Emissions!H23/Country!H23</f>
        <v>2.2562098255756546</v>
      </c>
      <c r="W23">
        <f>Emissions!I23/Country!I23</f>
        <v>1.9823254959870915</v>
      </c>
      <c r="X23">
        <f>Emissions!J23/Country!J23</f>
        <v>1.7117152078170133</v>
      </c>
      <c r="Y23">
        <f>Emissions!K23/Country!K23</f>
        <v>1.5810104389374182</v>
      </c>
      <c r="Z23">
        <f>Emissions!L23/Country!L23</f>
        <v>1.5211700168053759</v>
      </c>
      <c r="AA23">
        <f>Emissions!M23/Country!M23</f>
        <v>1.5481650773531426</v>
      </c>
      <c r="AB23">
        <f>Emissions!N23/Country!N23</f>
        <v>1.4685341203853695</v>
      </c>
      <c r="AD23" t="s">
        <v>33</v>
      </c>
      <c r="AF23">
        <f>Emissions!D23/(Country!D23/R$178)</f>
        <v>1.837659854769514</v>
      </c>
      <c r="AG23">
        <f>Emissions!E23/(Country!E23/S$178)</f>
        <v>1.7336458601635512</v>
      </c>
      <c r="AH23">
        <f>Emissions!F23/(Country!F23/T$178)</f>
        <v>1.8493800301984871</v>
      </c>
      <c r="AI23">
        <f>Emissions!G23/(Country!G23/U$178)</f>
        <v>1.9031777789122866</v>
      </c>
      <c r="AJ23">
        <f>Emissions!H23/(Country!H23/V$178)</f>
        <v>1.9153980841123992</v>
      </c>
      <c r="AK23">
        <f>Emissions!I23/(Country!I23/W$178)</f>
        <v>1.7395242576637362</v>
      </c>
      <c r="AL23">
        <f>Emissions!J23/(Country!J23/X$178)</f>
        <v>1.555168129873185</v>
      </c>
      <c r="AM23">
        <f>Emissions!K23/(Country!K23/Y$178)</f>
        <v>1.4738681197659278</v>
      </c>
      <c r="AN23">
        <f>Emissions!L23/(Country!L23/Z$178)</f>
        <v>1.4784171839181912</v>
      </c>
      <c r="AO23">
        <f>Emissions!M23/(Country!M23/AA$178)</f>
        <v>1.5060240239475899</v>
      </c>
      <c r="AP23">
        <f>Emissions!N23/(Country!N23/AB$178)</f>
        <v>1.4685341203853695</v>
      </c>
      <c r="AR23" t="s">
        <v>33</v>
      </c>
      <c r="AT23">
        <f t="shared" si="0"/>
        <v>1</v>
      </c>
      <c r="AU23">
        <f t="shared" si="1"/>
        <v>0.91144575560741503</v>
      </c>
      <c r="AV23">
        <f t="shared" si="2"/>
        <v>0.95720178872427519</v>
      </c>
      <c r="AW23">
        <f t="shared" si="3"/>
        <v>0.96163186462692185</v>
      </c>
      <c r="AX23">
        <f t="shared" si="4"/>
        <v>0.9496117409144732</v>
      </c>
      <c r="AY23">
        <f t="shared" si="5"/>
        <v>0.83433710108196979</v>
      </c>
      <c r="AZ23">
        <f t="shared" si="6"/>
        <v>0.720440466138901</v>
      </c>
      <c r="BA23">
        <f t="shared" si="7"/>
        <v>0.66542839159042322</v>
      </c>
      <c r="BB23">
        <f t="shared" si="8"/>
        <v>0.6402422733519002</v>
      </c>
      <c r="BC23">
        <f t="shared" si="9"/>
        <v>0.65160417159038331</v>
      </c>
      <c r="BD23">
        <f t="shared" si="10"/>
        <v>0.61808845385009781</v>
      </c>
      <c r="BE23" s="6">
        <f t="shared" si="15"/>
        <v>-3.8191154614990216E-2</v>
      </c>
      <c r="BG23" s="34" t="s">
        <v>33</v>
      </c>
      <c r="BH23" s="34"/>
      <c r="BI23">
        <f t="shared" si="16"/>
        <v>1</v>
      </c>
      <c r="BJ23">
        <f t="shared" si="17"/>
        <v>0.94339866850984311</v>
      </c>
      <c r="BK23">
        <f t="shared" si="18"/>
        <v>1.0063777719247413</v>
      </c>
      <c r="BL23">
        <f t="shared" si="19"/>
        <v>1.0356529114856188</v>
      </c>
      <c r="BM23">
        <f t="shared" si="20"/>
        <v>1.0423028392012381</v>
      </c>
      <c r="BN23">
        <f t="shared" si="21"/>
        <v>0.94659751811464243</v>
      </c>
      <c r="BO23">
        <f t="shared" si="22"/>
        <v>0.84627638016734053</v>
      </c>
      <c r="BP23">
        <f t="shared" si="23"/>
        <v>0.8020353254932403</v>
      </c>
      <c r="BQ23">
        <f t="shared" si="24"/>
        <v>0.80451079130942849</v>
      </c>
      <c r="BR23">
        <f t="shared" si="25"/>
        <v>0.81953361501521238</v>
      </c>
      <c r="BS23">
        <f t="shared" si="26"/>
        <v>0.79913272120185619</v>
      </c>
      <c r="BT23" s="6">
        <f t="shared" si="27"/>
        <v>-2.008672787981438E-2</v>
      </c>
      <c r="BV23" t="s">
        <v>77</v>
      </c>
      <c r="BX23" t="s">
        <v>80</v>
      </c>
    </row>
    <row r="24" spans="2:81" x14ac:dyDescent="0.25">
      <c r="B24" t="s">
        <v>34</v>
      </c>
      <c r="D24" s="1">
        <v>172473.24379832196</v>
      </c>
      <c r="E24" s="1">
        <v>173535.7866252118</v>
      </c>
      <c r="F24" s="1">
        <v>167040.92056943386</v>
      </c>
      <c r="G24" s="1">
        <v>170180.66066137078</v>
      </c>
      <c r="H24" s="1">
        <v>182769.78623639356</v>
      </c>
      <c r="I24" s="1">
        <v>197266.54493569612</v>
      </c>
      <c r="J24" s="1">
        <v>208720.66721759085</v>
      </c>
      <c r="K24" s="1">
        <v>222574.16851348247</v>
      </c>
      <c r="L24" s="1">
        <v>206937.7558403135</v>
      </c>
      <c r="M24" s="1">
        <v>188138.6427505663</v>
      </c>
      <c r="N24" s="1">
        <v>161202.98679095865</v>
      </c>
      <c r="P24" t="s">
        <v>34</v>
      </c>
      <c r="R24">
        <f>Emissions!D24/Country!D24</f>
        <v>13.108320083400695</v>
      </c>
      <c r="S24">
        <f>Emissions!E24/Country!E24</f>
        <v>12.106331456225226</v>
      </c>
      <c r="T24">
        <f>Emissions!F24/Country!F24</f>
        <v>12.734587787634712</v>
      </c>
      <c r="U24">
        <f>Emissions!G24/Country!G24</f>
        <v>12.771404993879433</v>
      </c>
      <c r="V24">
        <f>Emissions!H24/Country!H24</f>
        <v>11.913025183847411</v>
      </c>
      <c r="W24">
        <f>Emissions!I24/Country!I24</f>
        <v>10.463492052667249</v>
      </c>
      <c r="X24">
        <f>Emissions!J24/Country!J24</f>
        <v>8.824302205601823</v>
      </c>
      <c r="Y24">
        <f>Emissions!K24/Country!K24</f>
        <v>8.1534786657000371</v>
      </c>
      <c r="Z24">
        <f>Emissions!L24/Country!L24</f>
        <v>8.7695632299742599</v>
      </c>
      <c r="AA24">
        <f>Emissions!M24/Country!M24</f>
        <v>9.6078872431021107</v>
      </c>
      <c r="AB24">
        <f>Emissions!N24/Country!N24</f>
        <v>10.26106371192698</v>
      </c>
      <c r="AD24" t="s">
        <v>34</v>
      </c>
      <c r="AF24">
        <f>Emissions!D24/(Country!D24/R$178)</f>
        <v>10.138617876560177</v>
      </c>
      <c r="AG24">
        <f>Emissions!E24/(Country!E24/S$178)</f>
        <v>9.6918952029820176</v>
      </c>
      <c r="AH24">
        <f>Emissions!F24/(Country!F24/T$178)</f>
        <v>10.355573208140676</v>
      </c>
      <c r="AI24">
        <f>Emissions!G24/(Country!G24/U$178)</f>
        <v>10.638386856164935</v>
      </c>
      <c r="AJ24">
        <f>Emissions!H24/(Country!H24/V$178)</f>
        <v>10.113503342847205</v>
      </c>
      <c r="AK24">
        <f>Emissions!I24/(Country!I24/W$178)</f>
        <v>9.1818918146048603</v>
      </c>
      <c r="AL24">
        <f>Emissions!J24/(Country!J24/X$178)</f>
        <v>8.017264493445257</v>
      </c>
      <c r="AM24">
        <f>Emissions!K24/(Country!K24/Y$178)</f>
        <v>7.6009316413138492</v>
      </c>
      <c r="AN24">
        <f>Emissions!L24/(Country!L24/Z$178)</f>
        <v>8.5230926401502014</v>
      </c>
      <c r="AO24">
        <f>Emissions!M24/(Country!M24/AA$178)</f>
        <v>9.346360552344871</v>
      </c>
      <c r="AP24">
        <f>Emissions!N24/(Country!N24/AB$178)</f>
        <v>10.26106371192698</v>
      </c>
      <c r="AR24" t="s">
        <v>34</v>
      </c>
      <c r="AT24">
        <f t="shared" si="0"/>
        <v>1</v>
      </c>
      <c r="AU24">
        <f t="shared" si="1"/>
        <v>0.92356086662513637</v>
      </c>
      <c r="AV24">
        <f t="shared" si="2"/>
        <v>0.97148892509580642</v>
      </c>
      <c r="AW24">
        <f t="shared" si="3"/>
        <v>0.97429761499737066</v>
      </c>
      <c r="AX24">
        <f t="shared" si="4"/>
        <v>0.90881402865139771</v>
      </c>
      <c r="AY24">
        <f t="shared" si="5"/>
        <v>0.79823287698912382</v>
      </c>
      <c r="AZ24">
        <f t="shared" si="6"/>
        <v>0.67318330262442994</v>
      </c>
      <c r="BA24">
        <f t="shared" si="7"/>
        <v>0.62200790138050843</v>
      </c>
      <c r="BB24">
        <f t="shared" si="8"/>
        <v>0.6690074070650226</v>
      </c>
      <c r="BC24">
        <f t="shared" si="9"/>
        <v>0.73296098828626821</v>
      </c>
      <c r="BD24">
        <f t="shared" si="10"/>
        <v>0.78279013989906698</v>
      </c>
      <c r="BE24" s="6">
        <f t="shared" si="15"/>
        <v>-2.1720986010093302E-2</v>
      </c>
      <c r="BG24" s="34" t="s">
        <v>34</v>
      </c>
      <c r="BH24" s="34"/>
      <c r="BI24">
        <f t="shared" si="16"/>
        <v>1</v>
      </c>
      <c r="BJ24">
        <f t="shared" si="17"/>
        <v>0.95593850374704881</v>
      </c>
      <c r="BK24">
        <f t="shared" si="18"/>
        <v>1.0213989060660906</v>
      </c>
      <c r="BL24">
        <f t="shared" si="19"/>
        <v>1.0492936005370308</v>
      </c>
      <c r="BM24">
        <f t="shared" si="20"/>
        <v>0.99752288388627053</v>
      </c>
      <c r="BN24">
        <f t="shared" si="21"/>
        <v>0.90563545508829113</v>
      </c>
      <c r="BO24">
        <f t="shared" si="22"/>
        <v>0.79076503237987195</v>
      </c>
      <c r="BP24">
        <f t="shared" si="23"/>
        <v>0.74970096850051993</v>
      </c>
      <c r="BQ24">
        <f t="shared" si="24"/>
        <v>0.84065626537272253</v>
      </c>
      <c r="BR24">
        <f t="shared" si="25"/>
        <v>0.92185746283554548</v>
      </c>
      <c r="BS24">
        <f t="shared" si="26"/>
        <v>1.0120771723382425</v>
      </c>
      <c r="BT24" s="6">
        <f t="shared" si="27"/>
        <v>1.2077172338242459E-3</v>
      </c>
      <c r="BX24" t="s">
        <v>78</v>
      </c>
      <c r="BZ24" s="21">
        <v>0.01</v>
      </c>
      <c r="CA24" t="s">
        <v>79</v>
      </c>
    </row>
    <row r="25" spans="2:81" x14ac:dyDescent="0.25">
      <c r="B25" t="s">
        <v>35</v>
      </c>
      <c r="D25" s="1">
        <v>118263.21709495806</v>
      </c>
      <c r="E25" s="1">
        <v>129107.74797191417</v>
      </c>
      <c r="F25" s="1">
        <v>129084.68457736459</v>
      </c>
      <c r="G25" s="1">
        <v>137943.31615088845</v>
      </c>
      <c r="H25" s="1">
        <v>145553.99781221859</v>
      </c>
      <c r="I25" s="1">
        <v>158473.14394568544</v>
      </c>
      <c r="J25" s="1">
        <v>168268.7914561246</v>
      </c>
      <c r="K25" s="1">
        <v>176851.86844295892</v>
      </c>
      <c r="L25" s="1">
        <v>175476.06176978449</v>
      </c>
      <c r="M25" s="1">
        <v>175836.47913836857</v>
      </c>
      <c r="N25" s="1">
        <v>164494.07240124574</v>
      </c>
      <c r="P25" t="s">
        <v>35</v>
      </c>
      <c r="R25">
        <f>Emissions!D25/Country!D25</f>
        <v>13.072898780554716</v>
      </c>
      <c r="S25">
        <f>Emissions!E25/Country!E25</f>
        <v>11.990274829281097</v>
      </c>
      <c r="T25">
        <f>Emissions!F25/Country!F25</f>
        <v>12.688460032326397</v>
      </c>
      <c r="U25">
        <f>Emissions!G25/Country!G25</f>
        <v>12.272764365496037</v>
      </c>
      <c r="V25">
        <f>Emissions!H25/Country!H25</f>
        <v>12.155555594209279</v>
      </c>
      <c r="W25">
        <f>Emissions!I25/Country!I25</f>
        <v>10.654026738127111</v>
      </c>
      <c r="X25">
        <f>Emissions!J25/Country!J25</f>
        <v>9.3564651794981071</v>
      </c>
      <c r="Y25">
        <f>Emissions!K25/Country!K25</f>
        <v>9.0374884411225107</v>
      </c>
      <c r="Z25">
        <f>Emissions!L25/Country!L25</f>
        <v>9.1083461796688976</v>
      </c>
      <c r="AA25">
        <f>Emissions!M25/Country!M25</f>
        <v>9.7505895708535633</v>
      </c>
      <c r="AB25">
        <f>Emissions!N25/Country!N25</f>
        <v>10.345702964069547</v>
      </c>
      <c r="AD25" t="s">
        <v>35</v>
      </c>
      <c r="AF25">
        <f>Emissions!D25/(Country!D25/R$178)</f>
        <v>10.111221303089254</v>
      </c>
      <c r="AG25">
        <f>Emissions!E25/(Country!E25/S$178)</f>
        <v>9.5989844256733647</v>
      </c>
      <c r="AH25">
        <f>Emissions!F25/(Country!F25/T$178)</f>
        <v>10.318062818720275</v>
      </c>
      <c r="AI25">
        <f>Emissions!G25/(Country!G25/U$178)</f>
        <v>10.223026767788914</v>
      </c>
      <c r="AJ25">
        <f>Emissions!H25/(Country!H25/V$178)</f>
        <v>10.319398325698629</v>
      </c>
      <c r="AK25">
        <f>Emissions!I25/(Country!I25/W$178)</f>
        <v>9.3490892339765583</v>
      </c>
      <c r="AL25">
        <f>Emissions!J25/(Country!J25/X$178)</f>
        <v>8.5007578299083342</v>
      </c>
      <c r="AM25">
        <f>Emissions!K25/(Country!K25/Y$178)</f>
        <v>8.425033616524269</v>
      </c>
      <c r="AN25">
        <f>Emissions!L25/(Country!L25/Z$178)</f>
        <v>8.8523540171913506</v>
      </c>
      <c r="AO25">
        <f>Emissions!M25/(Country!M25/AA$178)</f>
        <v>9.4851785227349286</v>
      </c>
      <c r="AP25">
        <f>Emissions!N25/(Country!N25/AB$178)</f>
        <v>10.345702964069547</v>
      </c>
      <c r="AR25" t="s">
        <v>35</v>
      </c>
      <c r="AT25">
        <f t="shared" si="0"/>
        <v>1</v>
      </c>
      <c r="AU25">
        <f t="shared" si="1"/>
        <v>0.91718562428679029</v>
      </c>
      <c r="AV25">
        <f t="shared" si="2"/>
        <v>0.97059269296874284</v>
      </c>
      <c r="AW25">
        <f t="shared" si="3"/>
        <v>0.93879441518748397</v>
      </c>
      <c r="AX25">
        <f t="shared" si="4"/>
        <v>0.92982863236806057</v>
      </c>
      <c r="AY25">
        <f t="shared" si="5"/>
        <v>0.81497049101110186</v>
      </c>
      <c r="AZ25">
        <f t="shared" si="6"/>
        <v>0.71571465032800385</v>
      </c>
      <c r="BA25">
        <f t="shared" si="7"/>
        <v>0.69131480269435908</v>
      </c>
      <c r="BB25">
        <f t="shared" si="8"/>
        <v>0.6967350036563511</v>
      </c>
      <c r="BC25">
        <f t="shared" si="9"/>
        <v>0.7458628521898355</v>
      </c>
      <c r="BD25">
        <f t="shared" si="10"/>
        <v>0.79138553259956879</v>
      </c>
      <c r="BE25" s="6">
        <f t="shared" si="15"/>
        <v>-2.0861446740043123E-2</v>
      </c>
      <c r="BG25" s="34" t="s">
        <v>35</v>
      </c>
      <c r="BH25" s="34"/>
      <c r="BI25">
        <f t="shared" si="16"/>
        <v>1</v>
      </c>
      <c r="BJ25">
        <f t="shared" si="17"/>
        <v>0.94933976202663206</v>
      </c>
      <c r="BK25">
        <f t="shared" si="18"/>
        <v>1.0204566302557165</v>
      </c>
      <c r="BL25">
        <f t="shared" si="19"/>
        <v>1.0110575628154337</v>
      </c>
      <c r="BM25">
        <f t="shared" si="20"/>
        <v>1.0205887119240256</v>
      </c>
      <c r="BN25">
        <f t="shared" si="21"/>
        <v>0.92462512230052341</v>
      </c>
      <c r="BO25">
        <f t="shared" si="22"/>
        <v>0.84072512855703407</v>
      </c>
      <c r="BP25">
        <f t="shared" si="23"/>
        <v>0.83323600225723393</v>
      </c>
      <c r="BQ25">
        <f t="shared" si="24"/>
        <v>0.87549799889027402</v>
      </c>
      <c r="BR25">
        <f t="shared" si="25"/>
        <v>0.93808435582721827</v>
      </c>
      <c r="BS25">
        <f t="shared" si="26"/>
        <v>1.0231902412133589</v>
      </c>
      <c r="BT25" s="6">
        <f t="shared" si="27"/>
        <v>2.3190241213358886E-3</v>
      </c>
    </row>
    <row r="26" spans="2:81" x14ac:dyDescent="0.25">
      <c r="B26" t="s">
        <v>36</v>
      </c>
      <c r="D26" s="1">
        <v>172254.34746523466</v>
      </c>
      <c r="E26" s="1">
        <v>176462.6741225248</v>
      </c>
      <c r="F26" s="1">
        <v>177101.65479903971</v>
      </c>
      <c r="G26" s="1">
        <v>178255.42558858191</v>
      </c>
      <c r="H26" s="1">
        <v>185428.99003463727</v>
      </c>
      <c r="I26" s="1">
        <v>197052.59925836409</v>
      </c>
      <c r="J26" s="1">
        <v>214998.41593208068</v>
      </c>
      <c r="K26" s="1">
        <v>230673.62674894361</v>
      </c>
      <c r="L26" s="1">
        <v>241337.18445374601</v>
      </c>
      <c r="M26" s="1">
        <v>252683.24459595757</v>
      </c>
      <c r="N26" s="1">
        <v>199225.33288687418</v>
      </c>
      <c r="P26" t="s">
        <v>36</v>
      </c>
      <c r="R26">
        <f>Emissions!D26/Country!D26</f>
        <v>14.64076393699597</v>
      </c>
      <c r="S26">
        <f>Emissions!E26/Country!E26</f>
        <v>14.827532211685956</v>
      </c>
      <c r="T26">
        <f>Emissions!F26/Country!F26</f>
        <v>13.49266333512613</v>
      </c>
      <c r="U26">
        <f>Emissions!G26/Country!G26</f>
        <v>14.597444979622779</v>
      </c>
      <c r="V26">
        <f>Emissions!H26/Country!H26</f>
        <v>13.365373753867903</v>
      </c>
      <c r="W26">
        <f>Emissions!I26/Country!I26</f>
        <v>14.214569417380192</v>
      </c>
      <c r="X26">
        <f>Emissions!J26/Country!J26</f>
        <v>14.230249610380298</v>
      </c>
      <c r="Y26">
        <f>Emissions!K26/Country!K26</f>
        <v>13.694197141646988</v>
      </c>
      <c r="Z26">
        <f>Emissions!L26/Country!L26</f>
        <v>13.089114830061142</v>
      </c>
      <c r="AA26">
        <f>Emissions!M26/Country!M26</f>
        <v>12.463461390585488</v>
      </c>
      <c r="AB26">
        <f>Emissions!N26/Country!N26</f>
        <v>14.855121805388796</v>
      </c>
      <c r="AD26" t="s">
        <v>36</v>
      </c>
      <c r="AF26">
        <f>Emissions!D26/(Country!D26/R$178)</f>
        <v>11.323885138118769</v>
      </c>
      <c r="AG26">
        <f>Emissions!E26/(Country!E26/S$178)</f>
        <v>11.870391029200229</v>
      </c>
      <c r="AH26">
        <f>Emissions!F26/(Country!F26/T$178)</f>
        <v>10.972028719717684</v>
      </c>
      <c r="AI26">
        <f>Emissions!G26/(Country!G26/U$178)</f>
        <v>12.15945049735973</v>
      </c>
      <c r="AJ26">
        <f>Emissions!H26/(Country!H26/V$178)</f>
        <v>11.346467421341487</v>
      </c>
      <c r="AK26">
        <f>Emissions!I26/(Country!I26/W$178)</f>
        <v>12.473525848218692</v>
      </c>
      <c r="AL26">
        <f>Emissions!J26/(Country!J26/X$178)</f>
        <v>12.928804145186719</v>
      </c>
      <c r="AM26">
        <f>Emissions!K26/(Country!K26/Y$178)</f>
        <v>12.766165292639233</v>
      </c>
      <c r="AN26">
        <f>Emissions!L26/(Country!L26/Z$178)</f>
        <v>12.721242249883685</v>
      </c>
      <c r="AO26">
        <f>Emissions!M26/(Country!M26/AA$178)</f>
        <v>12.124205971533751</v>
      </c>
      <c r="AP26">
        <f>Emissions!N26/(Country!N26/AB$178)</f>
        <v>14.855121805388796</v>
      </c>
      <c r="AR26" t="s">
        <v>36</v>
      </c>
      <c r="AT26">
        <f t="shared" si="0"/>
        <v>1</v>
      </c>
      <c r="AU26">
        <f t="shared" si="1"/>
        <v>1.0127567301469862</v>
      </c>
      <c r="AV26">
        <f t="shared" si="2"/>
        <v>0.92158191971330894</v>
      </c>
      <c r="AW26">
        <f t="shared" si="3"/>
        <v>0.9970412092183436</v>
      </c>
      <c r="AX26">
        <f t="shared" si="4"/>
        <v>0.91288772986051203</v>
      </c>
      <c r="AY26">
        <f t="shared" si="5"/>
        <v>0.97088987149510542</v>
      </c>
      <c r="AZ26">
        <f t="shared" si="6"/>
        <v>0.97196086704339668</v>
      </c>
      <c r="BA26">
        <f t="shared" si="7"/>
        <v>0.93534717181272975</v>
      </c>
      <c r="BB26">
        <f t="shared" si="8"/>
        <v>0.89401856941262858</v>
      </c>
      <c r="BC26">
        <f t="shared" si="9"/>
        <v>0.85128490864410267</v>
      </c>
      <c r="BD26">
        <f t="shared" si="10"/>
        <v>1.0146411669032627</v>
      </c>
      <c r="BE26" s="6">
        <f t="shared" si="15"/>
        <v>1.464116690326267E-3</v>
      </c>
      <c r="BG26" s="32" t="s">
        <v>36</v>
      </c>
      <c r="BH26" s="32"/>
      <c r="BI26">
        <f t="shared" si="16"/>
        <v>1</v>
      </c>
      <c r="BJ26">
        <f t="shared" si="17"/>
        <v>1.0482613417935331</v>
      </c>
      <c r="BK26">
        <f t="shared" si="18"/>
        <v>0.96892794177003305</v>
      </c>
      <c r="BL26">
        <f t="shared" si="19"/>
        <v>1.0737878695385437</v>
      </c>
      <c r="BM26">
        <f t="shared" si="20"/>
        <v>1.0019942169094158</v>
      </c>
      <c r="BN26">
        <f t="shared" si="21"/>
        <v>1.1015235227201283</v>
      </c>
      <c r="BO26">
        <f t="shared" si="22"/>
        <v>1.1417286547410683</v>
      </c>
      <c r="BP26">
        <f t="shared" si="23"/>
        <v>1.1273661942812738</v>
      </c>
      <c r="BQ26">
        <f t="shared" si="24"/>
        <v>1.1233990891572272</v>
      </c>
      <c r="BR26">
        <f t="shared" si="25"/>
        <v>1.0706754637346965</v>
      </c>
      <c r="BS26">
        <f t="shared" si="26"/>
        <v>1.3118396755353057</v>
      </c>
      <c r="BT26" s="6">
        <f t="shared" si="27"/>
        <v>3.1183967553530569E-2</v>
      </c>
      <c r="BZ26" t="s">
        <v>82</v>
      </c>
      <c r="CA26" t="s">
        <v>83</v>
      </c>
      <c r="CC26" s="46" t="s">
        <v>84</v>
      </c>
    </row>
    <row r="27" spans="2:81" x14ac:dyDescent="0.25">
      <c r="B27" t="s">
        <v>37</v>
      </c>
      <c r="D27" s="1">
        <v>5901.7273342432791</v>
      </c>
      <c r="E27" s="1">
        <v>5041.9318117555204</v>
      </c>
      <c r="F27" s="1">
        <v>5543.4801551755118</v>
      </c>
      <c r="G27" s="1">
        <v>5079.159051827829</v>
      </c>
      <c r="H27" s="1">
        <v>4371.6363056886885</v>
      </c>
      <c r="I27" s="1">
        <v>5004.7854420637877</v>
      </c>
      <c r="J27" s="1">
        <v>4419.5841029700077</v>
      </c>
      <c r="K27" s="1">
        <v>4031.0729460284442</v>
      </c>
      <c r="L27" s="1">
        <v>4188.4070370220725</v>
      </c>
      <c r="M27" s="1">
        <v>4357.5392516575048</v>
      </c>
      <c r="N27" s="1">
        <v>5115.3390841489982</v>
      </c>
      <c r="P27" t="s">
        <v>37</v>
      </c>
      <c r="R27">
        <f>Emissions!D27/Country!D27</f>
        <v>124.52382047635834</v>
      </c>
      <c r="S27">
        <f>Emissions!E27/Country!E27</f>
        <v>144.7711400302471</v>
      </c>
      <c r="T27">
        <f>Emissions!F27/Country!F27</f>
        <v>125.36421008751336</v>
      </c>
      <c r="U27">
        <f>Emissions!G27/Country!G27</f>
        <v>130.92109030946139</v>
      </c>
      <c r="V27">
        <f>Emissions!H27/Country!H27</f>
        <v>151.10503781216076</v>
      </c>
      <c r="W27">
        <f>Emissions!I27/Country!I27</f>
        <v>148.64573823990929</v>
      </c>
      <c r="X27">
        <f>Emissions!J27/Country!J27</f>
        <v>171.53637042019562</v>
      </c>
      <c r="Y27">
        <f>Emissions!K27/Country!K27</f>
        <v>190.13769701710706</v>
      </c>
      <c r="Z27">
        <f>Emissions!L27/Country!L27</f>
        <v>182.99532965419721</v>
      </c>
      <c r="AA27">
        <f>Emissions!M27/Country!M27</f>
        <v>197.12205072872857</v>
      </c>
      <c r="AB27">
        <f>Emissions!N27/Country!N27</f>
        <v>156.17023653711709</v>
      </c>
      <c r="AD27" t="s">
        <v>37</v>
      </c>
      <c r="AF27">
        <f>Emissions!D27/(Country!D27/R$178)</f>
        <v>96.312832178846705</v>
      </c>
      <c r="AG27">
        <f>Emissions!E27/(Country!E27/S$178)</f>
        <v>115.89858766570406</v>
      </c>
      <c r="AH27">
        <f>Emissions!F27/(Country!F27/T$178)</f>
        <v>101.94426995921631</v>
      </c>
      <c r="AI27">
        <f>Emissions!G27/(Country!G27/U$178)</f>
        <v>109.05528459949682</v>
      </c>
      <c r="AJ27">
        <f>Emissions!H27/(Country!H27/V$178)</f>
        <v>128.27986858505034</v>
      </c>
      <c r="AK27">
        <f>Emissions!I27/(Country!I27/W$178)</f>
        <v>130.43915743912726</v>
      </c>
      <c r="AL27">
        <f>Emissions!J27/(Country!J27/X$178)</f>
        <v>155.84829484095332</v>
      </c>
      <c r="AM27">
        <f>Emissions!K27/(Country!K27/Y$178)</f>
        <v>177.25239700983406</v>
      </c>
      <c r="AN27">
        <f>Emissions!L27/(Country!L27/Z$178)</f>
        <v>177.85220386193924</v>
      </c>
      <c r="AO27">
        <f>Emissions!M27/(Country!M27/AA$178)</f>
        <v>191.75638850789255</v>
      </c>
      <c r="AP27">
        <f>Emissions!N27/(Country!N27/AB$178)</f>
        <v>156.17023653711709</v>
      </c>
      <c r="AR27" t="s">
        <v>37</v>
      </c>
      <c r="AT27">
        <f t="shared" si="0"/>
        <v>1</v>
      </c>
      <c r="AU27">
        <f t="shared" si="1"/>
        <v>1.1625979629956249</v>
      </c>
      <c r="AV27">
        <f t="shared" si="2"/>
        <v>1.0067488261116642</v>
      </c>
      <c r="AW27">
        <f t="shared" si="3"/>
        <v>1.0513738641219863</v>
      </c>
      <c r="AX27">
        <f t="shared" si="4"/>
        <v>1.2134629120285387</v>
      </c>
      <c r="AY27">
        <f t="shared" si="5"/>
        <v>1.1937132804894197</v>
      </c>
      <c r="AZ27">
        <f t="shared" si="6"/>
        <v>1.3775386087898172</v>
      </c>
      <c r="BA27">
        <f t="shared" si="7"/>
        <v>1.5269182738671749</v>
      </c>
      <c r="BB27">
        <f t="shared" si="8"/>
        <v>1.4695608354623209</v>
      </c>
      <c r="BC27">
        <f t="shared" si="9"/>
        <v>1.5830067691036951</v>
      </c>
      <c r="BD27">
        <f t="shared" si="10"/>
        <v>1.2541394565288577</v>
      </c>
      <c r="BE27" s="6">
        <f t="shared" si="15"/>
        <v>2.5413945652885774E-2</v>
      </c>
      <c r="BG27" s="32" t="s">
        <v>37</v>
      </c>
      <c r="BH27" s="32"/>
      <c r="BI27">
        <f t="shared" si="16"/>
        <v>1</v>
      </c>
      <c r="BJ27">
        <f t="shared" si="17"/>
        <v>1.2033556177694771</v>
      </c>
      <c r="BK27">
        <f t="shared" si="18"/>
        <v>1.0584702749672275</v>
      </c>
      <c r="BL27">
        <f t="shared" si="19"/>
        <v>1.1323027485785924</v>
      </c>
      <c r="BM27">
        <f t="shared" si="20"/>
        <v>1.331908383161684</v>
      </c>
      <c r="BN27">
        <f t="shared" si="21"/>
        <v>1.3543279175604572</v>
      </c>
      <c r="BO27">
        <f t="shared" si="22"/>
        <v>1.6181467340878639</v>
      </c>
      <c r="BP27">
        <f t="shared" si="23"/>
        <v>1.840381940806058</v>
      </c>
      <c r="BQ27">
        <f t="shared" si="24"/>
        <v>1.8466096348582004</v>
      </c>
      <c r="BR27">
        <f t="shared" si="25"/>
        <v>1.9909744544923498</v>
      </c>
      <c r="BS27">
        <f t="shared" si="26"/>
        <v>1.6214894007801479</v>
      </c>
      <c r="BT27" s="6">
        <f t="shared" si="27"/>
        <v>6.2148940078014789E-2</v>
      </c>
      <c r="CC27" t="s">
        <v>85</v>
      </c>
    </row>
    <row r="28" spans="2:81" x14ac:dyDescent="0.25">
      <c r="B28" t="s">
        <v>38</v>
      </c>
      <c r="D28" s="1">
        <v>30442.467264939762</v>
      </c>
      <c r="E28" s="1">
        <v>30172.070407540901</v>
      </c>
      <c r="F28" s="1">
        <v>24839.131429857054</v>
      </c>
      <c r="G28" s="1">
        <v>21979.162150930857</v>
      </c>
      <c r="H28" s="1">
        <v>32977.973798531115</v>
      </c>
      <c r="I28" s="1">
        <v>29582.003744973554</v>
      </c>
      <c r="J28" s="1">
        <v>28563.503326261605</v>
      </c>
      <c r="K28" s="1">
        <v>30977.294849165457</v>
      </c>
      <c r="L28" s="1">
        <v>32607.284231320053</v>
      </c>
      <c r="M28" s="1">
        <v>35049.530597519421</v>
      </c>
      <c r="N28" s="1">
        <v>28973.138928082426</v>
      </c>
      <c r="P28" t="s">
        <v>38</v>
      </c>
      <c r="R28">
        <f>Emissions!D28/Country!D28</f>
        <v>103.61280834241828</v>
      </c>
      <c r="S28">
        <f>Emissions!E28/Country!E28</f>
        <v>94.651553761660821</v>
      </c>
      <c r="T28">
        <f>Emissions!F28/Country!F28</f>
        <v>110.31148136555134</v>
      </c>
      <c r="U28">
        <f>Emissions!G28/Country!G28</f>
        <v>105.93502658102143</v>
      </c>
      <c r="V28">
        <f>Emissions!H28/Country!H28</f>
        <v>71.898497215376722</v>
      </c>
      <c r="W28">
        <f>Emissions!I28/Country!I28</f>
        <v>71.714970787778441</v>
      </c>
      <c r="X28">
        <f>Emissions!J28/Country!J28</f>
        <v>80.536287963527229</v>
      </c>
      <c r="Y28">
        <f>Emissions!K28/Country!K28</f>
        <v>70.322668955214226</v>
      </c>
      <c r="Z28">
        <f>Emissions!L28/Country!L28</f>
        <v>66.807343885251129</v>
      </c>
      <c r="AA28">
        <f>Emissions!M28/Country!M28</f>
        <v>71.989840940918981</v>
      </c>
      <c r="AB28">
        <f>Emissions!N28/Country!N28</f>
        <v>78.570676467342068</v>
      </c>
      <c r="AD28" t="s">
        <v>38</v>
      </c>
      <c r="AF28">
        <f>Emissions!D28/(Country!D28/R$178)</f>
        <v>80.139229452544498</v>
      </c>
      <c r="AG28">
        <f>Emissions!E28/(Country!E28/S$178)</f>
        <v>75.774642646655849</v>
      </c>
      <c r="AH28">
        <f>Emissions!F28/(Country!F28/T$178)</f>
        <v>89.703619781758775</v>
      </c>
      <c r="AI28">
        <f>Emissions!G28/(Country!G28/U$178)</f>
        <v>88.242272085734825</v>
      </c>
      <c r="AJ28">
        <f>Emissions!H28/(Country!H28/V$178)</f>
        <v>61.037870793668979</v>
      </c>
      <c r="AK28">
        <f>Emissions!I28/(Country!I28/W$178)</f>
        <v>62.931103683791378</v>
      </c>
      <c r="AL28">
        <f>Emissions!J28/(Country!J28/X$178)</f>
        <v>73.170739949724279</v>
      </c>
      <c r="AM28">
        <f>Emissions!K28/(Country!K28/Y$178)</f>
        <v>65.557024367026372</v>
      </c>
      <c r="AN28">
        <f>Emissions!L28/(Country!L28/Z$178)</f>
        <v>64.929708133028527</v>
      </c>
      <c r="AO28">
        <f>Emissions!M28/(Country!M28/AA$178)</f>
        <v>70.030277470507158</v>
      </c>
      <c r="AP28">
        <f>Emissions!N28/(Country!N28/AB$178)</f>
        <v>78.570676467342068</v>
      </c>
      <c r="AR28" t="s">
        <v>38</v>
      </c>
      <c r="AT28">
        <f t="shared" si="0"/>
        <v>1</v>
      </c>
      <c r="AU28">
        <f t="shared" si="1"/>
        <v>0.91351209638925701</v>
      </c>
      <c r="AV28">
        <f t="shared" si="2"/>
        <v>1.0646510130388067</v>
      </c>
      <c r="AW28">
        <f t="shared" si="3"/>
        <v>1.0224124630511773</v>
      </c>
      <c r="AX28">
        <f t="shared" si="4"/>
        <v>0.6939151478045793</v>
      </c>
      <c r="AY28">
        <f t="shared" si="5"/>
        <v>0.69214387617769924</v>
      </c>
      <c r="AZ28">
        <f t="shared" si="6"/>
        <v>0.77728119961165365</v>
      </c>
      <c r="BA28">
        <f t="shared" si="7"/>
        <v>0.67870633061901742</v>
      </c>
      <c r="BB28">
        <f t="shared" si="8"/>
        <v>0.64477881599799014</v>
      </c>
      <c r="BC28">
        <f t="shared" si="9"/>
        <v>0.69479673500411143</v>
      </c>
      <c r="BD28">
        <f t="shared" si="10"/>
        <v>0.75831046107429789</v>
      </c>
      <c r="BE28" s="6">
        <f t="shared" si="15"/>
        <v>-2.4168953892570212E-2</v>
      </c>
      <c r="BG28" s="32" t="s">
        <v>38</v>
      </c>
      <c r="BH28" s="32"/>
      <c r="BI28">
        <f t="shared" si="16"/>
        <v>1</v>
      </c>
      <c r="BJ28">
        <f t="shared" si="17"/>
        <v>0.94553744981447319</v>
      </c>
      <c r="BK28">
        <f t="shared" si="18"/>
        <v>1.1193471710989928</v>
      </c>
      <c r="BL28">
        <f t="shared" si="19"/>
        <v>1.1011120607041605</v>
      </c>
      <c r="BM28">
        <f t="shared" si="20"/>
        <v>0.76164783727816299</v>
      </c>
      <c r="BN28">
        <f t="shared" si="21"/>
        <v>0.78527213343194002</v>
      </c>
      <c r="BO28">
        <f t="shared" si="22"/>
        <v>0.91304521455441867</v>
      </c>
      <c r="BP28">
        <f t="shared" si="23"/>
        <v>0.81803911536043439</v>
      </c>
      <c r="BQ28">
        <f t="shared" si="24"/>
        <v>0.81021128574086809</v>
      </c>
      <c r="BR28">
        <f t="shared" si="25"/>
        <v>0.87385763438088093</v>
      </c>
      <c r="BS28">
        <f t="shared" si="26"/>
        <v>0.98042715164698124</v>
      </c>
      <c r="BT28" s="6">
        <f t="shared" si="27"/>
        <v>-1.9572848353018755E-3</v>
      </c>
    </row>
    <row r="29" spans="2:81" x14ac:dyDescent="0.25">
      <c r="B29" t="s">
        <v>39</v>
      </c>
      <c r="D29" s="1">
        <v>107572.66258988238</v>
      </c>
      <c r="E29" s="1">
        <v>118053.67232200425</v>
      </c>
      <c r="F29" s="1">
        <v>122800.3158864579</v>
      </c>
      <c r="G29" s="1">
        <v>126284.76490945098</v>
      </c>
      <c r="H29" s="1">
        <v>132319.27969597239</v>
      </c>
      <c r="I29" s="1">
        <v>139116.18692254229</v>
      </c>
      <c r="J29" s="1">
        <v>148208.73409281217</v>
      </c>
      <c r="K29" s="1">
        <v>158904.45921484989</v>
      </c>
      <c r="L29" s="1">
        <v>166669.34670136555</v>
      </c>
      <c r="M29" s="1">
        <v>174149.00257708467</v>
      </c>
      <c r="N29" s="1">
        <v>160332.03300375206</v>
      </c>
      <c r="P29" t="s">
        <v>39</v>
      </c>
      <c r="R29">
        <f>Emissions!D29/Country!D29</f>
        <v>5.4064149979548866</v>
      </c>
      <c r="S29">
        <f>Emissions!E29/Country!E29</f>
        <v>5.7001228406110913</v>
      </c>
      <c r="T29">
        <f>Emissions!F29/Country!F29</f>
        <v>5.1944353288856489</v>
      </c>
      <c r="U29">
        <f>Emissions!G29/Country!G29</f>
        <v>5.3629108798075285</v>
      </c>
      <c r="V29">
        <f>Emissions!H29/Country!H29</f>
        <v>4.6995690181433378</v>
      </c>
      <c r="W29">
        <f>Emissions!I29/Country!I29</f>
        <v>4.7673642160462339</v>
      </c>
      <c r="X29">
        <f>Emissions!J29/Country!J29</f>
        <v>5.3026764304161498</v>
      </c>
      <c r="Y29">
        <f>Emissions!K29/Country!K29</f>
        <v>5.0593520859044325</v>
      </c>
      <c r="Z29">
        <f>Emissions!L29/Country!L29</f>
        <v>4.8236440779279759</v>
      </c>
      <c r="AA29">
        <f>Emissions!M29/Country!M29</f>
        <v>5.0833009311938238</v>
      </c>
      <c r="AB29">
        <f>Emissions!N29/Country!N29</f>
        <v>5.4123782230957769</v>
      </c>
      <c r="AD29" t="s">
        <v>39</v>
      </c>
      <c r="AF29">
        <f>Emissions!D29/(Country!D29/R$178)</f>
        <v>4.1815866104597115</v>
      </c>
      <c r="AG29">
        <f>Emissions!E29/(Country!E29/S$178)</f>
        <v>4.5633141150219556</v>
      </c>
      <c r="AH29">
        <f>Emissions!F29/(Country!F29/T$178)</f>
        <v>4.2240358479022806</v>
      </c>
      <c r="AI29">
        <f>Emissions!G29/(Country!G29/U$178)</f>
        <v>4.4672235076618643</v>
      </c>
      <c r="AJ29">
        <f>Emissions!H29/(Country!H29/V$178)</f>
        <v>3.9896756903844537</v>
      </c>
      <c r="AK29">
        <f>Emissions!I29/(Country!I29/W$178)</f>
        <v>4.1834429894173581</v>
      </c>
      <c r="AL29">
        <f>Emissions!J29/(Country!J29/X$178)</f>
        <v>4.8177134548742515</v>
      </c>
      <c r="AM29">
        <f>Emissions!K29/(Country!K29/Y$178)</f>
        <v>4.716488621730698</v>
      </c>
      <c r="AN29">
        <f>Emissions!L29/(Country!L29/Z$178)</f>
        <v>4.6880744526444014</v>
      </c>
      <c r="AO29">
        <f>Emissions!M29/(Country!M29/AA$178)</f>
        <v>4.9449334798467284</v>
      </c>
      <c r="AP29">
        <f>Emissions!N29/(Country!N29/AB$178)</f>
        <v>5.4123782230957769</v>
      </c>
      <c r="AR29" t="s">
        <v>39</v>
      </c>
      <c r="AT29">
        <f t="shared" si="0"/>
        <v>1</v>
      </c>
      <c r="AU29">
        <f t="shared" si="1"/>
        <v>1.0543258042098704</v>
      </c>
      <c r="AV29">
        <f t="shared" si="2"/>
        <v>0.9607910844525579</v>
      </c>
      <c r="AW29">
        <f t="shared" si="3"/>
        <v>0.99195324107309291</v>
      </c>
      <c r="AX29">
        <f t="shared" si="4"/>
        <v>0.86925791303868993</v>
      </c>
      <c r="AY29">
        <f t="shared" si="5"/>
        <v>0.88179768254002144</v>
      </c>
      <c r="AZ29">
        <f t="shared" si="6"/>
        <v>0.98081194884632816</v>
      </c>
      <c r="BA29">
        <f t="shared" si="7"/>
        <v>0.93580535120190744</v>
      </c>
      <c r="BB29">
        <f t="shared" si="8"/>
        <v>0.89220751269605492</v>
      </c>
      <c r="BC29">
        <f t="shared" si="9"/>
        <v>0.94023506022321834</v>
      </c>
      <c r="BD29">
        <f t="shared" si="10"/>
        <v>1.0011029906404052</v>
      </c>
      <c r="BE29" s="6">
        <f t="shared" si="15"/>
        <v>1.1029906404051993E-4</v>
      </c>
      <c r="BG29" s="34" t="s">
        <v>39</v>
      </c>
      <c r="BH29" s="34"/>
      <c r="BI29">
        <f t="shared" si="16"/>
        <v>1</v>
      </c>
      <c r="BJ29">
        <f t="shared" si="17"/>
        <v>1.0912877192612491</v>
      </c>
      <c r="BK29">
        <f t="shared" si="18"/>
        <v>1.0101514667510145</v>
      </c>
      <c r="BL29">
        <f t="shared" si="19"/>
        <v>1.0683082580395844</v>
      </c>
      <c r="BM29">
        <f t="shared" si="20"/>
        <v>0.95410571681207879</v>
      </c>
      <c r="BN29">
        <f t="shared" si="21"/>
        <v>1.0004439412908495</v>
      </c>
      <c r="BO29">
        <f t="shared" si="22"/>
        <v>1.1521257129586528</v>
      </c>
      <c r="BP29">
        <f t="shared" si="23"/>
        <v>1.1279184341017825</v>
      </c>
      <c r="BQ29">
        <f t="shared" si="24"/>
        <v>1.1211233652120882</v>
      </c>
      <c r="BR29">
        <f t="shared" si="25"/>
        <v>1.1825495775879904</v>
      </c>
      <c r="BS29">
        <f t="shared" si="26"/>
        <v>1.2943360325378399</v>
      </c>
      <c r="BT29" s="6">
        <f t="shared" si="27"/>
        <v>2.943360325378399E-2</v>
      </c>
    </row>
    <row r="30" spans="2:81" x14ac:dyDescent="0.25">
      <c r="B30" t="s">
        <v>40</v>
      </c>
      <c r="D30" s="1">
        <v>277804.27220096986</v>
      </c>
      <c r="E30" s="1">
        <v>306759.14441687055</v>
      </c>
      <c r="F30" s="1">
        <v>315168.71909795108</v>
      </c>
      <c r="G30" s="1">
        <v>314830.23809859995</v>
      </c>
      <c r="H30" s="1">
        <v>318558.749143572</v>
      </c>
      <c r="I30" s="1">
        <v>327038.70697764255</v>
      </c>
      <c r="J30" s="1">
        <v>340772.62933507847</v>
      </c>
      <c r="K30" s="1">
        <v>342450.21135068941</v>
      </c>
      <c r="L30" s="1">
        <v>348445.38159723283</v>
      </c>
      <c r="M30" s="1">
        <v>356268.62767280283</v>
      </c>
      <c r="N30" s="1">
        <v>344380.29123610735</v>
      </c>
      <c r="P30" t="s">
        <v>40</v>
      </c>
      <c r="R30">
        <f>Emissions!D30/Country!D30</f>
        <v>2.6669934900936036</v>
      </c>
      <c r="S30">
        <f>Emissions!E30/Country!E30</f>
        <v>1.6065831023157733</v>
      </c>
      <c r="T30">
        <f>Emissions!F30/Country!F30</f>
        <v>1.9471658839061676</v>
      </c>
      <c r="U30">
        <f>Emissions!G30/Country!G30</f>
        <v>1.6349210419184754</v>
      </c>
      <c r="V30">
        <f>Emissions!H30/Country!H30</f>
        <v>1.9758457689212554</v>
      </c>
      <c r="W30">
        <f>Emissions!I30/Country!I30</f>
        <v>2.0245839074396548</v>
      </c>
      <c r="X30">
        <f>Emissions!J30/Country!J30</f>
        <v>1.9660775306057194</v>
      </c>
      <c r="Y30">
        <f>Emissions!K30/Country!K30</f>
        <v>1.8822308907933165</v>
      </c>
      <c r="Z30">
        <f>Emissions!L30/Country!L30</f>
        <v>1.8498462037531751</v>
      </c>
      <c r="AA30">
        <f>Emissions!M30/Country!M30</f>
        <v>1.952503400162904</v>
      </c>
      <c r="AB30">
        <f>Emissions!N30/Country!N30</f>
        <v>2.0623087476696393</v>
      </c>
      <c r="AD30" t="s">
        <v>40</v>
      </c>
      <c r="AF30">
        <f>Emissions!D30/(Country!D30/R$178)</f>
        <v>2.0627836140172837</v>
      </c>
      <c r="AG30">
        <f>Emissions!E30/(Country!E30/S$178)</f>
        <v>1.2861728690337069</v>
      </c>
      <c r="AH30">
        <f>Emissions!F30/(Country!F30/T$178)</f>
        <v>1.5834056975729935</v>
      </c>
      <c r="AI30">
        <f>Emissions!G30/(Country!G30/U$178)</f>
        <v>1.3618644566943399</v>
      </c>
      <c r="AJ30">
        <f>Emissions!H30/(Country!H30/V$178)</f>
        <v>1.6773844158434017</v>
      </c>
      <c r="AK30">
        <f>Emissions!I30/(Country!I30/W$178)</f>
        <v>1.7766067307292734</v>
      </c>
      <c r="AL30">
        <f>Emissions!J30/(Country!J30/X$178)</f>
        <v>1.7862674249165456</v>
      </c>
      <c r="AM30">
        <f>Emissions!K30/(Country!K30/Y$178)</f>
        <v>1.7546753871172278</v>
      </c>
      <c r="AN30">
        <f>Emissions!L30/(Country!L30/Z$178)</f>
        <v>1.7978558511020346</v>
      </c>
      <c r="AO30">
        <f>Emissions!M30/(Country!M30/AA$178)</f>
        <v>1.8993562576104697</v>
      </c>
      <c r="AP30">
        <f>Emissions!N30/(Country!N30/AB$178)</f>
        <v>2.0623087476696393</v>
      </c>
      <c r="AR30" t="s">
        <v>40</v>
      </c>
      <c r="AT30">
        <f t="shared" si="0"/>
        <v>1</v>
      </c>
      <c r="AU30">
        <f t="shared" si="1"/>
        <v>0.6023948345893364</v>
      </c>
      <c r="AV30">
        <f t="shared" si="2"/>
        <v>0.73009772657443861</v>
      </c>
      <c r="AW30">
        <f t="shared" si="3"/>
        <v>0.61302025970115681</v>
      </c>
      <c r="AX30">
        <f t="shared" si="4"/>
        <v>0.74085136550217412</v>
      </c>
      <c r="AY30">
        <f t="shared" si="5"/>
        <v>0.75912592773842802</v>
      </c>
      <c r="AZ30">
        <f t="shared" si="6"/>
        <v>0.73718872502261557</v>
      </c>
      <c r="BA30">
        <f t="shared" si="7"/>
        <v>0.7057500881741019</v>
      </c>
      <c r="BB30">
        <f t="shared" si="8"/>
        <v>0.69360731873711878</v>
      </c>
      <c r="BC30">
        <f t="shared" si="9"/>
        <v>0.73209904989096053</v>
      </c>
      <c r="BD30">
        <f t="shared" si="10"/>
        <v>0.7732710092206706</v>
      </c>
      <c r="BE30" s="6">
        <f t="shared" si="15"/>
        <v>-2.2672899077932941E-2</v>
      </c>
      <c r="BG30" s="34" t="s">
        <v>40</v>
      </c>
      <c r="BH30" s="34"/>
      <c r="BI30">
        <f t="shared" si="16"/>
        <v>1</v>
      </c>
      <c r="BJ30">
        <f t="shared" si="17"/>
        <v>0.62351322760843408</v>
      </c>
      <c r="BK30">
        <f t="shared" si="18"/>
        <v>0.76760629995954899</v>
      </c>
      <c r="BL30">
        <f t="shared" si="19"/>
        <v>0.66020713342884307</v>
      </c>
      <c r="BM30">
        <f t="shared" si="20"/>
        <v>0.81316547428679897</v>
      </c>
      <c r="BN30">
        <f t="shared" si="21"/>
        <v>0.86126664893818938</v>
      </c>
      <c r="BO30">
        <f t="shared" si="22"/>
        <v>0.86594997787372319</v>
      </c>
      <c r="BP30">
        <f t="shared" si="23"/>
        <v>0.85063473221022279</v>
      </c>
      <c r="BQ30">
        <f t="shared" si="24"/>
        <v>0.87156783624080636</v>
      </c>
      <c r="BR30">
        <f t="shared" si="25"/>
        <v>0.92077338830099664</v>
      </c>
      <c r="BS30">
        <f t="shared" si="26"/>
        <v>0.99976979342650507</v>
      </c>
      <c r="BT30" s="6">
        <f t="shared" si="27"/>
        <v>-2.3020657349492879E-5</v>
      </c>
    </row>
    <row r="31" spans="2:81" x14ac:dyDescent="0.25">
      <c r="B31" t="s">
        <v>41</v>
      </c>
      <c r="D31" s="1">
        <v>783376.66490478232</v>
      </c>
      <c r="E31" s="1">
        <v>890606.93760339939</v>
      </c>
      <c r="F31" s="1">
        <v>928774.28271851665</v>
      </c>
      <c r="G31" s="1">
        <v>959488.64570316824</v>
      </c>
      <c r="H31" s="1">
        <v>1054853.5687074624</v>
      </c>
      <c r="I31" s="1">
        <v>1107436.415685832</v>
      </c>
      <c r="J31" s="1">
        <v>1246024.9905737706</v>
      </c>
      <c r="K31" s="1">
        <v>1383874.1472409372</v>
      </c>
      <c r="L31" s="1">
        <v>1450561.3232128995</v>
      </c>
      <c r="M31" s="1">
        <v>1366022.8566705515</v>
      </c>
      <c r="N31" s="1">
        <v>1471127.7351326833</v>
      </c>
      <c r="P31" t="s">
        <v>41</v>
      </c>
      <c r="R31">
        <f>Emissions!D31/Country!D31</f>
        <v>1.0107538248721393</v>
      </c>
      <c r="S31">
        <f>Emissions!E31/Country!E31</f>
        <v>0.84951533440883864</v>
      </c>
      <c r="T31">
        <f>Emissions!F31/Country!F31</f>
        <v>0.79445392118948222</v>
      </c>
      <c r="U31">
        <f>Emissions!G31/Country!G31</f>
        <v>0.79471477251561506</v>
      </c>
      <c r="V31">
        <f>Emissions!H31/Country!H31</f>
        <v>0.77641204424441468</v>
      </c>
      <c r="W31">
        <f>Emissions!I31/Country!I31</f>
        <v>0.72571362009266216</v>
      </c>
      <c r="X31">
        <f>Emissions!J31/Country!J31</f>
        <v>0.60064958369988752</v>
      </c>
      <c r="Y31">
        <f>Emissions!K31/Country!K31</f>
        <v>0.51996211682872462</v>
      </c>
      <c r="Z31">
        <f>Emissions!L31/Country!L31</f>
        <v>0.49605771194158155</v>
      </c>
      <c r="AA31">
        <f>Emissions!M31/Country!M31</f>
        <v>0.57851674693652777</v>
      </c>
      <c r="AB31">
        <f>Emissions!N31/Country!N31</f>
        <v>0.50903205834342602</v>
      </c>
      <c r="AD31" t="s">
        <v>41</v>
      </c>
      <c r="AF31">
        <f>Emissions!D31/(Country!D31/R$178)</f>
        <v>0.78176659804234028</v>
      </c>
      <c r="AG31">
        <f>Emissions!E31/(Country!E31/S$178)</f>
        <v>0.68009153922371468</v>
      </c>
      <c r="AH31">
        <f>Emissions!F31/(Country!F31/T$178)</f>
        <v>0.64603785207406161</v>
      </c>
      <c r="AI31">
        <f>Emissions!G31/(Country!G31/U$178)</f>
        <v>0.6619853645219107</v>
      </c>
      <c r="AJ31">
        <f>Emissions!H31/(Country!H31/V$178)</f>
        <v>0.65913113451144156</v>
      </c>
      <c r="AK31">
        <f>Emissions!I31/(Country!I31/W$178)</f>
        <v>0.63682601511390302</v>
      </c>
      <c r="AL31">
        <f>Emissions!J31/(Country!J31/X$178)</f>
        <v>0.54571641679982075</v>
      </c>
      <c r="AM31">
        <f>Emissions!K31/(Country!K31/Y$178)</f>
        <v>0.48472519131178177</v>
      </c>
      <c r="AN31">
        <f>Emissions!L31/(Country!L31/Z$178)</f>
        <v>0.48211589595340121</v>
      </c>
      <c r="AO31">
        <f>Emissions!M31/(Country!M31/AA$178)</f>
        <v>0.56276952108491551</v>
      </c>
      <c r="AP31">
        <f>Emissions!N31/(Country!N31/AB$178)</f>
        <v>0.50903205834342602</v>
      </c>
      <c r="AR31" t="s">
        <v>41</v>
      </c>
      <c r="AT31">
        <f t="shared" si="0"/>
        <v>1</v>
      </c>
      <c r="AU31">
        <f t="shared" si="1"/>
        <v>0.84047699202751236</v>
      </c>
      <c r="AV31">
        <f t="shared" si="2"/>
        <v>0.78600139978691741</v>
      </c>
      <c r="AW31">
        <f t="shared" si="3"/>
        <v>0.78625947580870814</v>
      </c>
      <c r="AX31">
        <f t="shared" si="4"/>
        <v>0.76815147777712445</v>
      </c>
      <c r="AY31">
        <f t="shared" si="5"/>
        <v>0.71799245497237196</v>
      </c>
      <c r="AZ31">
        <f t="shared" si="6"/>
        <v>0.59425902620340809</v>
      </c>
      <c r="BA31">
        <f t="shared" si="7"/>
        <v>0.51443002641568036</v>
      </c>
      <c r="BB31">
        <f t="shared" si="8"/>
        <v>0.49077995030524174</v>
      </c>
      <c r="BC31">
        <f t="shared" si="9"/>
        <v>0.57236166977622904</v>
      </c>
      <c r="BD31">
        <f t="shared" si="10"/>
        <v>0.50361625730955684</v>
      </c>
      <c r="BE31" s="6">
        <f t="shared" si="15"/>
        <v>-4.9638374269044321E-2</v>
      </c>
      <c r="BG31" s="34" t="s">
        <v>41</v>
      </c>
      <c r="BH31" s="34"/>
      <c r="BI31">
        <f t="shared" si="16"/>
        <v>1</v>
      </c>
      <c r="BJ31">
        <f t="shared" si="17"/>
        <v>0.8699419250282181</v>
      </c>
      <c r="BK31">
        <f t="shared" si="18"/>
        <v>0.82638200927468175</v>
      </c>
      <c r="BL31">
        <f t="shared" si="19"/>
        <v>0.84678133624488483</v>
      </c>
      <c r="BM31">
        <f t="shared" si="20"/>
        <v>0.84313033603891985</v>
      </c>
      <c r="BN31">
        <f t="shared" si="21"/>
        <v>0.81459864965913098</v>
      </c>
      <c r="BO31">
        <f t="shared" si="22"/>
        <v>0.69805542749763894</v>
      </c>
      <c r="BP31">
        <f t="shared" si="23"/>
        <v>0.6200382473817706</v>
      </c>
      <c r="BQ31">
        <f t="shared" si="24"/>
        <v>0.61670055635619514</v>
      </c>
      <c r="BR31">
        <f t="shared" si="25"/>
        <v>0.71986897687132456</v>
      </c>
      <c r="BS31">
        <f t="shared" si="26"/>
        <v>0.65113047758514875</v>
      </c>
      <c r="BT31" s="6">
        <f t="shared" si="27"/>
        <v>-3.4886952241485122E-2</v>
      </c>
    </row>
    <row r="32" spans="2:81" x14ac:dyDescent="0.25">
      <c r="B32" t="s">
        <v>42</v>
      </c>
      <c r="D32" s="1">
        <v>378082.25780175166</v>
      </c>
      <c r="E32" s="1">
        <v>454394.46313091618</v>
      </c>
      <c r="F32" s="1">
        <v>481112.14703856071</v>
      </c>
      <c r="G32" s="1">
        <v>501710.70851088036</v>
      </c>
      <c r="H32" s="1">
        <v>523818.46190785751</v>
      </c>
      <c r="I32" s="1">
        <v>608919.94280325598</v>
      </c>
      <c r="J32" s="1">
        <v>683999.91867205582</v>
      </c>
      <c r="K32" s="1">
        <v>697375.62941927498</v>
      </c>
      <c r="L32" s="1">
        <v>730074.96690570412</v>
      </c>
      <c r="M32" s="1">
        <v>722133.82227887993</v>
      </c>
      <c r="N32" s="1">
        <v>675372.21835726209</v>
      </c>
      <c r="P32" t="s">
        <v>42</v>
      </c>
      <c r="R32">
        <f>Emissions!D32/Country!D32</f>
        <v>2.3367476274599484</v>
      </c>
      <c r="S32">
        <f>Emissions!E32/Country!E32</f>
        <v>2.2318047786280721</v>
      </c>
      <c r="T32">
        <f>Emissions!F32/Country!F32</f>
        <v>2.1114342707831399</v>
      </c>
      <c r="U32">
        <f>Emissions!G32/Country!G32</f>
        <v>2.0058783762052421</v>
      </c>
      <c r="V32">
        <f>Emissions!H32/Country!H32</f>
        <v>1.9664751610653823</v>
      </c>
      <c r="W32">
        <f>Emissions!I32/Country!I32</f>
        <v>2.1526612950622566</v>
      </c>
      <c r="X32">
        <f>Emissions!J32/Country!J32</f>
        <v>2.1894993276090302</v>
      </c>
      <c r="Y32">
        <f>Emissions!K32/Country!K32</f>
        <v>2.0515902943315272</v>
      </c>
      <c r="Z32">
        <f>Emissions!L32/Country!L32</f>
        <v>1.9597015891173766</v>
      </c>
      <c r="AA32">
        <f>Emissions!M32/Country!M32</f>
        <v>0.73440985232066613</v>
      </c>
      <c r="AB32">
        <f>Emissions!N32/Country!N32</f>
        <v>1.0195344859461841</v>
      </c>
      <c r="AD32" t="s">
        <v>42</v>
      </c>
      <c r="AF32">
        <f>Emissions!D32/(Country!D32/R$178)</f>
        <v>1.8073552612417405</v>
      </c>
      <c r="AG32">
        <f>Emissions!E32/(Country!E32/S$178)</f>
        <v>1.7867029418606515</v>
      </c>
      <c r="AH32">
        <f>Emissions!F32/(Country!F32/T$178)</f>
        <v>1.7169862527079953</v>
      </c>
      <c r="AI32">
        <f>Emissions!G32/(Country!G32/U$178)</f>
        <v>1.6708662956592448</v>
      </c>
      <c r="AJ32">
        <f>Emissions!H32/(Country!H32/V$178)</f>
        <v>1.6694292850170707</v>
      </c>
      <c r="AK32">
        <f>Emissions!I32/(Country!I32/W$178)</f>
        <v>1.8889968115100169</v>
      </c>
      <c r="AL32">
        <f>Emissions!J32/(Country!J32/X$178)</f>
        <v>1.989255899069128</v>
      </c>
      <c r="AM32">
        <f>Emissions!K32/(Country!K32/Y$178)</f>
        <v>1.9125575993468351</v>
      </c>
      <c r="AN32">
        <f>Emissions!L32/(Country!L32/Z$178)</f>
        <v>1.9046237256158076</v>
      </c>
      <c r="AO32">
        <f>Emissions!M32/(Country!M32/AA$178)</f>
        <v>0.71441921614049753</v>
      </c>
      <c r="AP32">
        <f>Emissions!N32/(Country!N32/AB$178)</f>
        <v>1.0195344859461841</v>
      </c>
      <c r="AR32" t="s">
        <v>42</v>
      </c>
      <c r="AT32">
        <f t="shared" si="0"/>
        <v>1</v>
      </c>
      <c r="AU32">
        <f t="shared" si="1"/>
        <v>0.95509020845954617</v>
      </c>
      <c r="AV32">
        <f t="shared" si="2"/>
        <v>0.90357822384023356</v>
      </c>
      <c r="AW32">
        <f t="shared" si="3"/>
        <v>0.85840608229723037</v>
      </c>
      <c r="AX32">
        <f t="shared" si="4"/>
        <v>0.84154366434639183</v>
      </c>
      <c r="AY32">
        <f t="shared" si="5"/>
        <v>0.92122113221195645</v>
      </c>
      <c r="AZ32">
        <f t="shared" si="6"/>
        <v>0.93698579250897651</v>
      </c>
      <c r="BA32">
        <f t="shared" si="7"/>
        <v>0.87796827959620605</v>
      </c>
      <c r="BB32">
        <f t="shared" si="8"/>
        <v>0.83864494654374722</v>
      </c>
      <c r="BC32">
        <f t="shared" si="9"/>
        <v>0.31428719288739443</v>
      </c>
      <c r="BD32">
        <f t="shared" si="10"/>
        <v>0.43630491969490998</v>
      </c>
      <c r="BE32" s="6">
        <f t="shared" si="15"/>
        <v>-5.6369508030509011E-2</v>
      </c>
      <c r="BG32" s="34" t="s">
        <v>42</v>
      </c>
      <c r="BH32" s="34"/>
      <c r="BI32">
        <f t="shared" si="16"/>
        <v>1</v>
      </c>
      <c r="BJ32">
        <f t="shared" si="17"/>
        <v>0.9885731821385797</v>
      </c>
      <c r="BK32">
        <f t="shared" si="18"/>
        <v>0.94999931088719258</v>
      </c>
      <c r="BL32">
        <f t="shared" si="19"/>
        <v>0.92448138530953727</v>
      </c>
      <c r="BM32">
        <f t="shared" si="20"/>
        <v>0.92368629500660093</v>
      </c>
      <c r="BN32">
        <f t="shared" si="21"/>
        <v>1.0451718331304631</v>
      </c>
      <c r="BO32">
        <f t="shared" si="22"/>
        <v>1.1006446500741713</v>
      </c>
      <c r="BP32">
        <f t="shared" si="23"/>
        <v>1.0582078910334516</v>
      </c>
      <c r="BQ32">
        <f t="shared" si="24"/>
        <v>1.0538181211297877</v>
      </c>
      <c r="BR32">
        <f t="shared" si="25"/>
        <v>0.39528433145437991</v>
      </c>
      <c r="BS32">
        <f t="shared" si="26"/>
        <v>0.56410297842921853</v>
      </c>
      <c r="BT32" s="6">
        <f t="shared" si="27"/>
        <v>-4.358970215707815E-2</v>
      </c>
    </row>
    <row r="33" spans="1:77" x14ac:dyDescent="0.25">
      <c r="B33" t="s">
        <v>43</v>
      </c>
      <c r="D33" s="1">
        <v>1400889.3299642995</v>
      </c>
      <c r="E33" s="1">
        <v>1533232.1021856451</v>
      </c>
      <c r="F33" s="1">
        <v>1549535.080085899</v>
      </c>
      <c r="G33" s="1">
        <v>1561403.7843069467</v>
      </c>
      <c r="H33" s="1">
        <v>1643573.6746260389</v>
      </c>
      <c r="I33" s="1">
        <v>1760712.1785093162</v>
      </c>
      <c r="J33" s="1">
        <v>1928221.9766424773</v>
      </c>
      <c r="K33" s="1">
        <v>2047290.6798285432</v>
      </c>
      <c r="L33" s="1">
        <v>2201479.2337109721</v>
      </c>
      <c r="M33" s="1">
        <v>2292875.8381121205</v>
      </c>
      <c r="N33" s="1">
        <v>2160609.4610593012</v>
      </c>
      <c r="P33" t="s">
        <v>43</v>
      </c>
      <c r="R33">
        <f>Emissions!D33/Country!D33</f>
        <v>1.7537200610720167</v>
      </c>
      <c r="S33">
        <f>Emissions!E33/Country!E33</f>
        <v>1.59491048767643</v>
      </c>
      <c r="T33">
        <f>Emissions!F33/Country!F33</f>
        <v>1.5905615207044228</v>
      </c>
      <c r="U33">
        <f>Emissions!G33/Country!G33</f>
        <v>1.4907781917559613</v>
      </c>
      <c r="V33">
        <f>Emissions!H33/Country!H33</f>
        <v>1.4509010886085085</v>
      </c>
      <c r="W33">
        <f>Emissions!I33/Country!I33</f>
        <v>1.3247147537657336</v>
      </c>
      <c r="X33">
        <f>Emissions!J33/Country!J33</f>
        <v>1.1305195581632232</v>
      </c>
      <c r="Y33">
        <f>Emissions!K33/Country!K33</f>
        <v>1.0360852990366116</v>
      </c>
      <c r="Z33">
        <f>Emissions!L33/Country!L33</f>
        <v>0.96351932089290282</v>
      </c>
      <c r="AA33">
        <f>Emissions!M33/Country!M33</f>
        <v>0.94734458755056383</v>
      </c>
      <c r="AB33">
        <f>Emissions!N33/Country!N33</f>
        <v>0.96980616773482509</v>
      </c>
      <c r="AD33" t="s">
        <v>43</v>
      </c>
      <c r="AF33">
        <f>Emissions!D33/(Country!D33/R$178)</f>
        <v>1.3564131367361461</v>
      </c>
      <c r="AG33">
        <f>Emissions!E33/(Country!E33/S$178)</f>
        <v>1.2768281919745688</v>
      </c>
      <c r="AH33">
        <f>Emissions!F33/(Country!F33/T$178)</f>
        <v>1.2934204502245239</v>
      </c>
      <c r="AI33">
        <f>Emissions!G33/(Country!G33/U$178)</f>
        <v>1.2417956464644604</v>
      </c>
      <c r="AJ33">
        <f>Emissions!H33/(Country!H33/V$178)</f>
        <v>1.2317352463653408</v>
      </c>
      <c r="AK33">
        <f>Emissions!I33/(Country!I33/W$178)</f>
        <v>1.1624596734115467</v>
      </c>
      <c r="AL33">
        <f>Emissions!J33/(Country!J33/X$178)</f>
        <v>1.0271264629914476</v>
      </c>
      <c r="AM33">
        <f>Emissions!K33/(Country!K33/Y$178)</f>
        <v>0.96587160590446652</v>
      </c>
      <c r="AN33">
        <f>Emissions!L33/(Country!L33/Z$178)</f>
        <v>0.93643938896246781</v>
      </c>
      <c r="AO33">
        <f>Emissions!M33/(Country!M33/AA$178)</f>
        <v>0.92155786787743754</v>
      </c>
      <c r="AP33">
        <f>Emissions!N33/(Country!N33/AB$178)</f>
        <v>0.96980616773482509</v>
      </c>
      <c r="AR33" t="s">
        <v>43</v>
      </c>
      <c r="AT33">
        <f t="shared" si="0"/>
        <v>1</v>
      </c>
      <c r="AU33">
        <f t="shared" si="1"/>
        <v>0.90944417132429367</v>
      </c>
      <c r="AV33">
        <f t="shared" si="2"/>
        <v>0.90696431888458973</v>
      </c>
      <c r="AW33">
        <f t="shared" si="3"/>
        <v>0.85006622484815286</v>
      </c>
      <c r="AX33">
        <f t="shared" si="4"/>
        <v>0.82732764528085478</v>
      </c>
      <c r="AY33">
        <f t="shared" si="5"/>
        <v>0.75537412336833276</v>
      </c>
      <c r="AZ33">
        <f t="shared" si="6"/>
        <v>0.64464083137200212</v>
      </c>
      <c r="BA33">
        <f t="shared" si="7"/>
        <v>0.59079286485624838</v>
      </c>
      <c r="BB33">
        <f t="shared" si="8"/>
        <v>0.54941455154702468</v>
      </c>
      <c r="BC33">
        <f t="shared" si="9"/>
        <v>0.54019145277466318</v>
      </c>
      <c r="BD33">
        <f t="shared" si="10"/>
        <v>0.55299941493627003</v>
      </c>
      <c r="BE33" s="6">
        <f t="shared" si="15"/>
        <v>-4.4700058506373E-2</v>
      </c>
      <c r="BG33" s="34" t="s">
        <v>43</v>
      </c>
      <c r="BH33" s="34"/>
      <c r="BI33">
        <f t="shared" si="16"/>
        <v>1</v>
      </c>
      <c r="BJ33">
        <f t="shared" si="17"/>
        <v>0.94132691389801959</v>
      </c>
      <c r="BK33">
        <f t="shared" si="18"/>
        <v>0.95355936564932009</v>
      </c>
      <c r="BL33">
        <f t="shared" si="19"/>
        <v>0.9154995722413285</v>
      </c>
      <c r="BM33">
        <f t="shared" si="20"/>
        <v>0.90808265786129883</v>
      </c>
      <c r="BN33">
        <f t="shared" si="21"/>
        <v>0.85701003767089889</v>
      </c>
      <c r="BO33">
        <f t="shared" si="22"/>
        <v>0.75723718325447598</v>
      </c>
      <c r="BP33">
        <f t="shared" si="23"/>
        <v>0.71207774367961685</v>
      </c>
      <c r="BQ33">
        <f t="shared" si="24"/>
        <v>0.69037917991251885</v>
      </c>
      <c r="BR33">
        <f t="shared" si="25"/>
        <v>0.67940794947985084</v>
      </c>
      <c r="BS33">
        <f t="shared" si="26"/>
        <v>0.71497845418130523</v>
      </c>
      <c r="BT33" s="6">
        <f t="shared" si="27"/>
        <v>-2.8502154581869478E-2</v>
      </c>
    </row>
    <row r="34" spans="1:77" x14ac:dyDescent="0.25">
      <c r="B34" t="s">
        <v>44</v>
      </c>
      <c r="D34" s="1">
        <v>85714.933210871401</v>
      </c>
      <c r="E34" s="1">
        <v>90127.797865601373</v>
      </c>
      <c r="F34" s="1">
        <v>95793.775778336741</v>
      </c>
      <c r="G34" s="1">
        <v>92483.06288298851</v>
      </c>
      <c r="H34" s="1">
        <v>95963.565016954424</v>
      </c>
      <c r="I34" s="1">
        <v>100478.28189163153</v>
      </c>
      <c r="J34" s="1">
        <v>109182.32978262157</v>
      </c>
      <c r="K34" s="1">
        <v>112243.28932982385</v>
      </c>
      <c r="L34" s="1">
        <v>115853.63881141943</v>
      </c>
      <c r="M34" s="1">
        <v>129224.31871404545</v>
      </c>
      <c r="N34" s="1">
        <v>132577.98341761643</v>
      </c>
      <c r="P34" t="s">
        <v>44</v>
      </c>
      <c r="R34">
        <f>Emissions!D34/Country!D34</f>
        <v>91.713581781545145</v>
      </c>
      <c r="S34">
        <f>Emissions!E34/Country!E34</f>
        <v>61.137660767815781</v>
      </c>
      <c r="T34">
        <f>Emissions!F34/Country!F34</f>
        <v>55.962198570775904</v>
      </c>
      <c r="U34">
        <f>Emissions!G34/Country!G34</f>
        <v>68.498829640581917</v>
      </c>
      <c r="V34">
        <f>Emissions!H34/Country!H34</f>
        <v>65.267436898107292</v>
      </c>
      <c r="W34">
        <f>Emissions!I34/Country!I34</f>
        <v>61.079802788301677</v>
      </c>
      <c r="X34">
        <f>Emissions!J34/Country!J34</f>
        <v>51.572265582663796</v>
      </c>
      <c r="Y34">
        <f>Emissions!K34/Country!K34</f>
        <v>47.265536223240019</v>
      </c>
      <c r="Z34">
        <f>Emissions!L34/Country!L34</f>
        <v>45.792599283566695</v>
      </c>
      <c r="AA34">
        <f>Emissions!M34/Country!M34</f>
        <v>42.483563440278509</v>
      </c>
      <c r="AB34">
        <f>Emissions!N34/Country!N34</f>
        <v>42.09110659730058</v>
      </c>
      <c r="AD34" t="s">
        <v>44</v>
      </c>
      <c r="AF34">
        <f>Emissions!D34/(Country!D34/R$178)</f>
        <v>70.93578382719096</v>
      </c>
      <c r="AG34">
        <f>Emissions!E34/(Country!E34/S$178)</f>
        <v>48.944620693698617</v>
      </c>
      <c r="AH34">
        <f>Emissions!F34/(Country!F34/T$178)</f>
        <v>45.507609186289486</v>
      </c>
      <c r="AI34">
        <f>Emissions!G34/(Country!G34/U$178)</f>
        <v>57.058487242419929</v>
      </c>
      <c r="AJ34">
        <f>Emissions!H34/(Country!H34/V$178)</f>
        <v>55.408465193464643</v>
      </c>
      <c r="AK34">
        <f>Emissions!I34/(Country!I34/W$178)</f>
        <v>53.598563312964494</v>
      </c>
      <c r="AL34">
        <f>Emissions!J34/(Country!J34/X$178)</f>
        <v>46.855658846309929</v>
      </c>
      <c r="AM34">
        <f>Emissions!K34/(Country!K34/Y$178)</f>
        <v>44.062433294175499</v>
      </c>
      <c r="AN34">
        <f>Emissions!L34/(Country!L34/Z$178)</f>
        <v>44.505587757562736</v>
      </c>
      <c r="AO34">
        <f>Emissions!M34/(Country!M34/AA$178)</f>
        <v>41.327160843434122</v>
      </c>
      <c r="AP34">
        <f>Emissions!N34/(Country!N34/AB$178)</f>
        <v>42.09110659730058</v>
      </c>
      <c r="AR34" t="s">
        <v>44</v>
      </c>
      <c r="AT34">
        <f t="shared" si="0"/>
        <v>1</v>
      </c>
      <c r="AU34">
        <f t="shared" si="1"/>
        <v>0.66661512482896035</v>
      </c>
      <c r="AV34">
        <f t="shared" si="2"/>
        <v>0.61018441853109229</v>
      </c>
      <c r="AW34">
        <f t="shared" si="3"/>
        <v>0.7468777067691128</v>
      </c>
      <c r="AX34">
        <f t="shared" si="4"/>
        <v>0.7116441821405407</v>
      </c>
      <c r="AY34">
        <f t="shared" si="5"/>
        <v>0.66598426974304825</v>
      </c>
      <c r="AZ34">
        <f t="shared" si="6"/>
        <v>0.56231873819414291</v>
      </c>
      <c r="BA34">
        <f t="shared" si="7"/>
        <v>0.51536026949446778</v>
      </c>
      <c r="BB34">
        <f t="shared" si="8"/>
        <v>0.49930008613818205</v>
      </c>
      <c r="BC34">
        <f t="shared" si="9"/>
        <v>0.46321997914628571</v>
      </c>
      <c r="BD34">
        <f t="shared" si="10"/>
        <v>0.45894082184641344</v>
      </c>
      <c r="BE34" s="6">
        <f t="shared" si="15"/>
        <v>-5.4105917815358659E-2</v>
      </c>
      <c r="BG34" s="34" t="s">
        <v>44</v>
      </c>
      <c r="BH34" s="34"/>
      <c r="BI34">
        <f t="shared" si="16"/>
        <v>1</v>
      </c>
      <c r="BJ34">
        <f t="shared" si="17"/>
        <v>0.68998491386144756</v>
      </c>
      <c r="BK34">
        <f t="shared" si="18"/>
        <v>0.6415324781234828</v>
      </c>
      <c r="BL34">
        <f t="shared" si="19"/>
        <v>0.8043681787096626</v>
      </c>
      <c r="BM34">
        <f t="shared" si="20"/>
        <v>0.78110739325087408</v>
      </c>
      <c r="BN34">
        <f t="shared" si="21"/>
        <v>0.75559274066157855</v>
      </c>
      <c r="BO34">
        <f t="shared" si="22"/>
        <v>0.66053628110258944</v>
      </c>
      <c r="BP34">
        <f t="shared" si="23"/>
        <v>0.62115946165502967</v>
      </c>
      <c r="BQ34">
        <f t="shared" si="24"/>
        <v>0.62740672417160137</v>
      </c>
      <c r="BR34">
        <f t="shared" si="25"/>
        <v>0.58259962199209081</v>
      </c>
      <c r="BS34">
        <f t="shared" si="26"/>
        <v>0.59336916188647659</v>
      </c>
      <c r="BT34" s="6">
        <f t="shared" si="27"/>
        <v>-4.0663083811352342E-2</v>
      </c>
    </row>
    <row r="35" spans="1:77" x14ac:dyDescent="0.25">
      <c r="B35" t="s">
        <v>45</v>
      </c>
      <c r="D35" s="1">
        <v>18965.119567310019</v>
      </c>
      <c r="E35" s="1">
        <v>19550.507095397483</v>
      </c>
      <c r="F35" s="1">
        <v>19275.55232067324</v>
      </c>
      <c r="G35" s="1">
        <v>14377.196934400949</v>
      </c>
      <c r="H35" s="1">
        <v>14719.698875529622</v>
      </c>
      <c r="I35" s="1">
        <v>15349.3759649319</v>
      </c>
      <c r="J35" s="1">
        <v>17192.003723271355</v>
      </c>
      <c r="K35" s="1">
        <v>16246.847919418269</v>
      </c>
      <c r="L35" s="1">
        <v>14679.510372545914</v>
      </c>
      <c r="M35" s="1">
        <v>17636.943182169638</v>
      </c>
      <c r="N35" s="1">
        <v>20999.494344831328</v>
      </c>
      <c r="P35" t="s">
        <v>45</v>
      </c>
      <c r="R35">
        <f>Emissions!D35/Country!D35</f>
        <v>21.440926240813933</v>
      </c>
      <c r="S35">
        <f>Emissions!E35/Country!E35</f>
        <v>20.534910896199687</v>
      </c>
      <c r="T35">
        <f>Emissions!F35/Country!F35</f>
        <v>22.753367171435425</v>
      </c>
      <c r="U35">
        <f>Emissions!G35/Country!G35</f>
        <v>32.839379259713809</v>
      </c>
      <c r="V35">
        <f>Emissions!H35/Country!H35</f>
        <v>34.455537155725217</v>
      </c>
      <c r="W35">
        <f>Emissions!I35/Country!I35</f>
        <v>32.768290127029303</v>
      </c>
      <c r="X35">
        <f>Emissions!J35/Country!J35</f>
        <v>28.260295448251952</v>
      </c>
      <c r="Y35">
        <f>Emissions!K35/Country!K35</f>
        <v>30.472511712729847</v>
      </c>
      <c r="Z35">
        <f>Emissions!L35/Country!L35</f>
        <v>33.726074709230922</v>
      </c>
      <c r="AA35">
        <f>Emissions!M35/Country!M35</f>
        <v>32.952996895840833</v>
      </c>
      <c r="AB35">
        <f>Emissions!N35/Country!N35</f>
        <v>28.869305169623061</v>
      </c>
      <c r="AD35" t="s">
        <v>45</v>
      </c>
      <c r="AF35">
        <f>Emissions!D35/(Country!D35/R$178)</f>
        <v>16.583464295352258</v>
      </c>
      <c r="AG35">
        <f>Emissions!E35/(Country!E35/S$178)</f>
        <v>16.439513912879136</v>
      </c>
      <c r="AH35">
        <f>Emissions!F35/(Country!F35/T$178)</f>
        <v>18.502692305776506</v>
      </c>
      <c r="AI35">
        <f>Emissions!G35/(Country!G35/U$178)</f>
        <v>27.354705363159422</v>
      </c>
      <c r="AJ35">
        <f>Emissions!H35/(Country!H35/V$178)</f>
        <v>29.250856505910868</v>
      </c>
      <c r="AK35">
        <f>Emissions!I35/(Country!I35/W$178)</f>
        <v>28.754730579574691</v>
      </c>
      <c r="AL35">
        <f>Emissions!J35/(Country!J35/X$178)</f>
        <v>25.675714406937718</v>
      </c>
      <c r="AM35">
        <f>Emissions!K35/(Country!K35/Y$178)</f>
        <v>28.407442757159519</v>
      </c>
      <c r="AN35">
        <f>Emissions!L35/(Country!L35/Z$178)</f>
        <v>32.778195629276027</v>
      </c>
      <c r="AO35">
        <f>Emissions!M35/(Country!M35/AA$178)</f>
        <v>32.056016320336049</v>
      </c>
      <c r="AP35">
        <f>Emissions!N35/(Country!N35/AB$178)</f>
        <v>28.869305169623061</v>
      </c>
      <c r="AR35" t="s">
        <v>45</v>
      </c>
      <c r="AT35">
        <f t="shared" si="0"/>
        <v>1</v>
      </c>
      <c r="AU35">
        <f t="shared" si="1"/>
        <v>0.9577436471522579</v>
      </c>
      <c r="AV35">
        <f t="shared" si="2"/>
        <v>1.0612119511946825</v>
      </c>
      <c r="AW35">
        <f t="shared" si="3"/>
        <v>1.5316212970875447</v>
      </c>
      <c r="AX35">
        <f t="shared" si="4"/>
        <v>1.6069985395564341</v>
      </c>
      <c r="AY35">
        <f t="shared" si="5"/>
        <v>1.5283057158535034</v>
      </c>
      <c r="AZ35">
        <f t="shared" si="6"/>
        <v>1.3180538532172641</v>
      </c>
      <c r="BA35">
        <f t="shared" si="7"/>
        <v>1.4212311245548626</v>
      </c>
      <c r="BB35">
        <f t="shared" si="8"/>
        <v>1.5729765743530035</v>
      </c>
      <c r="BC35">
        <f t="shared" si="9"/>
        <v>1.5369203982015043</v>
      </c>
      <c r="BD35">
        <f t="shared" si="10"/>
        <v>1.3464579302860908</v>
      </c>
      <c r="BE35" s="6">
        <f t="shared" si="15"/>
        <v>3.4645793028609081E-2</v>
      </c>
      <c r="BG35" s="34" t="s">
        <v>45</v>
      </c>
      <c r="BH35" s="34"/>
      <c r="BI35">
        <f t="shared" si="16"/>
        <v>1</v>
      </c>
      <c r="BJ35">
        <f t="shared" si="17"/>
        <v>0.99131964347681767</v>
      </c>
      <c r="BK35">
        <f t="shared" si="18"/>
        <v>1.1157314283820745</v>
      </c>
      <c r="BL35">
        <f t="shared" si="19"/>
        <v>1.6495169450707565</v>
      </c>
      <c r="BM35">
        <f t="shared" si="20"/>
        <v>1.7638568145323423</v>
      </c>
      <c r="BN35">
        <f t="shared" si="21"/>
        <v>1.7339399095057355</v>
      </c>
      <c r="BO35">
        <f t="shared" si="22"/>
        <v>1.5482720588202845</v>
      </c>
      <c r="BP35">
        <f t="shared" si="23"/>
        <v>1.7129980956464623</v>
      </c>
      <c r="BQ35">
        <f t="shared" si="24"/>
        <v>1.9765590015146934</v>
      </c>
      <c r="BR35">
        <f t="shared" si="25"/>
        <v>1.9330108443819054</v>
      </c>
      <c r="BS35">
        <f t="shared" si="26"/>
        <v>1.7408488754496296</v>
      </c>
      <c r="BT35" s="6">
        <f t="shared" si="27"/>
        <v>7.4084887544962966E-2</v>
      </c>
    </row>
    <row r="36" spans="1:77" x14ac:dyDescent="0.25">
      <c r="B36" t="s">
        <v>46</v>
      </c>
      <c r="D36" s="1">
        <v>26735.360597170446</v>
      </c>
      <c r="E36" s="1">
        <v>26727.099519680658</v>
      </c>
      <c r="F36" s="1">
        <v>26079.903786468756</v>
      </c>
      <c r="G36" s="1">
        <v>22889.642187024958</v>
      </c>
      <c r="H36" s="1">
        <v>27017.672561994947</v>
      </c>
      <c r="I36" s="1">
        <v>28055.156414322293</v>
      </c>
      <c r="J36" s="1">
        <v>27534.422554147412</v>
      </c>
      <c r="K36" s="1">
        <v>28304.837009982104</v>
      </c>
      <c r="L36" s="1">
        <v>31073.269472766053</v>
      </c>
      <c r="M36" s="1">
        <v>36563.441236495761</v>
      </c>
      <c r="N36" s="1">
        <v>44142.442184396903</v>
      </c>
      <c r="P36" t="s">
        <v>46</v>
      </c>
      <c r="R36">
        <f>Emissions!D36/Country!D36</f>
        <v>67.375997284741075</v>
      </c>
      <c r="S36">
        <f>Emissions!E36/Country!E36</f>
        <v>64.340309752363623</v>
      </c>
      <c r="T36">
        <f>Emissions!F36/Country!F36</f>
        <v>71.146095742118874</v>
      </c>
      <c r="U36">
        <f>Emissions!G36/Country!G36</f>
        <v>86.309751931189567</v>
      </c>
      <c r="V36">
        <f>Emissions!H36/Country!H36</f>
        <v>74.321835017908185</v>
      </c>
      <c r="W36">
        <f>Emissions!I36/Country!I36</f>
        <v>66.61421462974117</v>
      </c>
      <c r="X36">
        <f>Emissions!J36/Country!J36</f>
        <v>62.004600120103298</v>
      </c>
      <c r="Y36">
        <f>Emissions!K36/Country!K36</f>
        <v>60.141753791012277</v>
      </c>
      <c r="Z36">
        <f>Emissions!L36/Country!L36</f>
        <v>54.783502587040182</v>
      </c>
      <c r="AA36">
        <f>Emissions!M36/Country!M36</f>
        <v>47.911146567041015</v>
      </c>
      <c r="AB36">
        <f>Emissions!N36/Country!N36</f>
        <v>41.785504358766104</v>
      </c>
      <c r="AD36" t="s">
        <v>46</v>
      </c>
      <c r="AF36">
        <f>Emissions!D36/(Country!D36/R$178)</f>
        <v>52.111901920000193</v>
      </c>
      <c r="AG36">
        <f>Emissions!E36/(Country!E36/S$178)</f>
        <v>51.508546722191205</v>
      </c>
      <c r="AH36">
        <f>Emissions!F36/(Country!F36/T$178)</f>
        <v>57.854923552868378</v>
      </c>
      <c r="AI36">
        <f>Emissions!G36/(Country!G36/U$178)</f>
        <v>71.894715651383677</v>
      </c>
      <c r="AJ36">
        <f>Emissions!H36/(Country!H36/V$178)</f>
        <v>63.095151340677333</v>
      </c>
      <c r="AK36">
        <f>Emissions!I36/(Country!I36/W$178)</f>
        <v>58.455103608478176</v>
      </c>
      <c r="AL36">
        <f>Emissions!J36/(Country!J36/X$178)</f>
        <v>56.333891042127178</v>
      </c>
      <c r="AM36">
        <f>Emissions!K36/(Country!K36/Y$178)</f>
        <v>56.066052061591307</v>
      </c>
      <c r="AN36">
        <f>Emissions!L36/(Country!L36/Z$178)</f>
        <v>53.243799657582528</v>
      </c>
      <c r="AO36">
        <f>Emissions!M36/(Country!M36/AA$178)</f>
        <v>46.607005157486157</v>
      </c>
      <c r="AP36">
        <f>Emissions!N36/(Country!N36/AB$178)</f>
        <v>41.785504358766104</v>
      </c>
      <c r="AR36" t="s">
        <v>46</v>
      </c>
      <c r="AT36">
        <f t="shared" si="0"/>
        <v>1</v>
      </c>
      <c r="AU36">
        <f t="shared" si="1"/>
        <v>0.95494408016629151</v>
      </c>
      <c r="AV36">
        <f t="shared" si="2"/>
        <v>1.0559561061700475</v>
      </c>
      <c r="AW36">
        <f t="shared" si="3"/>
        <v>1.2810163175237557</v>
      </c>
      <c r="AX36">
        <f t="shared" si="4"/>
        <v>1.1030906853046338</v>
      </c>
      <c r="AY36">
        <f t="shared" si="5"/>
        <v>0.9886935602336171</v>
      </c>
      <c r="AZ36">
        <f t="shared" si="6"/>
        <v>0.92027728892920946</v>
      </c>
      <c r="BA36">
        <f t="shared" si="7"/>
        <v>0.8926287730754352</v>
      </c>
      <c r="BB36">
        <f t="shared" si="8"/>
        <v>0.81310117541588112</v>
      </c>
      <c r="BC36">
        <f t="shared" si="9"/>
        <v>0.71110111164011891</v>
      </c>
      <c r="BD36">
        <f t="shared" si="10"/>
        <v>0.62018383464031401</v>
      </c>
      <c r="BE36" s="6">
        <f t="shared" si="15"/>
        <v>-3.7981616535968599E-2</v>
      </c>
      <c r="BG36" s="34" t="s">
        <v>46</v>
      </c>
      <c r="BH36" s="34"/>
      <c r="BI36">
        <f t="shared" si="16"/>
        <v>1</v>
      </c>
      <c r="BJ36">
        <f t="shared" si="17"/>
        <v>0.98842193096818398</v>
      </c>
      <c r="BK36">
        <f t="shared" si="18"/>
        <v>1.1102055657397538</v>
      </c>
      <c r="BL36">
        <f t="shared" si="19"/>
        <v>1.3796217946862341</v>
      </c>
      <c r="BM36">
        <f t="shared" si="20"/>
        <v>1.2107627819368043</v>
      </c>
      <c r="BN36">
        <f t="shared" si="21"/>
        <v>1.1217227054620991</v>
      </c>
      <c r="BO36">
        <f t="shared" si="22"/>
        <v>1.0810177515418338</v>
      </c>
      <c r="BP36">
        <f t="shared" si="23"/>
        <v>1.0758780623217581</v>
      </c>
      <c r="BQ36">
        <f t="shared" si="24"/>
        <v>1.0217205224887007</v>
      </c>
      <c r="BR36">
        <f t="shared" si="25"/>
        <v>0.89436392532813513</v>
      </c>
      <c r="BS36">
        <f t="shared" si="26"/>
        <v>0.80184185990588674</v>
      </c>
      <c r="BT36" s="6">
        <f t="shared" si="27"/>
        <v>-1.9815814009411327E-2</v>
      </c>
    </row>
    <row r="37" spans="1:77" x14ac:dyDescent="0.25">
      <c r="B37" t="s">
        <v>47</v>
      </c>
      <c r="D37" s="1">
        <v>267980.06440175202</v>
      </c>
      <c r="E37" s="1">
        <v>292100.34166649543</v>
      </c>
      <c r="F37" s="1">
        <v>297506.39286871301</v>
      </c>
      <c r="G37" s="1">
        <v>301838.65602340456</v>
      </c>
      <c r="H37" s="1">
        <v>314986.13627764577</v>
      </c>
      <c r="I37" s="1">
        <v>330980.98561101023</v>
      </c>
      <c r="J37" s="1">
        <v>354766.12464081415</v>
      </c>
      <c r="K37" s="1">
        <v>377007.36572172341</v>
      </c>
      <c r="L37" s="1">
        <v>390770.60566886154</v>
      </c>
      <c r="M37" s="1">
        <v>405404.81934098998</v>
      </c>
      <c r="N37" s="1">
        <v>389868.72542969335</v>
      </c>
      <c r="P37" t="s">
        <v>47</v>
      </c>
      <c r="R37">
        <f>Emissions!D37/Country!D37</f>
        <v>4.6406519632760865</v>
      </c>
      <c r="S37">
        <f>Emissions!E37/Country!E37</f>
        <v>4.1044428329931284</v>
      </c>
      <c r="T37">
        <f>Emissions!F37/Country!F37</f>
        <v>4.1193740142265485</v>
      </c>
      <c r="U37">
        <f>Emissions!G37/Country!G37</f>
        <v>3.9911104087146927</v>
      </c>
      <c r="V37">
        <f>Emissions!H37/Country!H37</f>
        <v>3.9817061504244338</v>
      </c>
      <c r="W37">
        <f>Emissions!I37/Country!I37</f>
        <v>3.500620066315649</v>
      </c>
      <c r="X37">
        <f>Emissions!J37/Country!J37</f>
        <v>2.930343716729241</v>
      </c>
      <c r="Y37">
        <f>Emissions!K37/Country!K37</f>
        <v>2.7443773144242534</v>
      </c>
      <c r="Z37">
        <f>Emissions!L37/Country!L37</f>
        <v>2.6477182440234692</v>
      </c>
      <c r="AA37">
        <f>Emissions!M37/Country!M37</f>
        <v>2.6294971397846649</v>
      </c>
      <c r="AB37">
        <f>Emissions!N37/Country!N37</f>
        <v>2.7023080189084383</v>
      </c>
      <c r="AD37" t="s">
        <v>47</v>
      </c>
      <c r="AF37">
        <f>Emissions!D37/(Country!D37/R$178)</f>
        <v>3.5893079093594178</v>
      </c>
      <c r="AG37">
        <f>Emissions!E37/(Country!E37/S$178)</f>
        <v>3.2858698729535236</v>
      </c>
      <c r="AH37">
        <f>Emissions!F37/(Country!F37/T$178)</f>
        <v>3.3498123290222823</v>
      </c>
      <c r="AI37">
        <f>Emissions!G37/(Country!G37/U$178)</f>
        <v>3.3245344998394062</v>
      </c>
      <c r="AJ37">
        <f>Emissions!H37/(Country!H37/V$178)</f>
        <v>3.3802495874139988</v>
      </c>
      <c r="AK37">
        <f>Emissions!I37/(Country!I37/W$178)</f>
        <v>3.0718535046578253</v>
      </c>
      <c r="AL37">
        <f>Emissions!J37/(Country!J37/X$178)</f>
        <v>2.6623454281529204</v>
      </c>
      <c r="AM37">
        <f>Emissions!K37/(Country!K37/Y$178)</f>
        <v>2.5583956517436057</v>
      </c>
      <c r="AN37">
        <f>Emissions!L37/(Country!L37/Z$178)</f>
        <v>2.5733035143295373</v>
      </c>
      <c r="AO37">
        <f>Emissions!M37/(Country!M37/AA$178)</f>
        <v>2.5579222276397267</v>
      </c>
      <c r="AP37">
        <f>Emissions!N37/(Country!N37/AB$178)</f>
        <v>2.7023080189084383</v>
      </c>
      <c r="AR37" t="s">
        <v>47</v>
      </c>
      <c r="AT37">
        <f t="shared" si="0"/>
        <v>1</v>
      </c>
      <c r="AU37">
        <f t="shared" si="1"/>
        <v>0.88445392274054113</v>
      </c>
      <c r="AV37">
        <f t="shared" si="2"/>
        <v>0.8876713976452697</v>
      </c>
      <c r="AW37">
        <f t="shared" si="3"/>
        <v>0.86003226277222322</v>
      </c>
      <c r="AX37">
        <f t="shared" si="4"/>
        <v>0.8580057677097449</v>
      </c>
      <c r="AY37">
        <f t="shared" si="5"/>
        <v>0.75433798828653642</v>
      </c>
      <c r="AZ37">
        <f t="shared" si="6"/>
        <v>0.63145086938615269</v>
      </c>
      <c r="BA37">
        <f t="shared" si="7"/>
        <v>0.59137753404951521</v>
      </c>
      <c r="BB37">
        <f t="shared" si="8"/>
        <v>0.57054876447883884</v>
      </c>
      <c r="BC37">
        <f t="shared" si="9"/>
        <v>0.56662235405569206</v>
      </c>
      <c r="BD37">
        <f t="shared" si="10"/>
        <v>0.58231214930428299</v>
      </c>
      <c r="BE37" s="6">
        <f t="shared" si="15"/>
        <v>-4.1768785069571698E-2</v>
      </c>
      <c r="BG37" s="34" t="s">
        <v>47</v>
      </c>
      <c r="BH37" s="34"/>
      <c r="BI37">
        <f t="shared" si="16"/>
        <v>1</v>
      </c>
      <c r="BJ37">
        <f t="shared" si="17"/>
        <v>0.91546057232519551</v>
      </c>
      <c r="BK37">
        <f t="shared" si="18"/>
        <v>0.93327527579547276</v>
      </c>
      <c r="BL37">
        <f t="shared" si="19"/>
        <v>0.92623274006958467</v>
      </c>
      <c r="BM37">
        <f t="shared" si="20"/>
        <v>0.94175525554654083</v>
      </c>
      <c r="BN37">
        <f t="shared" si="21"/>
        <v>0.85583449016667323</v>
      </c>
      <c r="BO37">
        <f t="shared" si="22"/>
        <v>0.74174339326270511</v>
      </c>
      <c r="BP37">
        <f t="shared" si="23"/>
        <v>0.71278244061268103</v>
      </c>
      <c r="BQ37">
        <f t="shared" si="24"/>
        <v>0.71693584928153842</v>
      </c>
      <c r="BR37">
        <f t="shared" si="25"/>
        <v>0.71265054217547974</v>
      </c>
      <c r="BS37">
        <f t="shared" si="26"/>
        <v>0.75287718054557151</v>
      </c>
      <c r="BT37" s="6">
        <f t="shared" si="27"/>
        <v>-2.4712281945442848E-2</v>
      </c>
    </row>
    <row r="38" spans="1:77" x14ac:dyDescent="0.25">
      <c r="B38" t="s">
        <v>48</v>
      </c>
      <c r="D38" s="1">
        <v>3032.4922486584833</v>
      </c>
      <c r="E38" s="1">
        <v>3074.8237587625158</v>
      </c>
      <c r="F38" s="1">
        <v>3000.1010341049318</v>
      </c>
      <c r="G38" s="1">
        <v>2878.1493680722533</v>
      </c>
      <c r="H38" s="1">
        <v>2941.3991345781224</v>
      </c>
      <c r="I38" s="1">
        <v>3042.3047394850846</v>
      </c>
      <c r="J38" s="1">
        <v>3237.1341194637989</v>
      </c>
      <c r="K38" s="1">
        <v>3412.2272363723469</v>
      </c>
      <c r="L38" s="1">
        <v>3577.8291960623083</v>
      </c>
      <c r="M38" s="1">
        <v>3563.8740253948795</v>
      </c>
      <c r="N38" s="1">
        <v>3350.962569912349</v>
      </c>
      <c r="P38" t="s">
        <v>48</v>
      </c>
      <c r="R38">
        <f>Emissions!D38/Country!D38</f>
        <v>0</v>
      </c>
      <c r="S38">
        <f>Emissions!E38/Country!E38</f>
        <v>0</v>
      </c>
      <c r="T38">
        <f>Emissions!F38/Country!F38</f>
        <v>0</v>
      </c>
      <c r="U38">
        <f>Emissions!G38/Country!G38</f>
        <v>0</v>
      </c>
      <c r="V38">
        <f>Emissions!H38/Country!H38</f>
        <v>0</v>
      </c>
      <c r="W38">
        <f>Emissions!I38/Country!I38</f>
        <v>0</v>
      </c>
      <c r="X38">
        <f>Emissions!J38/Country!J38</f>
        <v>0</v>
      </c>
      <c r="Y38">
        <f>Emissions!K38/Country!K38</f>
        <v>0</v>
      </c>
      <c r="Z38">
        <f>Emissions!L38/Country!L38</f>
        <v>0</v>
      </c>
      <c r="AA38">
        <f>Emissions!M38/Country!M38</f>
        <v>0</v>
      </c>
      <c r="AB38">
        <f>Emissions!N38/Country!N38</f>
        <v>0</v>
      </c>
      <c r="AD38" t="s">
        <v>48</v>
      </c>
      <c r="AF38">
        <f>Emissions!D38/(Country!D38/R$178)</f>
        <v>0</v>
      </c>
      <c r="AG38">
        <f>Emissions!E38/(Country!E38/S$178)</f>
        <v>0</v>
      </c>
      <c r="AH38">
        <f>Emissions!F38/(Country!F38/T$178)</f>
        <v>0</v>
      </c>
      <c r="AI38">
        <f>Emissions!G38/(Country!G38/U$178)</f>
        <v>0</v>
      </c>
      <c r="AJ38">
        <f>Emissions!H38/(Country!H38/V$178)</f>
        <v>0</v>
      </c>
      <c r="AK38">
        <f>Emissions!I38/(Country!I38/W$178)</f>
        <v>0</v>
      </c>
      <c r="AL38">
        <f>Emissions!J38/(Country!J38/X$178)</f>
        <v>0</v>
      </c>
      <c r="AM38">
        <f>Emissions!K38/(Country!K38/Y$178)</f>
        <v>0</v>
      </c>
      <c r="AN38">
        <f>Emissions!L38/(Country!L38/Z$178)</f>
        <v>0</v>
      </c>
      <c r="AO38">
        <f>Emissions!M38/(Country!M38/AA$178)</f>
        <v>0</v>
      </c>
      <c r="AP38">
        <f>Emissions!N38/(Country!N38/AB$178)</f>
        <v>0</v>
      </c>
      <c r="AR38" t="s">
        <v>48</v>
      </c>
      <c r="BG38" t="s">
        <v>48</v>
      </c>
    </row>
    <row r="40" spans="1:77" x14ac:dyDescent="0.25">
      <c r="A40" t="s">
        <v>14</v>
      </c>
    </row>
    <row r="42" spans="1:77" x14ac:dyDescent="0.25">
      <c r="B42" s="11" t="s">
        <v>59</v>
      </c>
      <c r="D42">
        <v>1999</v>
      </c>
      <c r="E42">
        <v>2000</v>
      </c>
      <c r="F42">
        <v>2001</v>
      </c>
      <c r="G42">
        <v>2002</v>
      </c>
      <c r="H42">
        <v>2003</v>
      </c>
      <c r="I42">
        <v>2004</v>
      </c>
      <c r="J42">
        <v>2005</v>
      </c>
      <c r="K42">
        <v>2006</v>
      </c>
      <c r="L42">
        <v>2007</v>
      </c>
      <c r="M42">
        <v>2008</v>
      </c>
      <c r="N42">
        <v>2009</v>
      </c>
      <c r="P42" t="s">
        <v>65</v>
      </c>
      <c r="R42">
        <v>1999</v>
      </c>
      <c r="S42">
        <v>2000</v>
      </c>
      <c r="T42">
        <v>2001</v>
      </c>
      <c r="U42">
        <v>2002</v>
      </c>
      <c r="V42">
        <v>2003</v>
      </c>
      <c r="W42">
        <v>2004</v>
      </c>
      <c r="X42">
        <v>2005</v>
      </c>
      <c r="Y42">
        <v>2006</v>
      </c>
      <c r="Z42">
        <v>2007</v>
      </c>
      <c r="AA42">
        <v>2008</v>
      </c>
      <c r="AB42">
        <v>2009</v>
      </c>
      <c r="AD42" t="s">
        <v>66</v>
      </c>
      <c r="AF42">
        <v>1999</v>
      </c>
      <c r="AG42">
        <v>2000</v>
      </c>
      <c r="AH42">
        <v>2001</v>
      </c>
      <c r="AI42">
        <v>2002</v>
      </c>
      <c r="AJ42">
        <v>2003</v>
      </c>
      <c r="AK42">
        <v>2004</v>
      </c>
      <c r="AL42">
        <v>2005</v>
      </c>
      <c r="AM42">
        <v>2006</v>
      </c>
      <c r="AN42">
        <v>2007</v>
      </c>
      <c r="AO42">
        <v>2008</v>
      </c>
      <c r="AP42">
        <v>2009</v>
      </c>
      <c r="AR42" t="s">
        <v>64</v>
      </c>
      <c r="AT42">
        <v>1999</v>
      </c>
      <c r="AU42">
        <v>2000</v>
      </c>
      <c r="AV42">
        <v>2001</v>
      </c>
      <c r="AW42">
        <v>2002</v>
      </c>
      <c r="AX42">
        <v>2003</v>
      </c>
      <c r="AY42">
        <v>2004</v>
      </c>
      <c r="AZ42">
        <v>2005</v>
      </c>
      <c r="BA42">
        <v>2006</v>
      </c>
      <c r="BB42">
        <v>2007</v>
      </c>
      <c r="BC42">
        <v>2008</v>
      </c>
      <c r="BD42">
        <v>2009</v>
      </c>
      <c r="BG42" s="11" t="s">
        <v>69</v>
      </c>
      <c r="BI42">
        <v>1999</v>
      </c>
      <c r="BJ42">
        <v>2000</v>
      </c>
      <c r="BK42">
        <v>2001</v>
      </c>
      <c r="BL42">
        <v>2002</v>
      </c>
      <c r="BM42">
        <v>2003</v>
      </c>
      <c r="BN42">
        <v>2004</v>
      </c>
      <c r="BO42">
        <v>2005</v>
      </c>
      <c r="BP42">
        <v>2006</v>
      </c>
      <c r="BQ42">
        <v>2007</v>
      </c>
      <c r="BR42">
        <v>2008</v>
      </c>
      <c r="BS42">
        <v>2009</v>
      </c>
    </row>
    <row r="43" spans="1:77" x14ac:dyDescent="0.25">
      <c r="B43" t="s">
        <v>15</v>
      </c>
      <c r="D43" s="1">
        <v>31633.970563669074</v>
      </c>
      <c r="E43" s="1">
        <v>27764.66213879421</v>
      </c>
      <c r="F43" s="1">
        <v>28239.762725032837</v>
      </c>
      <c r="G43" s="1">
        <v>26719.399638971718</v>
      </c>
      <c r="H43" s="1">
        <v>29772.312727684573</v>
      </c>
      <c r="I43" s="1">
        <v>35083.275223545868</v>
      </c>
      <c r="J43" s="1">
        <v>31388.086608128884</v>
      </c>
      <c r="K43" s="1">
        <v>32972.561199504467</v>
      </c>
      <c r="L43" s="1">
        <v>39264.68769178605</v>
      </c>
      <c r="M43" s="1">
        <v>43236.979360313955</v>
      </c>
      <c r="N43" s="1">
        <v>34235.587751978601</v>
      </c>
      <c r="P43" t="s">
        <v>15</v>
      </c>
      <c r="R43">
        <f>Emissions!D44/Country!D43</f>
        <v>5.189470102059504</v>
      </c>
      <c r="S43">
        <f>Emissions!E44/Country!E43</f>
        <v>5.4263441044585585</v>
      </c>
      <c r="T43">
        <f>Emissions!F44/Country!F43</f>
        <v>5.0638462588163948</v>
      </c>
      <c r="U43">
        <f>Emissions!G44/Country!G43</f>
        <v>5.4961575338252198</v>
      </c>
      <c r="V43">
        <f>Emissions!H44/Country!H43</f>
        <v>4.8222692662998963</v>
      </c>
      <c r="W43">
        <f>Emissions!I44/Country!I43</f>
        <v>4.2788963496037438</v>
      </c>
      <c r="X43">
        <f>Emissions!J44/Country!J43</f>
        <v>4.6630956320442873</v>
      </c>
      <c r="Y43">
        <f>Emissions!K44/Country!K43</f>
        <v>4.4303931572887585</v>
      </c>
      <c r="Z43">
        <f>Emissions!L44/Country!L43</f>
        <v>3.7204271345096882</v>
      </c>
      <c r="AA43">
        <f>Emissions!M44/Country!M43</f>
        <v>3.2963278179799422</v>
      </c>
      <c r="AB43">
        <f>Emissions!N44/Country!N43</f>
        <v>4.2803567688242596</v>
      </c>
      <c r="AD43" t="s">
        <v>15</v>
      </c>
      <c r="AF43">
        <f>Emissions!D44/(Country!D43/R$179)</f>
        <v>4.4154539531342962</v>
      </c>
      <c r="AG43">
        <f>Emissions!E44/(Country!E43/S$179)</f>
        <v>4.7112223398162305</v>
      </c>
      <c r="AH43">
        <f>Emissions!F44/(Country!F43/T$179)</f>
        <v>4.4686659633636356</v>
      </c>
      <c r="AI43">
        <f>Emissions!G44/(Country!G43/U$179)</f>
        <v>4.9058467977389109</v>
      </c>
      <c r="AJ43">
        <f>Emissions!H44/(Country!H43/V$179)</f>
        <v>4.3531796772964526</v>
      </c>
      <c r="AK43">
        <f>Emissions!I44/(Country!I43/W$179)</f>
        <v>3.950361769393453</v>
      </c>
      <c r="AL43">
        <f>Emissions!J44/(Country!J43/X$179)</f>
        <v>4.3667202382214922</v>
      </c>
      <c r="AM43">
        <f>Emissions!K44/(Country!K43/Y$179)</f>
        <v>4.2073744377712332</v>
      </c>
      <c r="AN43">
        <f>Emissions!L44/(Country!L43/Z$179)</f>
        <v>3.6487389904628102</v>
      </c>
      <c r="AO43">
        <f>Emissions!M44/(Country!M43/AA$179)</f>
        <v>3.2696275626543048</v>
      </c>
      <c r="AP43">
        <f>Emissions!N44/(Country!N43/AB$179)</f>
        <v>4.2803567688242596</v>
      </c>
      <c r="AR43" t="s">
        <v>15</v>
      </c>
      <c r="AT43">
        <f t="shared" ref="AT43:AT76" si="32">R43/$R43</f>
        <v>1</v>
      </c>
      <c r="AU43">
        <f t="shared" ref="AU43:AU76" si="33">S43/$R43</f>
        <v>1.0456451232477566</v>
      </c>
      <c r="AV43">
        <f t="shared" ref="AV43:AV76" si="34">T43/$R43</f>
        <v>0.97579254899392254</v>
      </c>
      <c r="AW43">
        <f t="shared" ref="AW43:AW76" si="35">U43/$R43</f>
        <v>1.059098024602551</v>
      </c>
      <c r="AX43">
        <f t="shared" ref="AX43:AX76" si="36">V43/$R43</f>
        <v>0.92924116941845769</v>
      </c>
      <c r="AY43">
        <f t="shared" ref="AY43:AY76" si="37">W43/$R43</f>
        <v>0.82453434848880081</v>
      </c>
      <c r="AZ43">
        <f t="shared" ref="AZ43:AZ76" si="38">X43/$R43</f>
        <v>0.89856874407922327</v>
      </c>
      <c r="BA43">
        <f t="shared" ref="BA43:BA76" si="39">Y43/$R43</f>
        <v>0.85372746545557765</v>
      </c>
      <c r="BB43">
        <f t="shared" ref="BB43:BB76" si="40">Z43/$R43</f>
        <v>0.71691850253327249</v>
      </c>
      <c r="BC43">
        <f t="shared" ref="BC43:BC76" si="41">AA43/$R43</f>
        <v>0.63519545409304023</v>
      </c>
      <c r="BD43">
        <f t="shared" ref="BD43:BD76" si="42">AB43/$R43</f>
        <v>0.8248157682083086</v>
      </c>
      <c r="BE43" s="6">
        <f>AVERAGE(AU43-AT43,AV43-AU43,AW43-AV43,AX43-AW43,AY43-AX43,AZ43-AY43,BA43-AZ43,BB43-BA43,BC43-BB43,BD43-BC43)</f>
        <v>-1.751842317916914E-2</v>
      </c>
      <c r="BG43" t="s">
        <v>15</v>
      </c>
      <c r="BI43">
        <f>AF43/$AF43</f>
        <v>1</v>
      </c>
      <c r="BJ43">
        <f t="shared" ref="BJ43:BS43" si="43">AG43/$AF43</f>
        <v>1.066984819640568</v>
      </c>
      <c r="BK43">
        <f t="shared" si="43"/>
        <v>1.0120513113247545</v>
      </c>
      <c r="BL43">
        <f t="shared" si="43"/>
        <v>1.1110628374363436</v>
      </c>
      <c r="BM43">
        <f t="shared" si="43"/>
        <v>0.9858962914122027</v>
      </c>
      <c r="BN43">
        <f t="shared" si="43"/>
        <v>0.89466718741100248</v>
      </c>
      <c r="BO43">
        <f t="shared" si="43"/>
        <v>0.98896292081628201</v>
      </c>
      <c r="BP43">
        <f t="shared" si="43"/>
        <v>0.95287471739675633</v>
      </c>
      <c r="BQ43">
        <f t="shared" si="43"/>
        <v>0.82635648093957914</v>
      </c>
      <c r="BR43">
        <f t="shared" si="43"/>
        <v>0.74049635606172948</v>
      </c>
      <c r="BS43">
        <f t="shared" si="43"/>
        <v>0.96940355720069549</v>
      </c>
      <c r="BT43" s="6">
        <f>AVERAGE(BJ43-BI43,BK43-BJ43,BL43-BK43,BM43-BL43,BN43-BM43,BO43-BN43,BP43-BO43,BQ43-BP43,BR43-BQ43,BS43-BR43)</f>
        <v>-3.0596442799304515E-3</v>
      </c>
      <c r="BV43" s="22" t="s">
        <v>87</v>
      </c>
      <c r="BW43" s="22"/>
      <c r="BX43" s="22"/>
      <c r="BY43" s="28">
        <f>AVERAGE(BT43,BT45)</f>
        <v>-5.3499343597415705E-4</v>
      </c>
    </row>
    <row r="44" spans="1:77" x14ac:dyDescent="0.25">
      <c r="B44" t="s">
        <v>16</v>
      </c>
      <c r="D44" s="1">
        <v>9018.424318172707</v>
      </c>
      <c r="E44" s="1">
        <v>8074.9548897175482</v>
      </c>
      <c r="F44" s="1">
        <v>7437.7745874898537</v>
      </c>
      <c r="G44" s="1">
        <v>7818.2341008126841</v>
      </c>
      <c r="H44" s="1">
        <v>9686.4946670229619</v>
      </c>
      <c r="I44" s="1">
        <v>9915.2829095883626</v>
      </c>
      <c r="J44" s="1">
        <v>8625.8218355609388</v>
      </c>
      <c r="K44" s="1">
        <v>8849.2017317953578</v>
      </c>
      <c r="L44" s="1">
        <v>9563.5173248817991</v>
      </c>
      <c r="M44" s="1">
        <v>10247.83495541194</v>
      </c>
      <c r="N44" s="1">
        <v>5870.2216438262158</v>
      </c>
      <c r="P44" t="s">
        <v>16</v>
      </c>
      <c r="R44">
        <f>Emissions!D45/Country!D44</f>
        <v>25.666956886564503</v>
      </c>
      <c r="S44">
        <f>Emissions!E45/Country!E44</f>
        <v>25.354724245128153</v>
      </c>
      <c r="T44">
        <f>Emissions!F45/Country!F44</f>
        <v>26.748800245880986</v>
      </c>
      <c r="U44">
        <f>Emissions!G45/Country!G44</f>
        <v>22.787080172949988</v>
      </c>
      <c r="V44">
        <f>Emissions!H45/Country!H44</f>
        <v>20.436146307326425</v>
      </c>
      <c r="W44">
        <f>Emissions!I45/Country!I44</f>
        <v>18.840000000795754</v>
      </c>
      <c r="X44">
        <f>Emissions!J45/Country!J44</f>
        <v>22.128764796469479</v>
      </c>
      <c r="Y44">
        <f>Emissions!K45/Country!K44</f>
        <v>21.200153937736953</v>
      </c>
      <c r="Z44">
        <f>Emissions!L45/Country!L44</f>
        <v>19.616677898627504</v>
      </c>
      <c r="AA44">
        <f>Emissions!M45/Country!M44</f>
        <v>18.491005122725575</v>
      </c>
      <c r="AB44">
        <f>Emissions!N45/Country!N44</f>
        <v>31.172424834360054</v>
      </c>
      <c r="AD44" t="s">
        <v>16</v>
      </c>
      <c r="AF44">
        <f>Emissions!D45/(Country!D44/R$179)</f>
        <v>21.838697212020147</v>
      </c>
      <c r="AG44">
        <f>Emissions!E45/(Country!E44/S$179)</f>
        <v>22.013300480774962</v>
      </c>
      <c r="AH44">
        <f>Emissions!F45/(Country!F44/T$179)</f>
        <v>23.604874064150611</v>
      </c>
      <c r="AI44">
        <f>Emissions!G45/(Country!G44/U$179)</f>
        <v>20.339650675639</v>
      </c>
      <c r="AJ44">
        <f>Emissions!H45/(Country!H44/V$179)</f>
        <v>18.448205994844958</v>
      </c>
      <c r="AK44">
        <f>Emissions!I45/(Country!I44/W$179)</f>
        <v>17.393460756629082</v>
      </c>
      <c r="AL44">
        <f>Emissions!J45/(Country!J44/X$179)</f>
        <v>20.722312538382198</v>
      </c>
      <c r="AM44">
        <f>Emissions!K45/(Country!K44/Y$179)</f>
        <v>20.13297298631505</v>
      </c>
      <c r="AN44">
        <f>Emissions!L45/(Country!L44/Z$179)</f>
        <v>19.238688173234497</v>
      </c>
      <c r="AO44">
        <f>Emissions!M45/(Country!M44/AA$179)</f>
        <v>18.341227981231494</v>
      </c>
      <c r="AP44">
        <f>Emissions!N45/(Country!N44/AB$179)</f>
        <v>31.172424834360054</v>
      </c>
      <c r="AR44" t="s">
        <v>16</v>
      </c>
      <c r="AT44">
        <f t="shared" si="32"/>
        <v>1</v>
      </c>
      <c r="AU44">
        <f t="shared" si="33"/>
        <v>0.98783522944242019</v>
      </c>
      <c r="AV44">
        <f t="shared" si="34"/>
        <v>1.0421492646790076</v>
      </c>
      <c r="AW44">
        <f t="shared" si="35"/>
        <v>0.88779827985287962</v>
      </c>
      <c r="AX44">
        <f t="shared" si="36"/>
        <v>0.79620448959509604</v>
      </c>
      <c r="AY44">
        <f t="shared" si="37"/>
        <v>0.73401767432186893</v>
      </c>
      <c r="AZ44">
        <f t="shared" si="38"/>
        <v>0.86214991883408243</v>
      </c>
      <c r="BA44">
        <f t="shared" si="39"/>
        <v>0.82597068407569108</v>
      </c>
      <c r="BB44">
        <f t="shared" si="40"/>
        <v>0.76427751000337529</v>
      </c>
      <c r="BC44">
        <f t="shared" si="41"/>
        <v>0.72042062502566417</v>
      </c>
      <c r="BD44">
        <f t="shared" si="42"/>
        <v>1.2144963258452122</v>
      </c>
      <c r="BE44" s="6">
        <f t="shared" ref="BE44:BE76" si="44">AVERAGE(AU44-AT44,AV44-AU44,AW44-AV44,AX44-AW44,AY44-AX44,AZ44-AY44,BA44-AZ44,BB44-BA44,BC44-BB44,BD44-BC44)</f>
        <v>2.1449632584521216E-2</v>
      </c>
      <c r="BG44" t="s">
        <v>16</v>
      </c>
      <c r="BI44">
        <f t="shared" ref="BI44:BI107" si="45">AF44/$AF44</f>
        <v>1</v>
      </c>
      <c r="BJ44">
        <f t="shared" ref="BJ44:BJ107" si="46">AG44/$AF44</f>
        <v>1.0079951320841021</v>
      </c>
      <c r="BK44">
        <f t="shared" ref="BK44:BK107" si="47">AH44/$AF44</f>
        <v>1.0808737277221074</v>
      </c>
      <c r="BL44">
        <f t="shared" ref="BL44:BL107" si="48">AI44/$AF44</f>
        <v>0.9313582434965002</v>
      </c>
      <c r="BM44">
        <f t="shared" ref="BM44:BM107" si="49">AJ44/$AF44</f>
        <v>0.84474846717005436</v>
      </c>
      <c r="BN44">
        <f t="shared" ref="BN44:BN107" si="50">AK44/$AF44</f>
        <v>0.7964513902896927</v>
      </c>
      <c r="BO44">
        <f t="shared" ref="BO44:BO107" si="51">AL44/$AF44</f>
        <v>0.94888043628245899</v>
      </c>
      <c r="BP44">
        <f t="shared" ref="BP44:BP107" si="52">AM44/$AF44</f>
        <v>0.92189441480207635</v>
      </c>
      <c r="BQ44">
        <f t="shared" ref="BQ44:BQ107" si="53">AN44/$AF44</f>
        <v>0.8809448652754529</v>
      </c>
      <c r="BR44">
        <f t="shared" ref="BR44:BR107" si="54">AO44/$AF44</f>
        <v>0.83984991426761368</v>
      </c>
      <c r="BS44">
        <f t="shared" ref="BS44:BS107" si="55">AP44/$AF44</f>
        <v>1.4273939755528351</v>
      </c>
      <c r="BT44" s="6">
        <f t="shared" ref="BT44:BT76" si="56">AVERAGE(BJ44-BI44,BK44-BJ44,BL44-BK44,BM44-BL44,BN44-BM44,BO44-BN44,BP44-BO44,BQ44-BP44,BR44-BQ44,BS44-BR44)</f>
        <v>4.2739397555283512E-2</v>
      </c>
      <c r="BV44" s="23" t="s">
        <v>86</v>
      </c>
      <c r="BW44" s="23"/>
      <c r="BX44" s="23"/>
      <c r="BY44" s="27">
        <f>AVERAGE(BT44,BT54)</f>
        <v>-7.1900406696447094E-4</v>
      </c>
    </row>
    <row r="45" spans="1:77" x14ac:dyDescent="0.25">
      <c r="B45" t="s">
        <v>17</v>
      </c>
      <c r="D45" s="1">
        <v>32612.223716947519</v>
      </c>
      <c r="E45" s="1">
        <v>27007.119274172364</v>
      </c>
      <c r="F45" s="1">
        <v>26475.116408698046</v>
      </c>
      <c r="G45" s="1">
        <v>27140.571209514714</v>
      </c>
      <c r="H45" s="1">
        <v>35896.114325342962</v>
      </c>
      <c r="I45" s="1">
        <v>39330.32398284434</v>
      </c>
      <c r="J45" s="1">
        <v>39547.938186052095</v>
      </c>
      <c r="K45" s="1">
        <v>41841.229969484026</v>
      </c>
      <c r="L45" s="1">
        <v>46351.647336313545</v>
      </c>
      <c r="M45" s="1">
        <v>52584.508660592794</v>
      </c>
      <c r="N45" s="1">
        <v>34531.825316983042</v>
      </c>
      <c r="P45" t="s">
        <v>17</v>
      </c>
      <c r="R45">
        <f>Emissions!D46/Country!D45</f>
        <v>7.4740999829237689</v>
      </c>
      <c r="S45">
        <f>Emissions!E46/Country!E45</f>
        <v>8.9036714761927431</v>
      </c>
      <c r="T45">
        <f>Emissions!F46/Country!F45</f>
        <v>9.1705835631128831</v>
      </c>
      <c r="U45">
        <f>Emissions!G46/Country!G45</f>
        <v>9.2474993200973969</v>
      </c>
      <c r="V45">
        <f>Emissions!H46/Country!H45</f>
        <v>8.9173813982497929</v>
      </c>
      <c r="W45">
        <f>Emissions!I46/Country!I45</f>
        <v>7.8914648982552125</v>
      </c>
      <c r="X45">
        <f>Emissions!J46/Country!J45</f>
        <v>7.0653907590409188</v>
      </c>
      <c r="Y45">
        <f>Emissions!K46/Country!K45</f>
        <v>6.6100862860712564</v>
      </c>
      <c r="Z45">
        <f>Emissions!L46/Country!L45</f>
        <v>5.9668675507237454</v>
      </c>
      <c r="AA45">
        <f>Emissions!M46/Country!M45</f>
        <v>4.3125190551610286</v>
      </c>
      <c r="AB45">
        <f>Emissions!N46/Country!N45</f>
        <v>6.4858571925465665</v>
      </c>
      <c r="AD45" t="s">
        <v>17</v>
      </c>
      <c r="AF45">
        <f>Emissions!D46/(Country!D45/R$179)</f>
        <v>6.3593283450317344</v>
      </c>
      <c r="AG45">
        <f>Emissions!E46/(Country!E45/S$179)</f>
        <v>7.7302830704300316</v>
      </c>
      <c r="AH45">
        <f>Emissions!F46/(Country!F45/T$179)</f>
        <v>8.0927169858911032</v>
      </c>
      <c r="AI45">
        <f>Emissions!G46/(Country!G45/U$179)</f>
        <v>8.2542784931817881</v>
      </c>
      <c r="AJ45">
        <f>Emissions!H46/(Country!H45/V$179)</f>
        <v>8.0499369350538217</v>
      </c>
      <c r="AK45">
        <f>Emissions!I46/(Country!I45/W$179)</f>
        <v>7.2855565294225304</v>
      </c>
      <c r="AL45">
        <f>Emissions!J46/(Country!J45/X$179)</f>
        <v>6.6163311355725751</v>
      </c>
      <c r="AM45">
        <f>Emissions!K46/(Country!K45/Y$179)</f>
        <v>6.2773453921858691</v>
      </c>
      <c r="AN45">
        <f>Emissions!L46/(Country!L45/Z$179)</f>
        <v>5.8518932090635651</v>
      </c>
      <c r="AO45">
        <f>Emissions!M46/(Country!M45/AA$179)</f>
        <v>4.2775876508142243</v>
      </c>
      <c r="AP45">
        <f>Emissions!N46/(Country!N45/AB$179)</f>
        <v>6.4858571925465665</v>
      </c>
      <c r="AR45" t="s">
        <v>17</v>
      </c>
      <c r="AT45">
        <f t="shared" si="32"/>
        <v>1</v>
      </c>
      <c r="AU45">
        <f t="shared" si="33"/>
        <v>1.1912700521180002</v>
      </c>
      <c r="AV45">
        <f t="shared" si="34"/>
        <v>1.2269816545222978</v>
      </c>
      <c r="AW45">
        <f t="shared" si="35"/>
        <v>1.2372726269685113</v>
      </c>
      <c r="AX45">
        <f t="shared" si="36"/>
        <v>1.1931043762624958</v>
      </c>
      <c r="AY45">
        <f t="shared" si="37"/>
        <v>1.0558414948000436</v>
      </c>
      <c r="AZ45">
        <f t="shared" si="38"/>
        <v>0.94531659667162116</v>
      </c>
      <c r="BA45">
        <f t="shared" si="39"/>
        <v>0.88439896458081346</v>
      </c>
      <c r="BB45">
        <f t="shared" si="40"/>
        <v>0.79833927353880352</v>
      </c>
      <c r="BC45">
        <f t="shared" si="41"/>
        <v>0.57699509840836094</v>
      </c>
      <c r="BD45">
        <f t="shared" si="42"/>
        <v>0.86777768659302645</v>
      </c>
      <c r="BE45" s="6">
        <f t="shared" si="44"/>
        <v>-1.3222231340697355E-2</v>
      </c>
      <c r="BG45" t="s">
        <v>17</v>
      </c>
      <c r="BI45">
        <f t="shared" si="45"/>
        <v>1</v>
      </c>
      <c r="BJ45">
        <f t="shared" si="46"/>
        <v>1.2155816858346942</v>
      </c>
      <c r="BK45">
        <f t="shared" si="47"/>
        <v>1.2725741692852814</v>
      </c>
      <c r="BL45">
        <f t="shared" si="48"/>
        <v>1.2979796049736125</v>
      </c>
      <c r="BM45">
        <f t="shared" si="49"/>
        <v>1.2658470357711418</v>
      </c>
      <c r="BN45">
        <f t="shared" si="50"/>
        <v>1.1456487437253366</v>
      </c>
      <c r="BO45">
        <f t="shared" si="51"/>
        <v>1.0404135117101834</v>
      </c>
      <c r="BP45">
        <f t="shared" si="52"/>
        <v>0.98710823715999585</v>
      </c>
      <c r="BQ45">
        <f t="shared" si="53"/>
        <v>0.92020617454599496</v>
      </c>
      <c r="BR45">
        <f t="shared" si="54"/>
        <v>0.67264771037591053</v>
      </c>
      <c r="BS45">
        <f t="shared" si="55"/>
        <v>1.0198965740798214</v>
      </c>
      <c r="BT45" s="6">
        <f t="shared" si="56"/>
        <v>1.9896574079821374E-3</v>
      </c>
      <c r="BV45" s="44" t="s">
        <v>88</v>
      </c>
      <c r="BW45" s="44"/>
      <c r="BX45" s="44"/>
      <c r="BY45" s="45">
        <f>AVERAGE(BT59,BT50)</f>
        <v>-5.8651262508436774E-2</v>
      </c>
    </row>
    <row r="46" spans="1:77" x14ac:dyDescent="0.25">
      <c r="B46" t="s">
        <v>18</v>
      </c>
      <c r="D46" s="1">
        <v>2036.9222214729057</v>
      </c>
      <c r="E46" s="1">
        <v>2725.3445131015669</v>
      </c>
      <c r="F46" s="1">
        <v>2618.706883411819</v>
      </c>
      <c r="G46" s="1">
        <v>2332.5191235705379</v>
      </c>
      <c r="H46" s="1">
        <v>2486.3865254097491</v>
      </c>
      <c r="I46" s="1">
        <v>1430.0850640302897</v>
      </c>
      <c r="J46" s="1">
        <v>1199.6022662448026</v>
      </c>
      <c r="K46" s="1">
        <v>1081.2085621870337</v>
      </c>
      <c r="L46" s="1">
        <v>1165.0213823936317</v>
      </c>
      <c r="M46" s="1">
        <v>987.42896999984919</v>
      </c>
      <c r="N46" s="1">
        <v>626.10366064720085</v>
      </c>
      <c r="P46" t="s">
        <v>18</v>
      </c>
      <c r="R46">
        <f>Emissions!D47/Country!D46</f>
        <v>37.140296187610232</v>
      </c>
      <c r="S46">
        <f>Emissions!E47/Country!E46</f>
        <v>26.985754612338166</v>
      </c>
      <c r="T46">
        <f>Emissions!F47/Country!F46</f>
        <v>27.120704581031859</v>
      </c>
      <c r="U46">
        <f>Emissions!G47/Country!G46</f>
        <v>28.841490645425303</v>
      </c>
      <c r="V46">
        <f>Emissions!H47/Country!H46</f>
        <v>31.629053830512781</v>
      </c>
      <c r="W46">
        <f>Emissions!I47/Country!I46</f>
        <v>50.402567327077968</v>
      </c>
      <c r="X46">
        <f>Emissions!J47/Country!J46</f>
        <v>36.434688844066649</v>
      </c>
      <c r="Y46">
        <f>Emissions!K47/Country!K46</f>
        <v>35.168387843893647</v>
      </c>
      <c r="Z46">
        <f>Emissions!L47/Country!L46</f>
        <v>32.638338342776208</v>
      </c>
      <c r="AA46">
        <f>Emissions!M47/Country!M46</f>
        <v>27.439934531612408</v>
      </c>
      <c r="AB46">
        <f>Emissions!N47/Country!N46</f>
        <v>34.96227326268594</v>
      </c>
      <c r="AD46" t="s">
        <v>18</v>
      </c>
      <c r="AF46">
        <f>Emissions!D47/(Country!D46/R$179)</f>
        <v>31.600773180498781</v>
      </c>
      <c r="AG46">
        <f>Emissions!E47/(Country!E46/S$179)</f>
        <v>23.42938220264822</v>
      </c>
      <c r="AH46">
        <f>Emissions!F47/(Country!F46/T$179)</f>
        <v>23.933066540615041</v>
      </c>
      <c r="AI46">
        <f>Emissions!G47/(Country!G46/U$179)</f>
        <v>25.743791667922007</v>
      </c>
      <c r="AJ46">
        <f>Emissions!H47/(Country!H46/V$179)</f>
        <v>28.552315672067458</v>
      </c>
      <c r="AK46">
        <f>Emissions!I47/(Country!I46/W$179)</f>
        <v>46.532647388527465</v>
      </c>
      <c r="AL46">
        <f>Emissions!J47/(Country!J46/X$179)</f>
        <v>34.118985691687321</v>
      </c>
      <c r="AM46">
        <f>Emissions!K47/(Country!K46/Y$179)</f>
        <v>33.39806892501003</v>
      </c>
      <c r="AN46">
        <f>Emissions!L47/(Country!L46/Z$179)</f>
        <v>32.00943692474695</v>
      </c>
      <c r="AO46">
        <f>Emissions!M47/(Country!M46/AA$179)</f>
        <v>27.217671061906344</v>
      </c>
      <c r="AP46">
        <f>Emissions!N47/(Country!N46/AB$179)</f>
        <v>34.96227326268594</v>
      </c>
      <c r="AR46" t="s">
        <v>18</v>
      </c>
      <c r="AT46">
        <f t="shared" si="32"/>
        <v>1</v>
      </c>
      <c r="AU46">
        <f t="shared" si="33"/>
        <v>0.72658964473580157</v>
      </c>
      <c r="AV46">
        <f t="shared" si="34"/>
        <v>0.73022316365045992</v>
      </c>
      <c r="AW46">
        <f t="shared" si="35"/>
        <v>0.77655521376931402</v>
      </c>
      <c r="AX46">
        <f t="shared" si="36"/>
        <v>0.85161016677793844</v>
      </c>
      <c r="AY46">
        <f t="shared" si="37"/>
        <v>1.3570857666959573</v>
      </c>
      <c r="AZ46">
        <f t="shared" si="38"/>
        <v>0.981001569293382</v>
      </c>
      <c r="BA46">
        <f t="shared" si="39"/>
        <v>0.94690649924395587</v>
      </c>
      <c r="BB46">
        <f t="shared" si="40"/>
        <v>0.87878508501674657</v>
      </c>
      <c r="BC46">
        <f t="shared" si="41"/>
        <v>0.73881840879788663</v>
      </c>
      <c r="BD46">
        <f t="shared" si="42"/>
        <v>0.94135687787942668</v>
      </c>
      <c r="BE46" s="6">
        <f t="shared" si="44"/>
        <v>-5.8643122120573318E-3</v>
      </c>
      <c r="BG46" t="s">
        <v>18</v>
      </c>
      <c r="BI46">
        <f t="shared" si="45"/>
        <v>1</v>
      </c>
      <c r="BJ46">
        <f t="shared" si="46"/>
        <v>0.74141800483245057</v>
      </c>
      <c r="BK46">
        <f t="shared" si="47"/>
        <v>0.75735699262524458</v>
      </c>
      <c r="BL46">
        <f t="shared" si="48"/>
        <v>0.81465701870259344</v>
      </c>
      <c r="BM46">
        <f t="shared" si="49"/>
        <v>0.9035321860316835</v>
      </c>
      <c r="BN46">
        <f t="shared" si="50"/>
        <v>1.4725161034111445</v>
      </c>
      <c r="BO46">
        <f t="shared" si="51"/>
        <v>1.0796883195485407</v>
      </c>
      <c r="BP46">
        <f t="shared" si="52"/>
        <v>1.056875056007186</v>
      </c>
      <c r="BQ46">
        <f t="shared" si="53"/>
        <v>1.012932080551129</v>
      </c>
      <c r="BR46">
        <f t="shared" si="54"/>
        <v>0.86129763048654451</v>
      </c>
      <c r="BS46">
        <f t="shared" si="55"/>
        <v>1.1063739821486893</v>
      </c>
      <c r="BT46" s="6">
        <f t="shared" si="56"/>
        <v>1.0637398214868931E-2</v>
      </c>
      <c r="BV46" s="24" t="s">
        <v>70</v>
      </c>
      <c r="BW46" s="24"/>
      <c r="BX46" s="24"/>
      <c r="BY46" s="26">
        <f>AVERAGE(BT45:BT48)</f>
        <v>8.0014068003619238E-2</v>
      </c>
    </row>
    <row r="47" spans="1:77" x14ac:dyDescent="0.25">
      <c r="B47" t="s">
        <v>19</v>
      </c>
      <c r="D47" s="1">
        <v>422.208496144229</v>
      </c>
      <c r="E47" s="1">
        <v>425.82541119309309</v>
      </c>
      <c r="F47" s="1">
        <v>410.32087211886346</v>
      </c>
      <c r="G47" s="1">
        <v>318.37478373103932</v>
      </c>
      <c r="H47" s="1">
        <v>346.68002944245751</v>
      </c>
      <c r="I47" s="1">
        <v>142.68979115290466</v>
      </c>
      <c r="J47" s="1">
        <v>83.689711775926341</v>
      </c>
      <c r="K47" s="1">
        <v>91.702967260701982</v>
      </c>
      <c r="L47" s="1">
        <v>84.484450329242264</v>
      </c>
      <c r="M47" s="1">
        <v>75.084232273536315</v>
      </c>
      <c r="N47" s="1">
        <v>55.004377072350515</v>
      </c>
      <c r="P47" t="s">
        <v>19</v>
      </c>
      <c r="R47">
        <f>Emissions!D48/Country!D47</f>
        <v>13.794818560809894</v>
      </c>
      <c r="S47">
        <f>Emissions!E48/Country!E47</f>
        <v>14.74022295380767</v>
      </c>
      <c r="T47">
        <f>Emissions!F48/Country!F47</f>
        <v>16.989864254186021</v>
      </c>
      <c r="U47">
        <f>Emissions!G48/Country!G47</f>
        <v>21.282887323159823</v>
      </c>
      <c r="V47">
        <f>Emissions!H48/Country!H47</f>
        <v>18.774698775914473</v>
      </c>
      <c r="W47">
        <f>Emissions!I48/Country!I47</f>
        <v>41.115099183603398</v>
      </c>
      <c r="X47">
        <f>Emissions!J48/Country!J47</f>
        <v>40.688757001252966</v>
      </c>
      <c r="Y47">
        <f>Emissions!K48/Country!K47</f>
        <v>30.421448416324044</v>
      </c>
      <c r="Z47">
        <f>Emissions!L48/Country!L47</f>
        <v>33.02071656113619</v>
      </c>
      <c r="AA47">
        <f>Emissions!M48/Country!M47</f>
        <v>25.823662992098544</v>
      </c>
      <c r="AB47">
        <f>Emissions!N48/Country!N47</f>
        <v>29.050713887701068</v>
      </c>
      <c r="AD47" t="s">
        <v>19</v>
      </c>
      <c r="AF47">
        <f>Emissions!D48/(Country!D47/R$179)</f>
        <v>11.737303606956978</v>
      </c>
      <c r="AG47">
        <f>Emissions!E48/(Country!E47/S$179)</f>
        <v>12.79765277266357</v>
      </c>
      <c r="AH47">
        <f>Emissions!F48/(Country!F47/T$179)</f>
        <v>14.992956783130166</v>
      </c>
      <c r="AI47">
        <f>Emissions!G48/(Country!G47/U$179)</f>
        <v>18.997014546687112</v>
      </c>
      <c r="AJ47">
        <f>Emissions!H48/(Country!H47/V$179)</f>
        <v>16.948376924912829</v>
      </c>
      <c r="AK47">
        <f>Emissions!I48/(Country!I47/W$179)</f>
        <v>37.958273042712989</v>
      </c>
      <c r="AL47">
        <f>Emissions!J48/(Country!J47/X$179)</f>
        <v>38.102675279587821</v>
      </c>
      <c r="AM47">
        <f>Emissions!K48/(Country!K47/Y$179)</f>
        <v>28.890082636626758</v>
      </c>
      <c r="AN47">
        <f>Emissions!L48/(Country!L47/Z$179)</f>
        <v>32.384447175987269</v>
      </c>
      <c r="AO47">
        <f>Emissions!M48/(Country!M47/AA$179)</f>
        <v>25.614491321862545</v>
      </c>
      <c r="AP47">
        <f>Emissions!N48/(Country!N47/AB$179)</f>
        <v>29.050713887701068</v>
      </c>
      <c r="AR47" t="s">
        <v>19</v>
      </c>
      <c r="AT47">
        <f t="shared" si="32"/>
        <v>1</v>
      </c>
      <c r="AU47">
        <f t="shared" si="33"/>
        <v>1.0685332966744197</v>
      </c>
      <c r="AV47">
        <f t="shared" si="34"/>
        <v>1.231612012821468</v>
      </c>
      <c r="AW47">
        <f t="shared" si="35"/>
        <v>1.5428174882722274</v>
      </c>
      <c r="AX47">
        <f t="shared" si="36"/>
        <v>1.3609964272565402</v>
      </c>
      <c r="AY47">
        <f t="shared" si="37"/>
        <v>2.9804740817982553</v>
      </c>
      <c r="AZ47">
        <f t="shared" si="38"/>
        <v>2.9495681166004499</v>
      </c>
      <c r="BA47">
        <f t="shared" si="39"/>
        <v>2.2052807930906195</v>
      </c>
      <c r="BB47">
        <f t="shared" si="40"/>
        <v>2.3937043039439256</v>
      </c>
      <c r="BC47">
        <f t="shared" si="41"/>
        <v>1.8719827939935179</v>
      </c>
      <c r="BD47">
        <f t="shared" si="42"/>
        <v>2.1059148954834459</v>
      </c>
      <c r="BE47" s="6">
        <f t="shared" si="44"/>
        <v>0.11059148954834459</v>
      </c>
      <c r="BG47" t="s">
        <v>19</v>
      </c>
      <c r="BI47">
        <f t="shared" si="45"/>
        <v>1</v>
      </c>
      <c r="BJ47">
        <f t="shared" si="46"/>
        <v>1.0903400986473673</v>
      </c>
      <c r="BK47">
        <f t="shared" si="47"/>
        <v>1.2773765836851563</v>
      </c>
      <c r="BL47">
        <f t="shared" si="48"/>
        <v>1.6185160734384625</v>
      </c>
      <c r="BM47">
        <f t="shared" si="49"/>
        <v>1.4439753364535211</v>
      </c>
      <c r="BN47">
        <f t="shared" si="50"/>
        <v>3.2339857870093964</v>
      </c>
      <c r="BO47">
        <f t="shared" si="51"/>
        <v>3.2462886328511997</v>
      </c>
      <c r="BP47">
        <f t="shared" si="52"/>
        <v>2.4613900776582898</v>
      </c>
      <c r="BQ47">
        <f t="shared" si="53"/>
        <v>2.7591044979693837</v>
      </c>
      <c r="BR47">
        <f t="shared" si="54"/>
        <v>2.1823147955958326</v>
      </c>
      <c r="BS47">
        <f t="shared" si="55"/>
        <v>2.4750756102519169</v>
      </c>
      <c r="BT47" s="6">
        <f t="shared" si="56"/>
        <v>0.14750756102519169</v>
      </c>
      <c r="BV47" s="25" t="s">
        <v>72</v>
      </c>
      <c r="BW47" s="25"/>
      <c r="BX47" s="25"/>
      <c r="BY47" s="29">
        <f>AVERAGE(BT49,BT50,BT58,BT54,BT55,BT56,BT57,BT59,BT60)</f>
        <v>-2.5976603954137503E-2</v>
      </c>
    </row>
    <row r="48" spans="1:77" x14ac:dyDescent="0.25">
      <c r="B48" t="s">
        <v>20</v>
      </c>
      <c r="D48" s="1">
        <v>15368.341141518986</v>
      </c>
      <c r="E48" s="1">
        <v>11597.379287689388</v>
      </c>
      <c r="F48" s="1">
        <v>10319.740609636043</v>
      </c>
      <c r="G48" s="1">
        <v>11043.293618550364</v>
      </c>
      <c r="H48" s="1">
        <v>12383.413836553083</v>
      </c>
      <c r="I48" s="1">
        <v>14487.936795972731</v>
      </c>
      <c r="J48" s="1">
        <v>14583.610106228998</v>
      </c>
      <c r="K48" s="1">
        <v>15980.430478666191</v>
      </c>
      <c r="L48" s="1">
        <v>18691.678750487121</v>
      </c>
      <c r="M48" s="1">
        <v>17243.977879760776</v>
      </c>
      <c r="N48" s="1">
        <v>13313.403061057899</v>
      </c>
      <c r="P48" t="s">
        <v>20</v>
      </c>
      <c r="R48">
        <f>Emissions!D49/Country!D48</f>
        <v>2.6461036599114984</v>
      </c>
      <c r="S48">
        <f>Emissions!E49/Country!E48</f>
        <v>3.4993972685157222</v>
      </c>
      <c r="T48">
        <f>Emissions!F49/Country!F48</f>
        <v>3.8889242456582722</v>
      </c>
      <c r="U48">
        <f>Emissions!G49/Country!G48</f>
        <v>3.532835604349323</v>
      </c>
      <c r="V48">
        <f>Emissions!H49/Country!H48</f>
        <v>4.4870490319861096</v>
      </c>
      <c r="W48">
        <f>Emissions!I49/Country!I48</f>
        <v>4.0580912860291463</v>
      </c>
      <c r="X48">
        <f>Emissions!J49/Country!J48</f>
        <v>3.0991786702451423</v>
      </c>
      <c r="Y48">
        <f>Emissions!K49/Country!K48</f>
        <v>2.8048608855377486</v>
      </c>
      <c r="Z48">
        <f>Emissions!L49/Country!L48</f>
        <v>2.398012772528415</v>
      </c>
      <c r="AA48">
        <f>Emissions!M49/Country!M48</f>
        <v>4.2889041311604226</v>
      </c>
      <c r="AB48">
        <f>Emissions!N49/Country!N48</f>
        <v>5.8519642396950529</v>
      </c>
      <c r="AD48" t="s">
        <v>20</v>
      </c>
      <c r="AF48">
        <f>Emissions!D49/(Country!D48/R$179)</f>
        <v>2.2514338912796741</v>
      </c>
      <c r="AG48">
        <f>Emissions!E49/(Country!E48/S$179)</f>
        <v>3.0382221012812431</v>
      </c>
      <c r="AH48">
        <f>Emissions!F49/(Country!F48/T$179)</f>
        <v>3.4318386701445132</v>
      </c>
      <c r="AI48">
        <f>Emissions!G49/(Country!G48/U$179)</f>
        <v>3.1533940084269583</v>
      </c>
      <c r="AJ48">
        <f>Emissions!H49/(Country!H48/V$179)</f>
        <v>4.0505682238814869</v>
      </c>
      <c r="AK48">
        <f>Emissions!I49/(Country!I48/W$179)</f>
        <v>3.7465101659970861</v>
      </c>
      <c r="AL48">
        <f>Emissions!J49/(Country!J48/X$179)</f>
        <v>2.9022021612048516</v>
      </c>
      <c r="AM48">
        <f>Emissions!K49/(Country!K48/Y$179)</f>
        <v>2.6636687924413827</v>
      </c>
      <c r="AN48">
        <f>Emissions!L49/(Country!L48/Z$179)</f>
        <v>2.3518059584051962</v>
      </c>
      <c r="AO48">
        <f>Emissions!M49/(Country!M48/AA$179)</f>
        <v>4.2541640076980229</v>
      </c>
      <c r="AP48">
        <f>Emissions!N49/(Country!N48/AB$179)</f>
        <v>5.8519642396950529</v>
      </c>
      <c r="AR48" t="s">
        <v>20</v>
      </c>
      <c r="AT48">
        <f t="shared" si="32"/>
        <v>1</v>
      </c>
      <c r="AU48">
        <f t="shared" si="33"/>
        <v>1.3224717238147665</v>
      </c>
      <c r="AV48">
        <f t="shared" si="34"/>
        <v>1.4696794780096942</v>
      </c>
      <c r="AW48">
        <f t="shared" si="35"/>
        <v>1.3351085438835311</v>
      </c>
      <c r="AX48">
        <f t="shared" si="36"/>
        <v>1.6957192947369959</v>
      </c>
      <c r="AY48">
        <f t="shared" si="37"/>
        <v>1.5336100952919105</v>
      </c>
      <c r="AZ48">
        <f t="shared" si="38"/>
        <v>1.1712234547715328</v>
      </c>
      <c r="BA48">
        <f t="shared" si="39"/>
        <v>1.0599966010521145</v>
      </c>
      <c r="BB48">
        <f t="shared" si="40"/>
        <v>0.90624294462017374</v>
      </c>
      <c r="BC48">
        <f t="shared" si="41"/>
        <v>1.6208375341213463</v>
      </c>
      <c r="BD48">
        <f t="shared" si="42"/>
        <v>2.2115400573123343</v>
      </c>
      <c r="BE48" s="6">
        <f t="shared" si="44"/>
        <v>0.12115400573123343</v>
      </c>
      <c r="BG48" t="s">
        <v>20</v>
      </c>
      <c r="BI48">
        <f t="shared" si="45"/>
        <v>1</v>
      </c>
      <c r="BJ48">
        <f t="shared" si="46"/>
        <v>1.3494609426681292</v>
      </c>
      <c r="BK48">
        <f t="shared" si="47"/>
        <v>1.5242902238599236</v>
      </c>
      <c r="BL48">
        <f t="shared" si="48"/>
        <v>1.4006158566950533</v>
      </c>
      <c r="BM48">
        <f t="shared" si="49"/>
        <v>1.799106000655972</v>
      </c>
      <c r="BN48">
        <f t="shared" si="50"/>
        <v>1.664055151922599</v>
      </c>
      <c r="BO48">
        <f t="shared" si="51"/>
        <v>1.2890461374174715</v>
      </c>
      <c r="BP48">
        <f t="shared" si="52"/>
        <v>1.1830988254900088</v>
      </c>
      <c r="BQ48">
        <f t="shared" si="53"/>
        <v>1.0445813965554513</v>
      </c>
      <c r="BR48">
        <f t="shared" si="54"/>
        <v>1.8895353863932614</v>
      </c>
      <c r="BS48">
        <f t="shared" si="55"/>
        <v>2.5992165536643417</v>
      </c>
      <c r="BT48" s="6">
        <f t="shared" si="56"/>
        <v>0.15992165536643416</v>
      </c>
      <c r="BV48" s="30" t="s">
        <v>71</v>
      </c>
      <c r="BW48" s="30"/>
      <c r="BX48" s="30"/>
      <c r="BY48" s="31">
        <f>AVERAGE(BT51:BT53)</f>
        <v>1.9428132008965659E-2</v>
      </c>
    </row>
    <row r="49" spans="2:77" x14ac:dyDescent="0.25">
      <c r="B49" t="s">
        <v>21</v>
      </c>
      <c r="D49" s="1">
        <v>40327.895848549626</v>
      </c>
      <c r="E49" s="1">
        <v>34593.699620815729</v>
      </c>
      <c r="F49" s="1">
        <v>33805.583178527864</v>
      </c>
      <c r="G49" s="1">
        <v>32390.859740268079</v>
      </c>
      <c r="H49" s="1">
        <v>35161.36263664611</v>
      </c>
      <c r="I49" s="1">
        <v>39043.010474168383</v>
      </c>
      <c r="J49" s="1">
        <v>39001.831922865997</v>
      </c>
      <c r="K49" s="1">
        <v>39112.906636926084</v>
      </c>
      <c r="L49" s="1">
        <v>44412.756875267063</v>
      </c>
      <c r="M49" s="1">
        <v>46713.369293941672</v>
      </c>
      <c r="N49" s="1">
        <v>31056.494584779099</v>
      </c>
      <c r="P49" t="s">
        <v>21</v>
      </c>
      <c r="R49">
        <f>Emissions!D50/Country!D49</f>
        <v>5.393325177035484</v>
      </c>
      <c r="S49">
        <f>Emissions!E50/Country!E49</f>
        <v>6.4697864471165776</v>
      </c>
      <c r="T49">
        <f>Emissions!F50/Country!F49</f>
        <v>6.6191621598134587</v>
      </c>
      <c r="U49">
        <f>Emissions!G50/Country!G49</f>
        <v>6.7839367702680358</v>
      </c>
      <c r="V49">
        <f>Emissions!H50/Country!H49</f>
        <v>8.30669807663919</v>
      </c>
      <c r="W49">
        <f>Emissions!I50/Country!I49</f>
        <v>7.9335162928925831</v>
      </c>
      <c r="X49">
        <f>Emissions!J50/Country!J49</f>
        <v>6.941124828557661</v>
      </c>
      <c r="Y49">
        <f>Emissions!K50/Country!K49</f>
        <v>7.0474885363385882</v>
      </c>
      <c r="Z49">
        <f>Emissions!L50/Country!L49</f>
        <v>6.20649967577498</v>
      </c>
      <c r="AA49">
        <f>Emissions!M50/Country!M49</f>
        <v>6.0606223092308387</v>
      </c>
      <c r="AB49">
        <f>Emissions!N50/Country!N49</f>
        <v>8.8067919460993291</v>
      </c>
      <c r="AD49" t="s">
        <v>21</v>
      </c>
      <c r="AF49">
        <f>Emissions!D50/(Country!D49/R$179)</f>
        <v>4.5889037811450519</v>
      </c>
      <c r="AG49">
        <f>Emissions!E50/(Country!E49/S$179)</f>
        <v>5.6171525168209469</v>
      </c>
      <c r="AH49">
        <f>Emissions!F50/(Country!F49/T$179)</f>
        <v>5.8411774642732901</v>
      </c>
      <c r="AI49">
        <f>Emissions!G50/(Country!G49/U$179)</f>
        <v>6.0553130574697676</v>
      </c>
      <c r="AJ49">
        <f>Emissions!H50/(Country!H49/V$179)</f>
        <v>7.4986582572999012</v>
      </c>
      <c r="AK49">
        <f>Emissions!I50/(Country!I49/W$179)</f>
        <v>7.324379208953089</v>
      </c>
      <c r="AL49">
        <f>Emissions!J50/(Country!J49/X$179)</f>
        <v>6.4999632554386695</v>
      </c>
      <c r="AM49">
        <f>Emissions!K50/(Country!K49/Y$179)</f>
        <v>6.6927295311241375</v>
      </c>
      <c r="AN49">
        <f>Emissions!L50/(Country!L49/Z$179)</f>
        <v>6.0869079120614051</v>
      </c>
      <c r="AO49">
        <f>Emissions!M50/(Country!M49/AA$179)</f>
        <v>6.0115312685260687</v>
      </c>
      <c r="AP49">
        <f>Emissions!N50/(Country!N49/AB$179)</f>
        <v>8.8067919460993291</v>
      </c>
      <c r="AR49" t="s">
        <v>21</v>
      </c>
      <c r="AT49">
        <f t="shared" si="32"/>
        <v>1</v>
      </c>
      <c r="AU49">
        <f t="shared" si="33"/>
        <v>1.1995913902363264</v>
      </c>
      <c r="AV49">
        <f t="shared" si="34"/>
        <v>1.22728779417891</v>
      </c>
      <c r="AW49">
        <f t="shared" si="35"/>
        <v>1.2578393750767538</v>
      </c>
      <c r="AX49">
        <f t="shared" si="36"/>
        <v>1.5401812062081304</v>
      </c>
      <c r="AY49">
        <f t="shared" si="37"/>
        <v>1.470987940180783</v>
      </c>
      <c r="AZ49">
        <f t="shared" si="38"/>
        <v>1.286984300170261</v>
      </c>
      <c r="BA49">
        <f t="shared" si="39"/>
        <v>1.3067056602384093</v>
      </c>
      <c r="BB49">
        <f t="shared" si="40"/>
        <v>1.1507742389058893</v>
      </c>
      <c r="BC49">
        <f t="shared" si="41"/>
        <v>1.1237264786178058</v>
      </c>
      <c r="BD49">
        <f t="shared" si="42"/>
        <v>1.632905796890983</v>
      </c>
      <c r="BE49" s="6">
        <f t="shared" si="44"/>
        <v>6.3290579689098306E-2</v>
      </c>
      <c r="BG49" t="s">
        <v>21</v>
      </c>
      <c r="BI49">
        <f t="shared" si="45"/>
        <v>1</v>
      </c>
      <c r="BJ49">
        <f t="shared" si="46"/>
        <v>1.2240728471799249</v>
      </c>
      <c r="BK49">
        <f t="shared" si="47"/>
        <v>1.2728916845617022</v>
      </c>
      <c r="BL49">
        <f t="shared" si="48"/>
        <v>1.3195554638451819</v>
      </c>
      <c r="BM49">
        <f t="shared" si="49"/>
        <v>1.6340848740630576</v>
      </c>
      <c r="BN49">
        <f t="shared" si="50"/>
        <v>1.5961065122018017</v>
      </c>
      <c r="BO49">
        <f t="shared" si="51"/>
        <v>1.4164522869592089</v>
      </c>
      <c r="BP49">
        <f t="shared" si="52"/>
        <v>1.4584593293551529</v>
      </c>
      <c r="BQ49">
        <f t="shared" si="53"/>
        <v>1.326440518772996</v>
      </c>
      <c r="BR49">
        <f t="shared" si="54"/>
        <v>1.3100146691299841</v>
      </c>
      <c r="BS49">
        <f t="shared" si="55"/>
        <v>1.9191494017121893</v>
      </c>
      <c r="BT49" s="6">
        <f t="shared" si="56"/>
        <v>9.1914940171218928E-2</v>
      </c>
      <c r="BV49" s="32" t="s">
        <v>73</v>
      </c>
      <c r="BW49" s="32"/>
      <c r="BX49" s="32"/>
      <c r="BY49" s="33">
        <f>AVERAGE(BT65:BT67)</f>
        <v>-5.4004488334198068E-2</v>
      </c>
    </row>
    <row r="50" spans="2:77" x14ac:dyDescent="0.25">
      <c r="B50" t="s">
        <v>22</v>
      </c>
      <c r="D50" s="1">
        <v>10521.097963147273</v>
      </c>
      <c r="E50" s="1">
        <v>14248.023398482979</v>
      </c>
      <c r="F50" s="1">
        <v>13881.084763149121</v>
      </c>
      <c r="G50" s="1">
        <v>13674.969546257717</v>
      </c>
      <c r="H50" s="1">
        <v>18598.76875206918</v>
      </c>
      <c r="I50" s="1">
        <v>24329.35032707854</v>
      </c>
      <c r="J50" s="1">
        <v>26814.105003000081</v>
      </c>
      <c r="K50" s="1">
        <v>28505.082878788038</v>
      </c>
      <c r="L50" s="1">
        <v>30908.699297267223</v>
      </c>
      <c r="M50" s="1">
        <v>41427.950035742055</v>
      </c>
      <c r="N50" s="1">
        <v>35382.604209472505</v>
      </c>
      <c r="P50" t="s">
        <v>22</v>
      </c>
      <c r="R50">
        <f>Emissions!D51/Country!D50</f>
        <v>92.484629757056595</v>
      </c>
      <c r="S50">
        <f>Emissions!E51/Country!E50</f>
        <v>70.149130767648742</v>
      </c>
      <c r="T50">
        <f>Emissions!F51/Country!F50</f>
        <v>68.776173759874823</v>
      </c>
      <c r="U50">
        <f>Emissions!G51/Country!G50</f>
        <v>71.727831643358869</v>
      </c>
      <c r="V50">
        <f>Emissions!H51/Country!H50</f>
        <v>54.972060654932029</v>
      </c>
      <c r="W50">
        <f>Emissions!I51/Country!I50</f>
        <v>41.980144147939988</v>
      </c>
      <c r="X50">
        <f>Emissions!J51/Country!J50</f>
        <v>36.646302206474765</v>
      </c>
      <c r="Y50">
        <f>Emissions!K51/Country!K50</f>
        <v>33.983823269857844</v>
      </c>
      <c r="Z50">
        <f>Emissions!L51/Country!L50</f>
        <v>31.341069694609615</v>
      </c>
      <c r="AA50">
        <f>Emissions!M51/Country!M50</f>
        <v>21.25223587098672</v>
      </c>
      <c r="AB50">
        <f>Emissions!N51/Country!N50</f>
        <v>23.025379560586831</v>
      </c>
      <c r="AD50" t="s">
        <v>22</v>
      </c>
      <c r="AF50">
        <f>Emissions!D51/(Country!D50/R$179)</f>
        <v>78.690428123459867</v>
      </c>
      <c r="AG50">
        <f>Emissions!E51/(Country!E50/S$179)</f>
        <v>60.90438527842182</v>
      </c>
      <c r="AH50">
        <f>Emissions!F51/(Country!F50/T$179)</f>
        <v>60.692550891734989</v>
      </c>
      <c r="AI50">
        <f>Emissions!G51/(Country!G50/U$179)</f>
        <v>64.023956920940392</v>
      </c>
      <c r="AJ50">
        <f>Emissions!H51/(Country!H50/V$179)</f>
        <v>49.624615310163769</v>
      </c>
      <c r="AK50">
        <f>Emissions!I51/(Country!I50/W$179)</f>
        <v>38.756899669001349</v>
      </c>
      <c r="AL50">
        <f>Emissions!J51/(Country!J50/X$179)</f>
        <v>34.317149406356947</v>
      </c>
      <c r="AM50">
        <f>Emissions!K51/(Country!K50/Y$179)</f>
        <v>32.273133387294088</v>
      </c>
      <c r="AN50">
        <f>Emissions!L51/(Country!L50/Z$179)</f>
        <v>30.737165078924537</v>
      </c>
      <c r="AO50">
        <f>Emissions!M51/(Country!M50/AA$179)</f>
        <v>21.080092760431725</v>
      </c>
      <c r="AP50">
        <f>Emissions!N51/(Country!N50/AB$179)</f>
        <v>23.025379560586831</v>
      </c>
      <c r="AR50" t="s">
        <v>22</v>
      </c>
      <c r="AT50">
        <f t="shared" si="32"/>
        <v>1</v>
      </c>
      <c r="AU50">
        <f t="shared" si="33"/>
        <v>0.75849501643592132</v>
      </c>
      <c r="AV50">
        <f t="shared" si="34"/>
        <v>0.74364977121646736</v>
      </c>
      <c r="AW50">
        <f t="shared" si="35"/>
        <v>0.77556488934190737</v>
      </c>
      <c r="AX50">
        <f t="shared" si="36"/>
        <v>0.59439131452799754</v>
      </c>
      <c r="AY50">
        <f t="shared" si="37"/>
        <v>0.45391482085418516</v>
      </c>
      <c r="AZ50">
        <f t="shared" si="38"/>
        <v>0.39624208155170393</v>
      </c>
      <c r="BA50">
        <f t="shared" si="39"/>
        <v>0.36745374187179325</v>
      </c>
      <c r="BB50">
        <f t="shared" si="40"/>
        <v>0.33887868478187083</v>
      </c>
      <c r="BC50">
        <f t="shared" si="41"/>
        <v>0.22979208466112899</v>
      </c>
      <c r="BD50">
        <f t="shared" si="42"/>
        <v>0.24896439139207335</v>
      </c>
      <c r="BE50" s="6">
        <f t="shared" si="44"/>
        <v>-7.5103560860792645E-2</v>
      </c>
      <c r="BG50" t="s">
        <v>22</v>
      </c>
      <c r="BI50">
        <f t="shared" si="45"/>
        <v>1</v>
      </c>
      <c r="BJ50">
        <f t="shared" si="46"/>
        <v>0.77397450656726674</v>
      </c>
      <c r="BK50">
        <f t="shared" si="47"/>
        <v>0.77128250969117307</v>
      </c>
      <c r="BL50">
        <f t="shared" si="48"/>
        <v>0.81361810384982547</v>
      </c>
      <c r="BM50">
        <f t="shared" si="49"/>
        <v>0.63063089747467327</v>
      </c>
      <c r="BN50">
        <f t="shared" si="50"/>
        <v>0.49252368544995639</v>
      </c>
      <c r="BO50">
        <f t="shared" si="51"/>
        <v>0.43610322404798335</v>
      </c>
      <c r="BP50">
        <f t="shared" si="52"/>
        <v>0.41012781550330063</v>
      </c>
      <c r="BQ50">
        <f t="shared" si="53"/>
        <v>0.39060869043309865</v>
      </c>
      <c r="BR50">
        <f t="shared" si="54"/>
        <v>0.26788636512891389</v>
      </c>
      <c r="BS50">
        <f t="shared" si="55"/>
        <v>0.29260712020096769</v>
      </c>
      <c r="BT50" s="6">
        <f t="shared" si="56"/>
        <v>-7.0739287979903212E-2</v>
      </c>
      <c r="BV50" s="34" t="s">
        <v>74</v>
      </c>
      <c r="BW50" s="34"/>
      <c r="BX50" s="34"/>
      <c r="BY50" s="35">
        <f>AVERAGE(BT61:BT64,BT68:BT76)</f>
        <v>-4.2151187869390715E-3</v>
      </c>
    </row>
    <row r="51" spans="2:77" x14ac:dyDescent="0.25">
      <c r="B51" t="s">
        <v>23</v>
      </c>
      <c r="D51" s="1">
        <v>16320.372077505233</v>
      </c>
      <c r="E51" s="1">
        <v>21922.609517535191</v>
      </c>
      <c r="F51" s="1">
        <v>20615.495048318375</v>
      </c>
      <c r="G51" s="1">
        <v>23061.443803537026</v>
      </c>
      <c r="H51" s="1">
        <v>27512.681810309467</v>
      </c>
      <c r="I51" s="1">
        <v>27382.137792373112</v>
      </c>
      <c r="J51" s="1">
        <v>25157.538290608521</v>
      </c>
      <c r="K51" s="1">
        <v>20933.060632529126</v>
      </c>
      <c r="L51" s="1">
        <v>25056.198744086447</v>
      </c>
      <c r="M51" s="1">
        <v>19798.741787235329</v>
      </c>
      <c r="N51" s="1">
        <v>12904.917889269684</v>
      </c>
      <c r="P51" t="s">
        <v>23</v>
      </c>
      <c r="R51">
        <f>Emissions!D52/Country!D51</f>
        <v>35.299096379376678</v>
      </c>
      <c r="S51">
        <f>Emissions!E52/Country!E51</f>
        <v>23.751031281593583</v>
      </c>
      <c r="T51">
        <f>Emissions!F52/Country!F51</f>
        <v>27.324898714589882</v>
      </c>
      <c r="U51">
        <f>Emissions!G52/Country!G51</f>
        <v>24.692228271371825</v>
      </c>
      <c r="V51">
        <f>Emissions!H52/Country!H51</f>
        <v>23.366099041094056</v>
      </c>
      <c r="W51">
        <f>Emissions!I52/Country!I51</f>
        <v>22.625421708330869</v>
      </c>
      <c r="X51">
        <f>Emissions!J52/Country!J51</f>
        <v>22.754298261944037</v>
      </c>
      <c r="Y51">
        <f>Emissions!K52/Country!K51</f>
        <v>26.802020779750983</v>
      </c>
      <c r="Z51">
        <f>Emissions!L52/Country!L51</f>
        <v>22.391597855171341</v>
      </c>
      <c r="AA51">
        <f>Emissions!M52/Country!M51</f>
        <v>30.448676846159728</v>
      </c>
      <c r="AB51">
        <f>Emissions!N52/Country!N51</f>
        <v>50.216901791081476</v>
      </c>
      <c r="AD51" t="s">
        <v>23</v>
      </c>
      <c r="AF51">
        <f>Emissions!D52/(Country!D51/R$179)</f>
        <v>30.034190694832553</v>
      </c>
      <c r="AG51">
        <f>Emissions!E52/(Country!E51/S$179)</f>
        <v>20.620953447382387</v>
      </c>
      <c r="AH51">
        <f>Emissions!F52/(Country!F51/T$179)</f>
        <v>24.113260671303859</v>
      </c>
      <c r="AI51">
        <f>Emissions!G52/(Country!G51/U$179)</f>
        <v>22.040177751207786</v>
      </c>
      <c r="AJ51">
        <f>Emissions!H52/(Country!H51/V$179)</f>
        <v>21.093145543370621</v>
      </c>
      <c r="AK51">
        <f>Emissions!I52/(Country!I51/W$179)</f>
        <v>20.888236972898877</v>
      </c>
      <c r="AL51">
        <f>Emissions!J52/(Country!J51/X$179)</f>
        <v>21.308088567636624</v>
      </c>
      <c r="AM51">
        <f>Emissions!K52/(Country!K51/Y$179)</f>
        <v>25.452851046372267</v>
      </c>
      <c r="AN51">
        <f>Emissions!L52/(Country!L51/Z$179)</f>
        <v>21.960138768769202</v>
      </c>
      <c r="AO51">
        <f>Emissions!M52/(Country!M51/AA$179)</f>
        <v>30.202042563705831</v>
      </c>
      <c r="AP51">
        <f>Emissions!N52/(Country!N51/AB$179)</f>
        <v>50.216901791081476</v>
      </c>
      <c r="AR51" t="s">
        <v>23</v>
      </c>
      <c r="AT51">
        <f t="shared" si="32"/>
        <v>1</v>
      </c>
      <c r="AU51">
        <f t="shared" si="33"/>
        <v>0.67285097120701387</v>
      </c>
      <c r="AV51">
        <f t="shared" si="34"/>
        <v>0.7740962664005846</v>
      </c>
      <c r="AW51">
        <f t="shared" si="35"/>
        <v>0.69951445799043555</v>
      </c>
      <c r="AX51">
        <f t="shared" si="36"/>
        <v>0.66194609601240628</v>
      </c>
      <c r="AY51">
        <f t="shared" si="37"/>
        <v>0.6409631981840096</v>
      </c>
      <c r="AZ51">
        <f t="shared" si="38"/>
        <v>0.64461418551320548</v>
      </c>
      <c r="BA51">
        <f t="shared" si="39"/>
        <v>0.75928348113210997</v>
      </c>
      <c r="BB51">
        <f t="shared" si="40"/>
        <v>0.63433912343018284</v>
      </c>
      <c r="BC51">
        <f t="shared" si="41"/>
        <v>0.86259083005731607</v>
      </c>
      <c r="BD51">
        <f t="shared" si="42"/>
        <v>1.4226115380228388</v>
      </c>
      <c r="BE51" s="6">
        <f t="shared" si="44"/>
        <v>4.2261153802283881E-2</v>
      </c>
      <c r="BG51" t="s">
        <v>23</v>
      </c>
      <c r="BI51">
        <f t="shared" si="45"/>
        <v>1</v>
      </c>
      <c r="BJ51">
        <f t="shared" si="46"/>
        <v>0.68658262368062628</v>
      </c>
      <c r="BK51">
        <f t="shared" si="47"/>
        <v>0.80286034394303152</v>
      </c>
      <c r="BL51">
        <f t="shared" si="48"/>
        <v>0.73383624600212205</v>
      </c>
      <c r="BM51">
        <f t="shared" si="49"/>
        <v>0.70230444221690791</v>
      </c>
      <c r="BN51">
        <f t="shared" si="50"/>
        <v>0.69548193207991926</v>
      </c>
      <c r="BO51">
        <f t="shared" si="51"/>
        <v>0.70946105337550269</v>
      </c>
      <c r="BP51">
        <f t="shared" si="52"/>
        <v>0.84746252379463927</v>
      </c>
      <c r="BQ51">
        <f t="shared" si="53"/>
        <v>0.73117131711318228</v>
      </c>
      <c r="BR51">
        <f t="shared" si="54"/>
        <v>1.0055886929193054</v>
      </c>
      <c r="BS51">
        <f t="shared" si="55"/>
        <v>1.6719911750351042</v>
      </c>
      <c r="BT51" s="6">
        <f t="shared" si="56"/>
        <v>6.7199117503510417E-2</v>
      </c>
    </row>
    <row r="52" spans="2:77" x14ac:dyDescent="0.25">
      <c r="B52" t="s">
        <v>24</v>
      </c>
      <c r="D52" s="1">
        <v>26280.77825416459</v>
      </c>
      <c r="E52" s="1">
        <v>22664.61505829019</v>
      </c>
      <c r="F52" s="1">
        <v>22030.766097595977</v>
      </c>
      <c r="G52" s="1">
        <v>22153.981440917531</v>
      </c>
      <c r="H52" s="1">
        <v>26028.346815447687</v>
      </c>
      <c r="I52" s="1">
        <v>29428.469128558678</v>
      </c>
      <c r="J52" s="1">
        <v>29865.885002720181</v>
      </c>
      <c r="K52" s="1">
        <v>32390.144621735661</v>
      </c>
      <c r="L52" s="1">
        <v>35810.533998754072</v>
      </c>
      <c r="M52" s="1">
        <v>38197.019263810282</v>
      </c>
      <c r="N52" s="1">
        <v>27638.828387817375</v>
      </c>
      <c r="P52" t="s">
        <v>24</v>
      </c>
      <c r="R52">
        <f>Emissions!D53/Country!D52</f>
        <v>5.092876995929398</v>
      </c>
      <c r="S52">
        <f>Emissions!E53/Country!E52</f>
        <v>3.5990764202830334</v>
      </c>
      <c r="T52">
        <f>Emissions!F53/Country!F52</f>
        <v>3.8642189607217023</v>
      </c>
      <c r="U52">
        <f>Emissions!G53/Country!G52</f>
        <v>4.2846265403589499</v>
      </c>
      <c r="V52">
        <f>Emissions!H53/Country!H52</f>
        <v>4.7699730382229264</v>
      </c>
      <c r="W52">
        <f>Emissions!I53/Country!I52</f>
        <v>4.7279901618460958</v>
      </c>
      <c r="X52">
        <f>Emissions!J53/Country!J52</f>
        <v>2.8780386002505907</v>
      </c>
      <c r="Y52">
        <f>Emissions!K53/Country!K52</f>
        <v>2.7844130861801411</v>
      </c>
      <c r="Z52">
        <f>Emissions!L53/Country!L52</f>
        <v>2.5184640516995893</v>
      </c>
      <c r="AA52">
        <f>Emissions!M53/Country!M52</f>
        <v>2.5197768119435535</v>
      </c>
      <c r="AB52">
        <f>Emissions!N53/Country!N52</f>
        <v>3.1203505450890416</v>
      </c>
      <c r="AD52" t="s">
        <v>24</v>
      </c>
      <c r="AF52">
        <f>Emissions!D53/(Country!D52/R$179)</f>
        <v>4.3332678331798844</v>
      </c>
      <c r="AG52">
        <f>Emissions!E53/(Country!E52/S$179)</f>
        <v>3.124764833842975</v>
      </c>
      <c r="AH52">
        <f>Emissions!F53/(Country!F52/T$179)</f>
        <v>3.4100371263636293</v>
      </c>
      <c r="AI52">
        <f>Emissions!G53/(Country!G52/U$179)</f>
        <v>3.8244393948253119</v>
      </c>
      <c r="AJ52">
        <f>Emissions!H53/(Country!H52/V$179)</f>
        <v>4.3059706010934962</v>
      </c>
      <c r="AK52">
        <f>Emissions!I53/(Country!I52/W$179)</f>
        <v>4.3649740623314761</v>
      </c>
      <c r="AL52">
        <f>Emissions!J53/(Country!J52/X$179)</f>
        <v>2.6951172340823977</v>
      </c>
      <c r="AM52">
        <f>Emissions!K53/(Country!K52/Y$179)</f>
        <v>2.6442503017405428</v>
      </c>
      <c r="AN52">
        <f>Emissions!L53/(Country!L52/Z$179)</f>
        <v>2.4699362866909844</v>
      </c>
      <c r="AO52">
        <f>Emissions!M53/(Country!M52/AA$179)</f>
        <v>2.499366619766811</v>
      </c>
      <c r="AP52">
        <f>Emissions!N53/(Country!N52/AB$179)</f>
        <v>3.1203505450890416</v>
      </c>
      <c r="AR52" t="s">
        <v>24</v>
      </c>
      <c r="AT52">
        <f t="shared" si="32"/>
        <v>1</v>
      </c>
      <c r="AU52">
        <f t="shared" si="33"/>
        <v>0.70668826738986235</v>
      </c>
      <c r="AV52">
        <f t="shared" si="34"/>
        <v>0.75874971333693519</v>
      </c>
      <c r="AW52">
        <f t="shared" si="35"/>
        <v>0.84129786440621646</v>
      </c>
      <c r="AX52">
        <f t="shared" si="36"/>
        <v>0.93659694550554429</v>
      </c>
      <c r="AY52">
        <f t="shared" si="37"/>
        <v>0.92835349560279057</v>
      </c>
      <c r="AZ52">
        <f t="shared" si="38"/>
        <v>0.56511056570793494</v>
      </c>
      <c r="BA52">
        <f t="shared" si="39"/>
        <v>0.54672694596897764</v>
      </c>
      <c r="BB52">
        <f t="shared" si="40"/>
        <v>0.49450714276282953</v>
      </c>
      <c r="BC52">
        <f t="shared" si="41"/>
        <v>0.49476490674279872</v>
      </c>
      <c r="BD52">
        <f t="shared" si="42"/>
        <v>0.61268916323387657</v>
      </c>
      <c r="BE52" s="6">
        <f t="shared" si="44"/>
        <v>-3.8731083676612335E-2</v>
      </c>
      <c r="BG52" t="s">
        <v>24</v>
      </c>
      <c r="BI52">
        <f t="shared" si="45"/>
        <v>1</v>
      </c>
      <c r="BJ52">
        <f t="shared" si="46"/>
        <v>0.721110476928431</v>
      </c>
      <c r="BK52">
        <f t="shared" si="47"/>
        <v>0.78694353952759011</v>
      </c>
      <c r="BL52">
        <f t="shared" si="48"/>
        <v>0.88257627777852388</v>
      </c>
      <c r="BM52">
        <f t="shared" si="49"/>
        <v>0.99370054353036452</v>
      </c>
      <c r="BN52">
        <f t="shared" si="50"/>
        <v>1.007316932710417</v>
      </c>
      <c r="BO52">
        <f t="shared" si="51"/>
        <v>0.62195953212165933</v>
      </c>
      <c r="BP52">
        <f t="shared" si="52"/>
        <v>0.61022083183815368</v>
      </c>
      <c r="BQ52">
        <f t="shared" si="53"/>
        <v>0.56999391262609067</v>
      </c>
      <c r="BR52">
        <f t="shared" si="54"/>
        <v>0.57678563061095145</v>
      </c>
      <c r="BS52">
        <f t="shared" si="55"/>
        <v>0.72009177951025316</v>
      </c>
      <c r="BT52" s="6">
        <f t="shared" si="56"/>
        <v>-2.7990822048974684E-2</v>
      </c>
    </row>
    <row r="53" spans="2:77" x14ac:dyDescent="0.25">
      <c r="B53" t="s">
        <v>9</v>
      </c>
      <c r="D53" s="1">
        <v>27761.862535799941</v>
      </c>
      <c r="E53" s="1">
        <v>23160.885917684889</v>
      </c>
      <c r="F53" s="1">
        <v>20502.351184376213</v>
      </c>
      <c r="G53" s="1">
        <v>20098.381499453386</v>
      </c>
      <c r="H53" s="1">
        <v>22898.309192463214</v>
      </c>
      <c r="I53" s="1">
        <v>24615.933969448684</v>
      </c>
      <c r="J53" s="1">
        <v>24139.8750164462</v>
      </c>
      <c r="K53" s="1">
        <v>26287.660259021817</v>
      </c>
      <c r="L53" s="1">
        <v>28995.285436072394</v>
      </c>
      <c r="M53" s="1">
        <v>30772.137886544751</v>
      </c>
      <c r="N53" s="1">
        <v>22697.434588873417</v>
      </c>
      <c r="P53" t="s">
        <v>9</v>
      </c>
      <c r="R53">
        <f>Emissions!D54/Country!D53</f>
        <v>11.787420816999587</v>
      </c>
      <c r="S53">
        <f>Emissions!E54/Country!E53</f>
        <v>13.727238704354185</v>
      </c>
      <c r="T53">
        <f>Emissions!F54/Country!F53</f>
        <v>14.288919906687028</v>
      </c>
      <c r="U53">
        <f>Emissions!G54/Country!G53</f>
        <v>14.647298436825968</v>
      </c>
      <c r="V53">
        <f>Emissions!H54/Country!H53</f>
        <v>13.420862623134814</v>
      </c>
      <c r="W53">
        <f>Emissions!I54/Country!I53</f>
        <v>11.865280826537216</v>
      </c>
      <c r="X53">
        <f>Emissions!J54/Country!J53</f>
        <v>10.794571898851737</v>
      </c>
      <c r="Y53">
        <f>Emissions!K54/Country!K53</f>
        <v>10.146380842703536</v>
      </c>
      <c r="Z53">
        <f>Emissions!L54/Country!L53</f>
        <v>9.1988959046359948</v>
      </c>
      <c r="AA53">
        <f>Emissions!M54/Country!M53</f>
        <v>9.8018966077952765</v>
      </c>
      <c r="AB53">
        <f>Emissions!N54/Country!N53</f>
        <v>11.942513431691685</v>
      </c>
      <c r="AD53" t="s">
        <v>9</v>
      </c>
      <c r="AF53">
        <f>Emissions!D54/(Country!D53/R$179)</f>
        <v>10.029311821841487</v>
      </c>
      <c r="AG53">
        <f>Emissions!E54/(Country!E53/S$179)</f>
        <v>11.918166707269007</v>
      </c>
      <c r="AH53">
        <f>Emissions!F54/(Country!F53/T$179)</f>
        <v>12.60946852979025</v>
      </c>
      <c r="AI53">
        <f>Emissions!G54/(Country!G53/U$179)</f>
        <v>13.074116178365335</v>
      </c>
      <c r="AJ53">
        <f>Emissions!H54/(Country!H53/V$179)</f>
        <v>12.115338898867845</v>
      </c>
      <c r="AK53">
        <f>Emissions!I54/(Country!I53/W$179)</f>
        <v>10.95426201773045</v>
      </c>
      <c r="AL53">
        <f>Emissions!J54/(Country!J53/X$179)</f>
        <v>10.108494290731118</v>
      </c>
      <c r="AM53">
        <f>Emissions!K54/(Country!K53/Y$179)</f>
        <v>9.6356286852896638</v>
      </c>
      <c r="AN53">
        <f>Emissions!L54/(Country!L53/Z$179)</f>
        <v>9.021644274422119</v>
      </c>
      <c r="AO53">
        <f>Emissions!M54/(Country!M53/AA$179)</f>
        <v>9.7225012452721362</v>
      </c>
      <c r="AP53">
        <f>Emissions!N54/(Country!N53/AB$179)</f>
        <v>11.942513431691685</v>
      </c>
      <c r="AR53" t="s">
        <v>9</v>
      </c>
      <c r="AT53">
        <f t="shared" si="32"/>
        <v>1</v>
      </c>
      <c r="AU53">
        <f t="shared" si="33"/>
        <v>1.1645667799148252</v>
      </c>
      <c r="AV53">
        <f t="shared" si="34"/>
        <v>1.2122176792127271</v>
      </c>
      <c r="AW53">
        <f t="shared" si="35"/>
        <v>1.2426211521779151</v>
      </c>
      <c r="AX53">
        <f t="shared" si="36"/>
        <v>1.1385749971511587</v>
      </c>
      <c r="AY53">
        <f t="shared" si="37"/>
        <v>1.0066053474077501</v>
      </c>
      <c r="AZ53">
        <f t="shared" si="38"/>
        <v>0.91577046976078236</v>
      </c>
      <c r="BA53">
        <f t="shared" si="39"/>
        <v>0.86078040312861526</v>
      </c>
      <c r="BB53">
        <f t="shared" si="40"/>
        <v>0.78039938061509839</v>
      </c>
      <c r="BC53">
        <f t="shared" si="41"/>
        <v>0.83155566938436387</v>
      </c>
      <c r="BD53">
        <f t="shared" si="42"/>
        <v>1.013157468211233</v>
      </c>
      <c r="BE53" s="6">
        <f t="shared" si="44"/>
        <v>1.3157468211232981E-3</v>
      </c>
      <c r="BG53" t="s">
        <v>9</v>
      </c>
      <c r="BI53">
        <f t="shared" si="45"/>
        <v>1</v>
      </c>
      <c r="BJ53">
        <f t="shared" si="46"/>
        <v>1.1883334488926784</v>
      </c>
      <c r="BK53">
        <f t="shared" si="47"/>
        <v>1.2572615902050017</v>
      </c>
      <c r="BL53">
        <f t="shared" si="48"/>
        <v>1.3035905564221244</v>
      </c>
      <c r="BM53">
        <f t="shared" si="49"/>
        <v>1.2079930422029037</v>
      </c>
      <c r="BN53">
        <f t="shared" si="50"/>
        <v>1.0922246922141396</v>
      </c>
      <c r="BO53">
        <f t="shared" si="51"/>
        <v>1.0078951048981437</v>
      </c>
      <c r="BP53">
        <f t="shared" si="52"/>
        <v>0.96074674478716737</v>
      </c>
      <c r="BQ53">
        <f t="shared" si="53"/>
        <v>0.89952774773390687</v>
      </c>
      <c r="BR53">
        <f t="shared" si="54"/>
        <v>0.9694086112766791</v>
      </c>
      <c r="BS53">
        <f t="shared" si="55"/>
        <v>1.1907610057236124</v>
      </c>
      <c r="BT53" s="6">
        <f t="shared" si="56"/>
        <v>1.9076100572361244E-2</v>
      </c>
    </row>
    <row r="54" spans="2:77" x14ac:dyDescent="0.25">
      <c r="B54" t="s">
        <v>25</v>
      </c>
      <c r="D54" s="1">
        <v>77267.392887537077</v>
      </c>
      <c r="E54" s="1">
        <v>67701.816516490566</v>
      </c>
      <c r="F54" s="1">
        <v>66360.201152675174</v>
      </c>
      <c r="G54" s="1">
        <v>63866.750953702445</v>
      </c>
      <c r="H54" s="1">
        <v>77577.982240439291</v>
      </c>
      <c r="I54" s="1">
        <v>90898.046853247608</v>
      </c>
      <c r="J54" s="1">
        <v>97765.221312782101</v>
      </c>
      <c r="K54" s="1">
        <v>106547.36968469027</v>
      </c>
      <c r="L54" s="1">
        <v>136407.87684252567</v>
      </c>
      <c r="M54" s="1">
        <v>148035.99734812463</v>
      </c>
      <c r="N54" s="1">
        <v>130559.26195114505</v>
      </c>
      <c r="P54" t="s">
        <v>25</v>
      </c>
      <c r="R54">
        <f>Emissions!D55/Country!D54</f>
        <v>11.568829842422927</v>
      </c>
      <c r="S54">
        <f>Emissions!E55/Country!E54</f>
        <v>13.565816308739603</v>
      </c>
      <c r="T54">
        <f>Emissions!F55/Country!F54</f>
        <v>13.060874563393201</v>
      </c>
      <c r="U54">
        <f>Emissions!G55/Country!G54</f>
        <v>13.408259752181458</v>
      </c>
      <c r="V54">
        <f>Emissions!H55/Country!H54</f>
        <v>12.078556187871822</v>
      </c>
      <c r="W54">
        <f>Emissions!I55/Country!I54</f>
        <v>11.170183683174134</v>
      </c>
      <c r="X54">
        <f>Emissions!J55/Country!J54</f>
        <v>9.1993317228401725</v>
      </c>
      <c r="Y54">
        <f>Emissions!K55/Country!K54</f>
        <v>8.8289867165815785</v>
      </c>
      <c r="Z54">
        <f>Emissions!L55/Country!L54</f>
        <v>6.8962682610977257</v>
      </c>
      <c r="AA54">
        <f>Emissions!M55/Country!M54</f>
        <v>6.1514791698753468</v>
      </c>
      <c r="AB54">
        <f>Emissions!N55/Country!N54</f>
        <v>5.494798807939393</v>
      </c>
      <c r="AD54" t="s">
        <v>25</v>
      </c>
      <c r="AF54">
        <f>Emissions!D55/(Country!D54/R$179)</f>
        <v>9.8433239726329607</v>
      </c>
      <c r="AG54">
        <f>Emissions!E55/(Country!E54/S$179)</f>
        <v>11.778017689490866</v>
      </c>
      <c r="AH54">
        <f>Emissions!F55/(Country!F54/T$179)</f>
        <v>11.525761768849405</v>
      </c>
      <c r="AI54">
        <f>Emissions!G55/(Country!G54/U$179)</f>
        <v>11.968155527505433</v>
      </c>
      <c r="AJ54">
        <f>Emissions!H55/(Country!H54/V$179)</f>
        <v>10.903606253507988</v>
      </c>
      <c r="AK54">
        <f>Emissions!I55/(Country!I54/W$179)</f>
        <v>10.31253458224106</v>
      </c>
      <c r="AL54">
        <f>Emissions!J55/(Country!J54/X$179)</f>
        <v>8.6146438293456917</v>
      </c>
      <c r="AM54">
        <f>Emissions!K55/(Country!K54/Y$179)</f>
        <v>8.3845500171139786</v>
      </c>
      <c r="AN54">
        <f>Emissions!L55/(Country!L54/Z$179)</f>
        <v>6.7633854886058957</v>
      </c>
      <c r="AO54">
        <f>Emissions!M55/(Country!M54/AA$179)</f>
        <v>6.1016521885993553</v>
      </c>
      <c r="AP54">
        <f>Emissions!N55/(Country!N54/AB$179)</f>
        <v>5.494798807939393</v>
      </c>
      <c r="AR54" t="s">
        <v>25</v>
      </c>
      <c r="AT54">
        <f t="shared" si="32"/>
        <v>1</v>
      </c>
      <c r="AU54">
        <f t="shared" si="33"/>
        <v>1.1726178441136477</v>
      </c>
      <c r="AV54">
        <f t="shared" si="34"/>
        <v>1.1289711009058965</v>
      </c>
      <c r="AW54">
        <f t="shared" si="35"/>
        <v>1.1589987868101697</v>
      </c>
      <c r="AX54">
        <f t="shared" si="36"/>
        <v>1.0440603200489411</v>
      </c>
      <c r="AY54">
        <f t="shared" si="37"/>
        <v>0.96554135857483558</v>
      </c>
      <c r="AZ54">
        <f t="shared" si="38"/>
        <v>0.79518255935498339</v>
      </c>
      <c r="BA54">
        <f t="shared" si="39"/>
        <v>0.76317024598336325</v>
      </c>
      <c r="BB54">
        <f t="shared" si="40"/>
        <v>0.59610767510894602</v>
      </c>
      <c r="BC54">
        <f t="shared" si="41"/>
        <v>0.53172872742218558</v>
      </c>
      <c r="BD54">
        <f t="shared" si="42"/>
        <v>0.47496582478808291</v>
      </c>
      <c r="BE54" s="6">
        <f t="shared" si="44"/>
        <v>-5.2503417521191711E-2</v>
      </c>
      <c r="BG54" t="s">
        <v>25</v>
      </c>
      <c r="BI54">
        <f t="shared" si="45"/>
        <v>1</v>
      </c>
      <c r="BJ54">
        <f t="shared" si="46"/>
        <v>1.1965488205241304</v>
      </c>
      <c r="BK54">
        <f t="shared" si="47"/>
        <v>1.1709217131219154</v>
      </c>
      <c r="BL54">
        <f t="shared" si="48"/>
        <v>1.2158652464127022</v>
      </c>
      <c r="BM54">
        <f t="shared" si="49"/>
        <v>1.1077158776672282</v>
      </c>
      <c r="BN54">
        <f t="shared" si="50"/>
        <v>1.047667902723981</v>
      </c>
      <c r="BO54">
        <f t="shared" si="51"/>
        <v>0.87517629748819359</v>
      </c>
      <c r="BP54">
        <f t="shared" si="52"/>
        <v>0.85180067631881684</v>
      </c>
      <c r="BQ54">
        <f t="shared" si="53"/>
        <v>0.68710381852816116</v>
      </c>
      <c r="BR54">
        <f t="shared" si="54"/>
        <v>0.61987720871156526</v>
      </c>
      <c r="BS54">
        <f t="shared" si="55"/>
        <v>0.55822594310787543</v>
      </c>
      <c r="BT54" s="6">
        <f t="shared" si="56"/>
        <v>-4.4177405689212454E-2</v>
      </c>
    </row>
    <row r="55" spans="2:77" x14ac:dyDescent="0.25">
      <c r="B55" t="s">
        <v>26</v>
      </c>
      <c r="D55" s="1">
        <v>34249.452623802608</v>
      </c>
      <c r="E55" s="1">
        <v>30794.702576692227</v>
      </c>
      <c r="F55" s="1">
        <v>31941.223340652843</v>
      </c>
      <c r="G55" s="1">
        <v>30654.909664025326</v>
      </c>
      <c r="H55" s="1">
        <v>38942.380346783058</v>
      </c>
      <c r="I55" s="1">
        <v>44252.049619550118</v>
      </c>
      <c r="J55" s="1">
        <v>46687.898468010615</v>
      </c>
      <c r="K55" s="1">
        <v>53321.581675731257</v>
      </c>
      <c r="L55" s="1">
        <v>65093.617880759572</v>
      </c>
      <c r="M55" s="1">
        <v>73702.031497349846</v>
      </c>
      <c r="N55" s="1">
        <v>56050.40214384006</v>
      </c>
      <c r="P55" t="s">
        <v>26</v>
      </c>
      <c r="R55">
        <f>Emissions!D56/Country!D55</f>
        <v>2.5392940715933854</v>
      </c>
      <c r="S55">
        <f>Emissions!E56/Country!E55</f>
        <v>2.8216634199371531</v>
      </c>
      <c r="T55">
        <f>Emissions!F56/Country!F55</f>
        <v>2.6808411571206796</v>
      </c>
      <c r="U55">
        <f>Emissions!G56/Country!G55</f>
        <v>2.7739061213375575</v>
      </c>
      <c r="V55">
        <f>Emissions!H56/Country!H55</f>
        <v>3.0101410660599446</v>
      </c>
      <c r="W55">
        <f>Emissions!I56/Country!I55</f>
        <v>2.6828486391935105</v>
      </c>
      <c r="X55">
        <f>Emissions!J56/Country!J55</f>
        <v>2.0052173067580235</v>
      </c>
      <c r="Y55">
        <f>Emissions!K56/Country!K55</f>
        <v>1.7851021987952145</v>
      </c>
      <c r="Z55">
        <f>Emissions!L56/Country!L55</f>
        <v>1.4622704312878758</v>
      </c>
      <c r="AA55">
        <f>Emissions!M56/Country!M55</f>
        <v>1.3128342551955645</v>
      </c>
      <c r="AB55">
        <f>Emissions!N56/Country!N55</f>
        <v>1.5293435372712352</v>
      </c>
      <c r="AD55" t="s">
        <v>26</v>
      </c>
      <c r="AF55">
        <f>Emissions!D56/(Country!D55/R$179)</f>
        <v>2.1605550906127822</v>
      </c>
      <c r="AG55">
        <f>Emissions!E56/(Country!E55/S$179)</f>
        <v>2.4498047826579192</v>
      </c>
      <c r="AH55">
        <f>Emissions!F56/(Country!F55/T$179)</f>
        <v>2.3657478959105838</v>
      </c>
      <c r="AI55">
        <f>Emissions!G56/(Country!G55/U$179)</f>
        <v>2.4759767853890211</v>
      </c>
      <c r="AJ55">
        <f>Emissions!H56/(Country!H55/V$179)</f>
        <v>2.7173275051523667</v>
      </c>
      <c r="AK55">
        <f>Emissions!I56/(Country!I55/W$179)</f>
        <v>2.4768589447885936</v>
      </c>
      <c r="AL55">
        <f>Emissions!J56/(Country!J55/X$179)</f>
        <v>1.8777704096996082</v>
      </c>
      <c r="AM55">
        <f>Emissions!K56/(Country!K55/Y$179)</f>
        <v>1.6952430841637589</v>
      </c>
      <c r="AN55">
        <f>Emissions!L56/(Country!L55/Z$179)</f>
        <v>1.4340942435750983</v>
      </c>
      <c r="AO55">
        <f>Emissions!M56/(Country!M55/AA$179)</f>
        <v>1.3022002977284806</v>
      </c>
      <c r="AP55">
        <f>Emissions!N56/(Country!N55/AB$179)</f>
        <v>1.5293435372712352</v>
      </c>
      <c r="AR55" t="s">
        <v>26</v>
      </c>
      <c r="AT55">
        <f t="shared" si="32"/>
        <v>1</v>
      </c>
      <c r="AU55">
        <f t="shared" si="33"/>
        <v>1.1111999399764609</v>
      </c>
      <c r="AV55">
        <f t="shared" si="34"/>
        <v>1.0557426912899752</v>
      </c>
      <c r="AW55">
        <f t="shared" si="35"/>
        <v>1.092392626899237</v>
      </c>
      <c r="AX55">
        <f t="shared" si="36"/>
        <v>1.1854243664543771</v>
      </c>
      <c r="AY55">
        <f t="shared" si="37"/>
        <v>1.0565332582807339</v>
      </c>
      <c r="AZ55">
        <f t="shared" si="38"/>
        <v>0.78967510269488661</v>
      </c>
      <c r="BA55">
        <f t="shared" si="39"/>
        <v>0.70299151987350483</v>
      </c>
      <c r="BB55">
        <f t="shared" si="40"/>
        <v>0.57585706501898526</v>
      </c>
      <c r="BC55">
        <f t="shared" si="41"/>
        <v>0.51700756910434253</v>
      </c>
      <c r="BD55">
        <f t="shared" si="42"/>
        <v>0.60227114077873822</v>
      </c>
      <c r="BE55" s="6">
        <f t="shared" si="44"/>
        <v>-3.9772885922126175E-2</v>
      </c>
      <c r="BG55" t="s">
        <v>26</v>
      </c>
      <c r="BI55">
        <f t="shared" si="45"/>
        <v>1</v>
      </c>
      <c r="BJ55">
        <f t="shared" si="46"/>
        <v>1.1338774897718991</v>
      </c>
      <c r="BK55">
        <f t="shared" si="47"/>
        <v>1.0949722625399958</v>
      </c>
      <c r="BL55">
        <f t="shared" si="48"/>
        <v>1.1459910446841595</v>
      </c>
      <c r="BM55">
        <f t="shared" si="49"/>
        <v>1.2576987816504468</v>
      </c>
      <c r="BN55">
        <f t="shared" si="50"/>
        <v>1.1463993468854805</v>
      </c>
      <c r="BO55">
        <f t="shared" si="51"/>
        <v>0.86911480195907898</v>
      </c>
      <c r="BP55">
        <f t="shared" si="52"/>
        <v>0.78463312114987527</v>
      </c>
      <c r="BQ55">
        <f t="shared" si="53"/>
        <v>0.66376194238507324</v>
      </c>
      <c r="BR55">
        <f t="shared" si="54"/>
        <v>0.60271561849373956</v>
      </c>
      <c r="BS55">
        <f t="shared" si="55"/>
        <v>0.70784750822413833</v>
      </c>
      <c r="BT55" s="6">
        <f t="shared" si="56"/>
        <v>-2.9215249177586167E-2</v>
      </c>
    </row>
    <row r="56" spans="2:77" x14ac:dyDescent="0.25">
      <c r="B56" t="s">
        <v>27</v>
      </c>
      <c r="D56" s="1">
        <v>50617.877500227696</v>
      </c>
      <c r="E56" s="1">
        <v>45668.318834817699</v>
      </c>
      <c r="F56" s="1">
        <v>43600.426181996896</v>
      </c>
      <c r="G56" s="1">
        <v>40115.924377503463</v>
      </c>
      <c r="H56" s="1">
        <v>48676.382755209743</v>
      </c>
      <c r="I56" s="1">
        <v>48590.722834906563</v>
      </c>
      <c r="J56" s="1">
        <v>49885.979845748188</v>
      </c>
      <c r="K56" s="1">
        <v>65203.476256959271</v>
      </c>
      <c r="L56" s="1">
        <v>68789.574573285106</v>
      </c>
      <c r="M56" s="1">
        <v>68469.962996977221</v>
      </c>
      <c r="N56" s="1">
        <v>52375.188331054997</v>
      </c>
      <c r="P56" t="s">
        <v>27</v>
      </c>
      <c r="R56">
        <f>Emissions!D57/Country!D56</f>
        <v>1.9817679445037557</v>
      </c>
      <c r="S56">
        <f>Emissions!E57/Country!E56</f>
        <v>1.6507553816645808</v>
      </c>
      <c r="T56">
        <f>Emissions!F57/Country!F56</f>
        <v>1.7483215758111224</v>
      </c>
      <c r="U56">
        <f>Emissions!G57/Country!G56</f>
        <v>1.9233141597942258</v>
      </c>
      <c r="V56">
        <f>Emissions!H57/Country!H56</f>
        <v>2.2726392412058769</v>
      </c>
      <c r="W56">
        <f>Emissions!I57/Country!I56</f>
        <v>2.2817942633934254</v>
      </c>
      <c r="X56">
        <f>Emissions!J57/Country!J56</f>
        <v>1.8467254914315929</v>
      </c>
      <c r="Y56">
        <f>Emissions!K57/Country!K56</f>
        <v>1.6188291351256066</v>
      </c>
      <c r="Z56">
        <f>Emissions!L57/Country!L56</f>
        <v>1.5344372709237357</v>
      </c>
      <c r="AA56">
        <f>Emissions!M57/Country!M56</f>
        <v>0.91144645354254272</v>
      </c>
      <c r="AB56">
        <f>Emissions!N57/Country!N56</f>
        <v>1.0560560514424582</v>
      </c>
      <c r="AD56" t="s">
        <v>27</v>
      </c>
      <c r="AF56">
        <f>Emissions!D57/(Country!D56/R$179)</f>
        <v>1.6861847033825734</v>
      </c>
      <c r="AG56">
        <f>Emissions!E57/(Country!E56/S$179)</f>
        <v>1.4332072352875673</v>
      </c>
      <c r="AH56">
        <f>Emissions!F57/(Country!F56/T$179)</f>
        <v>1.5428322108395809</v>
      </c>
      <c r="AI56">
        <f>Emissions!G57/(Country!G56/U$179)</f>
        <v>1.716742024551376</v>
      </c>
      <c r="AJ56">
        <f>Emissions!H57/(Country!H56/V$179)</f>
        <v>2.0515666820560736</v>
      </c>
      <c r="AK56">
        <f>Emissions!I57/(Country!I56/W$179)</f>
        <v>2.1065976100508799</v>
      </c>
      <c r="AL56">
        <f>Emissions!J57/(Country!J56/X$179)</f>
        <v>1.7293519614862747</v>
      </c>
      <c r="AM56">
        <f>Emissions!K57/(Country!K56/Y$179)</f>
        <v>1.5373399335996834</v>
      </c>
      <c r="AN56">
        <f>Emissions!L57/(Country!L56/Z$179)</f>
        <v>1.504870515244384</v>
      </c>
      <c r="AO56">
        <f>Emissions!M57/(Country!M56/AA$179)</f>
        <v>0.90406373726884814</v>
      </c>
      <c r="AP56">
        <f>Emissions!N57/(Country!N56/AB$179)</f>
        <v>1.0560560514424582</v>
      </c>
      <c r="AR56" t="s">
        <v>27</v>
      </c>
      <c r="AT56">
        <f t="shared" si="32"/>
        <v>1</v>
      </c>
      <c r="AU56">
        <f t="shared" si="33"/>
        <v>0.83297107829541461</v>
      </c>
      <c r="AV56">
        <f t="shared" si="34"/>
        <v>0.88220297470242437</v>
      </c>
      <c r="AW56">
        <f t="shared" si="35"/>
        <v>0.97050422332662822</v>
      </c>
      <c r="AX56">
        <f t="shared" si="36"/>
        <v>1.1467736409345126</v>
      </c>
      <c r="AY56">
        <f t="shared" si="37"/>
        <v>1.1513932646462286</v>
      </c>
      <c r="AZ56">
        <f t="shared" si="38"/>
        <v>0.9318575853208797</v>
      </c>
      <c r="BA56">
        <f t="shared" si="39"/>
        <v>0.81686109598011947</v>
      </c>
      <c r="BB56">
        <f t="shared" si="40"/>
        <v>0.77427696576652738</v>
      </c>
      <c r="BC56">
        <f t="shared" si="41"/>
        <v>0.45991583225995381</v>
      </c>
      <c r="BD56">
        <f t="shared" si="42"/>
        <v>0.53288582771324411</v>
      </c>
      <c r="BE56" s="6">
        <f t="shared" si="44"/>
        <v>-4.671141722867559E-2</v>
      </c>
      <c r="BG56" t="s">
        <v>27</v>
      </c>
      <c r="BI56">
        <f t="shared" si="45"/>
        <v>1</v>
      </c>
      <c r="BJ56">
        <f t="shared" si="46"/>
        <v>0.84997048805654551</v>
      </c>
      <c r="BK56">
        <f t="shared" si="47"/>
        <v>0.91498411042668104</v>
      </c>
      <c r="BL56">
        <f t="shared" si="48"/>
        <v>1.0181221672261069</v>
      </c>
      <c r="BM56">
        <f t="shared" si="49"/>
        <v>1.2166915510148593</v>
      </c>
      <c r="BN56">
        <f t="shared" si="50"/>
        <v>1.2493279092290046</v>
      </c>
      <c r="BO56">
        <f t="shared" si="51"/>
        <v>1.0256005513613695</v>
      </c>
      <c r="BP56">
        <f t="shared" si="52"/>
        <v>0.9117268888252279</v>
      </c>
      <c r="BQ56">
        <f t="shared" si="53"/>
        <v>0.89247074310752328</v>
      </c>
      <c r="BR56">
        <f t="shared" si="54"/>
        <v>0.53615937533726266</v>
      </c>
      <c r="BS56">
        <f t="shared" si="55"/>
        <v>0.62629915294804617</v>
      </c>
      <c r="BT56" s="6">
        <f t="shared" si="56"/>
        <v>-3.7370084705195386E-2</v>
      </c>
    </row>
    <row r="57" spans="2:77" x14ac:dyDescent="0.25">
      <c r="B57" t="s">
        <v>28</v>
      </c>
      <c r="D57" s="1">
        <v>43235.892207019708</v>
      </c>
      <c r="E57" s="1">
        <v>46000.638563269946</v>
      </c>
      <c r="F57" s="1">
        <v>49559.36713314971</v>
      </c>
      <c r="G57" s="1">
        <v>52252.262505548773</v>
      </c>
      <c r="H57" s="1">
        <v>60514.000526802898</v>
      </c>
      <c r="I57" s="1">
        <v>68015.184596030129</v>
      </c>
      <c r="J57" s="1">
        <v>72684.46171222323</v>
      </c>
      <c r="K57" s="1">
        <v>79222.783289646119</v>
      </c>
      <c r="L57" s="1">
        <v>94762.157444891171</v>
      </c>
      <c r="M57" s="1">
        <v>98596.961171872128</v>
      </c>
      <c r="N57" s="1">
        <v>77858.733434541573</v>
      </c>
      <c r="P57" t="s">
        <v>28</v>
      </c>
      <c r="R57">
        <f>Emissions!D58/Country!D57</f>
        <v>3.2284559964379658</v>
      </c>
      <c r="S57">
        <f>Emissions!E58/Country!E57</f>
        <v>2.9053264638511842</v>
      </c>
      <c r="T57">
        <f>Emissions!F58/Country!F57</f>
        <v>2.783294794651177</v>
      </c>
      <c r="U57">
        <f>Emissions!G58/Country!G57</f>
        <v>2.6158348903311062</v>
      </c>
      <c r="V57">
        <f>Emissions!H58/Country!H57</f>
        <v>2.9259284553977456</v>
      </c>
      <c r="W57">
        <f>Emissions!I58/Country!I57</f>
        <v>2.5962915190400304</v>
      </c>
      <c r="X57">
        <f>Emissions!J58/Country!J57</f>
        <v>2.2020885709082476</v>
      </c>
      <c r="Y57">
        <f>Emissions!K58/Country!K57</f>
        <v>1.9591088300666757</v>
      </c>
      <c r="Z57">
        <f>Emissions!L58/Country!L57</f>
        <v>1.6378484668361872</v>
      </c>
      <c r="AA57">
        <f>Emissions!M58/Country!M57</f>
        <v>1.4991582503976455</v>
      </c>
      <c r="AB57">
        <f>Emissions!N58/Country!N57</f>
        <v>1.7033565222127416</v>
      </c>
      <c r="AD57" t="s">
        <v>28</v>
      </c>
      <c r="AF57">
        <f>Emissions!D58/(Country!D57/R$179)</f>
        <v>2.7469276268370506</v>
      </c>
      <c r="AG57">
        <f>Emissions!E58/(Country!E57/S$179)</f>
        <v>2.5224421226270071</v>
      </c>
      <c r="AH57">
        <f>Emissions!F58/(Country!F57/T$179)</f>
        <v>2.4561596223839581</v>
      </c>
      <c r="AI57">
        <f>Emissions!G58/(Country!G57/U$179)</f>
        <v>2.3348830780716598</v>
      </c>
      <c r="AJ57">
        <f>Emissions!H58/(Country!H57/V$179)</f>
        <v>2.6413067346266161</v>
      </c>
      <c r="AK57">
        <f>Emissions!I58/(Country!I57/W$179)</f>
        <v>2.396947698900441</v>
      </c>
      <c r="AL57">
        <f>Emissions!J58/(Country!J57/X$179)</f>
        <v>2.0621289992128475</v>
      </c>
      <c r="AM57">
        <f>Emissions!K58/(Country!K57/Y$179)</f>
        <v>1.8604905072304412</v>
      </c>
      <c r="AN57">
        <f>Emissions!L58/(Country!L57/Z$179)</f>
        <v>1.6062891021255048</v>
      </c>
      <c r="AO57">
        <f>Emissions!M58/(Country!M57/AA$179)</f>
        <v>1.4870150685694246</v>
      </c>
      <c r="AP57">
        <f>Emissions!N58/(Country!N57/AB$179)</f>
        <v>1.7033565222127416</v>
      </c>
      <c r="AR57" t="s">
        <v>28</v>
      </c>
      <c r="AT57">
        <f t="shared" si="32"/>
        <v>1</v>
      </c>
      <c r="AU57">
        <f t="shared" si="33"/>
        <v>0.89991205302370603</v>
      </c>
      <c r="AV57">
        <f t="shared" si="34"/>
        <v>0.86211328192859193</v>
      </c>
      <c r="AW57">
        <f t="shared" si="35"/>
        <v>0.81024331544776218</v>
      </c>
      <c r="AX57">
        <f t="shared" si="36"/>
        <v>0.90629342900321197</v>
      </c>
      <c r="AY57">
        <f t="shared" si="37"/>
        <v>0.8041898424214492</v>
      </c>
      <c r="AZ57">
        <f t="shared" si="38"/>
        <v>0.68208721857688803</v>
      </c>
      <c r="BA57">
        <f t="shared" si="39"/>
        <v>0.6068253159492365</v>
      </c>
      <c r="BB57">
        <f t="shared" si="40"/>
        <v>0.50731633593372971</v>
      </c>
      <c r="BC57">
        <f t="shared" si="41"/>
        <v>0.46435765333388573</v>
      </c>
      <c r="BD57">
        <f t="shared" si="42"/>
        <v>0.52760716704582511</v>
      </c>
      <c r="BE57" s="6">
        <f t="shared" si="44"/>
        <v>-4.7239283295417482E-2</v>
      </c>
      <c r="BG57" t="s">
        <v>28</v>
      </c>
      <c r="BI57">
        <f t="shared" si="45"/>
        <v>1</v>
      </c>
      <c r="BJ57">
        <f t="shared" si="46"/>
        <v>0.91827760512623069</v>
      </c>
      <c r="BK57">
        <f t="shared" si="47"/>
        <v>0.89414791943830818</v>
      </c>
      <c r="BL57">
        <f t="shared" si="48"/>
        <v>0.84999803244185235</v>
      </c>
      <c r="BM57">
        <f t="shared" si="49"/>
        <v>0.9615494448493892</v>
      </c>
      <c r="BN57">
        <f t="shared" si="50"/>
        <v>0.87259222830723282</v>
      </c>
      <c r="BO57">
        <f t="shared" si="51"/>
        <v>0.75070379687698052</v>
      </c>
      <c r="BP57">
        <f t="shared" si="52"/>
        <v>0.67729869875483495</v>
      </c>
      <c r="BQ57">
        <f t="shared" si="53"/>
        <v>0.58475843572736064</v>
      </c>
      <c r="BR57">
        <f t="shared" si="54"/>
        <v>0.54133754891884345</v>
      </c>
      <c r="BS57">
        <f t="shared" si="55"/>
        <v>0.62009515852227648</v>
      </c>
      <c r="BT57" s="6">
        <f t="shared" si="56"/>
        <v>-3.7990484147772355E-2</v>
      </c>
    </row>
    <row r="58" spans="2:77" x14ac:dyDescent="0.25">
      <c r="B58" t="s">
        <v>29</v>
      </c>
      <c r="D58" s="1">
        <v>4976.0040202759837</v>
      </c>
      <c r="E58" s="1">
        <v>4675.271623796586</v>
      </c>
      <c r="F58" s="1">
        <v>4441.8709846013353</v>
      </c>
      <c r="G58" s="1">
        <v>4660.0821600175141</v>
      </c>
      <c r="H58" s="1">
        <v>5128.2454275439213</v>
      </c>
      <c r="I58" s="1">
        <v>5971.0005050969557</v>
      </c>
      <c r="J58" s="1">
        <v>6548.8617507716417</v>
      </c>
      <c r="K58" s="1">
        <v>7802.7828734534532</v>
      </c>
      <c r="L58" s="1">
        <v>10864.297286359108</v>
      </c>
      <c r="M58" s="1">
        <v>13630.951666123328</v>
      </c>
      <c r="N58" s="1">
        <v>9394.0081500771103</v>
      </c>
      <c r="P58" t="s">
        <v>29</v>
      </c>
      <c r="R58">
        <f>Emissions!D59/Country!D58</f>
        <v>9.5445761366054569</v>
      </c>
      <c r="S58">
        <f>Emissions!E59/Country!E58</f>
        <v>4.9163517535637569</v>
      </c>
      <c r="T58">
        <f>Emissions!F59/Country!F58</f>
        <v>5.2766808824528626</v>
      </c>
      <c r="U58">
        <f>Emissions!G59/Country!G58</f>
        <v>4.9613998907618901</v>
      </c>
      <c r="V58">
        <f>Emissions!H59/Country!H58</f>
        <v>6.1026397116426478</v>
      </c>
      <c r="W58">
        <f>Emissions!I59/Country!I58</f>
        <v>5.4924590552796699</v>
      </c>
      <c r="X58">
        <f>Emissions!J59/Country!J58</f>
        <v>3.1237047907555389</v>
      </c>
      <c r="Y58">
        <f>Emissions!K59/Country!K58</f>
        <v>3.0303234366763081</v>
      </c>
      <c r="Z58">
        <f>Emissions!L59/Country!L58</f>
        <v>2.1763907217828455</v>
      </c>
      <c r="AA58">
        <f>Emissions!M59/Country!M58</f>
        <v>4.2368598995613835</v>
      </c>
      <c r="AB58">
        <f>Emissions!N59/Country!N58</f>
        <v>6.1145289666567768</v>
      </c>
      <c r="AD58" t="s">
        <v>29</v>
      </c>
      <c r="AF58">
        <f>Emissions!D59/(Country!D58/R$179)</f>
        <v>8.1209903139514417</v>
      </c>
      <c r="AG58">
        <f>Emissions!E59/(Country!E58/S$179)</f>
        <v>4.2684403653563328</v>
      </c>
      <c r="AH58">
        <f>Emissions!F59/(Country!F58/T$179)</f>
        <v>4.6564850222092131</v>
      </c>
      <c r="AI58">
        <f>Emissions!G59/(Country!G58/U$179)</f>
        <v>4.4285244039313989</v>
      </c>
      <c r="AJ58">
        <f>Emissions!H59/(Country!H58/V$179)</f>
        <v>5.50900119913232</v>
      </c>
      <c r="AK58">
        <f>Emissions!I59/(Country!I58/W$179)</f>
        <v>5.0707468700299332</v>
      </c>
      <c r="AL58">
        <f>Emissions!J59/(Country!J58/X$179)</f>
        <v>2.9251694591649962</v>
      </c>
      <c r="AM58">
        <f>Emissions!K59/(Country!K58/Y$179)</f>
        <v>2.8777819288284872</v>
      </c>
      <c r="AN58">
        <f>Emissions!L59/(Country!L58/Z$179)</f>
        <v>2.1344542973013003</v>
      </c>
      <c r="AO58">
        <f>Emissions!M59/(Country!M58/AA$179)</f>
        <v>4.2025413343749358</v>
      </c>
      <c r="AP58">
        <f>Emissions!N59/(Country!N58/AB$179)</f>
        <v>6.1145289666567768</v>
      </c>
      <c r="AR58" t="s">
        <v>29</v>
      </c>
      <c r="AT58">
        <f t="shared" si="32"/>
        <v>1</v>
      </c>
      <c r="AU58">
        <f t="shared" si="33"/>
        <v>0.51509377506126375</v>
      </c>
      <c r="AV58">
        <f t="shared" si="34"/>
        <v>0.55284601504886965</v>
      </c>
      <c r="AW58">
        <f t="shared" si="35"/>
        <v>0.51981353805056651</v>
      </c>
      <c r="AX58">
        <f t="shared" si="36"/>
        <v>0.63938299871041326</v>
      </c>
      <c r="AY58">
        <f t="shared" si="37"/>
        <v>0.57545342785992715</v>
      </c>
      <c r="AZ58">
        <f t="shared" si="38"/>
        <v>0.32727538091246128</v>
      </c>
      <c r="BA58">
        <f t="shared" si="39"/>
        <v>0.31749167205596279</v>
      </c>
      <c r="BB58">
        <f t="shared" si="40"/>
        <v>0.22802382113501399</v>
      </c>
      <c r="BC58">
        <f t="shared" si="41"/>
        <v>0.44390236286262463</v>
      </c>
      <c r="BD58">
        <f t="shared" si="42"/>
        <v>0.64062865434183847</v>
      </c>
      <c r="BE58" s="6">
        <f t="shared" si="44"/>
        <v>-3.593713456581614E-2</v>
      </c>
      <c r="BG58" t="s">
        <v>29</v>
      </c>
      <c r="BI58">
        <f t="shared" si="45"/>
        <v>1</v>
      </c>
      <c r="BJ58">
        <f t="shared" si="46"/>
        <v>0.52560589291965698</v>
      </c>
      <c r="BK58">
        <f t="shared" si="47"/>
        <v>0.57338881616563597</v>
      </c>
      <c r="BL58">
        <f t="shared" si="48"/>
        <v>0.54531827187669746</v>
      </c>
      <c r="BM58">
        <f t="shared" si="49"/>
        <v>0.67836569016319848</v>
      </c>
      <c r="BN58">
        <f t="shared" si="50"/>
        <v>0.62440006378515833</v>
      </c>
      <c r="BO58">
        <f t="shared" si="51"/>
        <v>0.36019861446450763</v>
      </c>
      <c r="BP58">
        <f t="shared" si="52"/>
        <v>0.35436342337271437</v>
      </c>
      <c r="BQ58">
        <f t="shared" si="53"/>
        <v>0.26283177479406894</v>
      </c>
      <c r="BR58">
        <f t="shared" si="54"/>
        <v>0.51749123837214617</v>
      </c>
      <c r="BS58">
        <f t="shared" si="55"/>
        <v>0.75292898159875055</v>
      </c>
      <c r="BT58" s="6">
        <f t="shared" si="56"/>
        <v>-2.4707101840124944E-2</v>
      </c>
    </row>
    <row r="59" spans="2:77" x14ac:dyDescent="0.25">
      <c r="B59" t="s">
        <v>30</v>
      </c>
      <c r="D59" s="1">
        <v>41534.497021490184</v>
      </c>
      <c r="E59" s="1">
        <v>33837.511931412286</v>
      </c>
      <c r="F59" s="1">
        <v>33253.929442712411</v>
      </c>
      <c r="G59" s="1">
        <v>37811.684748347208</v>
      </c>
      <c r="H59" s="1">
        <v>44993.258759386394</v>
      </c>
      <c r="I59" s="1">
        <v>60789.612197348892</v>
      </c>
      <c r="J59" s="1">
        <v>63382.641156464539</v>
      </c>
      <c r="K59" s="1">
        <v>70438.665841976763</v>
      </c>
      <c r="L59" s="1">
        <v>90191.442057551962</v>
      </c>
      <c r="M59" s="1">
        <v>106691.58060311609</v>
      </c>
      <c r="N59" s="1">
        <v>93087.430319904932</v>
      </c>
      <c r="P59" t="s">
        <v>30</v>
      </c>
      <c r="R59">
        <f>Emissions!D60/Country!D59</f>
        <v>139.72097937755512</v>
      </c>
      <c r="S59">
        <f>Emissions!E60/Country!E59</f>
        <v>175.50214835918911</v>
      </c>
      <c r="T59">
        <f>Emissions!F60/Country!F59</f>
        <v>185.77239275875456</v>
      </c>
      <c r="U59">
        <f>Emissions!G60/Country!G59</f>
        <v>162.40612751241255</v>
      </c>
      <c r="V59">
        <f>Emissions!H60/Country!H59</f>
        <v>137.50899503943785</v>
      </c>
      <c r="W59">
        <f>Emissions!I60/Country!I59</f>
        <v>101.6617770461571</v>
      </c>
      <c r="X59">
        <f>Emissions!J60/Country!J59</f>
        <v>99.11287454985353</v>
      </c>
      <c r="Y59">
        <f>Emissions!K60/Country!K59</f>
        <v>91.328883000208592</v>
      </c>
      <c r="Z59">
        <f>Emissions!L60/Country!L59</f>
        <v>71.326996493388776</v>
      </c>
      <c r="AA59">
        <f>Emissions!M60/Country!M59</f>
        <v>59.241116909697382</v>
      </c>
      <c r="AB59">
        <f>Emissions!N60/Country!N59</f>
        <v>63.526380135817107</v>
      </c>
      <c r="AD59" t="s">
        <v>30</v>
      </c>
      <c r="AF59">
        <f>Emissions!D60/(Country!D59/R$179)</f>
        <v>118.88141536523825</v>
      </c>
      <c r="AG59">
        <f>Emissions!E60/(Country!E59/S$179)</f>
        <v>152.37324174782597</v>
      </c>
      <c r="AH59">
        <f>Emissions!F60/(Country!F59/T$179)</f>
        <v>163.93759328856581</v>
      </c>
      <c r="AI59">
        <f>Emissions!G60/(Country!G59/U$179)</f>
        <v>144.96301746930294</v>
      </c>
      <c r="AJ59">
        <f>Emissions!H60/(Country!H59/V$179)</f>
        <v>124.13271213086853</v>
      </c>
      <c r="AK59">
        <f>Emissions!I60/(Country!I59/W$179)</f>
        <v>93.856163982315408</v>
      </c>
      <c r="AL59">
        <f>Emissions!J60/(Country!J59/X$179)</f>
        <v>92.81349329209786</v>
      </c>
      <c r="AM59">
        <f>Emissions!K60/(Country!K59/Y$179)</f>
        <v>86.731536936651366</v>
      </c>
      <c r="AN59">
        <f>Emissions!L60/(Country!L59/Z$179)</f>
        <v>69.952611291318945</v>
      </c>
      <c r="AO59">
        <f>Emissions!M60/(Country!M59/AA$179)</f>
        <v>58.761263862728825</v>
      </c>
      <c r="AP59">
        <f>Emissions!N60/(Country!N59/AB$179)</f>
        <v>63.526380135817107</v>
      </c>
      <c r="AR59" t="s">
        <v>30</v>
      </c>
      <c r="AT59">
        <f t="shared" si="32"/>
        <v>1</v>
      </c>
      <c r="AU59">
        <f t="shared" si="33"/>
        <v>1.256090167282222</v>
      </c>
      <c r="AV59">
        <f t="shared" si="34"/>
        <v>1.3295955524099137</v>
      </c>
      <c r="AW59">
        <f t="shared" si="35"/>
        <v>1.162360357305809</v>
      </c>
      <c r="AX59">
        <f t="shared" si="36"/>
        <v>0.98416855973976514</v>
      </c>
      <c r="AY59">
        <f t="shared" si="37"/>
        <v>0.7276056716682886</v>
      </c>
      <c r="AZ59">
        <f t="shared" si="38"/>
        <v>0.70936286727585796</v>
      </c>
      <c r="BA59">
        <f t="shared" si="39"/>
        <v>0.65365189542093727</v>
      </c>
      <c r="BB59">
        <f t="shared" si="40"/>
        <v>0.51049596711348844</v>
      </c>
      <c r="BC59">
        <f t="shared" si="41"/>
        <v>0.42399586070475193</v>
      </c>
      <c r="BD59">
        <f t="shared" si="42"/>
        <v>0.45466600949135649</v>
      </c>
      <c r="BE59" s="6">
        <f t="shared" si="44"/>
        <v>-5.4533399050864351E-2</v>
      </c>
      <c r="BG59" t="s">
        <v>30</v>
      </c>
      <c r="BI59">
        <f t="shared" si="45"/>
        <v>1</v>
      </c>
      <c r="BJ59">
        <f t="shared" si="46"/>
        <v>1.2817246604920634</v>
      </c>
      <c r="BK59">
        <f t="shared" si="47"/>
        <v>1.3790010220260407</v>
      </c>
      <c r="BL59">
        <f t="shared" si="48"/>
        <v>1.2193917528987557</v>
      </c>
      <c r="BM59">
        <f t="shared" si="49"/>
        <v>1.0441725626288749</v>
      </c>
      <c r="BN59">
        <f t="shared" si="50"/>
        <v>0.78949399865371717</v>
      </c>
      <c r="BO59">
        <f t="shared" si="51"/>
        <v>0.78072332001556199</v>
      </c>
      <c r="BP59">
        <f t="shared" si="52"/>
        <v>0.72956346179246678</v>
      </c>
      <c r="BQ59">
        <f t="shared" si="53"/>
        <v>0.58842343924325091</v>
      </c>
      <c r="BR59">
        <f t="shared" si="54"/>
        <v>0.49428469270993408</v>
      </c>
      <c r="BS59">
        <f t="shared" si="55"/>
        <v>0.53436762963029671</v>
      </c>
      <c r="BT59" s="6">
        <f t="shared" si="56"/>
        <v>-4.6563237036970337E-2</v>
      </c>
    </row>
    <row r="60" spans="2:77" x14ac:dyDescent="0.25">
      <c r="B60" t="s">
        <v>31</v>
      </c>
      <c r="D60" s="1">
        <v>52125.34925430255</v>
      </c>
      <c r="E60" s="1">
        <v>44141.87856554507</v>
      </c>
      <c r="F60" s="1">
        <v>40338.265312498464</v>
      </c>
      <c r="G60" s="1">
        <v>38224.881274147046</v>
      </c>
      <c r="H60" s="1">
        <v>45235.990233169141</v>
      </c>
      <c r="I60" s="1">
        <v>46855.656416117607</v>
      </c>
      <c r="J60" s="1">
        <v>46407.547239376494</v>
      </c>
      <c r="K60" s="1">
        <v>50477.22998384064</v>
      </c>
      <c r="L60" s="1">
        <v>59638.313075123711</v>
      </c>
      <c r="M60" s="1">
        <v>66299.63326569066</v>
      </c>
      <c r="N60" s="1">
        <v>68223.017893542798</v>
      </c>
      <c r="P60" t="s">
        <v>31</v>
      </c>
      <c r="R60">
        <f>Emissions!D61/Country!D60</f>
        <v>2.65837787326568</v>
      </c>
      <c r="S60">
        <f>Emissions!E61/Country!E60</f>
        <v>2.9258589016976955</v>
      </c>
      <c r="T60">
        <f>Emissions!F61/Country!F60</f>
        <v>2.9063216917364336</v>
      </c>
      <c r="U60">
        <f>Emissions!G61/Country!G60</f>
        <v>2.8812412526938251</v>
      </c>
      <c r="V60">
        <f>Emissions!H61/Country!H60</f>
        <v>2.4822910995222118</v>
      </c>
      <c r="W60">
        <f>Emissions!I61/Country!I60</f>
        <v>2.3515290013160546</v>
      </c>
      <c r="X60">
        <f>Emissions!J61/Country!J60</f>
        <v>2.2310560370583867</v>
      </c>
      <c r="Y60">
        <f>Emissions!K61/Country!K60</f>
        <v>2.0862095913647347</v>
      </c>
      <c r="Z60">
        <f>Emissions!L61/Country!L60</f>
        <v>1.7657454731350728</v>
      </c>
      <c r="AA60">
        <f>Emissions!M61/Country!M60</f>
        <v>1.5734185767823494</v>
      </c>
      <c r="AB60">
        <f>Emissions!N61/Country!N60</f>
        <v>1.4715429321322695</v>
      </c>
      <c r="AD60" t="s">
        <v>31</v>
      </c>
      <c r="AF60">
        <f>Emissions!D61/(Country!D60/R$179)</f>
        <v>2.2618773899048663</v>
      </c>
      <c r="AG60">
        <f>Emissions!E61/(Country!E60/S$179)</f>
        <v>2.540268651503768</v>
      </c>
      <c r="AH60">
        <f>Emissions!F61/(Country!F60/T$179)</f>
        <v>2.5647265257779854</v>
      </c>
      <c r="AI60">
        <f>Emissions!G61/(Country!G60/U$179)</f>
        <v>2.571783666325083</v>
      </c>
      <c r="AJ60">
        <f>Emissions!H61/(Country!H60/V$179)</f>
        <v>2.240824510379372</v>
      </c>
      <c r="AK60">
        <f>Emissions!I61/(Country!I60/W$179)</f>
        <v>2.1709780998268799</v>
      </c>
      <c r="AL60">
        <f>Emissions!J61/(Country!J60/X$179)</f>
        <v>2.0892553613270115</v>
      </c>
      <c r="AM60">
        <f>Emissions!K61/(Country!K60/Y$179)</f>
        <v>1.9811932248271731</v>
      </c>
      <c r="AN60">
        <f>Emissions!L61/(Country!L60/Z$179)</f>
        <v>1.7317216873568004</v>
      </c>
      <c r="AO60">
        <f>Emissions!M61/(Country!M60/AA$179)</f>
        <v>1.5606738863104122</v>
      </c>
      <c r="AP60">
        <f>Emissions!N61/(Country!N60/AB$179)</f>
        <v>1.4715429321322695</v>
      </c>
      <c r="AR60" t="s">
        <v>31</v>
      </c>
      <c r="AT60">
        <f t="shared" si="32"/>
        <v>1</v>
      </c>
      <c r="AU60">
        <f t="shared" si="33"/>
        <v>1.1006181367675276</v>
      </c>
      <c r="AV60">
        <f t="shared" si="34"/>
        <v>1.0932688392287013</v>
      </c>
      <c r="AW60">
        <f t="shared" si="35"/>
        <v>1.0838343493862928</v>
      </c>
      <c r="AX60">
        <f t="shared" si="36"/>
        <v>0.9337615711015701</v>
      </c>
      <c r="AY60">
        <f t="shared" si="37"/>
        <v>0.88457289122231619</v>
      </c>
      <c r="AZ60">
        <f t="shared" si="38"/>
        <v>0.83925466710180274</v>
      </c>
      <c r="BA60">
        <f t="shared" si="39"/>
        <v>0.78476788884867366</v>
      </c>
      <c r="BB60">
        <f t="shared" si="40"/>
        <v>0.66421914314459207</v>
      </c>
      <c r="BC60">
        <f t="shared" si="41"/>
        <v>0.59187167957032605</v>
      </c>
      <c r="BD60">
        <f t="shared" si="42"/>
        <v>0.55354919514303469</v>
      </c>
      <c r="BE60" s="6">
        <f t="shared" si="44"/>
        <v>-4.4645080485696528E-2</v>
      </c>
      <c r="BG60" t="s">
        <v>31</v>
      </c>
      <c r="BI60">
        <f t="shared" si="45"/>
        <v>1</v>
      </c>
      <c r="BJ60">
        <f t="shared" si="46"/>
        <v>1.1230797313954364</v>
      </c>
      <c r="BK60">
        <f t="shared" si="47"/>
        <v>1.1338928171901734</v>
      </c>
      <c r="BL60">
        <f t="shared" si="48"/>
        <v>1.1370128539254072</v>
      </c>
      <c r="BM60">
        <f t="shared" si="49"/>
        <v>0.9906922985218134</v>
      </c>
      <c r="BN60">
        <f t="shared" si="50"/>
        <v>0.9598124591175079</v>
      </c>
      <c r="BO60">
        <f t="shared" si="51"/>
        <v>0.92368196908095213</v>
      </c>
      <c r="BP60">
        <f t="shared" si="52"/>
        <v>0.87590655164137843</v>
      </c>
      <c r="BQ60">
        <f t="shared" si="53"/>
        <v>0.76561253721610256</v>
      </c>
      <c r="BR60">
        <f t="shared" si="54"/>
        <v>0.68999048899642323</v>
      </c>
      <c r="BS60">
        <f t="shared" si="55"/>
        <v>0.65058474818308432</v>
      </c>
      <c r="BT60" s="6">
        <f t="shared" si="56"/>
        <v>-3.4941525181691566E-2</v>
      </c>
    </row>
    <row r="61" spans="2:77" x14ac:dyDescent="0.25">
      <c r="B61" t="s">
        <v>32</v>
      </c>
      <c r="D61" s="1">
        <v>19445.658092160433</v>
      </c>
      <c r="E61" s="1">
        <v>16765.711158890266</v>
      </c>
      <c r="F61" s="1">
        <v>17454.419911999747</v>
      </c>
      <c r="G61" s="1">
        <v>21156.752616560832</v>
      </c>
      <c r="H61" s="1">
        <v>24495.796906274067</v>
      </c>
      <c r="I61" s="1">
        <v>27312.892329344158</v>
      </c>
      <c r="J61" s="1">
        <v>28942.483117364172</v>
      </c>
      <c r="K61" s="1">
        <v>30960.870550951233</v>
      </c>
      <c r="L61" s="1">
        <v>32855.444033905813</v>
      </c>
      <c r="M61" s="1">
        <v>35202.863389812373</v>
      </c>
      <c r="N61" s="1">
        <v>29789.258618677271</v>
      </c>
      <c r="P61" t="s">
        <v>32</v>
      </c>
      <c r="R61">
        <f>Emissions!D62/Country!D61</f>
        <v>7.2347520864641668</v>
      </c>
      <c r="S61">
        <f>Emissions!E62/Country!E61</f>
        <v>5.1717048036942987</v>
      </c>
      <c r="T61">
        <f>Emissions!F62/Country!F61</f>
        <v>5.2299879898433534</v>
      </c>
      <c r="U61">
        <f>Emissions!G62/Country!G61</f>
        <v>4.5963646695880662</v>
      </c>
      <c r="V61">
        <f>Emissions!H62/Country!H61</f>
        <v>4.3526680057342375</v>
      </c>
      <c r="W61">
        <f>Emissions!I62/Country!I61</f>
        <v>3.5623733860474109</v>
      </c>
      <c r="X61">
        <f>Emissions!J62/Country!J61</f>
        <v>2.2275186669484905</v>
      </c>
      <c r="Y61">
        <f>Emissions!K62/Country!K61</f>
        <v>2.0955037398208609</v>
      </c>
      <c r="Z61">
        <f>Emissions!L62/Country!L61</f>
        <v>1.9746687934174658</v>
      </c>
      <c r="AA61">
        <f>Emissions!M62/Country!M61</f>
        <v>1.782368662183663</v>
      </c>
      <c r="AB61">
        <f>Emissions!N62/Country!N61</f>
        <v>1.8876528502841243</v>
      </c>
      <c r="AD61" t="s">
        <v>32</v>
      </c>
      <c r="AF61">
        <f>Emissions!D62/(Country!D61/R$179)</f>
        <v>6.1556794955706859</v>
      </c>
      <c r="AG61">
        <f>Emissions!E62/(Country!E61/S$179)</f>
        <v>4.4901411958154167</v>
      </c>
      <c r="AH61">
        <f>Emissions!F62/(Country!F61/T$179)</f>
        <v>4.6152801891099005</v>
      </c>
      <c r="AI61">
        <f>Emissions!G62/(Country!G61/U$179)</f>
        <v>4.1026955207823477</v>
      </c>
      <c r="AJ61">
        <f>Emissions!H62/(Country!H61/V$179)</f>
        <v>3.9292592052039086</v>
      </c>
      <c r="AK61">
        <f>Emissions!I62/(Country!I61/W$179)</f>
        <v>3.2888535927844162</v>
      </c>
      <c r="AL61">
        <f>Emissions!J62/(Country!J61/X$179)</f>
        <v>2.0859428181437205</v>
      </c>
      <c r="AM61">
        <f>Emissions!K62/(Country!K61/Y$179)</f>
        <v>1.9900195211053766</v>
      </c>
      <c r="AN61">
        <f>Emissions!L62/(Country!L61/Z$179)</f>
        <v>1.936619307218876</v>
      </c>
      <c r="AO61">
        <f>Emissions!M62/(Country!M61/AA$179)</f>
        <v>1.7679314760199751</v>
      </c>
      <c r="AP61">
        <f>Emissions!N62/(Country!N61/AB$179)</f>
        <v>1.8876528502841243</v>
      </c>
      <c r="AR61" t="s">
        <v>32</v>
      </c>
      <c r="AT61">
        <f t="shared" si="32"/>
        <v>1</v>
      </c>
      <c r="AU61">
        <f t="shared" si="33"/>
        <v>0.71484202110674688</v>
      </c>
      <c r="AV61">
        <f t="shared" si="34"/>
        <v>0.72289802433291117</v>
      </c>
      <c r="AW61">
        <f t="shared" si="35"/>
        <v>0.63531750841713264</v>
      </c>
      <c r="AX61">
        <f t="shared" si="36"/>
        <v>0.60163333224338755</v>
      </c>
      <c r="AY61">
        <f t="shared" si="37"/>
        <v>0.49239743718550089</v>
      </c>
      <c r="AZ61">
        <f t="shared" si="38"/>
        <v>0.30789149929768272</v>
      </c>
      <c r="BA61">
        <f t="shared" si="39"/>
        <v>0.28964416676300991</v>
      </c>
      <c r="BB61">
        <f t="shared" si="40"/>
        <v>0.27294215058342708</v>
      </c>
      <c r="BC61">
        <f t="shared" si="41"/>
        <v>0.24636209242309479</v>
      </c>
      <c r="BD61">
        <f t="shared" si="42"/>
        <v>0.26091465577871309</v>
      </c>
      <c r="BE61" s="6">
        <f t="shared" si="44"/>
        <v>-7.3908534422128691E-2</v>
      </c>
      <c r="BG61" t="s">
        <v>32</v>
      </c>
      <c r="BI61">
        <f t="shared" si="45"/>
        <v>1</v>
      </c>
      <c r="BJ61">
        <f t="shared" si="46"/>
        <v>0.72943063378239459</v>
      </c>
      <c r="BK61">
        <f t="shared" si="47"/>
        <v>0.74975966380816639</v>
      </c>
      <c r="BL61">
        <f t="shared" si="48"/>
        <v>0.66648946289917121</v>
      </c>
      <c r="BM61">
        <f t="shared" si="49"/>
        <v>0.63831445546039289</v>
      </c>
      <c r="BN61">
        <f t="shared" si="50"/>
        <v>0.53427953732011357</v>
      </c>
      <c r="BO61">
        <f t="shared" si="51"/>
        <v>0.33886475402831789</v>
      </c>
      <c r="BP61">
        <f t="shared" si="52"/>
        <v>0.3232818606844774</v>
      </c>
      <c r="BQ61">
        <f t="shared" si="53"/>
        <v>0.31460691035203647</v>
      </c>
      <c r="BR61">
        <f t="shared" si="54"/>
        <v>0.28720330181129294</v>
      </c>
      <c r="BS61">
        <f t="shared" si="55"/>
        <v>0.30665223094256017</v>
      </c>
      <c r="BT61" s="6">
        <f t="shared" si="56"/>
        <v>-6.9334776905743994E-2</v>
      </c>
    </row>
    <row r="62" spans="2:77" x14ac:dyDescent="0.25">
      <c r="B62" t="s">
        <v>33</v>
      </c>
      <c r="D62" s="1">
        <v>78110.453542589763</v>
      </c>
      <c r="E62" s="1">
        <v>72479.518626187477</v>
      </c>
      <c r="F62" s="1">
        <v>69327.003850873167</v>
      </c>
      <c r="G62" s="1">
        <v>63017.468658173588</v>
      </c>
      <c r="H62" s="1">
        <v>76591.797340344405</v>
      </c>
      <c r="I62" s="1">
        <v>94200.98990285043</v>
      </c>
      <c r="J62" s="1">
        <v>91410.307066909168</v>
      </c>
      <c r="K62" s="1">
        <v>96347.20330178256</v>
      </c>
      <c r="L62" s="1">
        <v>111847.18012966872</v>
      </c>
      <c r="M62" s="1">
        <v>127679.21501842134</v>
      </c>
      <c r="N62" s="1">
        <v>109980.32757520251</v>
      </c>
      <c r="P62" t="s">
        <v>33</v>
      </c>
      <c r="R62">
        <f>Emissions!D63/Country!D62</f>
        <v>1.5154832298299175</v>
      </c>
      <c r="S62">
        <f>Emissions!E63/Country!E62</f>
        <v>1.6949533273997683</v>
      </c>
      <c r="T62">
        <f>Emissions!F63/Country!F62</f>
        <v>1.6521315647388577</v>
      </c>
      <c r="U62">
        <f>Emissions!G63/Country!G62</f>
        <v>1.7779217456918488</v>
      </c>
      <c r="V62">
        <f>Emissions!H63/Country!H62</f>
        <v>1.4371416047057008</v>
      </c>
      <c r="W62">
        <f>Emissions!I63/Country!I62</f>
        <v>1.1751269347838027</v>
      </c>
      <c r="X62">
        <f>Emissions!J63/Country!J62</f>
        <v>1.3269463705614997</v>
      </c>
      <c r="Y62">
        <f>Emissions!K63/Country!K62</f>
        <v>1.2167843301157799</v>
      </c>
      <c r="Z62">
        <f>Emissions!L63/Country!L62</f>
        <v>1.0481602405369073</v>
      </c>
      <c r="AA62">
        <f>Emissions!M63/Country!M62</f>
        <v>0.88968752434513998</v>
      </c>
      <c r="AB62">
        <f>Emissions!N63/Country!N62</f>
        <v>1.0667264454764411</v>
      </c>
      <c r="AD62" t="s">
        <v>33</v>
      </c>
      <c r="AF62">
        <f>Emissions!D63/(Country!D62/R$179)</f>
        <v>1.2894469544020728</v>
      </c>
      <c r="AG62">
        <f>Emissions!E63/(Country!E62/S$179)</f>
        <v>1.4715804650926052</v>
      </c>
      <c r="AH62">
        <f>Emissions!F63/(Country!F62/T$179)</f>
        <v>1.4579479140966007</v>
      </c>
      <c r="AI62">
        <f>Emissions!G63/(Country!G62/U$179)</f>
        <v>1.5869653751831669</v>
      </c>
      <c r="AJ62">
        <f>Emissions!H63/(Country!H62/V$179)</f>
        <v>1.2973426578898553</v>
      </c>
      <c r="AK62">
        <f>Emissions!I63/(Country!I62/W$179)</f>
        <v>1.0849004364838952</v>
      </c>
      <c r="AL62">
        <f>Emissions!J63/(Country!J62/X$179)</f>
        <v>1.2426087793582752</v>
      </c>
      <c r="AM62">
        <f>Emissions!K63/(Country!K62/Y$179)</f>
        <v>1.1555334041601528</v>
      </c>
      <c r="AN62">
        <f>Emissions!L63/(Country!L62/Z$179)</f>
        <v>1.0279634567830112</v>
      </c>
      <c r="AO62">
        <f>Emissions!M63/(Country!M62/AA$179)</f>
        <v>0.88248105539794441</v>
      </c>
      <c r="AP62">
        <f>Emissions!N63/(Country!N62/AB$179)</f>
        <v>1.0667264454764411</v>
      </c>
      <c r="AR62" t="s">
        <v>33</v>
      </c>
      <c r="AT62">
        <f t="shared" si="32"/>
        <v>1</v>
      </c>
      <c r="AU62">
        <f t="shared" si="33"/>
        <v>1.1184243375560103</v>
      </c>
      <c r="AV62">
        <f t="shared" si="34"/>
        <v>1.0901681603723694</v>
      </c>
      <c r="AW62">
        <f t="shared" si="35"/>
        <v>1.1731715077384162</v>
      </c>
      <c r="AX62">
        <f t="shared" si="36"/>
        <v>0.94830584490663816</v>
      </c>
      <c r="AY62">
        <f t="shared" si="37"/>
        <v>0.77541401425846668</v>
      </c>
      <c r="AZ62">
        <f t="shared" si="38"/>
        <v>0.87559290953712676</v>
      </c>
      <c r="BA62">
        <f t="shared" si="39"/>
        <v>0.80290187721334239</v>
      </c>
      <c r="BB62">
        <f t="shared" si="40"/>
        <v>0.69163433808141983</v>
      </c>
      <c r="BC62">
        <f t="shared" si="41"/>
        <v>0.58706523888422668</v>
      </c>
      <c r="BD62">
        <f t="shared" si="42"/>
        <v>0.70388535120653217</v>
      </c>
      <c r="BE62" s="6">
        <f t="shared" si="44"/>
        <v>-2.9611464879346783E-2</v>
      </c>
      <c r="BG62" t="s">
        <v>33</v>
      </c>
      <c r="BI62">
        <f t="shared" si="45"/>
        <v>1</v>
      </c>
      <c r="BJ62">
        <f t="shared" si="46"/>
        <v>1.1412493240367449</v>
      </c>
      <c r="BK62">
        <f t="shared" si="47"/>
        <v>1.1306769224738393</v>
      </c>
      <c r="BL62">
        <f t="shared" si="48"/>
        <v>1.2307333541448828</v>
      </c>
      <c r="BM62">
        <f t="shared" si="49"/>
        <v>1.0061233255550583</v>
      </c>
      <c r="BN62">
        <f t="shared" si="50"/>
        <v>0.84136879984099266</v>
      </c>
      <c r="BO62">
        <f t="shared" si="51"/>
        <v>0.96367576433920321</v>
      </c>
      <c r="BP62">
        <f t="shared" si="52"/>
        <v>0.89614652251901528</v>
      </c>
      <c r="BQ62">
        <f t="shared" si="53"/>
        <v>0.79721267577050992</v>
      </c>
      <c r="BR62">
        <f t="shared" si="54"/>
        <v>0.68438725019685531</v>
      </c>
      <c r="BS62">
        <f t="shared" si="55"/>
        <v>0.82727439219947674</v>
      </c>
      <c r="BT62" s="6">
        <f t="shared" si="56"/>
        <v>-1.7272560780052328E-2</v>
      </c>
    </row>
    <row r="63" spans="2:77" x14ac:dyDescent="0.25">
      <c r="B63" t="s">
        <v>34</v>
      </c>
      <c r="D63" s="1">
        <v>59524.287080788243</v>
      </c>
      <c r="E63" s="1">
        <v>55310.583500441331</v>
      </c>
      <c r="F63" s="1">
        <v>55675.801378729207</v>
      </c>
      <c r="G63" s="1">
        <v>57650.231904583517</v>
      </c>
      <c r="H63" s="1">
        <v>69812.068577875092</v>
      </c>
      <c r="I63" s="1">
        <v>78343.543413560925</v>
      </c>
      <c r="J63" s="1">
        <v>80451.718870494326</v>
      </c>
      <c r="K63" s="1">
        <v>84620.362852462742</v>
      </c>
      <c r="L63" s="1">
        <v>95270.876101510279</v>
      </c>
      <c r="M63" s="1">
        <v>105601.69933938638</v>
      </c>
      <c r="N63" s="1">
        <v>91244.472661014195</v>
      </c>
      <c r="P63" t="s">
        <v>34</v>
      </c>
      <c r="R63">
        <f>Emissions!D64/Country!D63</f>
        <v>4.7578488075574219</v>
      </c>
      <c r="S63">
        <f>Emissions!E64/Country!E63</f>
        <v>5.0348435209706768</v>
      </c>
      <c r="T63">
        <f>Emissions!F64/Country!F63</f>
        <v>5.4630844446142586</v>
      </c>
      <c r="U63">
        <f>Emissions!G64/Country!G63</f>
        <v>5.4093805208550494</v>
      </c>
      <c r="V63">
        <f>Emissions!H64/Country!H63</f>
        <v>4.6724008061915088</v>
      </c>
      <c r="W63">
        <f>Emissions!I64/Country!I63</f>
        <v>4.3494064644616275</v>
      </c>
      <c r="X63">
        <f>Emissions!J64/Country!J63</f>
        <v>3.380204563099884</v>
      </c>
      <c r="Y63">
        <f>Emissions!K64/Country!K63</f>
        <v>3.0211542597112118</v>
      </c>
      <c r="Z63">
        <f>Emissions!L64/Country!L63</f>
        <v>2.6834136532725084</v>
      </c>
      <c r="AA63">
        <f>Emissions!M64/Country!M63</f>
        <v>2.2049412810253366</v>
      </c>
      <c r="AB63">
        <f>Emissions!N64/Country!N63</f>
        <v>2.3766885775060351</v>
      </c>
      <c r="AD63" t="s">
        <v>34</v>
      </c>
      <c r="AF63">
        <f>Emissions!D64/(Country!D63/R$179)</f>
        <v>4.0482095305660231</v>
      </c>
      <c r="AG63">
        <f>Emissions!E64/(Country!E63/S$179)</f>
        <v>4.3713164548459593</v>
      </c>
      <c r="AH63">
        <f>Emissions!F64/(Country!F63/T$179)</f>
        <v>4.8209796002644056</v>
      </c>
      <c r="AI63">
        <f>Emissions!G64/(Country!G63/U$179)</f>
        <v>4.8283900056842688</v>
      </c>
      <c r="AJ63">
        <f>Emissions!H64/(Country!H63/V$179)</f>
        <v>4.2178897756373255</v>
      </c>
      <c r="AK63">
        <f>Emissions!I64/(Country!I63/W$179)</f>
        <v>4.0154581024971794</v>
      </c>
      <c r="AL63">
        <f>Emissions!J64/(Country!J63/X$179)</f>
        <v>3.1653667090987758</v>
      </c>
      <c r="AM63">
        <f>Emissions!K64/(Country!K63/Y$179)</f>
        <v>2.8690743131815828</v>
      </c>
      <c r="AN63">
        <f>Emissions!L64/(Country!L63/Z$179)</f>
        <v>2.6317075083708126</v>
      </c>
      <c r="AO63">
        <f>Emissions!M64/(Country!M63/AA$179)</f>
        <v>2.1870812566490314</v>
      </c>
      <c r="AP63">
        <f>Emissions!N64/(Country!N63/AB$179)</f>
        <v>2.3766885775060351</v>
      </c>
      <c r="AR63" t="s">
        <v>34</v>
      </c>
      <c r="AT63">
        <f t="shared" si="32"/>
        <v>1</v>
      </c>
      <c r="AU63">
        <f t="shared" si="33"/>
        <v>1.0582184774289745</v>
      </c>
      <c r="AV63">
        <f t="shared" si="34"/>
        <v>1.1482257351130267</v>
      </c>
      <c r="AW63">
        <f t="shared" si="35"/>
        <v>1.1369382970435562</v>
      </c>
      <c r="AX63">
        <f t="shared" si="36"/>
        <v>0.98204062280621729</v>
      </c>
      <c r="AY63">
        <f t="shared" si="37"/>
        <v>0.91415398857420183</v>
      </c>
      <c r="AZ63">
        <f t="shared" si="38"/>
        <v>0.71044808269878779</v>
      </c>
      <c r="BA63">
        <f t="shared" si="39"/>
        <v>0.63498324177774956</v>
      </c>
      <c r="BB63">
        <f t="shared" si="40"/>
        <v>0.5639972520795834</v>
      </c>
      <c r="BC63">
        <f t="shared" si="41"/>
        <v>0.46343239775147593</v>
      </c>
      <c r="BD63">
        <f t="shared" si="42"/>
        <v>0.49953007622496864</v>
      </c>
      <c r="BE63" s="6">
        <f t="shared" si="44"/>
        <v>-5.0046992377503138E-2</v>
      </c>
      <c r="BG63" t="s">
        <v>34</v>
      </c>
      <c r="BI63">
        <f t="shared" si="45"/>
        <v>1</v>
      </c>
      <c r="BJ63">
        <f t="shared" si="46"/>
        <v>1.0798147728867085</v>
      </c>
      <c r="BK63">
        <f t="shared" si="47"/>
        <v>1.1908918162124709</v>
      </c>
      <c r="BL63">
        <f t="shared" si="48"/>
        <v>1.1927223552109865</v>
      </c>
      <c r="BM63">
        <f t="shared" si="49"/>
        <v>1.0419148870111912</v>
      </c>
      <c r="BN63">
        <f t="shared" si="50"/>
        <v>0.99190965096506145</v>
      </c>
      <c r="BO63">
        <f t="shared" si="51"/>
        <v>0.78191770588914955</v>
      </c>
      <c r="BP63">
        <f t="shared" si="52"/>
        <v>0.70872673252671958</v>
      </c>
      <c r="BQ63">
        <f t="shared" si="53"/>
        <v>0.65009172289628148</v>
      </c>
      <c r="BR63">
        <f t="shared" si="54"/>
        <v>0.54025890708854496</v>
      </c>
      <c r="BS63">
        <f t="shared" si="55"/>
        <v>0.58709623589412507</v>
      </c>
      <c r="BT63" s="6">
        <f t="shared" si="56"/>
        <v>-4.1290376410587491E-2</v>
      </c>
    </row>
    <row r="64" spans="2:77" x14ac:dyDescent="0.25">
      <c r="B64" t="s">
        <v>35</v>
      </c>
      <c r="D64" s="1">
        <v>8384.2806648125043</v>
      </c>
      <c r="E64" s="1">
        <v>6621.772840154802</v>
      </c>
      <c r="F64" s="1">
        <v>6316.3655556863514</v>
      </c>
      <c r="G64" s="1">
        <v>5507.2696986840265</v>
      </c>
      <c r="H64" s="1">
        <v>5507.6349046509349</v>
      </c>
      <c r="I64" s="1">
        <v>5405.0563872312687</v>
      </c>
      <c r="J64" s="1">
        <v>4275.08593318362</v>
      </c>
      <c r="K64" s="1">
        <v>4217.3331346747054</v>
      </c>
      <c r="L64" s="1">
        <v>3103.413392656048</v>
      </c>
      <c r="M64" s="1">
        <v>3623.1443671676593</v>
      </c>
      <c r="N64" s="1">
        <v>2746.7539628948302</v>
      </c>
      <c r="P64" t="s">
        <v>35</v>
      </c>
      <c r="R64">
        <f>Emissions!D65/Country!D64</f>
        <v>10.26592311056843</v>
      </c>
      <c r="S64">
        <f>Emissions!E65/Country!E64</f>
        <v>12.777805816360836</v>
      </c>
      <c r="T64">
        <f>Emissions!F65/Country!F64</f>
        <v>14.0111813788162</v>
      </c>
      <c r="U64">
        <f>Emissions!G65/Country!G64</f>
        <v>15.765933280793867</v>
      </c>
      <c r="V64">
        <f>Emissions!H65/Country!H64</f>
        <v>16.341272172315271</v>
      </c>
      <c r="W64">
        <f>Emissions!I65/Country!I64</f>
        <v>16.26574027087916</v>
      </c>
      <c r="X64">
        <f>Emissions!J65/Country!J64</f>
        <v>21.06872957312541</v>
      </c>
      <c r="Y64">
        <f>Emissions!K65/Country!K64</f>
        <v>24.644198575715265</v>
      </c>
      <c r="Z64">
        <f>Emissions!L65/Country!L64</f>
        <v>33.489832671604397</v>
      </c>
      <c r="AA64">
        <f>Emissions!M65/Country!M64</f>
        <v>30.014564750382124</v>
      </c>
      <c r="AB64">
        <f>Emissions!N65/Country!N64</f>
        <v>40.598532157657282</v>
      </c>
      <c r="AD64" t="s">
        <v>35</v>
      </c>
      <c r="AF64">
        <f>Emissions!D65/(Country!D64/R$179)</f>
        <v>8.7347474577689272</v>
      </c>
      <c r="AG64">
        <f>Emissions!E65/(Country!E64/S$179)</f>
        <v>11.093856758256507</v>
      </c>
      <c r="AH64">
        <f>Emissions!F65/(Country!F64/T$179)</f>
        <v>12.364374061519172</v>
      </c>
      <c r="AI64">
        <f>Emissions!G65/(Country!G64/U$179)</f>
        <v>14.072604874030439</v>
      </c>
      <c r="AJ64">
        <f>Emissions!H65/(Country!H64/V$179)</f>
        <v>14.751663582708977</v>
      </c>
      <c r="AK64">
        <f>Emissions!I65/(Country!I64/W$179)</f>
        <v>15.016853241353941</v>
      </c>
      <c r="AL64">
        <f>Emissions!J65/(Country!J64/X$179)</f>
        <v>19.729650661324595</v>
      </c>
      <c r="AM64">
        <f>Emissions!K65/(Country!K64/Y$179)</f>
        <v>23.403650070251466</v>
      </c>
      <c r="AN64">
        <f>Emissions!L65/(Country!L64/Z$179)</f>
        <v>32.844523984760784</v>
      </c>
      <c r="AO64">
        <f>Emissions!M65/(Country!M64/AA$179)</f>
        <v>29.771446775904032</v>
      </c>
      <c r="AP64">
        <f>Emissions!N65/(Country!N64/AB$179)</f>
        <v>40.598532157657282</v>
      </c>
      <c r="AR64" t="s">
        <v>35</v>
      </c>
      <c r="AT64">
        <f t="shared" si="32"/>
        <v>1</v>
      </c>
      <c r="AU64">
        <f t="shared" si="33"/>
        <v>1.2446816208088005</v>
      </c>
      <c r="AV64">
        <f t="shared" si="34"/>
        <v>1.3648243054141085</v>
      </c>
      <c r="AW64">
        <f t="shared" si="35"/>
        <v>1.5357540779321985</v>
      </c>
      <c r="AX64">
        <f t="shared" si="36"/>
        <v>1.5917976392685496</v>
      </c>
      <c r="AY64">
        <f t="shared" si="37"/>
        <v>1.5844401030175372</v>
      </c>
      <c r="AZ64">
        <f t="shared" si="38"/>
        <v>2.0522976206042149</v>
      </c>
      <c r="BA64">
        <f t="shared" si="39"/>
        <v>2.400582812698536</v>
      </c>
      <c r="BB64">
        <f t="shared" si="40"/>
        <v>3.2622329537153574</v>
      </c>
      <c r="BC64">
        <f t="shared" si="41"/>
        <v>2.9237083141099234</v>
      </c>
      <c r="BD64">
        <f t="shared" si="42"/>
        <v>3.9546888984452289</v>
      </c>
      <c r="BE64" s="6">
        <f t="shared" si="44"/>
        <v>0.29546888984452291</v>
      </c>
      <c r="BG64" t="s">
        <v>35</v>
      </c>
      <c r="BI64">
        <f t="shared" si="45"/>
        <v>1</v>
      </c>
      <c r="BJ64">
        <f t="shared" si="46"/>
        <v>1.2700832865395921</v>
      </c>
      <c r="BK64">
        <f t="shared" si="47"/>
        <v>1.4155388145219876</v>
      </c>
      <c r="BL64">
        <f t="shared" si="48"/>
        <v>1.6111060957479513</v>
      </c>
      <c r="BM64">
        <f t="shared" si="49"/>
        <v>1.6888483214919325</v>
      </c>
      <c r="BN64">
        <f t="shared" si="50"/>
        <v>1.7192086335590084</v>
      </c>
      <c r="BO64">
        <f t="shared" si="51"/>
        <v>2.2587545612181947</v>
      </c>
      <c r="BP64">
        <f t="shared" si="52"/>
        <v>2.6793734087223791</v>
      </c>
      <c r="BQ64">
        <f t="shared" si="53"/>
        <v>3.7602144931560617</v>
      </c>
      <c r="BR64">
        <f t="shared" si="54"/>
        <v>3.4083923914050289</v>
      </c>
      <c r="BS64">
        <f t="shared" si="55"/>
        <v>4.6479342824671841</v>
      </c>
      <c r="BT64" s="6">
        <f t="shared" si="56"/>
        <v>0.3647934282467184</v>
      </c>
    </row>
    <row r="65" spans="1:72" x14ac:dyDescent="0.25">
      <c r="B65" t="s">
        <v>36</v>
      </c>
      <c r="D65" s="1">
        <v>22724.993767751974</v>
      </c>
      <c r="E65" s="1">
        <v>38855.825495351266</v>
      </c>
      <c r="F65" s="1">
        <v>39186.332594958112</v>
      </c>
      <c r="G65" s="1">
        <v>38157.683675827218</v>
      </c>
      <c r="H65" s="1">
        <v>45567.029086896124</v>
      </c>
      <c r="I65" s="1">
        <v>48622.212988945968</v>
      </c>
      <c r="J65" s="1">
        <v>52030.164167152878</v>
      </c>
      <c r="K65" s="1">
        <v>55441.701550760969</v>
      </c>
      <c r="L65" s="1">
        <v>66024.794056463492</v>
      </c>
      <c r="M65" s="1">
        <v>73664.7393391363</v>
      </c>
      <c r="N65" s="1">
        <v>61055.168608588145</v>
      </c>
      <c r="P65" t="s">
        <v>36</v>
      </c>
      <c r="R65">
        <f>Emissions!D66/Country!D65</f>
        <v>9.7300117440979097</v>
      </c>
      <c r="S65">
        <f>Emissions!E66/Country!E65</f>
        <v>5.5359715550332869</v>
      </c>
      <c r="T65">
        <f>Emissions!F66/Country!F65</f>
        <v>5.4212338998785592</v>
      </c>
      <c r="U65">
        <f>Emissions!G66/Country!G65</f>
        <v>4.8774630880600611</v>
      </c>
      <c r="V65">
        <f>Emissions!H66/Country!H65</f>
        <v>3.7519445411055528</v>
      </c>
      <c r="W65">
        <f>Emissions!I66/Country!I65</f>
        <v>3.5406796808961332</v>
      </c>
      <c r="X65">
        <f>Emissions!J66/Country!J65</f>
        <v>3.7941614438431497</v>
      </c>
      <c r="Y65">
        <f>Emissions!K66/Country!K65</f>
        <v>3.4715993539272905</v>
      </c>
      <c r="Z65">
        <f>Emissions!L66/Country!L65</f>
        <v>2.9151378362445564</v>
      </c>
      <c r="AA65">
        <f>Emissions!M66/Country!M65</f>
        <v>2.6897354784926715</v>
      </c>
      <c r="AB65">
        <f>Emissions!N66/Country!N65</f>
        <v>3.1856245243686576</v>
      </c>
      <c r="AD65" t="s">
        <v>36</v>
      </c>
      <c r="AF65">
        <f>Emissions!D66/(Country!D65/R$179)</f>
        <v>8.2787679617751504</v>
      </c>
      <c r="AG65">
        <f>Emissions!E66/(Country!E65/S$179)</f>
        <v>4.8064023144478423</v>
      </c>
      <c r="AH65">
        <f>Emissions!F66/(Country!F65/T$179)</f>
        <v>4.7840479686053596</v>
      </c>
      <c r="AI65">
        <f>Emissions!G66/(Country!G65/U$179)</f>
        <v>4.3536027714612651</v>
      </c>
      <c r="AJ65">
        <f>Emissions!H66/(Country!H65/V$179)</f>
        <v>3.3869715324329466</v>
      </c>
      <c r="AK65">
        <f>Emissions!I66/(Country!I65/W$179)</f>
        <v>3.268825534971322</v>
      </c>
      <c r="AL65">
        <f>Emissions!J66/(Country!J65/X$179)</f>
        <v>3.553013463857738</v>
      </c>
      <c r="AM65">
        <f>Emissions!K66/(Country!K65/Y$179)</f>
        <v>3.2968447407126624</v>
      </c>
      <c r="AN65">
        <f>Emissions!L66/(Country!L65/Z$179)</f>
        <v>2.8589666457963547</v>
      </c>
      <c r="AO65">
        <f>Emissions!M66/(Country!M65/AA$179)</f>
        <v>2.6679486211168806</v>
      </c>
      <c r="AP65">
        <f>Emissions!N66/(Country!N65/AB$179)</f>
        <v>3.1856245243686576</v>
      </c>
      <c r="AR65" t="s">
        <v>36</v>
      </c>
      <c r="AT65">
        <f t="shared" si="32"/>
        <v>1</v>
      </c>
      <c r="AU65">
        <f t="shared" si="33"/>
        <v>0.56895836311722137</v>
      </c>
      <c r="AV65">
        <f t="shared" si="34"/>
        <v>0.55716622368590707</v>
      </c>
      <c r="AW65">
        <f t="shared" si="35"/>
        <v>0.50128028787001855</v>
      </c>
      <c r="AX65">
        <f t="shared" si="36"/>
        <v>0.38560534558259196</v>
      </c>
      <c r="AY65">
        <f t="shared" si="37"/>
        <v>0.36389264206632232</v>
      </c>
      <c r="AZ65">
        <f t="shared" si="38"/>
        <v>0.38994417927035241</v>
      </c>
      <c r="BA65">
        <f t="shared" si="39"/>
        <v>0.35679292535624269</v>
      </c>
      <c r="BB65">
        <f t="shared" si="40"/>
        <v>0.29960270479764206</v>
      </c>
      <c r="BC65">
        <f t="shared" si="41"/>
        <v>0.27643702281492394</v>
      </c>
      <c r="BD65">
        <f t="shared" si="42"/>
        <v>0.32740191976654226</v>
      </c>
      <c r="BE65" s="6">
        <f t="shared" si="44"/>
        <v>-6.7259808023345774E-2</v>
      </c>
      <c r="BG65" t="s">
        <v>36</v>
      </c>
      <c r="BI65">
        <f t="shared" si="45"/>
        <v>1</v>
      </c>
      <c r="BJ65">
        <f t="shared" si="46"/>
        <v>0.58056975828287904</v>
      </c>
      <c r="BK65">
        <f t="shared" si="47"/>
        <v>0.57786955627870429</v>
      </c>
      <c r="BL65">
        <f t="shared" si="48"/>
        <v>0.52587568483170255</v>
      </c>
      <c r="BM65">
        <f t="shared" si="49"/>
        <v>0.40911540800168833</v>
      </c>
      <c r="BN65">
        <f t="shared" si="50"/>
        <v>0.39484444425356424</v>
      </c>
      <c r="BO65">
        <f t="shared" si="51"/>
        <v>0.42917176568575954</v>
      </c>
      <c r="BP65">
        <f t="shared" si="52"/>
        <v>0.39822890989757204</v>
      </c>
      <c r="BQ65">
        <f t="shared" si="53"/>
        <v>0.34533721188911415</v>
      </c>
      <c r="BR65">
        <f t="shared" si="54"/>
        <v>0.32226396891848791</v>
      </c>
      <c r="BS65">
        <f t="shared" si="55"/>
        <v>0.38479451762356065</v>
      </c>
      <c r="BT65" s="6">
        <f t="shared" si="56"/>
        <v>-6.1520548237643947E-2</v>
      </c>
    </row>
    <row r="66" spans="1:72" x14ac:dyDescent="0.25">
      <c r="B66" t="s">
        <v>37</v>
      </c>
      <c r="D66" s="1">
        <v>1569.3896822710528</v>
      </c>
      <c r="E66" s="1">
        <v>1833.3896396814735</v>
      </c>
      <c r="F66" s="1">
        <v>1973.1721660420155</v>
      </c>
      <c r="G66" s="1">
        <v>1809.3344884221581</v>
      </c>
      <c r="H66" s="1">
        <v>2190.3799374837449</v>
      </c>
      <c r="I66" s="1">
        <v>2646.4622909503873</v>
      </c>
      <c r="J66" s="1">
        <v>2849.1987698840894</v>
      </c>
      <c r="K66" s="1">
        <v>3119.6889895874128</v>
      </c>
      <c r="L66" s="1">
        <v>4090.5999447347003</v>
      </c>
      <c r="M66" s="1">
        <v>8067.0637980263909</v>
      </c>
      <c r="N66" s="1">
        <v>5738.4258722288487</v>
      </c>
      <c r="P66" t="s">
        <v>37</v>
      </c>
      <c r="R66">
        <f>Emissions!D67/Country!D66</f>
        <v>15.732634186695092</v>
      </c>
      <c r="S66">
        <f>Emissions!E67/Country!E66</f>
        <v>14.528521859137642</v>
      </c>
      <c r="T66">
        <f>Emissions!F67/Country!F66</f>
        <v>15.488335296583148</v>
      </c>
      <c r="U66">
        <f>Emissions!G67/Country!G66</f>
        <v>18.378238131877776</v>
      </c>
      <c r="V66">
        <f>Emissions!H67/Country!H66</f>
        <v>15.119288626538427</v>
      </c>
      <c r="W66">
        <f>Emissions!I67/Country!I66</f>
        <v>15.662318374815291</v>
      </c>
      <c r="X66">
        <f>Emissions!J67/Country!J66</f>
        <v>5.8135003930212124</v>
      </c>
      <c r="Y66">
        <f>Emissions!K67/Country!K66</f>
        <v>9.6953340040253675</v>
      </c>
      <c r="Z66">
        <f>Emissions!L67/Country!L66</f>
        <v>7.3941297490268365</v>
      </c>
      <c r="AA66">
        <f>Emissions!M67/Country!M66</f>
        <v>2.3363345672537346</v>
      </c>
      <c r="AB66">
        <f>Emissions!N67/Country!N66</f>
        <v>2.9773421523193018</v>
      </c>
      <c r="AD66" t="s">
        <v>37</v>
      </c>
      <c r="AF66">
        <f>Emissions!D67/(Country!D66/R$179)</f>
        <v>13.38609153664647</v>
      </c>
      <c r="AG66">
        <f>Emissions!E67/(Country!E66/S$179)</f>
        <v>12.613851136170686</v>
      </c>
      <c r="AH66">
        <f>Emissions!F67/(Country!F66/T$179)</f>
        <v>13.6679103652689</v>
      </c>
      <c r="AI66">
        <f>Emissions!G67/(Country!G66/U$179)</f>
        <v>16.404337054110151</v>
      </c>
      <c r="AJ66">
        <f>Emissions!H67/(Country!H66/V$179)</f>
        <v>13.648549334269658</v>
      </c>
      <c r="AK66">
        <f>Emissions!I67/(Country!I66/W$179)</f>
        <v>14.459762207997557</v>
      </c>
      <c r="AL66">
        <f>Emissions!J67/(Country!J66/X$179)</f>
        <v>5.4440079775900303</v>
      </c>
      <c r="AM66">
        <f>Emissions!K67/(Country!K66/Y$179)</f>
        <v>9.2072868041250153</v>
      </c>
      <c r="AN66">
        <f>Emissions!L67/(Country!L66/Z$179)</f>
        <v>7.2516537860835664</v>
      </c>
      <c r="AO66">
        <f>Emissions!M67/(Country!M66/AA$179)</f>
        <v>2.3174102572589792</v>
      </c>
      <c r="AP66">
        <f>Emissions!N67/(Country!N66/AB$179)</f>
        <v>2.9773421523193018</v>
      </c>
      <c r="AR66" t="s">
        <v>37</v>
      </c>
      <c r="AT66">
        <f t="shared" si="32"/>
        <v>1</v>
      </c>
      <c r="AU66">
        <f t="shared" si="33"/>
        <v>0.92346403575723168</v>
      </c>
      <c r="AV66">
        <f t="shared" si="34"/>
        <v>0.98447183814147632</v>
      </c>
      <c r="AW66">
        <f t="shared" si="35"/>
        <v>1.1681602657118946</v>
      </c>
      <c r="AX66">
        <f t="shared" si="36"/>
        <v>0.96101443961143107</v>
      </c>
      <c r="AY66">
        <f t="shared" si="37"/>
        <v>0.99553057605958528</v>
      </c>
      <c r="AZ66">
        <f t="shared" si="38"/>
        <v>0.3695185640264631</v>
      </c>
      <c r="BA66">
        <f t="shared" si="39"/>
        <v>0.61625624094308373</v>
      </c>
      <c r="BB66">
        <f t="shared" si="40"/>
        <v>0.46998675881499657</v>
      </c>
      <c r="BC66">
        <f t="shared" si="41"/>
        <v>0.14850244018446357</v>
      </c>
      <c r="BD66">
        <f t="shared" si="42"/>
        <v>0.18924625825452712</v>
      </c>
      <c r="BE66" s="6">
        <f t="shared" si="44"/>
        <v>-8.1075374174547271E-2</v>
      </c>
      <c r="BG66" t="s">
        <v>37</v>
      </c>
      <c r="BI66">
        <f t="shared" si="45"/>
        <v>1</v>
      </c>
      <c r="BJ66">
        <f t="shared" si="46"/>
        <v>0.9423102405686038</v>
      </c>
      <c r="BK66">
        <f t="shared" si="47"/>
        <v>1.0210531078359137</v>
      </c>
      <c r="BL66">
        <f t="shared" si="48"/>
        <v>1.225476234732205</v>
      </c>
      <c r="BM66">
        <f t="shared" si="49"/>
        <v>1.0196067535400211</v>
      </c>
      <c r="BN66">
        <f t="shared" si="50"/>
        <v>1.0802079283868447</v>
      </c>
      <c r="BO66">
        <f t="shared" si="51"/>
        <v>0.40669137534927408</v>
      </c>
      <c r="BP66">
        <f t="shared" si="52"/>
        <v>0.68782487994487873</v>
      </c>
      <c r="BQ66">
        <f t="shared" si="53"/>
        <v>0.54173047944809405</v>
      </c>
      <c r="BR66">
        <f t="shared" si="54"/>
        <v>0.17312075379992095</v>
      </c>
      <c r="BS66">
        <f t="shared" si="55"/>
        <v>0.22242057318735442</v>
      </c>
      <c r="BT66" s="6">
        <f t="shared" si="56"/>
        <v>-7.7757942681264569E-2</v>
      </c>
    </row>
    <row r="67" spans="1:72" x14ac:dyDescent="0.25">
      <c r="B67" t="s">
        <v>38</v>
      </c>
      <c r="D67" s="1">
        <v>6332.4908039470083</v>
      </c>
      <c r="E67" s="1">
        <v>7236.4755117160485</v>
      </c>
      <c r="F67" s="1">
        <v>6396.9533741428268</v>
      </c>
      <c r="G67" s="1">
        <v>6134.9551095680326</v>
      </c>
      <c r="H67" s="1">
        <v>8361.9976846529225</v>
      </c>
      <c r="I67" s="1">
        <v>9938.1573672695722</v>
      </c>
      <c r="J67" s="1">
        <v>10999.560377626942</v>
      </c>
      <c r="K67" s="1">
        <v>12739.626602350108</v>
      </c>
      <c r="L67" s="1">
        <v>12714.667566869706</v>
      </c>
      <c r="M67" s="1">
        <v>14115.638887866317</v>
      </c>
      <c r="N67" s="1">
        <v>10973.503359903953</v>
      </c>
      <c r="P67" t="s">
        <v>38</v>
      </c>
      <c r="R67">
        <f>Emissions!D68/Country!D67</f>
        <v>63.106299676004191</v>
      </c>
      <c r="S67">
        <f>Emissions!E68/Country!E67</f>
        <v>50.936398444688535</v>
      </c>
      <c r="T67">
        <f>Emissions!F68/Country!F67</f>
        <v>57.803052567141805</v>
      </c>
      <c r="U67">
        <f>Emissions!G68/Country!G67</f>
        <v>64.386689062728138</v>
      </c>
      <c r="V67">
        <f>Emissions!H68/Country!H67</f>
        <v>58.968434909301934</v>
      </c>
      <c r="W67">
        <f>Emissions!I68/Country!I67</f>
        <v>53.067382585312032</v>
      </c>
      <c r="X67">
        <f>Emissions!J68/Country!J67</f>
        <v>38.760276353151895</v>
      </c>
      <c r="Y67">
        <f>Emissions!K68/Country!K67</f>
        <v>35.160214186918921</v>
      </c>
      <c r="Z67">
        <f>Emissions!L68/Country!L67</f>
        <v>35.229234082938582</v>
      </c>
      <c r="AA67">
        <f>Emissions!M68/Country!M67</f>
        <v>33.227684820073868</v>
      </c>
      <c r="AB67">
        <f>Emissions!N68/Country!N67</f>
        <v>41.486616419668579</v>
      </c>
      <c r="AD67" t="s">
        <v>38</v>
      </c>
      <c r="AF67">
        <f>Emissions!D68/(Country!D67/R$179)</f>
        <v>53.693913808561575</v>
      </c>
      <c r="AG67">
        <f>Emissions!E68/(Country!E67/S$179)</f>
        <v>44.223641855890349</v>
      </c>
      <c r="AH67">
        <f>Emissions!F68/(Country!F67/T$179)</f>
        <v>51.009157937129061</v>
      </c>
      <c r="AI67">
        <f>Emissions!G68/(Country!G67/U$179)</f>
        <v>57.471284331174452</v>
      </c>
      <c r="AJ67">
        <f>Emissions!H68/(Country!H67/V$179)</f>
        <v>53.23223948589596</v>
      </c>
      <c r="AK67">
        <f>Emissions!I68/(Country!I67/W$179)</f>
        <v>48.99285755921764</v>
      </c>
      <c r="AL67">
        <f>Emissions!J68/(Country!J67/X$179)</f>
        <v>36.296764326955334</v>
      </c>
      <c r="AM67">
        <f>Emissions!K68/(Country!K67/Y$179)</f>
        <v>33.390306716511212</v>
      </c>
      <c r="AN67">
        <f>Emissions!L68/(Country!L67/Z$179)</f>
        <v>34.550409228616651</v>
      </c>
      <c r="AO67">
        <f>Emissions!M68/(Country!M67/AA$179)</f>
        <v>32.958540573031271</v>
      </c>
      <c r="AP67">
        <f>Emissions!N68/(Country!N67/AB$179)</f>
        <v>41.486616419668579</v>
      </c>
      <c r="AR67" t="s">
        <v>38</v>
      </c>
      <c r="AT67">
        <f t="shared" si="32"/>
        <v>1</v>
      </c>
      <c r="AU67">
        <f t="shared" si="33"/>
        <v>0.80715235572680566</v>
      </c>
      <c r="AV67">
        <f t="shared" si="34"/>
        <v>0.91596326933935379</v>
      </c>
      <c r="AW67">
        <f t="shared" si="35"/>
        <v>1.0202894068151298</v>
      </c>
      <c r="AX67">
        <f t="shared" si="36"/>
        <v>0.93443024249644513</v>
      </c>
      <c r="AY67">
        <f t="shared" si="37"/>
        <v>0.84092052390596117</v>
      </c>
      <c r="AZ67">
        <f t="shared" si="38"/>
        <v>0.61420613397001733</v>
      </c>
      <c r="BA67">
        <f t="shared" si="39"/>
        <v>0.55715854625347949</v>
      </c>
      <c r="BB67">
        <f t="shared" si="40"/>
        <v>0.55825225474809925</v>
      </c>
      <c r="BC67">
        <f t="shared" si="41"/>
        <v>0.52653514768999365</v>
      </c>
      <c r="BD67">
        <f t="shared" si="42"/>
        <v>0.65740847795966761</v>
      </c>
      <c r="BE67" s="6">
        <f t="shared" si="44"/>
        <v>-3.4259152204033236E-2</v>
      </c>
      <c r="BG67" t="s">
        <v>38</v>
      </c>
      <c r="BI67">
        <f t="shared" si="45"/>
        <v>1</v>
      </c>
      <c r="BJ67">
        <f t="shared" si="46"/>
        <v>0.8236248527824549</v>
      </c>
      <c r="BK67">
        <f t="shared" si="47"/>
        <v>0.94999887918387449</v>
      </c>
      <c r="BL67">
        <f t="shared" si="48"/>
        <v>1.0703500686517393</v>
      </c>
      <c r="BM67">
        <f t="shared" si="49"/>
        <v>0.99140173829921108</v>
      </c>
      <c r="BN67">
        <f t="shared" si="50"/>
        <v>0.91244713011413325</v>
      </c>
      <c r="BO67">
        <f t="shared" si="51"/>
        <v>0.67599401407702486</v>
      </c>
      <c r="BP67">
        <f t="shared" si="52"/>
        <v>0.62186390128981583</v>
      </c>
      <c r="BQ67">
        <f t="shared" si="53"/>
        <v>0.64346974876522289</v>
      </c>
      <c r="BR67">
        <f t="shared" si="54"/>
        <v>0.61382265205215836</v>
      </c>
      <c r="BS67">
        <f t="shared" si="55"/>
        <v>0.77265025916314323</v>
      </c>
      <c r="BT67" s="6">
        <f t="shared" si="56"/>
        <v>-2.2734974083685678E-2</v>
      </c>
    </row>
    <row r="68" spans="1:72" x14ac:dyDescent="0.25">
      <c r="B68" t="s">
        <v>39</v>
      </c>
      <c r="D68" s="1">
        <v>50717.456774604201</v>
      </c>
      <c r="E68" s="1">
        <v>50370.475968308237</v>
      </c>
      <c r="F68" s="1">
        <v>50846.780835446341</v>
      </c>
      <c r="G68" s="1">
        <v>55151.363727747528</v>
      </c>
      <c r="H68" s="1">
        <v>66870.717967403441</v>
      </c>
      <c r="I68" s="1">
        <v>77956.61164118287</v>
      </c>
      <c r="J68" s="1">
        <v>82287.322267001131</v>
      </c>
      <c r="K68" s="1">
        <v>88638.238289959016</v>
      </c>
      <c r="L68" s="1">
        <v>101596.89821512278</v>
      </c>
      <c r="M68" s="1">
        <v>115343.30261919359</v>
      </c>
      <c r="N68" s="1">
        <v>97294.578239742594</v>
      </c>
      <c r="P68" t="s">
        <v>39</v>
      </c>
      <c r="R68">
        <f>Emissions!D69/Country!D68</f>
        <v>3.4136456015799714</v>
      </c>
      <c r="S68">
        <f>Emissions!E69/Country!E68</f>
        <v>3.1066079557179855</v>
      </c>
      <c r="T68">
        <f>Emissions!F69/Country!F68</f>
        <v>2.8565174168207386</v>
      </c>
      <c r="U68">
        <f>Emissions!G69/Country!G68</f>
        <v>2.5876181111598315</v>
      </c>
      <c r="V68">
        <f>Emissions!H69/Country!H68</f>
        <v>2.0314242605670234</v>
      </c>
      <c r="W68">
        <f>Emissions!I69/Country!I68</f>
        <v>1.8066448609486638</v>
      </c>
      <c r="X68">
        <f>Emissions!J69/Country!J68</f>
        <v>1.8609281933911386</v>
      </c>
      <c r="Y68">
        <f>Emissions!K69/Country!K68</f>
        <v>1.6219829977514617</v>
      </c>
      <c r="Z68">
        <f>Emissions!L69/Country!L68</f>
        <v>1.4150994566048265</v>
      </c>
      <c r="AA68">
        <f>Emissions!M69/Country!M68</f>
        <v>1.3443552810967638</v>
      </c>
      <c r="AB68">
        <f>Emissions!N69/Country!N68</f>
        <v>1.5642725705454321</v>
      </c>
      <c r="AD68" t="s">
        <v>39</v>
      </c>
      <c r="AF68">
        <f>Emissions!D69/(Country!D68/R$179)</f>
        <v>2.904495963877693</v>
      </c>
      <c r="AG68">
        <f>Emissions!E69/(Country!E68/S$179)</f>
        <v>2.6971973248072847</v>
      </c>
      <c r="AH68">
        <f>Emissions!F69/(Country!F68/T$179)</f>
        <v>2.520776007383339</v>
      </c>
      <c r="AI68">
        <f>Emissions!G69/(Country!G68/U$179)</f>
        <v>2.3096969012039157</v>
      </c>
      <c r="AJ68">
        <f>Emissions!H69/(Country!H68/V$179)</f>
        <v>1.8338160560355128</v>
      </c>
      <c r="AK68">
        <f>Emissions!I69/(Country!I68/W$179)</f>
        <v>1.6679302807191578</v>
      </c>
      <c r="AL68">
        <f>Emissions!J69/(Country!J68/X$179)</f>
        <v>1.7426519731047341</v>
      </c>
      <c r="AM68">
        <f>Emissions!K69/(Country!K68/Y$179)</f>
        <v>1.540335035957684</v>
      </c>
      <c r="AN68">
        <f>Emissions!L69/(Country!L68/Z$179)</f>
        <v>1.3878321966859961</v>
      </c>
      <c r="AO68">
        <f>Emissions!M69/(Country!M68/AA$179)</f>
        <v>1.33346600331988</v>
      </c>
      <c r="AP68">
        <f>Emissions!N69/(Country!N68/AB$179)</f>
        <v>1.5642725705454321</v>
      </c>
      <c r="AR68" t="s">
        <v>39</v>
      </c>
      <c r="AT68">
        <f t="shared" si="32"/>
        <v>1</v>
      </c>
      <c r="AU68">
        <f t="shared" si="33"/>
        <v>0.91005579322004704</v>
      </c>
      <c r="AV68">
        <f t="shared" si="34"/>
        <v>0.83679378301562068</v>
      </c>
      <c r="AW68">
        <f t="shared" si="35"/>
        <v>0.75802189599359071</v>
      </c>
      <c r="AX68">
        <f t="shared" si="36"/>
        <v>0.59508938468211203</v>
      </c>
      <c r="AY68">
        <f t="shared" si="37"/>
        <v>0.52924206898117265</v>
      </c>
      <c r="AZ68">
        <f t="shared" si="38"/>
        <v>0.54514393425311247</v>
      </c>
      <c r="BA68">
        <f t="shared" si="39"/>
        <v>0.47514686263879979</v>
      </c>
      <c r="BB68">
        <f t="shared" si="40"/>
        <v>0.41454199462002206</v>
      </c>
      <c r="BC68">
        <f t="shared" si="41"/>
        <v>0.39381805787763746</v>
      </c>
      <c r="BD68">
        <f t="shared" si="42"/>
        <v>0.45824105754312172</v>
      </c>
      <c r="BE68" s="6">
        <f t="shared" si="44"/>
        <v>-5.4175894245687826E-2</v>
      </c>
      <c r="BG68" t="s">
        <v>39</v>
      </c>
      <c r="BI68">
        <f t="shared" si="45"/>
        <v>1</v>
      </c>
      <c r="BJ68">
        <f t="shared" si="46"/>
        <v>0.9286283604286194</v>
      </c>
      <c r="BK68">
        <f t="shared" si="47"/>
        <v>0.86788759176581443</v>
      </c>
      <c r="BL68">
        <f t="shared" si="48"/>
        <v>0.79521436074585505</v>
      </c>
      <c r="BM68">
        <f t="shared" si="49"/>
        <v>0.63137152843113187</v>
      </c>
      <c r="BN68">
        <f t="shared" si="50"/>
        <v>0.57425808176795023</v>
      </c>
      <c r="BO68">
        <f t="shared" si="51"/>
        <v>0.59998429840411249</v>
      </c>
      <c r="BP68">
        <f t="shared" si="52"/>
        <v>0.53032782799988309</v>
      </c>
      <c r="BQ68">
        <f t="shared" si="53"/>
        <v>0.47782204346159562</v>
      </c>
      <c r="BR68">
        <f t="shared" si="54"/>
        <v>0.45910409926671586</v>
      </c>
      <c r="BS68">
        <f t="shared" si="55"/>
        <v>0.53856937313730169</v>
      </c>
      <c r="BT68" s="6">
        <f t="shared" si="56"/>
        <v>-4.6143062686269824E-2</v>
      </c>
    </row>
    <row r="69" spans="1:72" x14ac:dyDescent="0.25">
      <c r="B69" t="s">
        <v>40</v>
      </c>
      <c r="D69" s="1">
        <v>42219.379591815916</v>
      </c>
      <c r="E69" s="1">
        <v>38072.166656840069</v>
      </c>
      <c r="F69" s="1">
        <v>38379.76074474839</v>
      </c>
      <c r="G69" s="1">
        <v>43658.344422350754</v>
      </c>
      <c r="H69" s="1">
        <v>52898.650249748978</v>
      </c>
      <c r="I69" s="1">
        <v>57744.848442710791</v>
      </c>
      <c r="J69" s="1">
        <v>56346.415514457694</v>
      </c>
      <c r="K69" s="1">
        <v>54348.403189371194</v>
      </c>
      <c r="L69" s="1">
        <v>55605.759931473141</v>
      </c>
      <c r="M69" s="1">
        <v>60859.133348625968</v>
      </c>
      <c r="N69" s="1">
        <v>49297.023630367388</v>
      </c>
      <c r="P69" t="s">
        <v>40</v>
      </c>
      <c r="R69">
        <f>Emissions!D70/Country!D69</f>
        <v>2.6273840544758551</v>
      </c>
      <c r="S69">
        <f>Emissions!E70/Country!E69</f>
        <v>2.9997047919289082</v>
      </c>
      <c r="T69">
        <f>Emissions!F70/Country!F69</f>
        <v>3.2520628087504124</v>
      </c>
      <c r="U69">
        <f>Emissions!G70/Country!G69</f>
        <v>2.6280540175324085</v>
      </c>
      <c r="V69">
        <f>Emissions!H70/Country!H69</f>
        <v>1.9358513106387583</v>
      </c>
      <c r="W69">
        <f>Emissions!I70/Country!I69</f>
        <v>1.6809021429376136</v>
      </c>
      <c r="X69">
        <f>Emissions!J70/Country!J69</f>
        <v>1.8751023012496066</v>
      </c>
      <c r="Y69">
        <f>Emissions!K70/Country!K69</f>
        <v>1.7639469058126209</v>
      </c>
      <c r="Z69">
        <f>Emissions!L70/Country!L69</f>
        <v>1.7240605606306352</v>
      </c>
      <c r="AA69">
        <f>Emissions!M70/Country!M69</f>
        <v>1.5481381258043834</v>
      </c>
      <c r="AB69">
        <f>Emissions!N70/Country!N69</f>
        <v>1.8065673996267082</v>
      </c>
      <c r="AD69" t="s">
        <v>40</v>
      </c>
      <c r="AF69">
        <f>Emissions!D70/(Country!D69/R$179)</f>
        <v>2.2355063391025984</v>
      </c>
      <c r="AG69">
        <f>Emissions!E70/(Country!E69/S$179)</f>
        <v>2.6043826113013142</v>
      </c>
      <c r="AH69">
        <f>Emissions!F70/(Country!F69/T$179)</f>
        <v>2.8698308837639273</v>
      </c>
      <c r="AI69">
        <f>Emissions!G70/(Country!G69/U$179)</f>
        <v>2.3457898189506738</v>
      </c>
      <c r="AJ69">
        <f>Emissions!H70/(Country!H69/V$179)</f>
        <v>1.7475400311286275</v>
      </c>
      <c r="AK69">
        <f>Emissions!I70/(Country!I69/W$179)</f>
        <v>1.5518421155883348</v>
      </c>
      <c r="AL69">
        <f>Emissions!J70/(Country!J69/X$179)</f>
        <v>1.7559252079959458</v>
      </c>
      <c r="AM69">
        <f>Emissions!K70/(Country!K69/Y$179)</f>
        <v>1.6751527139057398</v>
      </c>
      <c r="AN69">
        <f>Emissions!L70/(Country!L69/Z$179)</f>
        <v>1.690839992844319</v>
      </c>
      <c r="AO69">
        <f>Emissions!M70/(Country!M69/AA$179)</f>
        <v>1.5355982069853678</v>
      </c>
      <c r="AP69">
        <f>Emissions!N70/(Country!N69/AB$179)</f>
        <v>1.8065673996267082</v>
      </c>
      <c r="AR69" t="s">
        <v>40</v>
      </c>
      <c r="AT69">
        <f t="shared" si="32"/>
        <v>1</v>
      </c>
      <c r="AU69">
        <f t="shared" si="33"/>
        <v>1.1417077708220043</v>
      </c>
      <c r="AV69">
        <f t="shared" si="34"/>
        <v>1.2377569252619889</v>
      </c>
      <c r="AW69">
        <f t="shared" si="35"/>
        <v>1.0002549924345518</v>
      </c>
      <c r="AX69">
        <f t="shared" si="36"/>
        <v>0.73679799774264332</v>
      </c>
      <c r="AY69">
        <f t="shared" si="37"/>
        <v>0.63976263389211363</v>
      </c>
      <c r="AZ69">
        <f t="shared" si="38"/>
        <v>0.71367651716363811</v>
      </c>
      <c r="BA69">
        <f t="shared" si="39"/>
        <v>0.67137002784486943</v>
      </c>
      <c r="BB69">
        <f t="shared" si="40"/>
        <v>0.65618901724459666</v>
      </c>
      <c r="BC69">
        <f t="shared" si="41"/>
        <v>0.58923175816914453</v>
      </c>
      <c r="BD69">
        <f t="shared" si="42"/>
        <v>0.68759167375974117</v>
      </c>
      <c r="BE69" s="6">
        <f t="shared" si="44"/>
        <v>-3.1240832624025883E-2</v>
      </c>
      <c r="BG69" t="s">
        <v>40</v>
      </c>
      <c r="BI69">
        <f t="shared" si="45"/>
        <v>1</v>
      </c>
      <c r="BJ69">
        <f t="shared" si="46"/>
        <v>1.1650079294102087</v>
      </c>
      <c r="BK69">
        <f t="shared" si="47"/>
        <v>1.2837498304370571</v>
      </c>
      <c r="BL69">
        <f t="shared" si="48"/>
        <v>1.0493326625467529</v>
      </c>
      <c r="BM69">
        <f t="shared" si="49"/>
        <v>0.78172000703435462</v>
      </c>
      <c r="BN69">
        <f t="shared" si="50"/>
        <v>0.69417925077827891</v>
      </c>
      <c r="BO69">
        <f t="shared" si="51"/>
        <v>0.78547091425418569</v>
      </c>
      <c r="BP69">
        <f t="shared" si="52"/>
        <v>0.74933928148832629</v>
      </c>
      <c r="BQ69">
        <f t="shared" si="53"/>
        <v>0.75635660846440478</v>
      </c>
      <c r="BR69">
        <f t="shared" si="54"/>
        <v>0.68691292890800049</v>
      </c>
      <c r="BS69">
        <f t="shared" si="55"/>
        <v>0.8081244808064022</v>
      </c>
      <c r="BT69" s="6">
        <f t="shared" si="56"/>
        <v>-1.918755191935978E-2</v>
      </c>
    </row>
    <row r="70" spans="1:72" x14ac:dyDescent="0.25">
      <c r="B70" t="s">
        <v>41</v>
      </c>
      <c r="D70" s="1">
        <v>146093.65730165681</v>
      </c>
      <c r="E70" s="1">
        <v>102044.67270642839</v>
      </c>
      <c r="F70" s="1">
        <v>99670.55847256018</v>
      </c>
      <c r="G70" s="1">
        <v>108518.3464155377</v>
      </c>
      <c r="H70" s="1">
        <v>146398.17078367504</v>
      </c>
      <c r="I70" s="1">
        <v>171642.75630858212</v>
      </c>
      <c r="J70" s="1">
        <v>175298.34913461737</v>
      </c>
      <c r="K70" s="1">
        <v>170188.5977862656</v>
      </c>
      <c r="L70" s="1">
        <v>174766.02464236482</v>
      </c>
      <c r="M70" s="1">
        <v>185801.75356442446</v>
      </c>
      <c r="N70" s="1">
        <v>180582.22719146742</v>
      </c>
      <c r="P70" t="s">
        <v>41</v>
      </c>
      <c r="R70">
        <f>Emissions!D71/Country!D70</f>
        <v>0.31902983907481325</v>
      </c>
      <c r="S70">
        <f>Emissions!E71/Country!E70</f>
        <v>0.42286741436618175</v>
      </c>
      <c r="T70">
        <f>Emissions!F71/Country!F70</f>
        <v>0.46507146276670036</v>
      </c>
      <c r="U70">
        <f>Emissions!G71/Country!G70</f>
        <v>0.42381555716231151</v>
      </c>
      <c r="V70">
        <f>Emissions!H71/Country!H70</f>
        <v>0.32728128076375979</v>
      </c>
      <c r="W70">
        <f>Emissions!I71/Country!I70</f>
        <v>0.25501558305843264</v>
      </c>
      <c r="X70">
        <f>Emissions!J71/Country!J70</f>
        <v>0.31512757659295132</v>
      </c>
      <c r="Y70">
        <f>Emissions!K71/Country!K70</f>
        <v>0.34059493290813464</v>
      </c>
      <c r="Z70">
        <f>Emissions!L71/Country!L70</f>
        <v>0.3316741578539707</v>
      </c>
      <c r="AA70">
        <f>Emissions!M71/Country!M70</f>
        <v>0.29149363087176539</v>
      </c>
      <c r="AB70">
        <f>Emissions!N71/Country!N70</f>
        <v>0.26816332924663183</v>
      </c>
      <c r="AD70" t="s">
        <v>41</v>
      </c>
      <c r="AF70">
        <f>Emissions!D71/(Country!D70/R$179)</f>
        <v>0.27144612771767163</v>
      </c>
      <c r="AG70">
        <f>Emissions!E71/(Country!E70/S$179)</f>
        <v>0.36713897441656373</v>
      </c>
      <c r="AH70">
        <f>Emissions!F71/(Country!F70/T$179)</f>
        <v>0.41040918502985019</v>
      </c>
      <c r="AI70">
        <f>Emissions!G71/(Country!G70/U$179)</f>
        <v>0.37829596061261239</v>
      </c>
      <c r="AJ70">
        <f>Emissions!H71/(Country!H70/V$179)</f>
        <v>0.2954447670802775</v>
      </c>
      <c r="AK70">
        <f>Emissions!I71/(Country!I70/W$179)</f>
        <v>0.23543543185076349</v>
      </c>
      <c r="AL70">
        <f>Emissions!J71/(Country!J70/X$179)</f>
        <v>0.29509880879858069</v>
      </c>
      <c r="AM70">
        <f>Emissions!K71/(Country!K70/Y$179)</f>
        <v>0.32344994303599117</v>
      </c>
      <c r="AN70">
        <f>Emissions!L71/(Country!L70/Z$179)</f>
        <v>0.32528319683115903</v>
      </c>
      <c r="AO70">
        <f>Emissions!M71/(Country!M70/AA$179)</f>
        <v>0.28913253246170412</v>
      </c>
      <c r="AP70">
        <f>Emissions!N71/(Country!N70/AB$179)</f>
        <v>0.26816332924663183</v>
      </c>
      <c r="AR70" t="s">
        <v>41</v>
      </c>
      <c r="AT70">
        <f t="shared" si="32"/>
        <v>1</v>
      </c>
      <c r="AU70">
        <f t="shared" si="33"/>
        <v>1.3254791952768354</v>
      </c>
      <c r="AV70">
        <f t="shared" si="34"/>
        <v>1.4577679132315897</v>
      </c>
      <c r="AW70">
        <f t="shared" si="35"/>
        <v>1.328451151752378</v>
      </c>
      <c r="AX70">
        <f t="shared" si="36"/>
        <v>1.0258641690472456</v>
      </c>
      <c r="AY70">
        <f t="shared" si="37"/>
        <v>0.79934711999974051</v>
      </c>
      <c r="AZ70">
        <f t="shared" si="38"/>
        <v>0.98776834639299416</v>
      </c>
      <c r="BA70">
        <f t="shared" si="39"/>
        <v>1.0675958521493167</v>
      </c>
      <c r="BB70">
        <f t="shared" si="40"/>
        <v>1.0396336556349275</v>
      </c>
      <c r="BC70">
        <f t="shared" si="41"/>
        <v>0.91368767171464937</v>
      </c>
      <c r="BD70">
        <f t="shared" si="42"/>
        <v>0.84055877037804883</v>
      </c>
      <c r="BE70" s="6">
        <f t="shared" si="44"/>
        <v>-1.5944122962195117E-2</v>
      </c>
      <c r="BG70" t="s">
        <v>41</v>
      </c>
      <c r="BI70">
        <f t="shared" si="45"/>
        <v>1</v>
      </c>
      <c r="BJ70">
        <f t="shared" si="46"/>
        <v>1.3525297910988117</v>
      </c>
      <c r="BK70">
        <f t="shared" si="47"/>
        <v>1.5119360459498343</v>
      </c>
      <c r="BL70">
        <f t="shared" si="48"/>
        <v>1.3936318185613397</v>
      </c>
      <c r="BM70">
        <f t="shared" si="49"/>
        <v>1.0884103212832221</v>
      </c>
      <c r="BN70">
        <f t="shared" si="50"/>
        <v>0.8673375959727726</v>
      </c>
      <c r="BO70">
        <f t="shared" si="51"/>
        <v>1.0871358205761918</v>
      </c>
      <c r="BP70">
        <f t="shared" si="52"/>
        <v>1.1915806121662866</v>
      </c>
      <c r="BQ70">
        <f t="shared" si="53"/>
        <v>1.1983342682621827</v>
      </c>
      <c r="BR70">
        <f t="shared" si="54"/>
        <v>1.0651562241566692</v>
      </c>
      <c r="BS70">
        <f t="shared" si="55"/>
        <v>0.98790626155310568</v>
      </c>
      <c r="BT70" s="6">
        <f t="shared" si="56"/>
        <v>-1.209373844689432E-3</v>
      </c>
    </row>
    <row r="71" spans="1:72" x14ac:dyDescent="0.25">
      <c r="B71" t="s">
        <v>42</v>
      </c>
      <c r="D71" s="1">
        <v>98499.605852092907</v>
      </c>
      <c r="E71" s="1">
        <v>88098.694499248057</v>
      </c>
      <c r="F71" s="1">
        <v>89363.248926822431</v>
      </c>
      <c r="G71" s="1">
        <v>93066.06917722158</v>
      </c>
      <c r="H71" s="1">
        <v>111603.9364811531</v>
      </c>
      <c r="I71" s="1">
        <v>120504.42215693455</v>
      </c>
      <c r="J71" s="1">
        <v>123738.99429797058</v>
      </c>
      <c r="K71" s="1">
        <v>135337.39006852516</v>
      </c>
      <c r="L71" s="1">
        <v>159024.55603197418</v>
      </c>
      <c r="M71" s="1">
        <v>176520.80676841465</v>
      </c>
      <c r="N71" s="1">
        <v>155545.2159948099</v>
      </c>
      <c r="P71" t="s">
        <v>42</v>
      </c>
      <c r="R71">
        <f>Emissions!D72/Country!D71</f>
        <v>0.33191802583567687</v>
      </c>
      <c r="S71">
        <f>Emissions!E72/Country!E71</f>
        <v>0.31244439753428732</v>
      </c>
      <c r="T71">
        <f>Emissions!F72/Country!F71</f>
        <v>0.29577141772616633</v>
      </c>
      <c r="U71">
        <f>Emissions!G72/Country!G71</f>
        <v>0.29683230875294458</v>
      </c>
      <c r="V71">
        <f>Emissions!H72/Country!H71</f>
        <v>0.24534368755253899</v>
      </c>
      <c r="W71">
        <f>Emissions!I72/Country!I71</f>
        <v>0.22883775711351506</v>
      </c>
      <c r="X71">
        <f>Emissions!J72/Country!J71</f>
        <v>0.6607179347267107</v>
      </c>
      <c r="Y71">
        <f>Emissions!K72/Country!K71</f>
        <v>0.62235717545229041</v>
      </c>
      <c r="Z71">
        <f>Emissions!L72/Country!L71</f>
        <v>0.52965528040334153</v>
      </c>
      <c r="AA71">
        <f>Emissions!M72/Country!M71</f>
        <v>0.21449778009096523</v>
      </c>
      <c r="AB71">
        <f>Emissions!N72/Country!N71</f>
        <v>0.23648651518842109</v>
      </c>
      <c r="AD71" t="s">
        <v>42</v>
      </c>
      <c r="AF71">
        <f>Emissions!D72/(Country!D71/R$179)</f>
        <v>0.28241202482524025</v>
      </c>
      <c r="AG71">
        <f>Emissions!E72/(Country!E71/S$179)</f>
        <v>0.2712682788407193</v>
      </c>
      <c r="AH71">
        <f>Emissions!F72/(Country!F71/T$179)</f>
        <v>0.26100785840952007</v>
      </c>
      <c r="AI71">
        <f>Emissions!G72/(Country!G71/U$179)</f>
        <v>0.26495125410781012</v>
      </c>
      <c r="AJ71">
        <f>Emissions!H72/(Country!H71/V$179)</f>
        <v>0.22147771010434969</v>
      </c>
      <c r="AK71">
        <f>Emissions!I72/(Country!I71/W$179)</f>
        <v>0.21126754500110537</v>
      </c>
      <c r="AL71">
        <f>Emissions!J72/(Country!J71/X$179)</f>
        <v>0.61872425637176665</v>
      </c>
      <c r="AM71">
        <f>Emissions!K72/(Country!K71/Y$179)</f>
        <v>0.59102873677330603</v>
      </c>
      <c r="AN71">
        <f>Emissions!L72/(Country!L71/Z$179)</f>
        <v>0.51944946191423735</v>
      </c>
      <c r="AO71">
        <f>Emissions!M72/(Country!M71/AA$179)</f>
        <v>0.21276034807222843</v>
      </c>
      <c r="AP71">
        <f>Emissions!N72/(Country!N71/AB$179)</f>
        <v>0.23648651518842109</v>
      </c>
      <c r="AR71" t="s">
        <v>42</v>
      </c>
      <c r="AT71">
        <f t="shared" si="32"/>
        <v>1</v>
      </c>
      <c r="AU71">
        <f t="shared" si="33"/>
        <v>0.94133000685226298</v>
      </c>
      <c r="AV71">
        <f t="shared" si="34"/>
        <v>0.89109778530857586</v>
      </c>
      <c r="AW71">
        <f t="shared" si="35"/>
        <v>0.89429402939356417</v>
      </c>
      <c r="AX71">
        <f t="shared" si="36"/>
        <v>0.73916951914507245</v>
      </c>
      <c r="AY71">
        <f t="shared" si="37"/>
        <v>0.68944058261784824</v>
      </c>
      <c r="AZ71">
        <f t="shared" si="38"/>
        <v>1.9906057619594704</v>
      </c>
      <c r="BA71">
        <f t="shared" si="39"/>
        <v>1.8750327701707941</v>
      </c>
      <c r="BB71">
        <f t="shared" si="40"/>
        <v>1.5957412348118711</v>
      </c>
      <c r="BC71">
        <f t="shared" si="41"/>
        <v>0.64623721339303508</v>
      </c>
      <c r="BD71">
        <f t="shared" si="42"/>
        <v>0.71248470038050538</v>
      </c>
      <c r="BE71" s="6">
        <f t="shared" si="44"/>
        <v>-2.8751529961949462E-2</v>
      </c>
      <c r="BG71" t="s">
        <v>42</v>
      </c>
      <c r="BI71">
        <f t="shared" si="45"/>
        <v>1</v>
      </c>
      <c r="BJ71">
        <f t="shared" si="46"/>
        <v>0.96054082331863588</v>
      </c>
      <c r="BK71">
        <f t="shared" si="47"/>
        <v>0.92420943680083978</v>
      </c>
      <c r="BL71">
        <f t="shared" si="48"/>
        <v>0.93817270802036479</v>
      </c>
      <c r="BM71">
        <f t="shared" si="49"/>
        <v>0.78423611827932116</v>
      </c>
      <c r="BN71">
        <f t="shared" si="50"/>
        <v>0.74808268214443108</v>
      </c>
      <c r="BO71">
        <f t="shared" si="51"/>
        <v>2.1908566278459292</v>
      </c>
      <c r="BP71">
        <f t="shared" si="52"/>
        <v>2.0927888504005496</v>
      </c>
      <c r="BQ71">
        <f t="shared" si="53"/>
        <v>1.8393319556264593</v>
      </c>
      <c r="BR71">
        <f t="shared" si="54"/>
        <v>0.75336858692149156</v>
      </c>
      <c r="BS71">
        <f t="shared" si="55"/>
        <v>0.83738118210356527</v>
      </c>
      <c r="BT71" s="6">
        <f t="shared" si="56"/>
        <v>-1.6261881789643485E-2</v>
      </c>
    </row>
    <row r="72" spans="1:72" x14ac:dyDescent="0.25">
      <c r="B72" t="s">
        <v>43</v>
      </c>
      <c r="D72" s="1">
        <v>272654.33673029905</v>
      </c>
      <c r="E72" s="1">
        <v>249439.71745254434</v>
      </c>
      <c r="F72" s="1">
        <v>252832.33562743859</v>
      </c>
      <c r="G72" s="1">
        <v>267033.90956134</v>
      </c>
      <c r="H72" s="1">
        <v>326729.33619684918</v>
      </c>
      <c r="I72" s="1">
        <v>358615.35012829641</v>
      </c>
      <c r="J72" s="1">
        <v>384886.15942865383</v>
      </c>
      <c r="K72" s="1">
        <v>404741.15401976113</v>
      </c>
      <c r="L72" s="1">
        <v>471498.26983020391</v>
      </c>
      <c r="M72" s="1">
        <v>517416.00560503482</v>
      </c>
      <c r="N72" s="1">
        <v>489684.90667082538</v>
      </c>
      <c r="P72" t="s">
        <v>43</v>
      </c>
      <c r="R72">
        <f>Emissions!D73/Country!D72</f>
        <v>0.9382141976810251</v>
      </c>
      <c r="S72">
        <f>Emissions!E73/Country!E72</f>
        <v>0.85319156453824074</v>
      </c>
      <c r="T72">
        <f>Emissions!F73/Country!F72</f>
        <v>0.83052727520393377</v>
      </c>
      <c r="U72">
        <f>Emissions!G73/Country!G72</f>
        <v>0.78040140674271308</v>
      </c>
      <c r="V72">
        <f>Emissions!H73/Country!H72</f>
        <v>0.69893835177788921</v>
      </c>
      <c r="W72">
        <f>Emissions!I73/Country!I72</f>
        <v>0.64452431309809732</v>
      </c>
      <c r="X72">
        <f>Emissions!J73/Country!J72</f>
        <v>0.48298429276774724</v>
      </c>
      <c r="Y72">
        <f>Emissions!K73/Country!K72</f>
        <v>0.46750973884056451</v>
      </c>
      <c r="Z72">
        <f>Emissions!L73/Country!L72</f>
        <v>0.401317339471785</v>
      </c>
      <c r="AA72">
        <f>Emissions!M73/Country!M72</f>
        <v>0.52456041844822343</v>
      </c>
      <c r="AB72">
        <f>Emissions!N73/Country!N72</f>
        <v>0.5255789561520664</v>
      </c>
      <c r="AD72" t="s">
        <v>43</v>
      </c>
      <c r="AF72">
        <f>Emissions!D73/(Country!D72/R$179)</f>
        <v>0.79827834182787705</v>
      </c>
      <c r="AG72">
        <f>Emissions!E73/(Country!E72/S$179)</f>
        <v>0.74075198358552952</v>
      </c>
      <c r="AH72">
        <f>Emissions!F73/(Country!F72/T$179)</f>
        <v>0.73291106733095002</v>
      </c>
      <c r="AI72">
        <f>Emissions!G73/(Country!G72/U$179)</f>
        <v>0.69658297067680608</v>
      </c>
      <c r="AJ72">
        <f>Emissions!H73/(Country!H72/V$179)</f>
        <v>0.63094863862240558</v>
      </c>
      <c r="AK72">
        <f>Emissions!I73/(Country!I72/W$179)</f>
        <v>0.59503759798787526</v>
      </c>
      <c r="AL72">
        <f>Emissions!J73/(Country!J72/X$179)</f>
        <v>0.45228694678247722</v>
      </c>
      <c r="AM72">
        <f>Emissions!K73/(Country!K72/Y$179)</f>
        <v>0.4439760659549733</v>
      </c>
      <c r="AN72">
        <f>Emissions!L73/(Country!L72/Z$179)</f>
        <v>0.39358443832887507</v>
      </c>
      <c r="AO72">
        <f>Emissions!M73/(Country!M72/AA$179)</f>
        <v>0.52031147905879283</v>
      </c>
      <c r="AP72">
        <f>Emissions!N73/(Country!N72/AB$179)</f>
        <v>0.5255789561520664</v>
      </c>
      <c r="AR72" t="s">
        <v>43</v>
      </c>
      <c r="AT72">
        <f t="shared" si="32"/>
        <v>1</v>
      </c>
      <c r="AU72">
        <f t="shared" si="33"/>
        <v>0.9093782279644308</v>
      </c>
      <c r="AV72">
        <f t="shared" si="34"/>
        <v>0.88522138895013525</v>
      </c>
      <c r="AW72">
        <f t="shared" si="35"/>
        <v>0.83179449711123921</v>
      </c>
      <c r="AX72">
        <f t="shared" si="36"/>
        <v>0.74496671816036075</v>
      </c>
      <c r="AY72">
        <f t="shared" si="37"/>
        <v>0.68696925999538461</v>
      </c>
      <c r="AZ72">
        <f t="shared" si="38"/>
        <v>0.51479107218962883</v>
      </c>
      <c r="BA72">
        <f t="shared" si="39"/>
        <v>0.49829744635724316</v>
      </c>
      <c r="BB72">
        <f t="shared" si="40"/>
        <v>0.42774596724683678</v>
      </c>
      <c r="BC72">
        <f t="shared" si="41"/>
        <v>0.55910518061309911</v>
      </c>
      <c r="BD72">
        <f t="shared" si="42"/>
        <v>0.56019079379861736</v>
      </c>
      <c r="BE72" s="6">
        <f t="shared" si="44"/>
        <v>-4.3980920620138267E-2</v>
      </c>
      <c r="BG72" t="s">
        <v>43</v>
      </c>
      <c r="BI72">
        <f t="shared" si="45"/>
        <v>1</v>
      </c>
      <c r="BJ72">
        <f t="shared" si="46"/>
        <v>0.92793696731064357</v>
      </c>
      <c r="BK72">
        <f t="shared" si="47"/>
        <v>0.9181146837239117</v>
      </c>
      <c r="BL72">
        <f t="shared" si="48"/>
        <v>0.87260662625743857</v>
      </c>
      <c r="BM72">
        <f t="shared" si="49"/>
        <v>0.79038676807600183</v>
      </c>
      <c r="BN72">
        <f t="shared" si="50"/>
        <v>0.74540115497230397</v>
      </c>
      <c r="BO72">
        <f t="shared" si="51"/>
        <v>0.56657800053405216</v>
      </c>
      <c r="BP72">
        <f t="shared" si="52"/>
        <v>0.55616699425712646</v>
      </c>
      <c r="BQ72">
        <f t="shared" si="53"/>
        <v>0.49304160930591656</v>
      </c>
      <c r="BR72">
        <f t="shared" si="54"/>
        <v>0.6517920527160953</v>
      </c>
      <c r="BS72">
        <f t="shared" si="55"/>
        <v>0.6583905996354722</v>
      </c>
      <c r="BT72" s="6">
        <f t="shared" si="56"/>
        <v>-3.4160940036452779E-2</v>
      </c>
    </row>
    <row r="73" spans="1:72" x14ac:dyDescent="0.25">
      <c r="B73" t="s">
        <v>44</v>
      </c>
      <c r="D73" s="1">
        <v>19359.680947943481</v>
      </c>
      <c r="E73" s="1">
        <v>13097.290258816005</v>
      </c>
      <c r="F73" s="1">
        <v>13383.058170058193</v>
      </c>
      <c r="G73" s="1">
        <v>12928.837371108169</v>
      </c>
      <c r="H73" s="1">
        <v>17561.656665883333</v>
      </c>
      <c r="I73" s="1">
        <v>17832.593454000817</v>
      </c>
      <c r="J73" s="1">
        <v>22561.986177174433</v>
      </c>
      <c r="K73" s="1">
        <v>23110.266448641276</v>
      </c>
      <c r="L73" s="1">
        <v>25574.626562195986</v>
      </c>
      <c r="M73" s="1">
        <v>28177.797810337644</v>
      </c>
      <c r="N73" s="1">
        <v>25853.512680871947</v>
      </c>
      <c r="P73" t="s">
        <v>44</v>
      </c>
      <c r="R73">
        <f>Emissions!D74/Country!D73</f>
        <v>9.3215381437372038</v>
      </c>
      <c r="S73">
        <f>Emissions!E74/Country!E73</f>
        <v>10.669756858256722</v>
      </c>
      <c r="T73">
        <f>Emissions!F74/Country!F73</f>
        <v>11.411603921839925</v>
      </c>
      <c r="U73">
        <f>Emissions!G74/Country!G73</f>
        <v>11.936377758772228</v>
      </c>
      <c r="V73">
        <f>Emissions!H74/Country!H73</f>
        <v>9.7552215902110682</v>
      </c>
      <c r="W73">
        <f>Emissions!I74/Country!I73</f>
        <v>9.6137782055852661</v>
      </c>
      <c r="X73">
        <f>Emissions!J74/Country!J73</f>
        <v>7.0701513713584188</v>
      </c>
      <c r="Y73">
        <f>Emissions!K74/Country!K73</f>
        <v>7.3471419398537563</v>
      </c>
      <c r="Z73">
        <f>Emissions!L74/Country!L73</f>
        <v>6.6391744744767802</v>
      </c>
      <c r="AA73">
        <f>Emissions!M74/Country!M73</f>
        <v>5.0327525459028779</v>
      </c>
      <c r="AB73">
        <f>Emissions!N74/Country!N73</f>
        <v>4.8603019461631263</v>
      </c>
      <c r="AD73" t="s">
        <v>44</v>
      </c>
      <c r="AF73">
        <f>Emissions!D74/(Country!D73/R$179)</f>
        <v>7.93121872495656</v>
      </c>
      <c r="AG73">
        <f>Emissions!E74/(Country!E73/S$179)</f>
        <v>9.2636213080781431</v>
      </c>
      <c r="AH73">
        <f>Emissions!F74/(Country!F73/T$179)</f>
        <v>10.070338518695936</v>
      </c>
      <c r="AI73">
        <f>Emissions!G74/(Country!G73/U$179)</f>
        <v>10.654359931295385</v>
      </c>
      <c r="AJ73">
        <f>Emissions!H74/(Country!H73/V$179)</f>
        <v>8.806275640973185</v>
      </c>
      <c r="AK73">
        <f>Emissions!I74/(Country!I73/W$179)</f>
        <v>8.8756302513121277</v>
      </c>
      <c r="AL73">
        <f>Emissions!J74/(Country!J73/X$179)</f>
        <v>6.6207891745650196</v>
      </c>
      <c r="AM73">
        <f>Emissions!K74/(Country!K73/Y$179)</f>
        <v>6.9772988741556281</v>
      </c>
      <c r="AN73">
        <f>Emissions!L74/(Country!L73/Z$179)</f>
        <v>6.5112455891980288</v>
      </c>
      <c r="AO73">
        <f>Emissions!M74/(Country!M73/AA$179)</f>
        <v>4.9919872502810652</v>
      </c>
      <c r="AP73">
        <f>Emissions!N74/(Country!N73/AB$179)</f>
        <v>4.8603019461631263</v>
      </c>
      <c r="AR73" t="s">
        <v>44</v>
      </c>
      <c r="AT73">
        <f t="shared" si="32"/>
        <v>1</v>
      </c>
      <c r="AU73">
        <f t="shared" si="33"/>
        <v>1.1446347902814018</v>
      </c>
      <c r="AV73">
        <f t="shared" si="34"/>
        <v>1.224218980373637</v>
      </c>
      <c r="AW73">
        <f t="shared" si="35"/>
        <v>1.2805158949858331</v>
      </c>
      <c r="AX73">
        <f t="shared" si="36"/>
        <v>1.0465248803133675</v>
      </c>
      <c r="AY73">
        <f t="shared" si="37"/>
        <v>1.0313510557315486</v>
      </c>
      <c r="AZ73">
        <f t="shared" si="38"/>
        <v>0.75847475624058802</v>
      </c>
      <c r="BA73">
        <f t="shared" si="39"/>
        <v>0.78818987022973552</v>
      </c>
      <c r="BB73">
        <f t="shared" si="40"/>
        <v>0.71224023032479844</v>
      </c>
      <c r="BC73">
        <f t="shared" si="41"/>
        <v>0.53990580398838983</v>
      </c>
      <c r="BD73">
        <f t="shared" si="42"/>
        <v>0.5214055739747826</v>
      </c>
      <c r="BE73" s="6">
        <f t="shared" si="44"/>
        <v>-4.7859442602521743E-2</v>
      </c>
      <c r="BG73" t="s">
        <v>44</v>
      </c>
      <c r="BI73">
        <f t="shared" si="45"/>
        <v>1</v>
      </c>
      <c r="BJ73">
        <f t="shared" si="46"/>
        <v>1.1679946839606143</v>
      </c>
      <c r="BK73">
        <f t="shared" si="47"/>
        <v>1.2697088389465758</v>
      </c>
      <c r="BL73">
        <f t="shared" si="48"/>
        <v>1.3433446108061708</v>
      </c>
      <c r="BM73">
        <f t="shared" si="49"/>
        <v>1.1103307002823097</v>
      </c>
      <c r="BN73">
        <f t="shared" si="50"/>
        <v>1.1190752088810589</v>
      </c>
      <c r="BO73">
        <f t="shared" si="51"/>
        <v>0.83477576450286106</v>
      </c>
      <c r="BP73">
        <f t="shared" si="52"/>
        <v>0.87972594327788423</v>
      </c>
      <c r="BQ73">
        <f t="shared" si="53"/>
        <v>0.82096406807059674</v>
      </c>
      <c r="BR73">
        <f t="shared" si="54"/>
        <v>0.62940985785364367</v>
      </c>
      <c r="BS73">
        <f t="shared" si="55"/>
        <v>0.61280644434500153</v>
      </c>
      <c r="BT73" s="6">
        <f t="shared" si="56"/>
        <v>-3.8719355565499845E-2</v>
      </c>
    </row>
    <row r="74" spans="1:72" x14ac:dyDescent="0.25">
      <c r="B74" t="s">
        <v>45</v>
      </c>
      <c r="D74" s="1">
        <v>4288.6101121071606</v>
      </c>
      <c r="E74" s="1">
        <v>11065.17406395239</v>
      </c>
      <c r="F74" s="1">
        <v>11833.95861971759</v>
      </c>
      <c r="G74" s="1">
        <v>14427.372484055948</v>
      </c>
      <c r="H74" s="1">
        <v>16341.299483046207</v>
      </c>
      <c r="I74" s="1">
        <v>21626.614700592141</v>
      </c>
      <c r="J74" s="1">
        <v>24633.60206971347</v>
      </c>
      <c r="K74" s="1">
        <v>23187.519428072403</v>
      </c>
      <c r="L74" s="1">
        <v>29649.389407545033</v>
      </c>
      <c r="M74" s="1">
        <v>32853.794219130861</v>
      </c>
      <c r="N74" s="1">
        <v>31245.427987842206</v>
      </c>
      <c r="P74" t="s">
        <v>45</v>
      </c>
      <c r="R74">
        <f>Emissions!D75/Country!D74</f>
        <v>24.825248369263317</v>
      </c>
      <c r="S74">
        <f>Emissions!E75/Country!E74</f>
        <v>8.8772841024508331</v>
      </c>
      <c r="T74">
        <f>Emissions!F75/Country!F74</f>
        <v>8.7906146085759023</v>
      </c>
      <c r="U74">
        <f>Emissions!G75/Country!G74</f>
        <v>7.6563654660939537</v>
      </c>
      <c r="V74">
        <f>Emissions!H75/Country!H74</f>
        <v>9.5714401578029182</v>
      </c>
      <c r="W74">
        <f>Emissions!I75/Country!I74</f>
        <v>6.7865747565377106</v>
      </c>
      <c r="X74">
        <f>Emissions!J75/Country!J74</f>
        <v>5.0277570182950901</v>
      </c>
      <c r="Y74">
        <f>Emissions!K75/Country!K74</f>
        <v>5.119763569928617</v>
      </c>
      <c r="Z74">
        <f>Emissions!L75/Country!L74</f>
        <v>4.003948129017699</v>
      </c>
      <c r="AA74">
        <f>Emissions!M75/Country!M74</f>
        <v>3.6896030554710562</v>
      </c>
      <c r="AB74">
        <f>Emissions!N75/Country!N74</f>
        <v>3.782139626205125</v>
      </c>
      <c r="AD74" t="s">
        <v>45</v>
      </c>
      <c r="AF74">
        <f>Emissions!D75/(Country!D74/R$179)</f>
        <v>21.122530604059659</v>
      </c>
      <c r="AG74">
        <f>Emissions!E75/(Country!E74/S$179)</f>
        <v>7.7073732102610419</v>
      </c>
      <c r="AH74">
        <f>Emissions!F75/(Country!F74/T$179)</f>
        <v>7.7574077668724462</v>
      </c>
      <c r="AI74">
        <f>Emissions!G75/(Country!G74/U$179)</f>
        <v>6.8340391942903613</v>
      </c>
      <c r="AJ74">
        <f>Emissions!H75/(Country!H74/V$179)</f>
        <v>8.6403716749266231</v>
      </c>
      <c r="AK74">
        <f>Emissions!I75/(Country!I74/W$179)</f>
        <v>6.265500089956606</v>
      </c>
      <c r="AL74">
        <f>Emissions!J75/(Country!J74/X$179)</f>
        <v>4.7082046042071823</v>
      </c>
      <c r="AM74">
        <f>Emissions!K75/(Country!K74/Y$179)</f>
        <v>4.8620430753672057</v>
      </c>
      <c r="AN74">
        <f>Emissions!L75/(Country!L74/Z$179)</f>
        <v>3.926796877332972</v>
      </c>
      <c r="AO74">
        <f>Emissions!M75/(Country!M74/AA$179)</f>
        <v>3.6597172707217407</v>
      </c>
      <c r="AP74">
        <f>Emissions!N75/(Country!N74/AB$179)</f>
        <v>3.782139626205125</v>
      </c>
      <c r="AR74" t="s">
        <v>45</v>
      </c>
      <c r="AT74">
        <f t="shared" si="32"/>
        <v>1</v>
      </c>
      <c r="AU74">
        <f t="shared" si="33"/>
        <v>0.35759094815107639</v>
      </c>
      <c r="AV74">
        <f t="shared" si="34"/>
        <v>0.35409976479670408</v>
      </c>
      <c r="AW74">
        <f t="shared" si="35"/>
        <v>0.30841042765048293</v>
      </c>
      <c r="AX74">
        <f t="shared" si="36"/>
        <v>0.3855526444461892</v>
      </c>
      <c r="AY74">
        <f t="shared" si="37"/>
        <v>0.27337389159579639</v>
      </c>
      <c r="AZ74">
        <f t="shared" si="38"/>
        <v>0.20252595033530726</v>
      </c>
      <c r="BA74">
        <f t="shared" si="39"/>
        <v>0.20623211875968614</v>
      </c>
      <c r="BB74">
        <f t="shared" si="40"/>
        <v>0.1612853200685426</v>
      </c>
      <c r="BC74">
        <f t="shared" si="41"/>
        <v>0.14862300673048792</v>
      </c>
      <c r="BD74">
        <f t="shared" si="42"/>
        <v>0.15235052515679459</v>
      </c>
      <c r="BE74" s="6">
        <f t="shared" si="44"/>
        <v>-8.4764947484320535E-2</v>
      </c>
      <c r="BG74" t="s">
        <v>45</v>
      </c>
      <c r="BI74">
        <f t="shared" si="45"/>
        <v>1</v>
      </c>
      <c r="BJ74">
        <f t="shared" si="46"/>
        <v>0.36488872260313915</v>
      </c>
      <c r="BK74">
        <f t="shared" si="47"/>
        <v>0.36725749922130574</v>
      </c>
      <c r="BL74">
        <f t="shared" si="48"/>
        <v>0.32354263427966762</v>
      </c>
      <c r="BM74">
        <f t="shared" si="49"/>
        <v>0.40905949371738543</v>
      </c>
      <c r="BN74">
        <f t="shared" si="50"/>
        <v>0.29662639422344611</v>
      </c>
      <c r="BO74">
        <f t="shared" si="51"/>
        <v>0.22289964647049848</v>
      </c>
      <c r="BP74">
        <f t="shared" si="52"/>
        <v>0.23018279232284516</v>
      </c>
      <c r="BQ74">
        <f t="shared" si="53"/>
        <v>0.18590560718980606</v>
      </c>
      <c r="BR74">
        <f t="shared" si="54"/>
        <v>0.17326130752620894</v>
      </c>
      <c r="BS74">
        <f t="shared" si="55"/>
        <v>0.17905712611339356</v>
      </c>
      <c r="BT74" s="6">
        <f t="shared" si="56"/>
        <v>-8.2094287388660647E-2</v>
      </c>
    </row>
    <row r="75" spans="1:72" x14ac:dyDescent="0.25">
      <c r="B75" t="s">
        <v>46</v>
      </c>
      <c r="D75" s="1">
        <v>3671.2903059130526</v>
      </c>
      <c r="E75" s="1">
        <v>4769.336919483304</v>
      </c>
      <c r="F75" s="1">
        <v>4356.6175053884926</v>
      </c>
      <c r="G75" s="1">
        <v>5261.7736563252811</v>
      </c>
      <c r="H75" s="1">
        <v>5365.4468032890509</v>
      </c>
      <c r="I75" s="1">
        <v>5620.6885233243283</v>
      </c>
      <c r="J75" s="1">
        <v>7668.0235024774702</v>
      </c>
      <c r="K75" s="1">
        <v>9108.7501626974354</v>
      </c>
      <c r="L75" s="1">
        <v>9068.2997782085658</v>
      </c>
      <c r="M75" s="1">
        <v>10099.958692546634</v>
      </c>
      <c r="N75" s="1">
        <v>9946.4803274978549</v>
      </c>
      <c r="P75" t="s">
        <v>46</v>
      </c>
      <c r="R75">
        <f>Emissions!D76/Country!D75</f>
        <v>30.858879824285879</v>
      </c>
      <c r="S75">
        <f>Emissions!E76/Country!E75</f>
        <v>26.608928184016232</v>
      </c>
      <c r="T75">
        <f>Emissions!F76/Country!F75</f>
        <v>29.999747401550554</v>
      </c>
      <c r="U75">
        <f>Emissions!G76/Country!G75</f>
        <v>23.031888080327114</v>
      </c>
      <c r="V75">
        <f>Emissions!H76/Country!H75</f>
        <v>29.546992480374826</v>
      </c>
      <c r="W75">
        <f>Emissions!I76/Country!I75</f>
        <v>27.900449791761048</v>
      </c>
      <c r="X75">
        <f>Emissions!J76/Country!J75</f>
        <v>21.736658306598514</v>
      </c>
      <c r="Y75">
        <f>Emissions!K76/Country!K75</f>
        <v>18.30910723061379</v>
      </c>
      <c r="Z75">
        <f>Emissions!L76/Country!L75</f>
        <v>18.390777493534078</v>
      </c>
      <c r="AA75">
        <f>Emissions!M76/Country!M75</f>
        <v>17.523095904081416</v>
      </c>
      <c r="AB75">
        <f>Emissions!N76/Country!N75</f>
        <v>18.340494465383692</v>
      </c>
      <c r="AD75" t="s">
        <v>46</v>
      </c>
      <c r="AF75">
        <f>Emissions!D76/(Country!D75/R$179)</f>
        <v>26.256238157218487</v>
      </c>
      <c r="AG75">
        <f>Emissions!E76/(Country!E75/S$179)</f>
        <v>23.102216609540189</v>
      </c>
      <c r="AH75">
        <f>Emissions!F76/(Country!F75/T$179)</f>
        <v>26.473720423366501</v>
      </c>
      <c r="AI75">
        <f>Emissions!G76/(Country!G75/U$179)</f>
        <v>20.558165170734153</v>
      </c>
      <c r="AJ75">
        <f>Emissions!H76/(Country!H75/V$179)</f>
        <v>26.672788284485591</v>
      </c>
      <c r="AK75">
        <f>Emissions!I76/(Country!I75/W$179)</f>
        <v>25.758247267770631</v>
      </c>
      <c r="AL75">
        <f>Emissions!J76/(Country!J75/X$179)</f>
        <v>20.355127415029511</v>
      </c>
      <c r="AM75">
        <f>Emissions!K76/(Country!K75/Y$179)</f>
        <v>17.38745682508198</v>
      </c>
      <c r="AN75">
        <f>Emissions!L76/(Country!L75/Z$179)</f>
        <v>18.036409390511331</v>
      </c>
      <c r="AO75">
        <f>Emissions!M76/(Country!M75/AA$179)</f>
        <v>17.381158827258357</v>
      </c>
      <c r="AP75">
        <f>Emissions!N76/(Country!N75/AB$179)</f>
        <v>18.340494465383692</v>
      </c>
      <c r="AR75" t="s">
        <v>46</v>
      </c>
      <c r="AT75">
        <f t="shared" si="32"/>
        <v>1</v>
      </c>
      <c r="AU75">
        <f t="shared" si="33"/>
        <v>0.86227783819537929</v>
      </c>
      <c r="AV75">
        <f t="shared" si="34"/>
        <v>0.97215931272854594</v>
      </c>
      <c r="AW75">
        <f t="shared" si="35"/>
        <v>0.74636176722789083</v>
      </c>
      <c r="AX75">
        <f t="shared" si="36"/>
        <v>0.9574875254260331</v>
      </c>
      <c r="AY75">
        <f t="shared" si="37"/>
        <v>0.90413034921000102</v>
      </c>
      <c r="AZ75">
        <f t="shared" si="38"/>
        <v>0.70438909093167423</v>
      </c>
      <c r="BA75">
        <f t="shared" si="39"/>
        <v>0.5933172991005512</v>
      </c>
      <c r="BB75">
        <f t="shared" si="40"/>
        <v>0.59596387160691977</v>
      </c>
      <c r="BC75">
        <f t="shared" si="41"/>
        <v>0.56784614360145291</v>
      </c>
      <c r="BD75">
        <f t="shared" si="42"/>
        <v>0.5943344207507415</v>
      </c>
      <c r="BE75" s="6">
        <f t="shared" si="44"/>
        <v>-4.0566557924925847E-2</v>
      </c>
      <c r="BG75" t="s">
        <v>46</v>
      </c>
      <c r="BI75">
        <f t="shared" si="45"/>
        <v>1</v>
      </c>
      <c r="BJ75">
        <f t="shared" si="46"/>
        <v>0.87987534509732579</v>
      </c>
      <c r="BK75">
        <f t="shared" si="47"/>
        <v>1.008283070287745</v>
      </c>
      <c r="BL75">
        <f t="shared" si="48"/>
        <v>0.78298212590984617</v>
      </c>
      <c r="BM75">
        <f t="shared" si="49"/>
        <v>1.0158648060995206</v>
      </c>
      <c r="BN75">
        <f t="shared" si="50"/>
        <v>0.98103342579138875</v>
      </c>
      <c r="BO75">
        <f t="shared" si="51"/>
        <v>0.77524919194996655</v>
      </c>
      <c r="BP75">
        <f t="shared" si="52"/>
        <v>0.66222193449680222</v>
      </c>
      <c r="BQ75">
        <f t="shared" si="53"/>
        <v>0.68693806334753549</v>
      </c>
      <c r="BR75">
        <f t="shared" si="54"/>
        <v>0.66198206777309598</v>
      </c>
      <c r="BS75">
        <f t="shared" si="55"/>
        <v>0.69851950441504651</v>
      </c>
      <c r="BT75" s="6">
        <f t="shared" si="56"/>
        <v>-3.014804955849535E-2</v>
      </c>
    </row>
    <row r="76" spans="1:72" x14ac:dyDescent="0.25">
      <c r="B76" t="s">
        <v>47</v>
      </c>
      <c r="D76" s="1">
        <v>61812.841592234719</v>
      </c>
      <c r="E76" s="1">
        <v>56609.1816893172</v>
      </c>
      <c r="F76" s="1">
        <v>54879.521918861275</v>
      </c>
      <c r="G76" s="1">
        <v>55444.887721671003</v>
      </c>
      <c r="H76" s="1">
        <v>68627.305045976114</v>
      </c>
      <c r="I76" s="1">
        <v>76804.584973382254</v>
      </c>
      <c r="J76" s="1">
        <v>82663.382654871239</v>
      </c>
      <c r="K76" s="1">
        <v>89439.228591130159</v>
      </c>
      <c r="L76" s="1">
        <v>101651.06399464983</v>
      </c>
      <c r="M76" s="1">
        <v>110689.00669161626</v>
      </c>
      <c r="N76" s="1">
        <v>103221.44250450325</v>
      </c>
      <c r="P76" t="s">
        <v>47</v>
      </c>
      <c r="R76">
        <f>Emissions!D77/Country!D76</f>
        <v>2.8296497756600156</v>
      </c>
      <c r="S76">
        <f>Emissions!E77/Country!E76</f>
        <v>2.9931380718245739</v>
      </c>
      <c r="T76">
        <f>Emissions!F77/Country!F76</f>
        <v>3.0011732915670168</v>
      </c>
      <c r="U76">
        <f>Emissions!G77/Country!G76</f>
        <v>3.1534920015969163</v>
      </c>
      <c r="V76">
        <f>Emissions!H77/Country!H76</f>
        <v>2.9986702868378483</v>
      </c>
      <c r="W76">
        <f>Emissions!I77/Country!I76</f>
        <v>2.7811215438072847</v>
      </c>
      <c r="X76">
        <f>Emissions!J77/Country!J76</f>
        <v>2.6094146132731693</v>
      </c>
      <c r="Y76">
        <f>Emissions!K77/Country!K76</f>
        <v>2.3885131541774709</v>
      </c>
      <c r="Z76">
        <f>Emissions!L77/Country!L76</f>
        <v>2.1015694828402771</v>
      </c>
      <c r="AA76">
        <f>Emissions!M77/Country!M76</f>
        <v>1.9934745267636564</v>
      </c>
      <c r="AB76">
        <f>Emissions!N77/Country!N76</f>
        <v>1.8353704646514339</v>
      </c>
      <c r="AD76" t="s">
        <v>47</v>
      </c>
      <c r="AF76">
        <f>Emissions!D77/(Country!D76/R$179)</f>
        <v>2.4076038674864169</v>
      </c>
      <c r="AG76">
        <f>Emissions!E77/(Country!E76/S$179)</f>
        <v>2.5986812997259126</v>
      </c>
      <c r="AH76">
        <f>Emissions!F77/(Country!F76/T$179)</f>
        <v>2.6484297217420325</v>
      </c>
      <c r="AI76">
        <f>Emissions!G77/(Country!G76/U$179)</f>
        <v>2.8147935248432181</v>
      </c>
      <c r="AJ76">
        <f>Emissions!H77/(Country!H76/V$179)</f>
        <v>2.7069725539385581</v>
      </c>
      <c r="AK76">
        <f>Emissions!I77/(Country!I76/W$179)</f>
        <v>2.5675864346913237</v>
      </c>
      <c r="AL76">
        <f>Emissions!J77/(Country!J76/X$179)</f>
        <v>2.4435663560894003</v>
      </c>
      <c r="AM76">
        <f>Emissions!K77/(Country!K76/Y$179)</f>
        <v>2.268279322487146</v>
      </c>
      <c r="AN76">
        <f>Emissions!L77/(Country!L76/Z$179)</f>
        <v>2.0610747733987411</v>
      </c>
      <c r="AO76">
        <f>Emissions!M77/(Country!M76/AA$179)</f>
        <v>1.9773273830968707</v>
      </c>
      <c r="AP76">
        <f>Emissions!N77/(Country!N76/AB$179)</f>
        <v>1.8353704646514339</v>
      </c>
      <c r="AR76" t="s">
        <v>47</v>
      </c>
      <c r="AT76">
        <f t="shared" si="32"/>
        <v>1</v>
      </c>
      <c r="AU76">
        <f t="shared" si="33"/>
        <v>1.0577768660881097</v>
      </c>
      <c r="AV76">
        <f t="shared" si="34"/>
        <v>1.0606165177692328</v>
      </c>
      <c r="AW76">
        <f t="shared" si="35"/>
        <v>1.1144460451333997</v>
      </c>
      <c r="AX76">
        <f t="shared" si="36"/>
        <v>1.0597319543329027</v>
      </c>
      <c r="AY76">
        <f t="shared" si="37"/>
        <v>0.98285009252022659</v>
      </c>
      <c r="AZ76">
        <f t="shared" si="38"/>
        <v>0.92216875590708869</v>
      </c>
      <c r="BA76">
        <f t="shared" si="39"/>
        <v>0.84410204214065687</v>
      </c>
      <c r="BB76">
        <f t="shared" si="40"/>
        <v>0.74269596927417847</v>
      </c>
      <c r="BC76">
        <f t="shared" si="41"/>
        <v>0.70449514420867809</v>
      </c>
      <c r="BD76">
        <f t="shared" si="42"/>
        <v>0.64862106980123857</v>
      </c>
      <c r="BE76" s="6">
        <f t="shared" si="44"/>
        <v>-3.5137893019876146E-2</v>
      </c>
      <c r="BG76" t="s">
        <v>47</v>
      </c>
      <c r="BI76">
        <f t="shared" si="45"/>
        <v>1</v>
      </c>
      <c r="BJ76">
        <f t="shared" si="46"/>
        <v>1.0793641490694996</v>
      </c>
      <c r="BK76">
        <f t="shared" si="47"/>
        <v>1.1000271919761626</v>
      </c>
      <c r="BL76">
        <f t="shared" si="48"/>
        <v>1.1691265173875613</v>
      </c>
      <c r="BM76">
        <f t="shared" si="49"/>
        <v>1.1243429994838343</v>
      </c>
      <c r="BN76">
        <f t="shared" si="50"/>
        <v>1.0664488744869527</v>
      </c>
      <c r="BO76">
        <f t="shared" si="51"/>
        <v>1.0149370455367015</v>
      </c>
      <c r="BP76">
        <f t="shared" si="52"/>
        <v>0.94213144991134767</v>
      </c>
      <c r="BQ76">
        <f t="shared" si="53"/>
        <v>0.85606889124602603</v>
      </c>
      <c r="BR76">
        <f t="shared" si="54"/>
        <v>0.82128435238029307</v>
      </c>
      <c r="BS76">
        <f t="shared" si="55"/>
        <v>0.76232244408528671</v>
      </c>
      <c r="BT76" s="6">
        <f t="shared" si="56"/>
        <v>-2.3767755591471328E-2</v>
      </c>
    </row>
    <row r="77" spans="1:72" x14ac:dyDescent="0.25">
      <c r="B77" t="s">
        <v>48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P77" t="s">
        <v>48</v>
      </c>
      <c r="AD77" t="s">
        <v>48</v>
      </c>
      <c r="AR77" t="s">
        <v>48</v>
      </c>
      <c r="BG77" t="s">
        <v>48</v>
      </c>
    </row>
    <row r="79" spans="1:72" x14ac:dyDescent="0.25">
      <c r="A79" t="s">
        <v>50</v>
      </c>
      <c r="D79" s="1" t="s">
        <v>55</v>
      </c>
      <c r="E79" s="1" t="s">
        <v>56</v>
      </c>
      <c r="G79">
        <v>217</v>
      </c>
    </row>
    <row r="81" spans="2:77" x14ac:dyDescent="0.25">
      <c r="B81" s="11" t="s">
        <v>59</v>
      </c>
      <c r="D81">
        <v>1999</v>
      </c>
      <c r="E81">
        <v>2000</v>
      </c>
      <c r="F81">
        <v>2001</v>
      </c>
      <c r="G81">
        <v>2002</v>
      </c>
      <c r="H81">
        <v>2003</v>
      </c>
      <c r="I81">
        <v>2004</v>
      </c>
      <c r="J81">
        <v>2005</v>
      </c>
      <c r="K81">
        <v>2006</v>
      </c>
      <c r="L81">
        <v>2007</v>
      </c>
      <c r="M81">
        <v>2008</v>
      </c>
      <c r="N81">
        <v>2009</v>
      </c>
      <c r="P81" t="s">
        <v>65</v>
      </c>
      <c r="R81">
        <v>1999</v>
      </c>
      <c r="S81">
        <v>2000</v>
      </c>
      <c r="T81">
        <v>2001</v>
      </c>
      <c r="U81">
        <v>2002</v>
      </c>
      <c r="V81">
        <v>2003</v>
      </c>
      <c r="W81">
        <v>2004</v>
      </c>
      <c r="X81">
        <v>2005</v>
      </c>
      <c r="Y81">
        <v>2006</v>
      </c>
      <c r="Z81">
        <v>2007</v>
      </c>
      <c r="AA81">
        <v>2008</v>
      </c>
      <c r="AB81">
        <v>2009</v>
      </c>
      <c r="AD81" t="s">
        <v>66</v>
      </c>
      <c r="AF81">
        <v>1999</v>
      </c>
      <c r="AG81">
        <v>2000</v>
      </c>
      <c r="AH81">
        <v>2001</v>
      </c>
      <c r="AI81">
        <v>2002</v>
      </c>
      <c r="AJ81">
        <v>2003</v>
      </c>
      <c r="AK81">
        <v>2004</v>
      </c>
      <c r="AL81">
        <v>2005</v>
      </c>
      <c r="AM81">
        <v>2006</v>
      </c>
      <c r="AN81">
        <v>2007</v>
      </c>
      <c r="AO81">
        <v>2008</v>
      </c>
      <c r="AP81">
        <v>2009</v>
      </c>
      <c r="AR81" t="s">
        <v>64</v>
      </c>
      <c r="AT81">
        <v>1999</v>
      </c>
      <c r="AU81">
        <v>2000</v>
      </c>
      <c r="AV81">
        <v>2001</v>
      </c>
      <c r="AW81">
        <v>2002</v>
      </c>
      <c r="AX81">
        <v>2003</v>
      </c>
      <c r="AY81">
        <v>2004</v>
      </c>
      <c r="AZ81">
        <v>2005</v>
      </c>
      <c r="BA81">
        <v>2006</v>
      </c>
      <c r="BB81">
        <v>2007</v>
      </c>
      <c r="BC81">
        <v>2008</v>
      </c>
      <c r="BD81">
        <v>2009</v>
      </c>
      <c r="BG81" s="11" t="s">
        <v>69</v>
      </c>
      <c r="BI81">
        <v>1999</v>
      </c>
      <c r="BJ81">
        <v>2000</v>
      </c>
      <c r="BK81">
        <v>2001</v>
      </c>
      <c r="BL81">
        <v>2002</v>
      </c>
      <c r="BM81">
        <v>2003</v>
      </c>
      <c r="BN81">
        <v>2004</v>
      </c>
      <c r="BO81">
        <v>2005</v>
      </c>
      <c r="BP81">
        <v>2006</v>
      </c>
      <c r="BQ81">
        <v>2007</v>
      </c>
      <c r="BR81">
        <v>2008</v>
      </c>
      <c r="BS81">
        <v>2009</v>
      </c>
    </row>
    <row r="82" spans="2:77" x14ac:dyDescent="0.25">
      <c r="B82" t="s">
        <v>15</v>
      </c>
      <c r="D82" s="1">
        <v>163515.64022999999</v>
      </c>
      <c r="E82" s="1">
        <v>163947.09384999998</v>
      </c>
      <c r="F82" s="1">
        <v>177684.74831000002</v>
      </c>
      <c r="G82" s="1">
        <v>191267.55288</v>
      </c>
      <c r="H82" s="1">
        <v>209024.74429999993</v>
      </c>
      <c r="I82" s="1">
        <v>261421.05867</v>
      </c>
      <c r="J82" s="1">
        <v>294747.27322999993</v>
      </c>
      <c r="K82" s="1">
        <v>343772.8932600001</v>
      </c>
      <c r="L82" s="1">
        <v>435080.39396999992</v>
      </c>
      <c r="M82" s="1">
        <v>565597.69642000017</v>
      </c>
      <c r="N82" s="1">
        <v>606727.89792000013</v>
      </c>
      <c r="P82" t="s">
        <v>15</v>
      </c>
      <c r="R82">
        <f>Emissions!D84/D82</f>
        <v>10.257783439161988</v>
      </c>
      <c r="S82">
        <f>Emissions!E84/E82</f>
        <v>8.6000773976726261</v>
      </c>
      <c r="T82">
        <f>Emissions!F84/F82</f>
        <v>8.1967325564015052</v>
      </c>
      <c r="U82">
        <f>Emissions!G84/G82</f>
        <v>7.9532508020970525</v>
      </c>
      <c r="V82">
        <f>Emissions!H84/H82</f>
        <v>7.7771261602035322</v>
      </c>
      <c r="W82">
        <f>Emissions!I84/I82</f>
        <v>7.0952873322489705</v>
      </c>
      <c r="X82">
        <f>Emissions!J84/J82</f>
        <v>6.792363188947407</v>
      </c>
      <c r="Y82">
        <f>Emissions!K84/K82</f>
        <v>6.0942522661110328</v>
      </c>
      <c r="Z82">
        <f>Emissions!L84/L82</f>
        <v>4.8152910653146117</v>
      </c>
      <c r="AA82">
        <f>Emissions!M84/M82</f>
        <v>3.2081565495749937</v>
      </c>
      <c r="AB82">
        <f>Emissions!N84/N82</f>
        <v>3.0550054529865629</v>
      </c>
      <c r="AD82" t="s">
        <v>15</v>
      </c>
      <c r="AF82">
        <f>Emissions!D84/(D82/R$180)</f>
        <v>8.3467619805365523</v>
      </c>
      <c r="AG82">
        <f>Emissions!E84/(E82/S$180)</f>
        <v>7.1044527852096788</v>
      </c>
      <c r="AH82">
        <f>Emissions!F84/(F82/T$180)</f>
        <v>6.7509999490744637</v>
      </c>
      <c r="AI82">
        <f>Emissions!G84/(G82/U$180)</f>
        <v>6.5225467959691255</v>
      </c>
      <c r="AJ82">
        <f>Emissions!H84/(H82/V$180)</f>
        <v>6.5894280338667715</v>
      </c>
      <c r="AK82">
        <f>Emissions!I84/(I82/W$180)</f>
        <v>6.1536829421318817</v>
      </c>
      <c r="AL82">
        <f>Emissions!J84/(J82/X$180)</f>
        <v>5.9856524051197137</v>
      </c>
      <c r="AM82">
        <f>Emissions!K84/(K82/Y$180)</f>
        <v>5.5257840360781794</v>
      </c>
      <c r="AN82">
        <f>Emissions!L84/(L82/Z$180)</f>
        <v>4.6735997003915744</v>
      </c>
      <c r="AO82">
        <f>Emissions!M84/(M82/AA$180)</f>
        <v>3.1534895619702357</v>
      </c>
      <c r="AP82">
        <f>Emissions!N84/(N82/AB$180)</f>
        <v>3.0550054529865629</v>
      </c>
      <c r="AR82" t="s">
        <v>15</v>
      </c>
      <c r="AT82">
        <f t="shared" ref="AT82:AT99" si="57">R82/$R82</f>
        <v>1</v>
      </c>
      <c r="AU82">
        <f t="shared" ref="AU82:AU99" si="58">S82/$R82</f>
        <v>0.83839529745182562</v>
      </c>
      <c r="AV82">
        <f t="shared" ref="AV82:AV99" si="59">T82/$R82</f>
        <v>0.79907443991341842</v>
      </c>
      <c r="AW82">
        <f t="shared" ref="AW82:AW99" si="60">U82/$R82</f>
        <v>0.77533814680989155</v>
      </c>
      <c r="AX82">
        <f t="shared" ref="AX82:AX99" si="61">V82/$R82</f>
        <v>0.75816829301661359</v>
      </c>
      <c r="AY82">
        <f t="shared" ref="AY82:AY99" si="62">W82/$R82</f>
        <v>0.69169790669987286</v>
      </c>
      <c r="AZ82">
        <f t="shared" ref="AZ82:AZ99" si="63">X82/$R82</f>
        <v>0.66216675651541246</v>
      </c>
      <c r="BA82">
        <f t="shared" ref="BA82:BA99" si="64">Y82/$R82</f>
        <v>0.59411005333223377</v>
      </c>
      <c r="BB82">
        <f t="shared" ref="BB82:BB99" si="65">Z82/$R82</f>
        <v>0.46942802934704947</v>
      </c>
      <c r="BC82">
        <f t="shared" ref="BC82:BC99" si="66">AA82/$R82</f>
        <v>0.31275339049632778</v>
      </c>
      <c r="BD82">
        <f t="shared" ref="BD82:BD99" si="67">AB82/$R82</f>
        <v>0.2978231575179503</v>
      </c>
      <c r="BE82" s="6">
        <f>AVERAGE(AU82-AT82,AV82-AU82,AW82-AV82,AX82-AW82,AY82-AX82,AZ82-AY82,BA82-AZ82,BB82-BA82,BC82-BB82,BD82-BC82)</f>
        <v>-7.0217684248204973E-2</v>
      </c>
      <c r="BG82" t="s">
        <v>15</v>
      </c>
      <c r="BI82">
        <f t="shared" si="45"/>
        <v>1</v>
      </c>
      <c r="BJ82">
        <f t="shared" si="46"/>
        <v>0.85116273852977242</v>
      </c>
      <c r="BK82">
        <f t="shared" si="47"/>
        <v>0.80881663629762346</v>
      </c>
      <c r="BL82">
        <f t="shared" si="48"/>
        <v>0.78144636341359275</v>
      </c>
      <c r="BM82">
        <f t="shared" si="49"/>
        <v>0.7894591997749989</v>
      </c>
      <c r="BN82">
        <f t="shared" si="50"/>
        <v>0.73725391433005816</v>
      </c>
      <c r="BO82">
        <f t="shared" si="51"/>
        <v>0.71712269010155005</v>
      </c>
      <c r="BP82">
        <f t="shared" si="52"/>
        <v>0.662027268653822</v>
      </c>
      <c r="BQ82">
        <f t="shared" si="53"/>
        <v>0.55992967228366353</v>
      </c>
      <c r="BR82">
        <f t="shared" si="54"/>
        <v>0.37780993028478821</v>
      </c>
      <c r="BS82">
        <f t="shared" si="55"/>
        <v>0.36601085068801481</v>
      </c>
      <c r="BT82" s="6">
        <f>AVERAGE(BJ82-BI82,BK82-BJ82,BL82-BK82,BM82-BL82,BN82-BM82,BO82-BN82,BP82-BO82,BQ82-BP82,BR82-BQ82,BS82-BR82)</f>
        <v>-6.3398914931198522E-2</v>
      </c>
      <c r="BV82" s="22" t="s">
        <v>87</v>
      </c>
      <c r="BW82" s="22"/>
      <c r="BX82" s="22"/>
      <c r="BY82" s="28">
        <f>AVERAGE(BT82,BT84)</f>
        <v>-6.8146822876828883E-2</v>
      </c>
    </row>
    <row r="83" spans="2:77" x14ac:dyDescent="0.25">
      <c r="B83" t="s">
        <v>16</v>
      </c>
      <c r="D83" s="1">
        <v>67726.255355344794</v>
      </c>
      <c r="E83" s="1">
        <v>81707.09075783295</v>
      </c>
      <c r="F83" s="1">
        <v>78545.765478963731</v>
      </c>
      <c r="G83" s="1">
        <v>77033.41174626998</v>
      </c>
      <c r="H83" s="1">
        <v>99250.141880060153</v>
      </c>
      <c r="I83" s="1">
        <v>159588.25019246811</v>
      </c>
      <c r="J83" s="1">
        <v>202609.09144773465</v>
      </c>
      <c r="K83" s="1">
        <v>255443.97434893766</v>
      </c>
      <c r="L83" s="1">
        <v>328586.91358604655</v>
      </c>
      <c r="M83" s="1">
        <v>416147.16936615517</v>
      </c>
      <c r="N83" s="1">
        <v>451191.56007593725</v>
      </c>
      <c r="P83" t="s">
        <v>16</v>
      </c>
      <c r="R83">
        <f>Emissions!D85/D83</f>
        <v>22.234174864061956</v>
      </c>
      <c r="S83">
        <f>Emissions!E85/E83</f>
        <v>18.861558582244417</v>
      </c>
      <c r="T83">
        <f>Emissions!F85/F83</f>
        <v>20.618724337561826</v>
      </c>
      <c r="U83">
        <f>Emissions!G85/G83</f>
        <v>21.414149273082813</v>
      </c>
      <c r="V83">
        <f>Emissions!H85/H83</f>
        <v>18.938120415415774</v>
      </c>
      <c r="W83">
        <f>Emissions!I85/I83</f>
        <v>13.915014868768516</v>
      </c>
      <c r="X83">
        <f>Emissions!J85/J83</f>
        <v>11.419386995393502</v>
      </c>
      <c r="Y83">
        <f>Emissions!K85/K83</f>
        <v>9.2387354378130215</v>
      </c>
      <c r="Z83">
        <f>Emissions!L85/L83</f>
        <v>7.1822072048993109</v>
      </c>
      <c r="AA83">
        <f>Emissions!M85/M83</f>
        <v>7.6236707198915621</v>
      </c>
      <c r="AB83">
        <f>Emissions!N85/N83</f>
        <v>6.8040081100811003</v>
      </c>
      <c r="AD83" t="s">
        <v>16</v>
      </c>
      <c r="AF83">
        <f>Emissions!D85/(D83/R$180)</f>
        <v>18.091955881563731</v>
      </c>
      <c r="AG83">
        <f>Emissions!E85/(E83/S$180)</f>
        <v>15.581377493100881</v>
      </c>
      <c r="AH83">
        <f>Emissions!F85/(F83/T$180)</f>
        <v>16.982011550950247</v>
      </c>
      <c r="AI83">
        <f>Emissions!G85/(G83/U$180)</f>
        <v>17.5619748710455</v>
      </c>
      <c r="AJ83">
        <f>Emissions!H85/(H83/V$180)</f>
        <v>16.045950522528166</v>
      </c>
      <c r="AK83">
        <f>Emissions!I85/(I83/W$180)</f>
        <v>12.068375194371573</v>
      </c>
      <c r="AL83">
        <f>Emissions!J85/(J83/X$180)</f>
        <v>10.063136986725569</v>
      </c>
      <c r="AM83">
        <f>Emissions!K85/(K83/Y$180)</f>
        <v>8.3769516860506723</v>
      </c>
      <c r="AN83">
        <f>Emissions!L85/(L83/Z$180)</f>
        <v>6.9708686319618165</v>
      </c>
      <c r="AO83">
        <f>Emissions!M85/(M83/AA$180)</f>
        <v>7.4937633708246105</v>
      </c>
      <c r="AP83">
        <f>Emissions!N85/(N83/AB$180)</f>
        <v>6.8040081100811003</v>
      </c>
      <c r="AR83" t="s">
        <v>16</v>
      </c>
      <c r="AT83">
        <f t="shared" si="57"/>
        <v>1</v>
      </c>
      <c r="AU83">
        <f t="shared" si="58"/>
        <v>0.84831385457578445</v>
      </c>
      <c r="AV83">
        <f t="shared" si="59"/>
        <v>0.92734380581348885</v>
      </c>
      <c r="AW83">
        <f t="shared" si="60"/>
        <v>0.96311868571724757</v>
      </c>
      <c r="AX83">
        <f t="shared" si="61"/>
        <v>0.8517572849544448</v>
      </c>
      <c r="AY83">
        <f t="shared" si="62"/>
        <v>0.62583904974409221</v>
      </c>
      <c r="AZ83">
        <f t="shared" si="63"/>
        <v>0.51359616739594616</v>
      </c>
      <c r="BA83">
        <f t="shared" si="64"/>
        <v>0.41551959963875174</v>
      </c>
      <c r="BB83">
        <f t="shared" si="65"/>
        <v>0.32302557881328076</v>
      </c>
      <c r="BC83">
        <f t="shared" si="66"/>
        <v>0.34288075750515151</v>
      </c>
      <c r="BD83">
        <f t="shared" si="67"/>
        <v>0.30601576859408031</v>
      </c>
      <c r="BE83" s="6">
        <f t="shared" ref="BE83:BE115" si="68">AVERAGE(AU83-AT83,AV83-AU83,AW83-AV83,AX83-AW83,AY83-AX83,AZ83-AY83,BA83-AZ83,BB83-BA83,BC83-BB83,BD83-BC83)</f>
        <v>-6.9398423140591969E-2</v>
      </c>
      <c r="BG83" t="s">
        <v>16</v>
      </c>
      <c r="BI83">
        <f t="shared" si="45"/>
        <v>1</v>
      </c>
      <c r="BJ83">
        <f t="shared" si="46"/>
        <v>0.86123233967084745</v>
      </c>
      <c r="BK83">
        <f t="shared" si="47"/>
        <v>0.93864984317452649</v>
      </c>
      <c r="BL83">
        <f t="shared" si="48"/>
        <v>0.97070626227547363</v>
      </c>
      <c r="BM83">
        <f t="shared" si="49"/>
        <v>0.88691077004446439</v>
      </c>
      <c r="BN83">
        <f t="shared" si="50"/>
        <v>0.66705751845601302</v>
      </c>
      <c r="BO83">
        <f t="shared" si="51"/>
        <v>0.55622161874605391</v>
      </c>
      <c r="BP83">
        <f t="shared" si="52"/>
        <v>0.46302078895665716</v>
      </c>
      <c r="BQ83">
        <f t="shared" si="53"/>
        <v>0.38530210208313354</v>
      </c>
      <c r="BR83">
        <f t="shared" si="54"/>
        <v>0.41420415901306668</v>
      </c>
      <c r="BS83">
        <f t="shared" si="55"/>
        <v>0.3760791898135567</v>
      </c>
      <c r="BT83" s="6">
        <f t="shared" ref="BT83:BT115" si="69">AVERAGE(BJ83-BI83,BK83-BJ83,BL83-BK83,BM83-BL83,BN83-BM83,BO83-BN83,BP83-BO83,BQ83-BP83,BR83-BQ83,BS83-BR83)</f>
        <v>-6.2392081018644331E-2</v>
      </c>
      <c r="BV83" s="23" t="s">
        <v>86</v>
      </c>
      <c r="BW83" s="23"/>
      <c r="BX83" s="23"/>
      <c r="BY83" s="27">
        <f>AVERAGE(BT83,BT93)</f>
        <v>-5.7252381803422459E-2</v>
      </c>
    </row>
    <row r="84" spans="2:77" x14ac:dyDescent="0.25">
      <c r="B84" t="s">
        <v>17</v>
      </c>
      <c r="D84" s="1">
        <v>68033.459645414172</v>
      </c>
      <c r="E84" s="1">
        <v>69723.122644959774</v>
      </c>
      <c r="F84" s="1">
        <v>75835.754366015899</v>
      </c>
      <c r="G84" s="1">
        <v>83297.014687025352</v>
      </c>
      <c r="H84" s="1">
        <v>107608.27144711415</v>
      </c>
      <c r="I84" s="1">
        <v>122987.23884744453</v>
      </c>
      <c r="J84" s="1">
        <v>166926.50647000939</v>
      </c>
      <c r="K84" s="1">
        <v>230788.31264442683</v>
      </c>
      <c r="L84" s="1">
        <v>308211.78401516168</v>
      </c>
      <c r="M84" s="1">
        <v>408763.52347793279</v>
      </c>
      <c r="N84" s="1">
        <v>436509.26654517907</v>
      </c>
      <c r="P84" t="s">
        <v>17</v>
      </c>
      <c r="R84">
        <f>Emissions!D86/D84</f>
        <v>11.958577076688636</v>
      </c>
      <c r="S84">
        <f>Emissions!E86/E84</f>
        <v>10.144338655460274</v>
      </c>
      <c r="T84">
        <f>Emissions!F86/F84</f>
        <v>9.4811411668403967</v>
      </c>
      <c r="U84">
        <f>Emissions!G86/G84</f>
        <v>8.6194583833928782</v>
      </c>
      <c r="V84">
        <f>Emissions!H86/H84</f>
        <v>6.4152088836880941</v>
      </c>
      <c r="W84">
        <f>Emissions!I86/I84</f>
        <v>6.3555234434615437</v>
      </c>
      <c r="X84">
        <f>Emissions!J86/J84</f>
        <v>5.1880213038911958</v>
      </c>
      <c r="Y84">
        <f>Emissions!K86/K84</f>
        <v>3.9554245081816544</v>
      </c>
      <c r="Z84">
        <f>Emissions!L86/L84</f>
        <v>2.9618132575708063</v>
      </c>
      <c r="AA84">
        <f>Emissions!M86/M84</f>
        <v>2.8158478047643314</v>
      </c>
      <c r="AB84">
        <f>Emissions!N86/N84</f>
        <v>2.6375319832356183</v>
      </c>
      <c r="AD84" t="s">
        <v>17</v>
      </c>
      <c r="AF84">
        <f>Emissions!D86/(D84/R$180)</f>
        <v>9.7306983596424121</v>
      </c>
      <c r="AG84">
        <f>Emissions!E86/(E84/S$180)</f>
        <v>8.3801542337745332</v>
      </c>
      <c r="AH84">
        <f>Emissions!F86/(F84/T$180)</f>
        <v>7.8088656783755654</v>
      </c>
      <c r="AI84">
        <f>Emissions!G86/(G84/U$180)</f>
        <v>7.0689108215680259</v>
      </c>
      <c r="AJ84">
        <f>Emissions!H86/(H84/V$180)</f>
        <v>5.4354984592636697</v>
      </c>
      <c r="AK84">
        <f>Emissions!I86/(I84/W$180)</f>
        <v>5.5120919521594693</v>
      </c>
      <c r="AL84">
        <f>Emissions!J86/(J84/X$180)</f>
        <v>4.5718539088103363</v>
      </c>
      <c r="AM84">
        <f>Emissions!K86/(K84/Y$180)</f>
        <v>3.5864648604660099</v>
      </c>
      <c r="AN84">
        <f>Emissions!L86/(L84/Z$180)</f>
        <v>2.8746610257700618</v>
      </c>
      <c r="AO84">
        <f>Emissions!M86/(M84/AA$180)</f>
        <v>2.7678657581711477</v>
      </c>
      <c r="AP84">
        <f>Emissions!N86/(N84/AB$180)</f>
        <v>2.6375319832356183</v>
      </c>
      <c r="AR84" t="s">
        <v>17</v>
      </c>
      <c r="AT84">
        <f t="shared" si="57"/>
        <v>1</v>
      </c>
      <c r="AU84">
        <f t="shared" si="58"/>
        <v>0.84828977481234502</v>
      </c>
      <c r="AV84">
        <f t="shared" si="59"/>
        <v>0.79283188175643315</v>
      </c>
      <c r="AW84">
        <f t="shared" si="60"/>
        <v>0.72077625357243846</v>
      </c>
      <c r="AX84">
        <f t="shared" si="61"/>
        <v>0.53645252629541806</v>
      </c>
      <c r="AY84">
        <f t="shared" si="62"/>
        <v>0.53146151107313899</v>
      </c>
      <c r="AZ84">
        <f t="shared" si="63"/>
        <v>0.4338326600749538</v>
      </c>
      <c r="BA84">
        <f t="shared" si="64"/>
        <v>0.33076046446128882</v>
      </c>
      <c r="BB84">
        <f t="shared" si="65"/>
        <v>0.2476727154557874</v>
      </c>
      <c r="BC84">
        <f t="shared" si="66"/>
        <v>0.23546679397613146</v>
      </c>
      <c r="BD84">
        <f t="shared" si="67"/>
        <v>0.22055567032110132</v>
      </c>
      <c r="BE84" s="6">
        <f t="shared" si="68"/>
        <v>-7.794443296788986E-2</v>
      </c>
      <c r="BG84" t="s">
        <v>17</v>
      </c>
      <c r="BI84">
        <f t="shared" si="45"/>
        <v>1</v>
      </c>
      <c r="BJ84">
        <f t="shared" si="46"/>
        <v>0.8612078932105024</v>
      </c>
      <c r="BK84">
        <f t="shared" si="47"/>
        <v>0.80249796980270682</v>
      </c>
      <c r="BL84">
        <f t="shared" si="48"/>
        <v>0.72645462435522434</v>
      </c>
      <c r="BM84">
        <f t="shared" si="49"/>
        <v>0.55859284281250865</v>
      </c>
      <c r="BN84">
        <f t="shared" si="50"/>
        <v>0.56646416818556378</v>
      </c>
      <c r="BO84">
        <f t="shared" si="51"/>
        <v>0.46983821097279854</v>
      </c>
      <c r="BP84">
        <f t="shared" si="52"/>
        <v>0.36857219573681316</v>
      </c>
      <c r="BQ84">
        <f t="shared" si="53"/>
        <v>0.29542186177433838</v>
      </c>
      <c r="BR84">
        <f t="shared" si="54"/>
        <v>0.28444677410315516</v>
      </c>
      <c r="BS84">
        <f t="shared" si="55"/>
        <v>0.27105269177540753</v>
      </c>
      <c r="BT84" s="6">
        <f t="shared" si="69"/>
        <v>-7.2894730822459258E-2</v>
      </c>
      <c r="BV84" s="44" t="s">
        <v>88</v>
      </c>
      <c r="BW84" s="44"/>
      <c r="BX84" s="44"/>
      <c r="BY84" s="45">
        <f>AVERAGE(BT98,BT89)</f>
        <v>-6.2672920061986021E-2</v>
      </c>
    </row>
    <row r="85" spans="2:77" x14ac:dyDescent="0.25">
      <c r="B85" t="s">
        <v>18</v>
      </c>
      <c r="D85" s="1">
        <v>67073.294971508745</v>
      </c>
      <c r="E85" s="1">
        <v>72522.537101101465</v>
      </c>
      <c r="F85" s="1">
        <v>83373.328535189939</v>
      </c>
      <c r="G85" s="1">
        <v>91323.536956633747</v>
      </c>
      <c r="H85" s="1">
        <v>107372.48336572904</v>
      </c>
      <c r="I85" s="1">
        <v>111576.31979988872</v>
      </c>
      <c r="J85" s="1">
        <v>143285.84769447258</v>
      </c>
      <c r="K85" s="1">
        <v>201467.68123678345</v>
      </c>
      <c r="L85" s="1">
        <v>263167.65548374277</v>
      </c>
      <c r="M85" s="1">
        <v>318088.29184340255</v>
      </c>
      <c r="N85" s="1">
        <v>365424.72341381118</v>
      </c>
      <c r="P85" t="s">
        <v>18</v>
      </c>
      <c r="R85">
        <f>Emissions!D87/D85</f>
        <v>8.6961718754764181</v>
      </c>
      <c r="S85">
        <f>Emissions!E87/E85</f>
        <v>7.8527821187089408</v>
      </c>
      <c r="T85">
        <f>Emissions!F87/F85</f>
        <v>7.1596348352365951</v>
      </c>
      <c r="U85">
        <f>Emissions!G87/G85</f>
        <v>6.878862869952644</v>
      </c>
      <c r="V85">
        <f>Emissions!H87/H85</f>
        <v>6.5235258331646371</v>
      </c>
      <c r="W85">
        <f>Emissions!I87/I85</f>
        <v>7.9130026865316703</v>
      </c>
      <c r="X85">
        <f>Emissions!J87/J85</f>
        <v>6.7210981792384468</v>
      </c>
      <c r="Y85">
        <f>Emissions!K87/K85</f>
        <v>5.3188906553247151</v>
      </c>
      <c r="Z85">
        <f>Emissions!L87/L85</f>
        <v>4.0718703258214921</v>
      </c>
      <c r="AA85">
        <f>Emissions!M87/M85</f>
        <v>3.9120144507599797</v>
      </c>
      <c r="AB85">
        <f>Emissions!N87/N85</f>
        <v>3.288921314053145</v>
      </c>
      <c r="AD85" t="s">
        <v>18</v>
      </c>
      <c r="AF85">
        <f>Emissions!D87/(D85/R$180)</f>
        <v>7.0760781037084994</v>
      </c>
      <c r="AG85">
        <f>Emissions!E87/(E85/S$180)</f>
        <v>6.4871183380284965</v>
      </c>
      <c r="AH85">
        <f>Emissions!F87/(F85/T$180)</f>
        <v>5.8968246280434577</v>
      </c>
      <c r="AI85">
        <f>Emissions!G87/(G85/U$180)</f>
        <v>5.6414296604968408</v>
      </c>
      <c r="AJ85">
        <f>Emissions!H87/(H85/V$180)</f>
        <v>5.5272735865691764</v>
      </c>
      <c r="AK85">
        <f>Emissions!I87/(I85/W$180)</f>
        <v>6.8628805815703702</v>
      </c>
      <c r="AL85">
        <f>Emissions!J87/(J85/X$180)</f>
        <v>5.9228513497433699</v>
      </c>
      <c r="AM85">
        <f>Emissions!K87/(K85/Y$180)</f>
        <v>4.8227476956076556</v>
      </c>
      <c r="AN85">
        <f>Emissions!L87/(L85/Z$180)</f>
        <v>3.9520543362105784</v>
      </c>
      <c r="AO85">
        <f>Emissions!M87/(M85/AA$180)</f>
        <v>3.8453537245190299</v>
      </c>
      <c r="AP85">
        <f>Emissions!N87/(N85/AB$180)</f>
        <v>3.288921314053145</v>
      </c>
      <c r="AR85" t="s">
        <v>18</v>
      </c>
      <c r="AT85">
        <f t="shared" si="57"/>
        <v>1</v>
      </c>
      <c r="AU85">
        <f t="shared" si="58"/>
        <v>0.90301597428796543</v>
      </c>
      <c r="AV85">
        <f t="shared" si="59"/>
        <v>0.82330880044207455</v>
      </c>
      <c r="AW85">
        <f t="shared" si="60"/>
        <v>0.79102195407974119</v>
      </c>
      <c r="AX85">
        <f t="shared" si="61"/>
        <v>0.75016063695351543</v>
      </c>
      <c r="AY85">
        <f t="shared" si="62"/>
        <v>0.90994092571314988</v>
      </c>
      <c r="AZ85">
        <f t="shared" si="63"/>
        <v>0.77288009890791542</v>
      </c>
      <c r="BA85">
        <f t="shared" si="64"/>
        <v>0.61163587052875734</v>
      </c>
      <c r="BB85">
        <f t="shared" si="65"/>
        <v>0.46823710296071114</v>
      </c>
      <c r="BC85">
        <f t="shared" si="66"/>
        <v>0.44985477596090645</v>
      </c>
      <c r="BD85">
        <f t="shared" si="67"/>
        <v>0.37820334753594809</v>
      </c>
      <c r="BE85" s="6">
        <f t="shared" si="68"/>
        <v>-6.217966524640519E-2</v>
      </c>
      <c r="BG85" t="s">
        <v>18</v>
      </c>
      <c r="BI85">
        <f t="shared" si="45"/>
        <v>1</v>
      </c>
      <c r="BJ85">
        <f t="shared" si="46"/>
        <v>0.91676748658676688</v>
      </c>
      <c r="BK85">
        <f t="shared" si="47"/>
        <v>0.83334645853513023</v>
      </c>
      <c r="BL85">
        <f t="shared" si="48"/>
        <v>0.79725372979422393</v>
      </c>
      <c r="BM85">
        <f t="shared" si="49"/>
        <v>0.78112105400198872</v>
      </c>
      <c r="BN85">
        <f t="shared" si="50"/>
        <v>0.96987066578216619</v>
      </c>
      <c r="BO85">
        <f t="shared" si="51"/>
        <v>0.83702458663355694</v>
      </c>
      <c r="BP85">
        <f t="shared" si="52"/>
        <v>0.68155659461702423</v>
      </c>
      <c r="BQ85">
        <f t="shared" si="53"/>
        <v>0.55850914564373555</v>
      </c>
      <c r="BR85">
        <f t="shared" si="54"/>
        <v>0.54343008488045375</v>
      </c>
      <c r="BS85">
        <f t="shared" si="55"/>
        <v>0.46479437703343823</v>
      </c>
      <c r="BT85" s="6">
        <f t="shared" si="69"/>
        <v>-5.3520562296656179E-2</v>
      </c>
      <c r="BV85" s="24" t="s">
        <v>70</v>
      </c>
      <c r="BW85" s="24"/>
      <c r="BX85" s="24"/>
      <c r="BY85" s="26">
        <f>AVERAGE(BT84:BT87)</f>
        <v>-5.9767662674708594E-2</v>
      </c>
    </row>
    <row r="86" spans="2:77" x14ac:dyDescent="0.25">
      <c r="B86" t="s">
        <v>19</v>
      </c>
      <c r="D86" s="1">
        <v>13911.310721375923</v>
      </c>
      <c r="E86" s="1">
        <v>13944.133150977845</v>
      </c>
      <c r="F86" s="1">
        <v>16049.669541305728</v>
      </c>
      <c r="G86" s="1">
        <v>17347.673650384648</v>
      </c>
      <c r="H86" s="1">
        <v>20906.440941196815</v>
      </c>
      <c r="I86" s="1">
        <v>18671.584223969621</v>
      </c>
      <c r="J86" s="1">
        <v>24066.324082495536</v>
      </c>
      <c r="K86" s="1">
        <v>35377.597117518664</v>
      </c>
      <c r="L86" s="1">
        <v>45461.813107055423</v>
      </c>
      <c r="M86" s="1">
        <v>56614.827165580056</v>
      </c>
      <c r="N86" s="1">
        <v>64109.043950182226</v>
      </c>
      <c r="P86" t="s">
        <v>19</v>
      </c>
      <c r="R86">
        <f>Emissions!D88/D86</f>
        <v>3.625266450827652</v>
      </c>
      <c r="S86">
        <f>Emissions!E88/E86</f>
        <v>3.3887042602989266</v>
      </c>
      <c r="T86">
        <f>Emissions!F88/F86</f>
        <v>2.978656562193883</v>
      </c>
      <c r="U86">
        <f>Emissions!G88/G86</f>
        <v>2.799802188346594</v>
      </c>
      <c r="V86">
        <f>Emissions!H88/H86</f>
        <v>2.6829277525509547</v>
      </c>
      <c r="W86">
        <f>Emissions!I88/I86</f>
        <v>3.5836617988489512</v>
      </c>
      <c r="X86">
        <f>Emissions!J88/J86</f>
        <v>2.786594163839291</v>
      </c>
      <c r="Y86">
        <f>Emissions!K88/K86</f>
        <v>2.0519950604707042</v>
      </c>
      <c r="Z86">
        <f>Emissions!L88/L86</f>
        <v>1.5968270857460507</v>
      </c>
      <c r="AA86">
        <f>Emissions!M88/M86</f>
        <v>1.4439273770759016</v>
      </c>
      <c r="AB86">
        <f>Emissions!N88/N86</f>
        <v>1.237757951498154</v>
      </c>
      <c r="AD86" t="s">
        <v>19</v>
      </c>
      <c r="AF86">
        <f>Emissions!D88/(D86/R$180)</f>
        <v>2.9498805819549418</v>
      </c>
      <c r="AG86">
        <f>Emissions!E88/(E86/S$180)</f>
        <v>2.7993805528829094</v>
      </c>
      <c r="AH86">
        <f>Emissions!F88/(F86/T$180)</f>
        <v>2.4532836909478659</v>
      </c>
      <c r="AI86">
        <f>Emissions!G88/(G86/U$180)</f>
        <v>2.2961479836813745</v>
      </c>
      <c r="AJ86">
        <f>Emissions!H88/(H86/V$180)</f>
        <v>2.2731995060030972</v>
      </c>
      <c r="AK86">
        <f>Emissions!I88/(I86/W$180)</f>
        <v>3.1080796942097151</v>
      </c>
      <c r="AL86">
        <f>Emissions!J88/(J86/X$180)</f>
        <v>2.4556378383915591</v>
      </c>
      <c r="AM86">
        <f>Emissions!K88/(K86/Y$180)</f>
        <v>1.8605861805743815</v>
      </c>
      <c r="AN86">
        <f>Emissions!L88/(L86/Z$180)</f>
        <v>1.5498399760871557</v>
      </c>
      <c r="AO86">
        <f>Emissions!M88/(M86/AA$180)</f>
        <v>1.4193228545705283</v>
      </c>
      <c r="AP86">
        <f>Emissions!N88/(N86/AB$180)</f>
        <v>1.237757951498154</v>
      </c>
      <c r="AR86" t="s">
        <v>19</v>
      </c>
      <c r="AT86">
        <f t="shared" si="57"/>
        <v>1</v>
      </c>
      <c r="AU86">
        <f t="shared" si="58"/>
        <v>0.93474626107145364</v>
      </c>
      <c r="AV86">
        <f t="shared" si="59"/>
        <v>0.82163796857300042</v>
      </c>
      <c r="AW86">
        <f t="shared" si="60"/>
        <v>0.77230245730142022</v>
      </c>
      <c r="AX86">
        <f t="shared" si="61"/>
        <v>0.7400636033079554</v>
      </c>
      <c r="AY86">
        <f t="shared" si="62"/>
        <v>0.98852369817694297</v>
      </c>
      <c r="AZ86">
        <f t="shared" si="63"/>
        <v>0.76865913213168335</v>
      </c>
      <c r="BA86">
        <f t="shared" si="64"/>
        <v>0.56602599789657715</v>
      </c>
      <c r="BB86">
        <f t="shared" si="65"/>
        <v>0.44047164736856609</v>
      </c>
      <c r="BC86">
        <f t="shared" si="66"/>
        <v>0.3982955174912044</v>
      </c>
      <c r="BD86">
        <f t="shared" si="67"/>
        <v>0.34142537335857692</v>
      </c>
      <c r="BE86" s="6">
        <f t="shared" si="68"/>
        <v>-6.5857462664142302E-2</v>
      </c>
      <c r="BG86" t="s">
        <v>19</v>
      </c>
      <c r="BI86">
        <f t="shared" si="45"/>
        <v>1</v>
      </c>
      <c r="BJ86">
        <f t="shared" si="46"/>
        <v>0.94898097570705953</v>
      </c>
      <c r="BK86">
        <f t="shared" si="47"/>
        <v>0.83165525613312397</v>
      </c>
      <c r="BL86">
        <f t="shared" si="48"/>
        <v>0.77838675834113724</v>
      </c>
      <c r="BM86">
        <f t="shared" si="49"/>
        <v>0.77060729844752041</v>
      </c>
      <c r="BN86">
        <f t="shared" si="50"/>
        <v>1.0536289886521208</v>
      </c>
      <c r="BO86">
        <f t="shared" si="51"/>
        <v>0.83245330452128385</v>
      </c>
      <c r="BP86">
        <f t="shared" si="52"/>
        <v>0.63073271235316775</v>
      </c>
      <c r="BQ86">
        <f t="shared" si="53"/>
        <v>0.52539075160122151</v>
      </c>
      <c r="BR86">
        <f t="shared" si="54"/>
        <v>0.4811458684981465</v>
      </c>
      <c r="BS86">
        <f t="shared" si="55"/>
        <v>0.4195959521445673</v>
      </c>
      <c r="BT86" s="6">
        <f t="shared" si="69"/>
        <v>-5.8040404785543273E-2</v>
      </c>
      <c r="BV86" s="25" t="s">
        <v>72</v>
      </c>
      <c r="BW86" s="25"/>
      <c r="BX86" s="25"/>
      <c r="BY86" s="29">
        <f>AVERAGE(BT88,BT89,BT97,BT93,BT94,BT95,BT96,BT98,BT99)</f>
        <v>-4.5574124256926953E-2</v>
      </c>
    </row>
    <row r="87" spans="2:77" x14ac:dyDescent="0.25">
      <c r="B87" t="s">
        <v>20</v>
      </c>
      <c r="D87" s="1">
        <v>27664.729097789295</v>
      </c>
      <c r="E87" s="1">
        <v>31358.133608606568</v>
      </c>
      <c r="F87" s="1">
        <v>36564.424581494997</v>
      </c>
      <c r="G87" s="1">
        <v>38706.638212922568</v>
      </c>
      <c r="H87" s="1">
        <v>44359.238162802998</v>
      </c>
      <c r="I87" s="1">
        <v>49385.583137303824</v>
      </c>
      <c r="J87" s="1">
        <v>62034.874893466316</v>
      </c>
      <c r="K87" s="1">
        <v>87650.805862033361</v>
      </c>
      <c r="L87" s="1">
        <v>119050.25361574639</v>
      </c>
      <c r="M87" s="1">
        <v>152493.58057892654</v>
      </c>
      <c r="N87" s="1">
        <v>164425.26515900565</v>
      </c>
      <c r="P87" t="s">
        <v>20</v>
      </c>
      <c r="R87">
        <f>Emissions!D89/D87</f>
        <v>4.0051926654757244</v>
      </c>
      <c r="S87">
        <f>Emissions!E89/E87</f>
        <v>3.2935135463777279</v>
      </c>
      <c r="T87">
        <f>Emissions!F89/F87</f>
        <v>3.0214353095189042</v>
      </c>
      <c r="U87">
        <f>Emissions!G89/G87</f>
        <v>2.7976795219635031</v>
      </c>
      <c r="V87">
        <f>Emissions!H89/H87</f>
        <v>2.8654325646849372</v>
      </c>
      <c r="W87">
        <f>Emissions!I89/I87</f>
        <v>3.1019373024455947</v>
      </c>
      <c r="X87">
        <f>Emissions!J89/J87</f>
        <v>2.7740776533404001</v>
      </c>
      <c r="Y87">
        <f>Emissions!K89/K87</f>
        <v>2.1495110726352369</v>
      </c>
      <c r="Z87">
        <f>Emissions!L89/L87</f>
        <v>1.5825785498446208</v>
      </c>
      <c r="AA87">
        <f>Emissions!M89/M87</f>
        <v>1.5653461414290584</v>
      </c>
      <c r="AB87">
        <f>Emissions!N89/N87</f>
        <v>1.4791107953555158</v>
      </c>
      <c r="AD87" t="s">
        <v>20</v>
      </c>
      <c r="AF87">
        <f>Emissions!D89/(D87/R$180)</f>
        <v>3.2590266760055262</v>
      </c>
      <c r="AG87">
        <f>Emissions!E89/(E87/S$180)</f>
        <v>2.7207442916759379</v>
      </c>
      <c r="AH87">
        <f>Emissions!F89/(F87/T$180)</f>
        <v>2.488517159775288</v>
      </c>
      <c r="AI87">
        <f>Emissions!G89/(G87/U$180)</f>
        <v>2.294407162077674</v>
      </c>
      <c r="AJ87">
        <f>Emissions!H89/(H87/V$180)</f>
        <v>2.4278327600635889</v>
      </c>
      <c r="AK87">
        <f>Emissions!I89/(I87/W$180)</f>
        <v>2.6902840958763079</v>
      </c>
      <c r="AL87">
        <f>Emissions!J89/(J87/X$180)</f>
        <v>2.4446078803213984</v>
      </c>
      <c r="AM87">
        <f>Emissions!K89/(K87/Y$180)</f>
        <v>1.9490059570705458</v>
      </c>
      <c r="AN87">
        <f>Emissions!L89/(L87/Z$180)</f>
        <v>1.5360107075721923</v>
      </c>
      <c r="AO87">
        <f>Emissions!M89/(M87/AA$180)</f>
        <v>1.5386726431791073</v>
      </c>
      <c r="AP87">
        <f>Emissions!N89/(N87/AB$180)</f>
        <v>1.4791107953555158</v>
      </c>
      <c r="AR87" t="s">
        <v>20</v>
      </c>
      <c r="AT87">
        <f t="shared" si="57"/>
        <v>1</v>
      </c>
      <c r="AU87">
        <f t="shared" si="58"/>
        <v>0.82231089025190118</v>
      </c>
      <c r="AV87">
        <f t="shared" si="59"/>
        <v>0.75437951726100727</v>
      </c>
      <c r="AW87">
        <f t="shared" si="60"/>
        <v>0.69851309428361874</v>
      </c>
      <c r="AX87">
        <f t="shared" si="61"/>
        <v>0.71542939479157119</v>
      </c>
      <c r="AY87">
        <f t="shared" si="62"/>
        <v>0.77447892311995836</v>
      </c>
      <c r="AZ87">
        <f t="shared" si="63"/>
        <v>0.69262027698507822</v>
      </c>
      <c r="BA87">
        <f t="shared" si="64"/>
        <v>0.53668106684698635</v>
      </c>
      <c r="BB87">
        <f t="shared" si="65"/>
        <v>0.39513169078887417</v>
      </c>
      <c r="BC87">
        <f t="shared" si="66"/>
        <v>0.39082917406749307</v>
      </c>
      <c r="BD87">
        <f t="shared" si="67"/>
        <v>0.36929828822100663</v>
      </c>
      <c r="BE87" s="6">
        <f t="shared" si="68"/>
        <v>-6.3070171177899328E-2</v>
      </c>
      <c r="BG87" t="s">
        <v>20</v>
      </c>
      <c r="BI87">
        <f t="shared" si="45"/>
        <v>1</v>
      </c>
      <c r="BJ87">
        <f t="shared" si="46"/>
        <v>0.83483339111868149</v>
      </c>
      <c r="BK87">
        <f t="shared" si="47"/>
        <v>0.76357679981477644</v>
      </c>
      <c r="BL87">
        <f t="shared" si="48"/>
        <v>0.70401607294907076</v>
      </c>
      <c r="BM87">
        <f t="shared" si="49"/>
        <v>0.7449563938639796</v>
      </c>
      <c r="BN87">
        <f t="shared" si="50"/>
        <v>0.82548698225867057</v>
      </c>
      <c r="BO87">
        <f t="shared" si="51"/>
        <v>0.75010367307507531</v>
      </c>
      <c r="BP87">
        <f t="shared" si="52"/>
        <v>0.5980331402071779</v>
      </c>
      <c r="BQ87">
        <f t="shared" si="53"/>
        <v>0.47130964557026156</v>
      </c>
      <c r="BR87">
        <f t="shared" si="54"/>
        <v>0.47212643409995159</v>
      </c>
      <c r="BS87">
        <f t="shared" si="55"/>
        <v>0.45385047205824336</v>
      </c>
      <c r="BT87" s="6">
        <f t="shared" si="69"/>
        <v>-5.4614952794175664E-2</v>
      </c>
      <c r="BV87" s="30" t="s">
        <v>71</v>
      </c>
      <c r="BW87" s="30"/>
      <c r="BX87" s="30"/>
      <c r="BY87" s="31">
        <f>AVERAGE(BT90:BT92)</f>
        <v>-5.4762140599707028E-2</v>
      </c>
    </row>
    <row r="88" spans="2:77" x14ac:dyDescent="0.25">
      <c r="B88" t="s">
        <v>21</v>
      </c>
      <c r="D88" s="1">
        <v>46803.528181926762</v>
      </c>
      <c r="E88" s="1">
        <v>49648.73322246677</v>
      </c>
      <c r="F88" s="1">
        <v>54157.315723639411</v>
      </c>
      <c r="G88" s="1">
        <v>56438.680234075437</v>
      </c>
      <c r="H88" s="1">
        <v>67541.657224721566</v>
      </c>
      <c r="I88" s="1">
        <v>87468.143863009464</v>
      </c>
      <c r="J88" s="1">
        <v>113997.24483137489</v>
      </c>
      <c r="K88" s="1">
        <v>127809.43310631173</v>
      </c>
      <c r="L88" s="1">
        <v>166800.59618169474</v>
      </c>
      <c r="M88" s="1">
        <v>213887.26552478177</v>
      </c>
      <c r="N88" s="1">
        <v>227458.92841768888</v>
      </c>
      <c r="P88" t="s">
        <v>21</v>
      </c>
      <c r="R88">
        <f>Emissions!D90/D88</f>
        <v>9.4163179602380787</v>
      </c>
      <c r="S88">
        <f>Emissions!E90/E88</f>
        <v>9.3301249845973295</v>
      </c>
      <c r="T88">
        <f>Emissions!F90/F88</f>
        <v>8.7575245971264888</v>
      </c>
      <c r="U88">
        <f>Emissions!G90/G88</f>
        <v>8.9786143462357515</v>
      </c>
      <c r="V88">
        <f>Emissions!H90/H88</f>
        <v>7.9621802623140496</v>
      </c>
      <c r="W88">
        <f>Emissions!I90/I88</f>
        <v>7.733846004999327</v>
      </c>
      <c r="X88">
        <f>Emissions!J90/J88</f>
        <v>6.2082168318603239</v>
      </c>
      <c r="Y88">
        <f>Emissions!K90/K88</f>
        <v>5.7967172640978495</v>
      </c>
      <c r="Z88">
        <f>Emissions!L90/L88</f>
        <v>4.4416816507950978</v>
      </c>
      <c r="AA88">
        <f>Emissions!M90/M88</f>
        <v>4.2562564867197388</v>
      </c>
      <c r="AB88">
        <f>Emissions!N90/N88</f>
        <v>4.0655170313267455</v>
      </c>
      <c r="AD88" t="s">
        <v>21</v>
      </c>
      <c r="AF88">
        <f>Emissions!D90/(D88/R$180)</f>
        <v>7.6620612253420308</v>
      </c>
      <c r="AG88">
        <f>Emissions!E90/(E88/S$180)</f>
        <v>7.7075390566967723</v>
      </c>
      <c r="AH88">
        <f>Emissions!F90/(F88/T$180)</f>
        <v>7.2128799741118792</v>
      </c>
      <c r="AI88">
        <f>Emissions!G90/(G88/U$180)</f>
        <v>7.3634585018796175</v>
      </c>
      <c r="AJ88">
        <f>Emissions!H90/(H88/V$180)</f>
        <v>6.7462212583960204</v>
      </c>
      <c r="AK88">
        <f>Emissions!I90/(I88/W$180)</f>
        <v>6.7074995006515392</v>
      </c>
      <c r="AL88">
        <f>Emissions!J90/(J88/X$180)</f>
        <v>5.4708835463328702</v>
      </c>
      <c r="AM88">
        <f>Emissions!K90/(K88/Y$180)</f>
        <v>5.2560029222503957</v>
      </c>
      <c r="AN88">
        <f>Emissions!L90/(L88/Z$180)</f>
        <v>4.3109838534826839</v>
      </c>
      <c r="AO88">
        <f>Emissions!M90/(M88/AA$180)</f>
        <v>4.1837298761860344</v>
      </c>
      <c r="AP88">
        <f>Emissions!N90/(N88/AB$180)</f>
        <v>4.0655170313267455</v>
      </c>
      <c r="AR88" t="s">
        <v>21</v>
      </c>
      <c r="AT88">
        <f t="shared" si="57"/>
        <v>1</v>
      </c>
      <c r="AU88">
        <f t="shared" si="58"/>
        <v>0.9908464246848171</v>
      </c>
      <c r="AV88">
        <f t="shared" si="59"/>
        <v>0.93003705207349086</v>
      </c>
      <c r="AW88">
        <f t="shared" si="60"/>
        <v>0.95351647896230762</v>
      </c>
      <c r="AX88">
        <f t="shared" si="61"/>
        <v>0.84557257899909921</v>
      </c>
      <c r="AY88">
        <f t="shared" si="62"/>
        <v>0.82132379531540234</v>
      </c>
      <c r="AZ88">
        <f t="shared" si="63"/>
        <v>0.65930407809884084</v>
      </c>
      <c r="BA88">
        <f t="shared" si="64"/>
        <v>0.6156033906857673</v>
      </c>
      <c r="BB88">
        <f t="shared" si="65"/>
        <v>0.47170047459642028</v>
      </c>
      <c r="BC88">
        <f t="shared" si="66"/>
        <v>0.45200857752387591</v>
      </c>
      <c r="BD88">
        <f t="shared" si="67"/>
        <v>0.43175231003180298</v>
      </c>
      <c r="BE88" s="6">
        <f t="shared" si="68"/>
        <v>-5.6824768996819694E-2</v>
      </c>
      <c r="BG88" t="s">
        <v>21</v>
      </c>
      <c r="BI88">
        <f t="shared" si="45"/>
        <v>1</v>
      </c>
      <c r="BJ88">
        <f t="shared" si="46"/>
        <v>1.0059354565328094</v>
      </c>
      <c r="BK88">
        <f t="shared" si="47"/>
        <v>0.94137592509121459</v>
      </c>
      <c r="BL88">
        <f t="shared" si="48"/>
        <v>0.96102840806403456</v>
      </c>
      <c r="BM88">
        <f t="shared" si="49"/>
        <v>0.88047081065903021</v>
      </c>
      <c r="BN88">
        <f t="shared" si="50"/>
        <v>0.87541711079868323</v>
      </c>
      <c r="BO88">
        <f t="shared" si="51"/>
        <v>0.71402242626802459</v>
      </c>
      <c r="BP88">
        <f t="shared" si="52"/>
        <v>0.68597767202203086</v>
      </c>
      <c r="BQ88">
        <f t="shared" si="53"/>
        <v>0.56264022522088941</v>
      </c>
      <c r="BR88">
        <f t="shared" si="54"/>
        <v>0.54603190357556486</v>
      </c>
      <c r="BS88">
        <f t="shared" si="55"/>
        <v>0.53060356890390981</v>
      </c>
      <c r="BT88" s="6">
        <f t="shared" si="69"/>
        <v>-4.6939643109609019E-2</v>
      </c>
      <c r="BV88" s="32" t="s">
        <v>73</v>
      </c>
      <c r="BW88" s="32"/>
      <c r="BX88" s="32"/>
      <c r="BY88" s="33">
        <f>AVERAGE(BT104:BT106)</f>
        <v>7.9129964592378518E-2</v>
      </c>
    </row>
    <row r="89" spans="2:77" x14ac:dyDescent="0.25">
      <c r="B89" t="s">
        <v>22</v>
      </c>
      <c r="D89" s="1">
        <v>40570.371734181463</v>
      </c>
      <c r="E89" s="1">
        <v>53808.521214661749</v>
      </c>
      <c r="F89" s="1">
        <v>62261.005689494938</v>
      </c>
      <c r="G89" s="1">
        <v>72368.703260351525</v>
      </c>
      <c r="H89" s="1">
        <v>76185.924741379</v>
      </c>
      <c r="I89" s="1">
        <v>110009.32399677097</v>
      </c>
      <c r="J89" s="1">
        <v>132711.95141371625</v>
      </c>
      <c r="K89" s="1">
        <v>133398.08577496908</v>
      </c>
      <c r="L89" s="1">
        <v>178460.06730938057</v>
      </c>
      <c r="M89" s="1">
        <v>223967.01452329959</v>
      </c>
      <c r="N89" s="1">
        <v>243873.43656482056</v>
      </c>
      <c r="P89" t="s">
        <v>22</v>
      </c>
      <c r="R89">
        <f>Emissions!D91/D89</f>
        <v>22.856693161387451</v>
      </c>
      <c r="S89">
        <f>Emissions!E91/E89</f>
        <v>19.029396124205842</v>
      </c>
      <c r="T89">
        <f>Emissions!F91/F89</f>
        <v>16.950165398051663</v>
      </c>
      <c r="U89">
        <f>Emissions!G91/G89</f>
        <v>14.907501984310464</v>
      </c>
      <c r="V89">
        <f>Emissions!H91/H89</f>
        <v>14.737814112079574</v>
      </c>
      <c r="W89">
        <f>Emissions!I91/I89</f>
        <v>11.596869271502525</v>
      </c>
      <c r="X89">
        <f>Emissions!J91/J89</f>
        <v>9.8172501852812886</v>
      </c>
      <c r="Y89">
        <f>Emissions!K91/K89</f>
        <v>10.225879336677004</v>
      </c>
      <c r="Z89">
        <f>Emissions!L91/L89</f>
        <v>7.643798130557018</v>
      </c>
      <c r="AA89">
        <f>Emissions!M91/M89</f>
        <v>6.4080525904597456</v>
      </c>
      <c r="AB89">
        <f>Emissions!N91/N89</f>
        <v>6.3526576631579763</v>
      </c>
      <c r="AD89" t="s">
        <v>22</v>
      </c>
      <c r="AF89">
        <f>Emissions!D91/(D89/R$180)</f>
        <v>18.598499238334902</v>
      </c>
      <c r="AG89">
        <f>Emissions!E91/(E89/S$180)</f>
        <v>15.720026697906095</v>
      </c>
      <c r="AH89">
        <f>Emissions!F91/(F89/T$180)</f>
        <v>13.960509868006152</v>
      </c>
      <c r="AI89">
        <f>Emissions!G91/(G89/U$180)</f>
        <v>12.225803224768097</v>
      </c>
      <c r="AJ89">
        <f>Emissions!H91/(H89/V$180)</f>
        <v>12.487101722098455</v>
      </c>
      <c r="AK89">
        <f>Emissions!I91/(I89/W$180)</f>
        <v>10.057867042793688</v>
      </c>
      <c r="AL89">
        <f>Emissions!J91/(J89/X$180)</f>
        <v>8.6512816745149888</v>
      </c>
      <c r="AM89">
        <f>Emissions!K91/(K89/Y$180)</f>
        <v>9.2720153886130596</v>
      </c>
      <c r="AN89">
        <f>Emissions!L91/(L89/Z$180)</f>
        <v>7.4188771080011326</v>
      </c>
      <c r="AO89">
        <f>Emissions!M91/(M89/AA$180)</f>
        <v>6.2988593743183117</v>
      </c>
      <c r="AP89">
        <f>Emissions!N91/(N89/AB$180)</f>
        <v>6.3526576631579763</v>
      </c>
      <c r="AR89" t="s">
        <v>22</v>
      </c>
      <c r="AT89">
        <f t="shared" si="57"/>
        <v>1</v>
      </c>
      <c r="AU89">
        <f t="shared" si="58"/>
        <v>0.83255246022870955</v>
      </c>
      <c r="AV89">
        <f t="shared" si="59"/>
        <v>0.74158432623517578</v>
      </c>
      <c r="AW89">
        <f t="shared" si="60"/>
        <v>0.65221604363548913</v>
      </c>
      <c r="AX89">
        <f t="shared" si="61"/>
        <v>0.64479205316439381</v>
      </c>
      <c r="AY89">
        <f t="shared" si="62"/>
        <v>0.50737301278093416</v>
      </c>
      <c r="AZ89">
        <f t="shared" si="63"/>
        <v>0.42951314592899581</v>
      </c>
      <c r="BA89">
        <f t="shared" si="64"/>
        <v>0.44739102303529676</v>
      </c>
      <c r="BB89">
        <f t="shared" si="65"/>
        <v>0.33442274770831387</v>
      </c>
      <c r="BC89">
        <f t="shared" si="66"/>
        <v>0.28035781664537002</v>
      </c>
      <c r="BD89">
        <f t="shared" si="67"/>
        <v>0.27793424089402952</v>
      </c>
      <c r="BE89" s="6">
        <f t="shared" si="68"/>
        <v>-7.2206575910597051E-2</v>
      </c>
      <c r="BG89" t="s">
        <v>22</v>
      </c>
      <c r="BI89">
        <f t="shared" si="45"/>
        <v>1</v>
      </c>
      <c r="BJ89">
        <f t="shared" si="46"/>
        <v>0.8452309240900604</v>
      </c>
      <c r="BK89">
        <f t="shared" si="47"/>
        <v>0.75062561172844489</v>
      </c>
      <c r="BL89">
        <f t="shared" si="48"/>
        <v>0.6573542880045119</v>
      </c>
      <c r="BM89">
        <f t="shared" si="49"/>
        <v>0.67140372790726355</v>
      </c>
      <c r="BN89">
        <f t="shared" si="50"/>
        <v>0.54078917411048888</v>
      </c>
      <c r="BO89">
        <f t="shared" si="51"/>
        <v>0.46516020264060437</v>
      </c>
      <c r="BP89">
        <f t="shared" si="52"/>
        <v>0.49853567590559905</v>
      </c>
      <c r="BQ89">
        <f t="shared" si="53"/>
        <v>0.39889654605622549</v>
      </c>
      <c r="BR89">
        <f t="shared" si="54"/>
        <v>0.33867567988148273</v>
      </c>
      <c r="BS89">
        <f t="shared" si="55"/>
        <v>0.34156829439571068</v>
      </c>
      <c r="BT89" s="6">
        <f t="shared" si="69"/>
        <v>-6.5843170560428932E-2</v>
      </c>
      <c r="BV89" s="34" t="s">
        <v>74</v>
      </c>
      <c r="BW89" s="34"/>
      <c r="BX89" s="34"/>
      <c r="BY89" s="35">
        <f>AVERAGE(BT100:BT103,BT107:BT115)</f>
        <v>-4.3058269071725594E-2</v>
      </c>
    </row>
    <row r="90" spans="2:77" x14ac:dyDescent="0.25">
      <c r="B90" t="s">
        <v>23</v>
      </c>
      <c r="D90" s="1">
        <v>104125.0452356818</v>
      </c>
      <c r="E90" s="1">
        <v>118120.17848516568</v>
      </c>
      <c r="F90" s="1">
        <v>127126.16055615303</v>
      </c>
      <c r="G90" s="1">
        <v>140961.9045008118</v>
      </c>
      <c r="H90" s="1">
        <v>183994.43741581877</v>
      </c>
      <c r="I90" s="1">
        <v>221300.5795236142</v>
      </c>
      <c r="J90" s="1">
        <v>284419.29841029341</v>
      </c>
      <c r="K90" s="1">
        <v>368626.65533442266</v>
      </c>
      <c r="L90" s="1">
        <v>512019.51599283505</v>
      </c>
      <c r="M90" s="1">
        <v>634450.32508604147</v>
      </c>
      <c r="N90" s="1">
        <v>701563.9011382754</v>
      </c>
      <c r="P90" t="s">
        <v>23</v>
      </c>
      <c r="R90">
        <f>Emissions!D92/D90</f>
        <v>24.116087016573843</v>
      </c>
      <c r="S90">
        <f>Emissions!E92/E90</f>
        <v>21.257774034981963</v>
      </c>
      <c r="T90">
        <f>Emissions!F92/F90</f>
        <v>18.787543920954114</v>
      </c>
      <c r="U90">
        <f>Emissions!G92/G90</f>
        <v>17.987085215948294</v>
      </c>
      <c r="V90">
        <f>Emissions!H92/H90</f>
        <v>15.887438620245687</v>
      </c>
      <c r="W90">
        <f>Emissions!I92/I90</f>
        <v>12.922790144823445</v>
      </c>
      <c r="X90">
        <f>Emissions!J92/J90</f>
        <v>11.178347734098574</v>
      </c>
      <c r="Y90">
        <f>Emissions!K92/K90</f>
        <v>9.8306750193340555</v>
      </c>
      <c r="Z90">
        <f>Emissions!L92/L90</f>
        <v>7.0775600125903866</v>
      </c>
      <c r="AA90">
        <f>Emissions!M92/M90</f>
        <v>6.864015885354271</v>
      </c>
      <c r="AB90">
        <f>Emissions!N92/N90</f>
        <v>5.9774751532404498</v>
      </c>
      <c r="AD90" t="s">
        <v>23</v>
      </c>
      <c r="AF90">
        <f>Emissions!D92/(D90/R$180)</f>
        <v>19.623268459808141</v>
      </c>
      <c r="AG90">
        <f>Emissions!E92/(E90/S$180)</f>
        <v>17.560871253444333</v>
      </c>
      <c r="AH90">
        <f>Emissions!F92/(F90/T$180)</f>
        <v>15.473813154308637</v>
      </c>
      <c r="AI90">
        <f>Emissions!G92/(G90/U$180)</f>
        <v>14.751402660805404</v>
      </c>
      <c r="AJ90">
        <f>Emissions!H92/(H90/V$180)</f>
        <v>13.461159208949333</v>
      </c>
      <c r="AK90">
        <f>Emissions!I92/(I90/W$180)</f>
        <v>11.207827048456394</v>
      </c>
      <c r="AL90">
        <f>Emissions!J92/(J90/X$180)</f>
        <v>9.8507253129143155</v>
      </c>
      <c r="AM90">
        <f>Emissions!K92/(K90/Y$180)</f>
        <v>8.9136754951520345</v>
      </c>
      <c r="AN90">
        <f>Emissions!L92/(L90/Z$180)</f>
        <v>6.8693007142621516</v>
      </c>
      <c r="AO90">
        <f>Emissions!M92/(M90/AA$180)</f>
        <v>6.7470530546678349</v>
      </c>
      <c r="AP90">
        <f>Emissions!N92/(N90/AB$180)</f>
        <v>5.9774751532404498</v>
      </c>
      <c r="AR90" t="s">
        <v>23</v>
      </c>
      <c r="AT90">
        <f t="shared" si="57"/>
        <v>1</v>
      </c>
      <c r="AU90">
        <f t="shared" si="58"/>
        <v>0.88147691706256093</v>
      </c>
      <c r="AV90">
        <f t="shared" si="59"/>
        <v>0.77904611589941297</v>
      </c>
      <c r="AW90">
        <f t="shared" si="60"/>
        <v>0.74585421770897675</v>
      </c>
      <c r="AX90">
        <f t="shared" si="61"/>
        <v>0.6587900686096797</v>
      </c>
      <c r="AY90">
        <f t="shared" si="62"/>
        <v>0.53585766778591504</v>
      </c>
      <c r="AZ90">
        <f t="shared" si="63"/>
        <v>0.46352244982431129</v>
      </c>
      <c r="BA90">
        <f t="shared" si="64"/>
        <v>0.40763972250464592</v>
      </c>
      <c r="BB90">
        <f t="shared" si="65"/>
        <v>0.29347878898124374</v>
      </c>
      <c r="BC90">
        <f t="shared" si="66"/>
        <v>0.28462394751839126</v>
      </c>
      <c r="BD90">
        <f t="shared" si="67"/>
        <v>0.24786256365439446</v>
      </c>
      <c r="BE90" s="6">
        <f t="shared" si="68"/>
        <v>-7.5213743634560543E-2</v>
      </c>
      <c r="BG90" t="s">
        <v>23</v>
      </c>
      <c r="BI90">
        <f t="shared" si="45"/>
        <v>1</v>
      </c>
      <c r="BJ90">
        <f t="shared" si="46"/>
        <v>0.89490042341376741</v>
      </c>
      <c r="BK90">
        <f t="shared" si="47"/>
        <v>0.78854412994459566</v>
      </c>
      <c r="BL90">
        <f t="shared" si="48"/>
        <v>0.75173015601447002</v>
      </c>
      <c r="BM90">
        <f t="shared" si="49"/>
        <v>0.68597946547590294</v>
      </c>
      <c r="BN90">
        <f t="shared" si="50"/>
        <v>0.57114986075902541</v>
      </c>
      <c r="BO90">
        <f t="shared" si="51"/>
        <v>0.50199207808272661</v>
      </c>
      <c r="BP90">
        <f t="shared" si="52"/>
        <v>0.45424010344702709</v>
      </c>
      <c r="BQ90">
        <f t="shared" si="53"/>
        <v>0.35005894804587073</v>
      </c>
      <c r="BR90">
        <f t="shared" si="54"/>
        <v>0.34382921828170321</v>
      </c>
      <c r="BS90">
        <f t="shared" si="55"/>
        <v>0.30461159747589228</v>
      </c>
      <c r="BT90" s="6">
        <f t="shared" si="69"/>
        <v>-6.9538840252410763E-2</v>
      </c>
    </row>
    <row r="91" spans="2:77" x14ac:dyDescent="0.25">
      <c r="B91" t="s">
        <v>24</v>
      </c>
      <c r="D91" s="1">
        <v>54185.437577633435</v>
      </c>
      <c r="E91" s="1">
        <v>58381.334001575764</v>
      </c>
      <c r="F91" s="1">
        <v>64965.083541572778</v>
      </c>
      <c r="G91" s="1">
        <v>69272.549150988954</v>
      </c>
      <c r="H91" s="1">
        <v>81905.287518997764</v>
      </c>
      <c r="I91" s="1">
        <v>89722.124640643204</v>
      </c>
      <c r="J91" s="1">
        <v>114919.6356473913</v>
      </c>
      <c r="K91" s="1">
        <v>156382.63747228857</v>
      </c>
      <c r="L91" s="1">
        <v>209579.75083304464</v>
      </c>
      <c r="M91" s="1">
        <v>261065.0743621256</v>
      </c>
      <c r="N91" s="1">
        <v>285969.04384432099</v>
      </c>
      <c r="P91" t="s">
        <v>24</v>
      </c>
      <c r="R91">
        <f>Emissions!D93/D91</f>
        <v>6.5222843869904032</v>
      </c>
      <c r="S91">
        <f>Emissions!E93/E91</f>
        <v>5.3878889270340737</v>
      </c>
      <c r="T91">
        <f>Emissions!F93/F91</f>
        <v>4.9383712541857179</v>
      </c>
      <c r="U91">
        <f>Emissions!G93/G91</f>
        <v>4.4477631195733034</v>
      </c>
      <c r="V91">
        <f>Emissions!H93/H91</f>
        <v>4.1062349029747356</v>
      </c>
      <c r="W91">
        <f>Emissions!I93/I91</f>
        <v>4.5311897623552735</v>
      </c>
      <c r="X91">
        <f>Emissions!J93/J91</f>
        <v>3.895183145433236</v>
      </c>
      <c r="Y91">
        <f>Emissions!K93/K91</f>
        <v>2.9513849639849234</v>
      </c>
      <c r="Z91">
        <f>Emissions!L93/L91</f>
        <v>2.2022421680980711</v>
      </c>
      <c r="AA91">
        <f>Emissions!M93/M91</f>
        <v>2.1385363011237062</v>
      </c>
      <c r="AB91">
        <f>Emissions!N93/N91</f>
        <v>1.9521503847915807</v>
      </c>
      <c r="AD91" t="s">
        <v>24</v>
      </c>
      <c r="AF91">
        <f>Emissions!D93/(D91/R$180)</f>
        <v>5.3071850922236017</v>
      </c>
      <c r="AG91">
        <f>Emissions!E93/(E91/S$180)</f>
        <v>4.4508904657563315</v>
      </c>
      <c r="AH91">
        <f>Emissions!F93/(F91/T$180)</f>
        <v>4.0673455985191858</v>
      </c>
      <c r="AI91">
        <f>Emissions!G93/(G91/U$180)</f>
        <v>3.6476585243801396</v>
      </c>
      <c r="AJ91">
        <f>Emissions!H93/(H91/V$180)</f>
        <v>3.4791436870037615</v>
      </c>
      <c r="AK91">
        <f>Emissions!I93/(I91/W$180)</f>
        <v>3.9298627162615718</v>
      </c>
      <c r="AL91">
        <f>Emissions!J93/(J91/X$180)</f>
        <v>3.4325626757978629</v>
      </c>
      <c r="AM91">
        <f>Emissions!K93/(K91/Y$180)</f>
        <v>2.6760815283277171</v>
      </c>
      <c r="AN91">
        <f>Emissions!L93/(L91/Z$180)</f>
        <v>2.1374405404381038</v>
      </c>
      <c r="AO91">
        <f>Emissions!M93/(M91/AA$180)</f>
        <v>2.1020956425525585</v>
      </c>
      <c r="AP91">
        <f>Emissions!N93/(N91/AB$180)</f>
        <v>1.9521503847915807</v>
      </c>
      <c r="AR91" t="s">
        <v>24</v>
      </c>
      <c r="AT91">
        <f t="shared" si="57"/>
        <v>1</v>
      </c>
      <c r="AU91">
        <f t="shared" si="58"/>
        <v>0.82607390407277581</v>
      </c>
      <c r="AV91">
        <f t="shared" si="59"/>
        <v>0.75715362305206768</v>
      </c>
      <c r="AW91">
        <f t="shared" si="60"/>
        <v>0.6819333312796021</v>
      </c>
      <c r="AX91">
        <f t="shared" si="61"/>
        <v>0.62957004928598148</v>
      </c>
      <c r="AY91">
        <f t="shared" si="62"/>
        <v>0.69472434710043574</v>
      </c>
      <c r="AZ91">
        <f t="shared" si="63"/>
        <v>0.59721148516656475</v>
      </c>
      <c r="BA91">
        <f t="shared" si="64"/>
        <v>0.45250786210301841</v>
      </c>
      <c r="BB91">
        <f t="shared" si="65"/>
        <v>0.33764890296576872</v>
      </c>
      <c r="BC91">
        <f t="shared" si="66"/>
        <v>0.32788148664435918</v>
      </c>
      <c r="BD91">
        <f t="shared" si="67"/>
        <v>0.2993047019975722</v>
      </c>
      <c r="BE91" s="6">
        <f t="shared" si="68"/>
        <v>-7.0069529800242766E-2</v>
      </c>
      <c r="BG91" t="s">
        <v>24</v>
      </c>
      <c r="BI91">
        <f t="shared" si="45"/>
        <v>1</v>
      </c>
      <c r="BJ91">
        <f t="shared" si="46"/>
        <v>0.83865370971855435</v>
      </c>
      <c r="BK91">
        <f t="shared" si="47"/>
        <v>0.76638472708986516</v>
      </c>
      <c r="BL91">
        <f t="shared" si="48"/>
        <v>0.68730569237634132</v>
      </c>
      <c r="BM91">
        <f t="shared" si="49"/>
        <v>0.6555534858020321</v>
      </c>
      <c r="BN91">
        <f t="shared" si="50"/>
        <v>0.74047967952348914</v>
      </c>
      <c r="BO91">
        <f t="shared" si="51"/>
        <v>0.64677651450812501</v>
      </c>
      <c r="BP91">
        <f t="shared" si="52"/>
        <v>0.5042374595619189</v>
      </c>
      <c r="BQ91">
        <f t="shared" si="53"/>
        <v>0.40274467599971348</v>
      </c>
      <c r="BR91">
        <f t="shared" si="54"/>
        <v>0.3960848559121618</v>
      </c>
      <c r="BS91">
        <f t="shared" si="55"/>
        <v>0.36783160015503996</v>
      </c>
      <c r="BT91" s="6">
        <f t="shared" si="69"/>
        <v>-6.3216839984495982E-2</v>
      </c>
    </row>
    <row r="92" spans="2:77" x14ac:dyDescent="0.25">
      <c r="B92" t="s">
        <v>9</v>
      </c>
      <c r="D92" s="1">
        <v>96709.167994463933</v>
      </c>
      <c r="E92" s="1">
        <v>99541.968793132124</v>
      </c>
      <c r="F92" s="1">
        <v>102242.03466548736</v>
      </c>
      <c r="G92" s="1">
        <v>104672.40945744516</v>
      </c>
      <c r="H92" s="1">
        <v>121226.27982913301</v>
      </c>
      <c r="I92" s="1">
        <v>140641.09860236751</v>
      </c>
      <c r="J92" s="1">
        <v>176793.7990672577</v>
      </c>
      <c r="K92" s="1">
        <v>212119.6723846042</v>
      </c>
      <c r="L92" s="1">
        <v>277598.07148850308</v>
      </c>
      <c r="M92" s="1">
        <v>352497.9120468098</v>
      </c>
      <c r="N92" s="1">
        <v>377154.84642295522</v>
      </c>
      <c r="P92" t="s">
        <v>9</v>
      </c>
      <c r="R92">
        <f>Emissions!D94/D92</f>
        <v>30.648523352748953</v>
      </c>
      <c r="S92">
        <f>Emissions!E94/E92</f>
        <v>27.97300024380095</v>
      </c>
      <c r="T92">
        <f>Emissions!F94/F92</f>
        <v>25.853082083323176</v>
      </c>
      <c r="U92">
        <f>Emissions!G94/G92</f>
        <v>25.332249005576958</v>
      </c>
      <c r="V92">
        <f>Emissions!H94/H92</f>
        <v>25.738908538623622</v>
      </c>
      <c r="W92">
        <f>Emissions!I94/I92</f>
        <v>30.930193163475234</v>
      </c>
      <c r="X92">
        <f>Emissions!J94/J92</f>
        <v>25.729542013227022</v>
      </c>
      <c r="Y92">
        <f>Emissions!K94/K92</f>
        <v>22.05620020861587</v>
      </c>
      <c r="Z92">
        <f>Emissions!L94/L92</f>
        <v>16.853697639951374</v>
      </c>
      <c r="AA92">
        <f>Emissions!M94/M92</f>
        <v>17.696901814528974</v>
      </c>
      <c r="AB92">
        <f>Emissions!N94/N92</f>
        <v>17.075352674359777</v>
      </c>
      <c r="AD92" t="s">
        <v>9</v>
      </c>
      <c r="AF92">
        <f>Emissions!D94/(D92/R$180)</f>
        <v>24.938714196642326</v>
      </c>
      <c r="AG92">
        <f>Emissions!E94/(E92/S$180)</f>
        <v>23.10826406591692</v>
      </c>
      <c r="AH92">
        <f>Emissions!F94/(F92/T$180)</f>
        <v>21.293137799356963</v>
      </c>
      <c r="AI92">
        <f>Emissions!G94/(G92/U$180)</f>
        <v>20.77525073677436</v>
      </c>
      <c r="AJ92">
        <f>Emissions!H94/(H92/V$180)</f>
        <v>21.808143778536909</v>
      </c>
      <c r="AK92">
        <f>Emissions!I94/(I92/W$180)</f>
        <v>26.825496016465333</v>
      </c>
      <c r="AL92">
        <f>Emissions!J94/(J92/X$180)</f>
        <v>22.673713220268365</v>
      </c>
      <c r="AM92">
        <f>Emissions!K94/(K92/Y$180)</f>
        <v>19.998810959476167</v>
      </c>
      <c r="AN92">
        <f>Emissions!L94/(L92/Z$180)</f>
        <v>16.357772598201304</v>
      </c>
      <c r="AO92">
        <f>Emissions!M94/(M92/AA$180)</f>
        <v>17.395346607609405</v>
      </c>
      <c r="AP92">
        <f>Emissions!N94/(N92/AB$180)</f>
        <v>17.075352674359777</v>
      </c>
      <c r="AR92" t="s">
        <v>9</v>
      </c>
      <c r="AT92">
        <f t="shared" si="57"/>
        <v>1</v>
      </c>
      <c r="AU92">
        <f t="shared" si="58"/>
        <v>0.912703033743124</v>
      </c>
      <c r="AV92">
        <f t="shared" si="59"/>
        <v>0.84353434538321204</v>
      </c>
      <c r="AW92">
        <f t="shared" si="60"/>
        <v>0.82654060406159302</v>
      </c>
      <c r="AX92">
        <f t="shared" si="61"/>
        <v>0.83980909104108692</v>
      </c>
      <c r="AY92">
        <f t="shared" si="62"/>
        <v>1.0091903224009982</v>
      </c>
      <c r="AZ92">
        <f t="shared" si="63"/>
        <v>0.83950348005654463</v>
      </c>
      <c r="BA92">
        <f t="shared" si="64"/>
        <v>0.7196496860471937</v>
      </c>
      <c r="BB92">
        <f t="shared" si="65"/>
        <v>0.5499024356238591</v>
      </c>
      <c r="BC92">
        <f t="shared" si="66"/>
        <v>0.57741450088301527</v>
      </c>
      <c r="BD92">
        <f t="shared" si="67"/>
        <v>0.55713459594222969</v>
      </c>
      <c r="BE92" s="6">
        <f t="shared" si="68"/>
        <v>-4.4286540405777029E-2</v>
      </c>
      <c r="BG92" t="s">
        <v>9</v>
      </c>
      <c r="BI92">
        <f t="shared" si="45"/>
        <v>1</v>
      </c>
      <c r="BJ92">
        <f t="shared" si="46"/>
        <v>0.92660206471383144</v>
      </c>
      <c r="BK92">
        <f t="shared" si="47"/>
        <v>0.853818590303417</v>
      </c>
      <c r="BL92">
        <f t="shared" si="48"/>
        <v>0.83305220040460137</v>
      </c>
      <c r="BM92">
        <f t="shared" si="49"/>
        <v>0.87446945366064988</v>
      </c>
      <c r="BN92">
        <f t="shared" si="50"/>
        <v>1.0756567401569179</v>
      </c>
      <c r="BO92">
        <f t="shared" si="51"/>
        <v>0.90917731529723711</v>
      </c>
      <c r="BP92">
        <f t="shared" si="52"/>
        <v>0.80191828663599451</v>
      </c>
      <c r="BQ92">
        <f t="shared" si="53"/>
        <v>0.65591884446086102</v>
      </c>
      <c r="BR92">
        <f t="shared" si="54"/>
        <v>0.69752379655369168</v>
      </c>
      <c r="BS92">
        <f t="shared" si="55"/>
        <v>0.68469258437785663</v>
      </c>
      <c r="BT92" s="6">
        <f t="shared" si="69"/>
        <v>-3.1530741562214339E-2</v>
      </c>
    </row>
    <row r="93" spans="2:77" x14ac:dyDescent="0.25">
      <c r="B93" t="s">
        <v>25</v>
      </c>
      <c r="D93" s="1">
        <v>176153.64812902251</v>
      </c>
      <c r="E93" s="1">
        <v>187702.55339701529</v>
      </c>
      <c r="F93" s="1">
        <v>203702.5486418512</v>
      </c>
      <c r="G93" s="1">
        <v>207430.0997469865</v>
      </c>
      <c r="H93" s="1">
        <v>274183.9021899901</v>
      </c>
      <c r="I93" s="1">
        <v>348757.75965249463</v>
      </c>
      <c r="J93" s="1">
        <v>445799.544861954</v>
      </c>
      <c r="K93" s="1">
        <v>619750.80483578402</v>
      </c>
      <c r="L93" s="1">
        <v>852336.98566365603</v>
      </c>
      <c r="M93" s="1">
        <v>1056455.8866299856</v>
      </c>
      <c r="N93" s="1">
        <v>1187414.6503968886</v>
      </c>
      <c r="P93" t="s">
        <v>25</v>
      </c>
      <c r="R93">
        <f>Emissions!D95/D93</f>
        <v>19.822471751497236</v>
      </c>
      <c r="S93">
        <f>Emissions!E95/E93</f>
        <v>18.38125845115314</v>
      </c>
      <c r="T93">
        <f>Emissions!F95/F93</f>
        <v>17.795011298675831</v>
      </c>
      <c r="U93">
        <f>Emissions!G95/G93</f>
        <v>18.87036205796813</v>
      </c>
      <c r="V93">
        <f>Emissions!H95/H93</f>
        <v>17.195625599201424</v>
      </c>
      <c r="W93">
        <f>Emissions!I95/I93</f>
        <v>15.752725444149601</v>
      </c>
      <c r="X93">
        <f>Emissions!J95/J93</f>
        <v>14.914171190453278</v>
      </c>
      <c r="Y93">
        <f>Emissions!K95/K93</f>
        <v>11.281202770837018</v>
      </c>
      <c r="Z93">
        <f>Emissions!L95/L93</f>
        <v>8.2027820150243667</v>
      </c>
      <c r="AA93">
        <f>Emissions!M95/M93</f>
        <v>7.7870202705864093</v>
      </c>
      <c r="AB93">
        <f>Emissions!N95/N93</f>
        <v>7.7240098655301548</v>
      </c>
      <c r="AD93" t="s">
        <v>25</v>
      </c>
      <c r="AF93">
        <f>Emissions!D95/(D93/R$180)</f>
        <v>16.129552213394525</v>
      </c>
      <c r="AG93">
        <f>Emissions!E95/(E93/S$180)</f>
        <v>15.184605528584441</v>
      </c>
      <c r="AH93">
        <f>Emissions!F95/(F93/T$180)</f>
        <v>14.656342578521414</v>
      </c>
      <c r="AI93">
        <f>Emissions!G95/(G93/U$180)</f>
        <v>15.475787529235699</v>
      </c>
      <c r="AJ93">
        <f>Emissions!H95/(H93/V$180)</f>
        <v>14.569564007212863</v>
      </c>
      <c r="AK93">
        <f>Emissions!I95/(I93/W$180)</f>
        <v>13.662206098005107</v>
      </c>
      <c r="AL93">
        <f>Emissions!J95/(J93/X$180)</f>
        <v>13.142855023089227</v>
      </c>
      <c r="AM93">
        <f>Emissions!K95/(K93/Y$180)</f>
        <v>10.228898879932972</v>
      </c>
      <c r="AN93">
        <f>Emissions!L95/(L93/Z$180)</f>
        <v>7.961412726208799</v>
      </c>
      <c r="AO93">
        <f>Emissions!M95/(M93/AA$180)</f>
        <v>7.6543294451756179</v>
      </c>
      <c r="AP93">
        <f>Emissions!N95/(N93/AB$180)</f>
        <v>7.7240098655301548</v>
      </c>
      <c r="AR93" t="s">
        <v>25</v>
      </c>
      <c r="AT93">
        <f t="shared" si="57"/>
        <v>1</v>
      </c>
      <c r="AU93">
        <f t="shared" si="58"/>
        <v>0.92729396624135751</v>
      </c>
      <c r="AV93">
        <f t="shared" si="59"/>
        <v>0.89771908981692627</v>
      </c>
      <c r="AW93">
        <f t="shared" si="60"/>
        <v>0.95196816494606984</v>
      </c>
      <c r="AX93">
        <f t="shared" si="61"/>
        <v>0.86748140266122964</v>
      </c>
      <c r="AY93">
        <f t="shared" si="62"/>
        <v>0.79469027080135768</v>
      </c>
      <c r="AZ93">
        <f t="shared" si="63"/>
        <v>0.75238705734701206</v>
      </c>
      <c r="BA93">
        <f t="shared" si="64"/>
        <v>0.56911180968059261</v>
      </c>
      <c r="BB93">
        <f t="shared" si="65"/>
        <v>0.41381226911849639</v>
      </c>
      <c r="BC93">
        <f t="shared" si="66"/>
        <v>0.39283800568404081</v>
      </c>
      <c r="BD93">
        <f t="shared" si="67"/>
        <v>0.38965926965928166</v>
      </c>
      <c r="BE93" s="6">
        <f t="shared" si="68"/>
        <v>-6.1034073034071837E-2</v>
      </c>
      <c r="BG93" t="s">
        <v>25</v>
      </c>
      <c r="BI93">
        <f t="shared" si="45"/>
        <v>1</v>
      </c>
      <c r="BJ93">
        <f t="shared" si="46"/>
        <v>0.94141519415366237</v>
      </c>
      <c r="BK93">
        <f t="shared" si="47"/>
        <v>0.90866394705925513</v>
      </c>
      <c r="BL93">
        <f t="shared" si="48"/>
        <v>0.95946789622492323</v>
      </c>
      <c r="BM93">
        <f t="shared" si="49"/>
        <v>0.90328384907758352</v>
      </c>
      <c r="BN93">
        <f t="shared" si="50"/>
        <v>0.84702947219201474</v>
      </c>
      <c r="BO93">
        <f t="shared" si="51"/>
        <v>0.81483074354506602</v>
      </c>
      <c r="BP93">
        <f t="shared" si="52"/>
        <v>0.63417128662992572</v>
      </c>
      <c r="BQ93">
        <f t="shared" si="53"/>
        <v>0.4935916769963008</v>
      </c>
      <c r="BR93">
        <f t="shared" si="54"/>
        <v>0.47455312732235705</v>
      </c>
      <c r="BS93">
        <f t="shared" si="55"/>
        <v>0.47887317411799418</v>
      </c>
      <c r="BT93" s="6">
        <f t="shared" si="69"/>
        <v>-5.2112682588200579E-2</v>
      </c>
    </row>
    <row r="94" spans="2:77" x14ac:dyDescent="0.25">
      <c r="B94" t="s">
        <v>26</v>
      </c>
      <c r="D94" s="1">
        <v>62075.609864380589</v>
      </c>
      <c r="E94" s="1">
        <v>71202.306241346319</v>
      </c>
      <c r="F94" s="1">
        <v>82828.800829346146</v>
      </c>
      <c r="G94" s="1">
        <v>92762.271753331544</v>
      </c>
      <c r="H94" s="1">
        <v>112185.93660731218</v>
      </c>
      <c r="I94" s="1">
        <v>104696.24176891295</v>
      </c>
      <c r="J94" s="1">
        <v>132157.34984843319</v>
      </c>
      <c r="K94" s="1">
        <v>187608.71488743642</v>
      </c>
      <c r="L94" s="1">
        <v>260426.5388346726</v>
      </c>
      <c r="M94" s="1">
        <v>302055.61215434771</v>
      </c>
      <c r="N94" s="1">
        <v>342103.27405504521</v>
      </c>
      <c r="P94" t="s">
        <v>26</v>
      </c>
      <c r="R94">
        <f>Emissions!D96/D94</f>
        <v>6.0803042086499488</v>
      </c>
      <c r="S94">
        <f>Emissions!E96/E94</f>
        <v>4.7108333857077227</v>
      </c>
      <c r="T94">
        <f>Emissions!F96/F94</f>
        <v>4.2591003883259306</v>
      </c>
      <c r="U94">
        <f>Emissions!G96/G94</f>
        <v>4.1378003395120793</v>
      </c>
      <c r="V94">
        <f>Emissions!H96/H94</f>
        <v>3.7033368122445172</v>
      </c>
      <c r="W94">
        <f>Emissions!I96/I94</f>
        <v>4.5248668746921998</v>
      </c>
      <c r="X94">
        <f>Emissions!J96/J94</f>
        <v>3.8903615745680171</v>
      </c>
      <c r="Y94">
        <f>Emissions!K96/K94</f>
        <v>2.9128238160281152</v>
      </c>
      <c r="Z94">
        <f>Emissions!L96/L94</f>
        <v>2.0983696026673813</v>
      </c>
      <c r="AA94">
        <f>Emissions!M96/M94</f>
        <v>2.32680566468688</v>
      </c>
      <c r="AB94">
        <f>Emissions!N96/N94</f>
        <v>2.1113581149547684</v>
      </c>
      <c r="AD94" t="s">
        <v>26</v>
      </c>
      <c r="AF94">
        <f>Emissions!D96/(D94/R$180)</f>
        <v>4.9475456661621511</v>
      </c>
      <c r="AG94">
        <f>Emissions!E96/(E94/S$180)</f>
        <v>3.8915804847066995</v>
      </c>
      <c r="AH94">
        <f>Emissions!F96/(F94/T$180)</f>
        <v>3.5078839411730778</v>
      </c>
      <c r="AI94">
        <f>Emissions!G96/(G94/U$180)</f>
        <v>3.393454704047334</v>
      </c>
      <c r="AJ94">
        <f>Emissions!H96/(H94/V$180)</f>
        <v>3.1377749192660884</v>
      </c>
      <c r="AK94">
        <f>Emissions!I96/(I94/W$180)</f>
        <v>3.9243789290468634</v>
      </c>
      <c r="AL94">
        <f>Emissions!J96/(J94/X$180)</f>
        <v>3.428313749990596</v>
      </c>
      <c r="AM94">
        <f>Emissions!K96/(K94/Y$180)</f>
        <v>2.6411173413383664</v>
      </c>
      <c r="AN94">
        <f>Emissions!L96/(L94/Z$180)</f>
        <v>2.0366244559914914</v>
      </c>
      <c r="AO94">
        <f>Emissions!M96/(M94/AA$180)</f>
        <v>2.2871568961606155</v>
      </c>
      <c r="AP94">
        <f>Emissions!N96/(N94/AB$180)</f>
        <v>2.1113581149547684</v>
      </c>
      <c r="AR94" t="s">
        <v>26</v>
      </c>
      <c r="AT94">
        <f t="shared" si="57"/>
        <v>1</v>
      </c>
      <c r="AU94">
        <f t="shared" si="58"/>
        <v>0.77476935759332688</v>
      </c>
      <c r="AV94">
        <f t="shared" si="59"/>
        <v>0.70047488450772888</v>
      </c>
      <c r="AW94">
        <f t="shared" si="60"/>
        <v>0.68052521675240707</v>
      </c>
      <c r="AX94">
        <f t="shared" si="61"/>
        <v>0.60907097493182738</v>
      </c>
      <c r="AY94">
        <f t="shared" si="62"/>
        <v>0.74418429068977232</v>
      </c>
      <c r="AZ94">
        <f t="shared" si="63"/>
        <v>0.63983008761856353</v>
      </c>
      <c r="BA94">
        <f t="shared" si="64"/>
        <v>0.47905889509348565</v>
      </c>
      <c r="BB94">
        <f t="shared" si="65"/>
        <v>0.3451093120772154</v>
      </c>
      <c r="BC94">
        <f t="shared" si="66"/>
        <v>0.38267915302275912</v>
      </c>
      <c r="BD94">
        <f t="shared" si="67"/>
        <v>0.34724547366414871</v>
      </c>
      <c r="BE94" s="6">
        <f t="shared" si="68"/>
        <v>-6.5275452633585127E-2</v>
      </c>
      <c r="BG94" t="s">
        <v>26</v>
      </c>
      <c r="BI94">
        <f t="shared" si="45"/>
        <v>1</v>
      </c>
      <c r="BJ94">
        <f t="shared" si="46"/>
        <v>0.78656787572926601</v>
      </c>
      <c r="BK94">
        <f t="shared" si="47"/>
        <v>0.70901496981920131</v>
      </c>
      <c r="BL94">
        <f t="shared" si="48"/>
        <v>0.6858864845364151</v>
      </c>
      <c r="BM94">
        <f t="shared" si="49"/>
        <v>0.63420837946506203</v>
      </c>
      <c r="BN94">
        <f t="shared" si="50"/>
        <v>0.79319711102152068</v>
      </c>
      <c r="BO94">
        <f t="shared" si="51"/>
        <v>0.69293220948680301</v>
      </c>
      <c r="BP94">
        <f t="shared" si="52"/>
        <v>0.53382374202259786</v>
      </c>
      <c r="BQ94">
        <f t="shared" si="53"/>
        <v>0.41164338712841364</v>
      </c>
      <c r="BR94">
        <f t="shared" si="54"/>
        <v>0.46228110875321754</v>
      </c>
      <c r="BS94">
        <f t="shared" si="55"/>
        <v>0.42674858554515677</v>
      </c>
      <c r="BT94" s="6">
        <f t="shared" si="69"/>
        <v>-5.7325141445484326E-2</v>
      </c>
    </row>
    <row r="95" spans="2:77" x14ac:dyDescent="0.25">
      <c r="B95" t="s">
        <v>27</v>
      </c>
      <c r="D95" s="1">
        <v>91109.201210574523</v>
      </c>
      <c r="E95" s="1">
        <v>109468.31708995806</v>
      </c>
      <c r="F95" s="1">
        <v>127285.32624875591</v>
      </c>
      <c r="G95" s="1">
        <v>140447.34469014831</v>
      </c>
      <c r="H95" s="1">
        <v>161138.11929192813</v>
      </c>
      <c r="I95" s="1">
        <v>167441.73140258461</v>
      </c>
      <c r="J95" s="1">
        <v>207698.00024804939</v>
      </c>
      <c r="K95" s="1">
        <v>348071.60840481787</v>
      </c>
      <c r="L95" s="1">
        <v>464534.06553874095</v>
      </c>
      <c r="M95" s="1">
        <v>503352.50973302126</v>
      </c>
      <c r="N95" s="1">
        <v>637158.00135883444</v>
      </c>
      <c r="P95" t="s">
        <v>27</v>
      </c>
      <c r="R95">
        <f>Emissions!D97/D95</f>
        <v>2.3193958528309415</v>
      </c>
      <c r="S95">
        <f>Emissions!E97/E95</f>
        <v>1.9417036689020277</v>
      </c>
      <c r="T95">
        <f>Emissions!F97/F95</f>
        <v>1.7059856086316667</v>
      </c>
      <c r="U95">
        <f>Emissions!G97/G95</f>
        <v>1.7178425970280571</v>
      </c>
      <c r="V95">
        <f>Emissions!H97/H95</f>
        <v>1.6399418946594724</v>
      </c>
      <c r="W95">
        <f>Emissions!I97/I95</f>
        <v>1.9219315959677168</v>
      </c>
      <c r="X95">
        <f>Emissions!J97/J95</f>
        <v>1.8143853817294608</v>
      </c>
      <c r="Y95">
        <f>Emissions!K97/K95</f>
        <v>1.2408252951574321</v>
      </c>
      <c r="Z95">
        <f>Emissions!L97/L95</f>
        <v>0.92974033181816518</v>
      </c>
      <c r="AA95">
        <f>Emissions!M97/M95</f>
        <v>1.07944786189429</v>
      </c>
      <c r="AB95">
        <f>Emissions!N97/N95</f>
        <v>0.86607566107599687</v>
      </c>
      <c r="AD95" t="s">
        <v>27</v>
      </c>
      <c r="AF95">
        <f>Emissions!D97/(D95/R$180)</f>
        <v>1.8872932185635058</v>
      </c>
      <c r="AG95">
        <f>Emissions!E97/(E95/S$180)</f>
        <v>1.6040253361343035</v>
      </c>
      <c r="AH95">
        <f>Emissions!F97/(F95/T$180)</f>
        <v>1.4050853407434269</v>
      </c>
      <c r="AI95">
        <f>Emissions!G97/(G95/U$180)</f>
        <v>1.408821248824476</v>
      </c>
      <c r="AJ95">
        <f>Emissions!H97/(H95/V$180)</f>
        <v>1.3894951518053948</v>
      </c>
      <c r="AK95">
        <f>Emissions!I97/(I95/W$180)</f>
        <v>1.6668750854240726</v>
      </c>
      <c r="AL95">
        <f>Emissions!J97/(J95/X$180)</f>
        <v>1.5988956894464859</v>
      </c>
      <c r="AM95">
        <f>Emissions!K97/(K95/Y$180)</f>
        <v>1.1250818489531187</v>
      </c>
      <c r="AN95">
        <f>Emissions!L97/(L95/Z$180)</f>
        <v>0.90238244735127748</v>
      </c>
      <c r="AO95">
        <f>Emissions!M97/(M95/AA$180)</f>
        <v>1.0610540703276115</v>
      </c>
      <c r="AP95">
        <f>Emissions!N97/(N95/AB$180)</f>
        <v>0.86607566107599687</v>
      </c>
      <c r="AR95" t="s">
        <v>27</v>
      </c>
      <c r="AT95">
        <f t="shared" si="57"/>
        <v>1</v>
      </c>
      <c r="AU95">
        <f t="shared" si="58"/>
        <v>0.83715923977878937</v>
      </c>
      <c r="AV95">
        <f t="shared" si="59"/>
        <v>0.73553016254186354</v>
      </c>
      <c r="AW95">
        <f t="shared" si="60"/>
        <v>0.7406422646360008</v>
      </c>
      <c r="AX95">
        <f t="shared" si="61"/>
        <v>0.70705562944671096</v>
      </c>
      <c r="AY95">
        <f t="shared" si="62"/>
        <v>0.82863457465524948</v>
      </c>
      <c r="AZ95">
        <f t="shared" si="63"/>
        <v>0.78226637316562864</v>
      </c>
      <c r="BA95">
        <f t="shared" si="64"/>
        <v>0.53497780193188726</v>
      </c>
      <c r="BB95">
        <f t="shared" si="65"/>
        <v>0.40085452885645606</v>
      </c>
      <c r="BC95">
        <f t="shared" si="66"/>
        <v>0.46540044493774901</v>
      </c>
      <c r="BD95">
        <f t="shared" si="67"/>
        <v>0.37340571253454091</v>
      </c>
      <c r="BE95" s="6">
        <f t="shared" si="68"/>
        <v>-6.2659428746545925E-2</v>
      </c>
      <c r="BG95" t="s">
        <v>27</v>
      </c>
      <c r="BI95">
        <f t="shared" si="45"/>
        <v>1</v>
      </c>
      <c r="BJ95">
        <f t="shared" si="46"/>
        <v>0.8499078576434409</v>
      </c>
      <c r="BK95">
        <f t="shared" si="47"/>
        <v>0.74449763657440227</v>
      </c>
      <c r="BL95">
        <f t="shared" si="48"/>
        <v>0.74647714248493202</v>
      </c>
      <c r="BM95">
        <f t="shared" si="49"/>
        <v>0.73623702885076603</v>
      </c>
      <c r="BN95">
        <f t="shared" si="50"/>
        <v>0.88320938634686441</v>
      </c>
      <c r="BO95">
        <f t="shared" si="51"/>
        <v>0.84718986626967752</v>
      </c>
      <c r="BP95">
        <f t="shared" si="52"/>
        <v>0.59613516219247764</v>
      </c>
      <c r="BQ95">
        <f t="shared" si="53"/>
        <v>0.47813579706396486</v>
      </c>
      <c r="BR95">
        <f t="shared" si="54"/>
        <v>0.56220944360475267</v>
      </c>
      <c r="BS95">
        <f t="shared" si="55"/>
        <v>0.45889830608049426</v>
      </c>
      <c r="BT95" s="6">
        <f t="shared" si="69"/>
        <v>-5.4110169391950583E-2</v>
      </c>
    </row>
    <row r="96" spans="2:77" x14ac:dyDescent="0.25">
      <c r="B96" t="s">
        <v>28</v>
      </c>
      <c r="D96" s="1">
        <v>41117.517112646914</v>
      </c>
      <c r="E96" s="1">
        <v>45665.142430061773</v>
      </c>
      <c r="F96" s="1">
        <v>57445.310863989187</v>
      </c>
      <c r="G96" s="1">
        <v>72220.403378552917</v>
      </c>
      <c r="H96" s="1">
        <v>91373.906329115081</v>
      </c>
      <c r="I96" s="1">
        <v>89782.232759667138</v>
      </c>
      <c r="J96" s="1">
        <v>114833.92979946914</v>
      </c>
      <c r="K96" s="1">
        <v>141921.26470205557</v>
      </c>
      <c r="L96" s="1">
        <v>220704.1129949335</v>
      </c>
      <c r="M96" s="1">
        <v>266312.56801532366</v>
      </c>
      <c r="N96" s="1">
        <v>292120.08629235788</v>
      </c>
      <c r="P96" t="s">
        <v>28</v>
      </c>
      <c r="R96">
        <f>Emissions!D98/D96</f>
        <v>6.04905807190866</v>
      </c>
      <c r="S96">
        <f>Emissions!E98/E96</f>
        <v>5.4011053153590929</v>
      </c>
      <c r="T96">
        <f>Emissions!F98/F96</f>
        <v>4.6515696728878773</v>
      </c>
      <c r="U96">
        <f>Emissions!G98/G96</f>
        <v>3.790960932247498</v>
      </c>
      <c r="V96">
        <f>Emissions!H98/H96</f>
        <v>3.0577412831847997</v>
      </c>
      <c r="W96">
        <f>Emissions!I98/I96</f>
        <v>3.9147232465538488</v>
      </c>
      <c r="X96">
        <f>Emissions!J98/J96</f>
        <v>3.0380580281653766</v>
      </c>
      <c r="Y96">
        <f>Emissions!K98/K96</f>
        <v>2.6453816052541521</v>
      </c>
      <c r="Z96">
        <f>Emissions!L98/L96</f>
        <v>1.7010824943069445</v>
      </c>
      <c r="AA96">
        <f>Emissions!M98/M96</f>
        <v>1.822242695229207</v>
      </c>
      <c r="AB96">
        <f>Emissions!N98/N96</f>
        <v>1.7927929282695598</v>
      </c>
      <c r="AD96" t="s">
        <v>28</v>
      </c>
      <c r="AF96">
        <f>Emissions!D98/(D96/R$180)</f>
        <v>4.9221206737417473</v>
      </c>
      <c r="AG96">
        <f>Emissions!E98/(E96/S$180)</f>
        <v>4.4618084148054287</v>
      </c>
      <c r="AH96">
        <f>Emissions!F98/(F96/T$180)</f>
        <v>3.8311298323692871</v>
      </c>
      <c r="AI96">
        <f>Emissions!G98/(G96/U$180)</f>
        <v>3.1090079638574077</v>
      </c>
      <c r="AJ96">
        <f>Emissions!H98/(H96/V$180)</f>
        <v>2.5907726988965765</v>
      </c>
      <c r="AK96">
        <f>Emissions!I98/(I96/W$180)</f>
        <v>3.3952064993891997</v>
      </c>
      <c r="AL96">
        <f>Emissions!J98/(J96/X$180)</f>
        <v>2.6772360130523847</v>
      </c>
      <c r="AM96">
        <f>Emissions!K98/(K96/Y$180)</f>
        <v>2.3986219810648608</v>
      </c>
      <c r="AN96">
        <f>Emissions!L98/(L96/Z$180)</f>
        <v>1.6510276383915445</v>
      </c>
      <c r="AO96">
        <f>Emissions!M98/(M96/AA$180)</f>
        <v>1.7911916797025014</v>
      </c>
      <c r="AP96">
        <f>Emissions!N98/(N96/AB$180)</f>
        <v>1.7927929282695598</v>
      </c>
      <c r="AR96" t="s">
        <v>28</v>
      </c>
      <c r="AT96">
        <f t="shared" si="57"/>
        <v>1</v>
      </c>
      <c r="AU96">
        <f t="shared" si="58"/>
        <v>0.89288369381695842</v>
      </c>
      <c r="AV96">
        <f t="shared" si="59"/>
        <v>0.76897421343818695</v>
      </c>
      <c r="AW96">
        <f t="shared" si="60"/>
        <v>0.6267026844811453</v>
      </c>
      <c r="AX96">
        <f t="shared" si="61"/>
        <v>0.50549048245787298</v>
      </c>
      <c r="AY96">
        <f t="shared" si="62"/>
        <v>0.64716245075138379</v>
      </c>
      <c r="AZ96">
        <f t="shared" si="63"/>
        <v>0.50223654526873762</v>
      </c>
      <c r="BA96">
        <f t="shared" si="64"/>
        <v>0.43732124469743344</v>
      </c>
      <c r="BB96">
        <f t="shared" si="65"/>
        <v>0.28121444265953321</v>
      </c>
      <c r="BC96">
        <f t="shared" si="66"/>
        <v>0.30124404057080484</v>
      </c>
      <c r="BD96">
        <f t="shared" si="67"/>
        <v>0.29637555251703507</v>
      </c>
      <c r="BE96" s="6">
        <f t="shared" si="68"/>
        <v>-7.0362444748296477E-2</v>
      </c>
      <c r="BG96" t="s">
        <v>28</v>
      </c>
      <c r="BI96">
        <f t="shared" si="45"/>
        <v>1</v>
      </c>
      <c r="BJ96">
        <f t="shared" si="46"/>
        <v>0.90648090742838416</v>
      </c>
      <c r="BK96">
        <f t="shared" si="47"/>
        <v>0.77834943235085297</v>
      </c>
      <c r="BL96">
        <f t="shared" si="48"/>
        <v>0.63163993122784834</v>
      </c>
      <c r="BM96">
        <f t="shared" si="49"/>
        <v>0.52635294228312712</v>
      </c>
      <c r="BN96">
        <f t="shared" si="50"/>
        <v>0.68978530280692962</v>
      </c>
      <c r="BO96">
        <f t="shared" si="51"/>
        <v>0.54391921501127616</v>
      </c>
      <c r="BP96">
        <f t="shared" si="52"/>
        <v>0.48731474501649147</v>
      </c>
      <c r="BQ96">
        <f t="shared" si="53"/>
        <v>0.33543014237732</v>
      </c>
      <c r="BR96">
        <f t="shared" si="54"/>
        <v>0.36390649446244788</v>
      </c>
      <c r="BS96">
        <f t="shared" si="55"/>
        <v>0.36423181126656456</v>
      </c>
      <c r="BT96" s="6">
        <f t="shared" si="69"/>
        <v>-6.3576818873343544E-2</v>
      </c>
    </row>
    <row r="97" spans="2:72" x14ac:dyDescent="0.25">
      <c r="B97" t="s">
        <v>29</v>
      </c>
      <c r="D97" s="1">
        <v>7182.1204755186209</v>
      </c>
      <c r="E97" s="1">
        <v>7242.0532971077682</v>
      </c>
      <c r="F97" s="1">
        <v>8071.1171964353161</v>
      </c>
      <c r="G97" s="1">
        <v>6860.6667076548301</v>
      </c>
      <c r="H97" s="1">
        <v>7462.731975327587</v>
      </c>
      <c r="I97" s="1">
        <v>5106.3427996148403</v>
      </c>
      <c r="J97" s="1">
        <v>5414.0740746280808</v>
      </c>
      <c r="K97" s="1">
        <v>11701.164103913319</v>
      </c>
      <c r="L97" s="1">
        <v>13298.643177975868</v>
      </c>
      <c r="M97" s="1">
        <v>8217.7903616706735</v>
      </c>
      <c r="N97" s="1">
        <v>14885.746237283869</v>
      </c>
      <c r="P97" t="s">
        <v>29</v>
      </c>
      <c r="R97">
        <f>Emissions!D99/D97</f>
        <v>13.245523266918017</v>
      </c>
      <c r="S97">
        <f>Emissions!E99/E97</f>
        <v>11.923365490039984</v>
      </c>
      <c r="T97">
        <f>Emissions!F99/F97</f>
        <v>11.068691434989809</v>
      </c>
      <c r="U97">
        <f>Emissions!G99/G97</f>
        <v>12.974148655776117</v>
      </c>
      <c r="V97">
        <f>Emissions!H99/H97</f>
        <v>11.189401912752389</v>
      </c>
      <c r="W97">
        <f>Emissions!I99/I97</f>
        <v>15.887560920487608</v>
      </c>
      <c r="X97">
        <f>Emissions!J99/J97</f>
        <v>14.463941309812689</v>
      </c>
      <c r="Y97">
        <f>Emissions!K99/K97</f>
        <v>7.6330173678360129</v>
      </c>
      <c r="Z97">
        <f>Emissions!L99/L97</f>
        <v>6.7161128871392108</v>
      </c>
      <c r="AA97">
        <f>Emissions!M99/M97</f>
        <v>12.508883853192062</v>
      </c>
      <c r="AB97">
        <f>Emissions!N99/N97</f>
        <v>6.7878257086712681</v>
      </c>
      <c r="AD97" t="s">
        <v>29</v>
      </c>
      <c r="AF97">
        <f>Emissions!D99/(D97/R$180)</f>
        <v>10.777886925799205</v>
      </c>
      <c r="AG97">
        <f>Emissions!E99/(E97/S$180)</f>
        <v>9.8497935829870169</v>
      </c>
      <c r="AH97">
        <f>Emissions!F99/(F97/T$180)</f>
        <v>9.1164052016773987</v>
      </c>
      <c r="AI97">
        <f>Emissions!G99/(G97/U$180)</f>
        <v>10.640239299739738</v>
      </c>
      <c r="AJ97">
        <f>Emissions!H99/(H97/V$180)</f>
        <v>9.4805918185289482</v>
      </c>
      <c r="AK97">
        <f>Emissions!I99/(I97/W$180)</f>
        <v>13.779147770960925</v>
      </c>
      <c r="AL97">
        <f>Emissions!J99/(J97/X$180)</f>
        <v>12.746097739512534</v>
      </c>
      <c r="AM97">
        <f>Emissions!K99/(K97/Y$180)</f>
        <v>6.9210140434851617</v>
      </c>
      <c r="AN97">
        <f>Emissions!L99/(L97/Z$180)</f>
        <v>6.5184892774657266</v>
      </c>
      <c r="AO97">
        <f>Emissions!M99/(M97/AA$180)</f>
        <v>12.295732472333668</v>
      </c>
      <c r="AP97">
        <f>Emissions!N99/(N97/AB$180)</f>
        <v>6.7878257086712681</v>
      </c>
      <c r="AR97" t="s">
        <v>29</v>
      </c>
      <c r="AT97">
        <f t="shared" si="57"/>
        <v>1</v>
      </c>
      <c r="AU97">
        <f t="shared" si="58"/>
        <v>0.90018078182080952</v>
      </c>
      <c r="AV97">
        <f t="shared" si="59"/>
        <v>0.83565527853738653</v>
      </c>
      <c r="AW97">
        <f t="shared" si="60"/>
        <v>0.97951197505200238</v>
      </c>
      <c r="AX97">
        <f t="shared" si="61"/>
        <v>0.84476858235559549</v>
      </c>
      <c r="AY97">
        <f t="shared" si="62"/>
        <v>1.1994664612585249</v>
      </c>
      <c r="AZ97">
        <f t="shared" si="63"/>
        <v>1.0919871581017708</v>
      </c>
      <c r="BA97">
        <f t="shared" si="64"/>
        <v>0.57627148539312267</v>
      </c>
      <c r="BB97">
        <f t="shared" si="65"/>
        <v>0.50704775883889441</v>
      </c>
      <c r="BC97">
        <f t="shared" si="66"/>
        <v>0.94438578235970616</v>
      </c>
      <c r="BD97">
        <f t="shared" si="67"/>
        <v>0.51246187650619457</v>
      </c>
      <c r="BE97" s="6">
        <f t="shared" si="68"/>
        <v>-4.8753812349380546E-2</v>
      </c>
      <c r="BG97" t="s">
        <v>29</v>
      </c>
      <c r="BI97">
        <f t="shared" si="45"/>
        <v>1</v>
      </c>
      <c r="BJ97">
        <f t="shared" si="46"/>
        <v>0.91388911859980682</v>
      </c>
      <c r="BK97">
        <f t="shared" si="47"/>
        <v>0.84584346304982194</v>
      </c>
      <c r="BL97">
        <f t="shared" si="48"/>
        <v>0.98722870011467856</v>
      </c>
      <c r="BM97">
        <f t="shared" si="49"/>
        <v>0.87963363169408471</v>
      </c>
      <c r="BN97">
        <f t="shared" si="50"/>
        <v>1.2784646810477807</v>
      </c>
      <c r="BO97">
        <f t="shared" si="51"/>
        <v>1.1826156488060744</v>
      </c>
      <c r="BP97">
        <f t="shared" si="52"/>
        <v>0.64214943904432853</v>
      </c>
      <c r="BQ97">
        <f t="shared" si="53"/>
        <v>0.60480215856248332</v>
      </c>
      <c r="BR97">
        <f t="shared" si="54"/>
        <v>1.1408296038902739</v>
      </c>
      <c r="BS97">
        <f t="shared" si="55"/>
        <v>0.62979188364123007</v>
      </c>
      <c r="BT97" s="6">
        <f t="shared" si="69"/>
        <v>-3.7020811635876991E-2</v>
      </c>
    </row>
    <row r="98" spans="2:72" x14ac:dyDescent="0.25">
      <c r="B98" t="s">
        <v>30</v>
      </c>
      <c r="D98" s="1">
        <v>56983.398037738443</v>
      </c>
      <c r="E98" s="1">
        <v>58973.61130635842</v>
      </c>
      <c r="F98" s="1">
        <v>66691.06888707458</v>
      </c>
      <c r="G98" s="1">
        <v>75800.909280230466</v>
      </c>
      <c r="H98" s="1">
        <v>102608.79029390137</v>
      </c>
      <c r="I98" s="1">
        <v>170268.3256570969</v>
      </c>
      <c r="J98" s="1">
        <v>230900.3141302577</v>
      </c>
      <c r="K98" s="1">
        <v>236766.9948111375</v>
      </c>
      <c r="L98" s="1">
        <v>335526.31461396359</v>
      </c>
      <c r="M98" s="1">
        <v>434145.05284960428</v>
      </c>
      <c r="N98" s="1">
        <v>458855.33240966802</v>
      </c>
      <c r="P98" t="s">
        <v>30</v>
      </c>
      <c r="R98">
        <f>Emissions!D100/D98</f>
        <v>271.81333149673918</v>
      </c>
      <c r="S98">
        <f>Emissions!E100/E98</f>
        <v>275.37411735092076</v>
      </c>
      <c r="T98">
        <f>Emissions!F100/F98</f>
        <v>256.03632751690924</v>
      </c>
      <c r="U98">
        <f>Emissions!G100/G98</f>
        <v>252.10850874528069</v>
      </c>
      <c r="V98">
        <f>Emissions!H100/H98</f>
        <v>221.3714411789656</v>
      </c>
      <c r="W98">
        <f>Emissions!I100/I98</f>
        <v>158.10855369886099</v>
      </c>
      <c r="X98">
        <f>Emissions!J100/J98</f>
        <v>130.69035698759635</v>
      </c>
      <c r="Y98">
        <f>Emissions!K100/K98</f>
        <v>143.94295234440472</v>
      </c>
      <c r="Z98">
        <f>Emissions!L100/L98</f>
        <v>101.57456737793864</v>
      </c>
      <c r="AA98">
        <f>Emissions!M100/M98</f>
        <v>89.141154519787278</v>
      </c>
      <c r="AB98">
        <f>Emissions!N100/N98</f>
        <v>89.569809870676423</v>
      </c>
      <c r="AD98" t="s">
        <v>30</v>
      </c>
      <c r="AF98">
        <f>Emissions!D100/(D98/R$180)</f>
        <v>221.17460312900778</v>
      </c>
      <c r="AG98">
        <f>Emissions!E100/(E98/S$180)</f>
        <v>227.48428002727582</v>
      </c>
      <c r="AH98">
        <f>Emissions!F100/(F98/T$180)</f>
        <v>210.87686125344396</v>
      </c>
      <c r="AI98">
        <f>Emissions!G100/(G98/U$180)</f>
        <v>206.75690819652073</v>
      </c>
      <c r="AJ98">
        <f>Emissions!H100/(H98/V$180)</f>
        <v>187.56429436191499</v>
      </c>
      <c r="AK98">
        <f>Emissions!I100/(I98/W$180)</f>
        <v>137.12621692988304</v>
      </c>
      <c r="AL98">
        <f>Emissions!J100/(J98/X$180)</f>
        <v>115.16861331880362</v>
      </c>
      <c r="AM98">
        <f>Emissions!K100/(K98/Y$180)</f>
        <v>130.51603928405254</v>
      </c>
      <c r="AN98">
        <f>Emissions!L100/(L98/Z$180)</f>
        <v>98.585705666770863</v>
      </c>
      <c r="AO98">
        <f>Emissions!M100/(M98/AA$180)</f>
        <v>87.622189246770105</v>
      </c>
      <c r="AP98">
        <f>Emissions!N100/(N98/AB$180)</f>
        <v>89.569809870676423</v>
      </c>
      <c r="AR98" t="s">
        <v>30</v>
      </c>
      <c r="AT98">
        <f t="shared" si="57"/>
        <v>1</v>
      </c>
      <c r="AU98">
        <f t="shared" si="58"/>
        <v>1.0131001148272387</v>
      </c>
      <c r="AV98">
        <f t="shared" si="59"/>
        <v>0.94195647471390043</v>
      </c>
      <c r="AW98">
        <f t="shared" si="60"/>
        <v>0.92750604746664211</v>
      </c>
      <c r="AX98">
        <f t="shared" si="61"/>
        <v>0.81442451685494788</v>
      </c>
      <c r="AY98">
        <f t="shared" si="62"/>
        <v>0.58168064394868635</v>
      </c>
      <c r="AZ98">
        <f t="shared" si="63"/>
        <v>0.48080922399188569</v>
      </c>
      <c r="BA98">
        <f t="shared" si="64"/>
        <v>0.52956546153120354</v>
      </c>
      <c r="BB98">
        <f t="shared" si="65"/>
        <v>0.37369236754731133</v>
      </c>
      <c r="BC98">
        <f t="shared" si="66"/>
        <v>0.32794989866365942</v>
      </c>
      <c r="BD98">
        <f t="shared" si="67"/>
        <v>0.32952691973370318</v>
      </c>
      <c r="BE98" s="6">
        <f t="shared" si="68"/>
        <v>-6.7047308026629671E-2</v>
      </c>
      <c r="BG98" t="s">
        <v>30</v>
      </c>
      <c r="BI98">
        <f t="shared" si="45"/>
        <v>1</v>
      </c>
      <c r="BJ98">
        <f t="shared" si="46"/>
        <v>1.0285280353576025</v>
      </c>
      <c r="BK98">
        <f t="shared" si="47"/>
        <v>0.95344066755459578</v>
      </c>
      <c r="BL98">
        <f t="shared" si="48"/>
        <v>0.93481306294431354</v>
      </c>
      <c r="BM98">
        <f t="shared" si="49"/>
        <v>0.84803721452825032</v>
      </c>
      <c r="BN98">
        <f t="shared" si="50"/>
        <v>0.61999079003613899</v>
      </c>
      <c r="BO98">
        <f t="shared" si="51"/>
        <v>0.52071355250325702</v>
      </c>
      <c r="BP98">
        <f t="shared" si="52"/>
        <v>0.59010409621001791</v>
      </c>
      <c r="BQ98">
        <f t="shared" si="53"/>
        <v>0.44573700719728349</v>
      </c>
      <c r="BR98">
        <f t="shared" si="54"/>
        <v>0.39616749847025345</v>
      </c>
      <c r="BS98">
        <f t="shared" si="55"/>
        <v>0.40497330436456902</v>
      </c>
      <c r="BT98" s="6">
        <f t="shared" si="69"/>
        <v>-5.9502669563543095E-2</v>
      </c>
    </row>
    <row r="99" spans="2:72" x14ac:dyDescent="0.25">
      <c r="B99" t="s">
        <v>31</v>
      </c>
      <c r="D99" s="1">
        <v>13766.354319999999</v>
      </c>
      <c r="E99" s="1">
        <v>16147.74728</v>
      </c>
      <c r="F99" s="1">
        <v>18912.337319999995</v>
      </c>
      <c r="G99" s="1">
        <v>20312.424829999996</v>
      </c>
      <c r="H99" s="1">
        <v>18024.183659999999</v>
      </c>
      <c r="I99" s="1">
        <v>15922.80514</v>
      </c>
      <c r="J99" s="1">
        <v>17006.956299999998</v>
      </c>
      <c r="K99" s="1">
        <v>21469.67266</v>
      </c>
      <c r="L99" s="1">
        <v>30176.29176</v>
      </c>
      <c r="M99" s="1">
        <v>34896.571230000001</v>
      </c>
      <c r="N99" s="1">
        <v>47442.732779999998</v>
      </c>
      <c r="P99" t="s">
        <v>31</v>
      </c>
      <c r="R99">
        <f>Emissions!D101/D99</f>
        <v>22.249865766222609</v>
      </c>
      <c r="S99">
        <f>Emissions!E101/E99</f>
        <v>20.481885152727333</v>
      </c>
      <c r="T99">
        <f>Emissions!F101/F99</f>
        <v>17.833959728086157</v>
      </c>
      <c r="U99">
        <f>Emissions!G101/G99</f>
        <v>17.970955357936802</v>
      </c>
      <c r="V99">
        <f>Emissions!H101/H99</f>
        <v>21.802674087382123</v>
      </c>
      <c r="W99">
        <f>Emissions!I101/I99</f>
        <v>48.826538234373245</v>
      </c>
      <c r="X99">
        <f>Emissions!J101/J99</f>
        <v>48.721410805624494</v>
      </c>
      <c r="Y99">
        <f>Emissions!K101/K99</f>
        <v>42.176989488300038</v>
      </c>
      <c r="Z99">
        <f>Emissions!L101/L99</f>
        <v>30.007867278721683</v>
      </c>
      <c r="AA99">
        <f>Emissions!M101/M99</f>
        <v>25.878646221961844</v>
      </c>
      <c r="AB99">
        <f>Emissions!N101/N99</f>
        <v>22.859746156094808</v>
      </c>
      <c r="AD99" t="s">
        <v>31</v>
      </c>
      <c r="AF99">
        <f>Emissions!D101/(D99/R$180)</f>
        <v>18.104723574152647</v>
      </c>
      <c r="AG99">
        <f>Emissions!E101/(E99/S$180)</f>
        <v>16.919915867154572</v>
      </c>
      <c r="AH99">
        <f>Emissions!F101/(F99/T$180)</f>
        <v>14.688421317599008</v>
      </c>
      <c r="AI99">
        <f>Emissions!G101/(G99/U$180)</f>
        <v>14.738174390213894</v>
      </c>
      <c r="AJ99">
        <f>Emissions!H101/(H99/V$180)</f>
        <v>18.473038611591267</v>
      </c>
      <c r="AK99">
        <f>Emissions!I101/(I99/W$180)</f>
        <v>42.346845361789732</v>
      </c>
      <c r="AL99">
        <f>Emissions!J101/(J99/X$180)</f>
        <v>42.934899335779598</v>
      </c>
      <c r="AM99">
        <f>Emissions!K101/(K99/Y$180)</f>
        <v>38.242744971404072</v>
      </c>
      <c r="AN99">
        <f>Emissions!L101/(L99/Z$180)</f>
        <v>29.124876901716586</v>
      </c>
      <c r="AO99">
        <f>Emissions!M101/(M99/AA$180)</f>
        <v>25.437674090339616</v>
      </c>
      <c r="AP99">
        <f>Emissions!N101/(N99/AB$180)</f>
        <v>22.859746156094808</v>
      </c>
      <c r="AR99" t="s">
        <v>31</v>
      </c>
      <c r="AT99">
        <f t="shared" si="57"/>
        <v>1</v>
      </c>
      <c r="AU99">
        <f t="shared" si="58"/>
        <v>0.92053971776408483</v>
      </c>
      <c r="AV99">
        <f t="shared" si="59"/>
        <v>0.80153111553417944</v>
      </c>
      <c r="AW99">
        <f t="shared" si="60"/>
        <v>0.80768825963967861</v>
      </c>
      <c r="AX99">
        <f t="shared" si="61"/>
        <v>0.97990137632563312</v>
      </c>
      <c r="AY99">
        <f t="shared" si="62"/>
        <v>2.194464395758132</v>
      </c>
      <c r="AZ99">
        <f t="shared" si="63"/>
        <v>2.1897395389948007</v>
      </c>
      <c r="BA99">
        <f t="shared" si="64"/>
        <v>1.8956064693355894</v>
      </c>
      <c r="BB99">
        <f t="shared" si="65"/>
        <v>1.348676328837743</v>
      </c>
      <c r="BC99">
        <f t="shared" si="66"/>
        <v>1.1630922403697403</v>
      </c>
      <c r="BD99">
        <f t="shared" si="67"/>
        <v>1.0274105199680825</v>
      </c>
      <c r="BE99" s="6">
        <f t="shared" si="68"/>
        <v>2.7410519968082527E-3</v>
      </c>
      <c r="BG99" t="s">
        <v>31</v>
      </c>
      <c r="BI99">
        <f t="shared" si="45"/>
        <v>1</v>
      </c>
      <c r="BJ99">
        <f t="shared" si="46"/>
        <v>0.9345580891005939</v>
      </c>
      <c r="BK99">
        <f t="shared" si="47"/>
        <v>0.81130326334112335</v>
      </c>
      <c r="BL99">
        <f t="shared" si="48"/>
        <v>0.81405133471659108</v>
      </c>
      <c r="BM99">
        <f t="shared" si="49"/>
        <v>1.0203435880106144</v>
      </c>
      <c r="BN99">
        <f t="shared" si="50"/>
        <v>2.3389943065602252</v>
      </c>
      <c r="BO99">
        <f t="shared" si="51"/>
        <v>2.3714749998766038</v>
      </c>
      <c r="BP99">
        <f t="shared" si="52"/>
        <v>2.1123075872863164</v>
      </c>
      <c r="BQ99">
        <f t="shared" si="53"/>
        <v>1.6086893998921337</v>
      </c>
      <c r="BR99">
        <f t="shared" si="54"/>
        <v>1.4050296866534828</v>
      </c>
      <c r="BS99">
        <f t="shared" si="55"/>
        <v>1.2626398885609447</v>
      </c>
      <c r="BT99" s="6">
        <f t="shared" si="69"/>
        <v>2.6263988856094468E-2</v>
      </c>
    </row>
    <row r="100" spans="2:72" x14ac:dyDescent="0.25">
      <c r="B100" t="s">
        <v>32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P100" t="s">
        <v>32</v>
      </c>
      <c r="AD100" t="s">
        <v>32</v>
      </c>
      <c r="AR100" t="s">
        <v>32</v>
      </c>
      <c r="BE100" s="6">
        <f t="shared" si="68"/>
        <v>0</v>
      </c>
      <c r="BG100" t="s">
        <v>32</v>
      </c>
      <c r="BT100" s="6">
        <f t="shared" si="69"/>
        <v>0</v>
      </c>
    </row>
    <row r="101" spans="2:72" x14ac:dyDescent="0.25">
      <c r="B101" t="s">
        <v>33</v>
      </c>
      <c r="D101" s="1">
        <v>95904.344999999987</v>
      </c>
      <c r="E101" s="1">
        <v>99995.610279999994</v>
      </c>
      <c r="F101" s="1">
        <v>111028.36887000002</v>
      </c>
      <c r="G101" s="1">
        <v>119032.4593</v>
      </c>
      <c r="H101" s="1">
        <v>119960.29491000001</v>
      </c>
      <c r="I101" s="1">
        <v>120520.27472</v>
      </c>
      <c r="J101" s="1">
        <v>89301.404200000004</v>
      </c>
      <c r="K101" s="1">
        <v>108720.59835999999</v>
      </c>
      <c r="L101" s="1">
        <v>209802.42041000008</v>
      </c>
      <c r="M101" s="1">
        <v>267723.54141999997</v>
      </c>
      <c r="N101" s="1">
        <v>319189.47288999998</v>
      </c>
      <c r="P101" t="s">
        <v>33</v>
      </c>
      <c r="R101">
        <f>Emissions!D103/D101</f>
        <v>3.3281535727966038</v>
      </c>
      <c r="S101">
        <f>Emissions!E103/E101</f>
        <v>2.9246297375010819</v>
      </c>
      <c r="T101">
        <f>Emissions!F103/F101</f>
        <v>2.8008383407860582</v>
      </c>
      <c r="U101">
        <f>Emissions!G103/G101</f>
        <v>2.7514282898944713</v>
      </c>
      <c r="V101">
        <f>Emissions!H103/H101</f>
        <v>2.2523485147974065</v>
      </c>
      <c r="W101">
        <f>Emissions!I103/I101</f>
        <v>2.0856755575815993</v>
      </c>
      <c r="X101">
        <f>Emissions!J103/J101</f>
        <v>1.8496899329780812</v>
      </c>
      <c r="Y101">
        <f>Emissions!K103/K101</f>
        <v>1.5549221556260466</v>
      </c>
      <c r="Z101">
        <f>Emissions!L103/L101</f>
        <v>0.8057679545951848</v>
      </c>
      <c r="AA101">
        <f>Emissions!M103/M101</f>
        <v>1.0276657374007034</v>
      </c>
      <c r="AB101">
        <f>Emissions!N103/N101</f>
        <v>0.96240216936430745</v>
      </c>
      <c r="AD101" t="s">
        <v>33</v>
      </c>
      <c r="AF101">
        <f>Emissions!D103/(D101/R$180)</f>
        <v>2.7081197289416576</v>
      </c>
      <c r="AG101">
        <f>Emissions!E103/(E101/S$180)</f>
        <v>2.4160124291345997</v>
      </c>
      <c r="AH101">
        <f>Emissions!F103/(F101/T$180)</f>
        <v>2.3068288938188313</v>
      </c>
      <c r="AI101">
        <f>Emissions!G103/(G101/U$180)</f>
        <v>2.2564760276210638</v>
      </c>
      <c r="AJ101">
        <f>Emissions!H103/(H101/V$180)</f>
        <v>1.9083769685248106</v>
      </c>
      <c r="AK101">
        <f>Emissions!I103/(I101/W$180)</f>
        <v>1.8088888441735806</v>
      </c>
      <c r="AL101">
        <f>Emissions!J103/(J101/X$180)</f>
        <v>1.6300072137002004</v>
      </c>
      <c r="AM101">
        <f>Emissions!K103/(K101/Y$180)</f>
        <v>1.4098799409210632</v>
      </c>
      <c r="AN101">
        <f>Emissions!L103/(L101/Z$180)</f>
        <v>0.78205799402390697</v>
      </c>
      <c r="AO101">
        <f>Emissions!M103/(M101/AA$180)</f>
        <v>1.0101543132353956</v>
      </c>
      <c r="AP101">
        <f>Emissions!N103/(N101/AB$180)</f>
        <v>0.96240216936430745</v>
      </c>
      <c r="AR101" t="s">
        <v>33</v>
      </c>
      <c r="AT101">
        <f t="shared" ref="AT101:AT111" si="70">R101/$R101</f>
        <v>1</v>
      </c>
      <c r="AU101">
        <f t="shared" ref="AU101:AU111" si="71">S101/$R101</f>
        <v>0.87875444252518486</v>
      </c>
      <c r="AV101">
        <f t="shared" ref="AV101:AV111" si="72">T101/$R101</f>
        <v>0.8415592248144218</v>
      </c>
      <c r="AW101">
        <f t="shared" ref="AW101:AW111" si="73">U101/$R101</f>
        <v>0.82671313979735683</v>
      </c>
      <c r="AX101">
        <f t="shared" ref="AX101:AX111" si="74">V101/$R101</f>
        <v>0.67675618493313328</v>
      </c>
      <c r="AY101">
        <f t="shared" ref="AY101:AY111" si="75">W101/$R101</f>
        <v>0.6266764775007162</v>
      </c>
      <c r="AZ101">
        <f t="shared" ref="AZ101:AZ111" si="76">X101/$R101</f>
        <v>0.55577060749147189</v>
      </c>
      <c r="BA101">
        <f t="shared" ref="BA101:BA111" si="77">Y101/$R101</f>
        <v>0.46720264603639244</v>
      </c>
      <c r="BB101">
        <f t="shared" ref="BB101:BB111" si="78">Z101/$R101</f>
        <v>0.24210660264637623</v>
      </c>
      <c r="BC101">
        <f t="shared" ref="BC101:BC111" si="79">AA101/$R101</f>
        <v>0.30877954244676559</v>
      </c>
      <c r="BD101">
        <f t="shared" ref="BD101:BD111" si="80">AB101/$R101</f>
        <v>0.28917000021594963</v>
      </c>
      <c r="BE101" s="6">
        <f t="shared" si="68"/>
        <v>-7.1082999978405031E-2</v>
      </c>
      <c r="BG101" t="s">
        <v>33</v>
      </c>
      <c r="BI101">
        <f t="shared" si="45"/>
        <v>1</v>
      </c>
      <c r="BJ101">
        <f t="shared" si="46"/>
        <v>0.89213648987328398</v>
      </c>
      <c r="BK101">
        <f t="shared" si="47"/>
        <v>0.85181938935925405</v>
      </c>
      <c r="BL101">
        <f t="shared" si="48"/>
        <v>0.83322609539974157</v>
      </c>
      <c r="BM101">
        <f t="shared" si="49"/>
        <v>0.7046870742567245</v>
      </c>
      <c r="BN101">
        <f t="shared" si="50"/>
        <v>0.66795010015325307</v>
      </c>
      <c r="BO101">
        <f t="shared" si="51"/>
        <v>0.6018962885135114</v>
      </c>
      <c r="BP101">
        <f t="shared" si="52"/>
        <v>0.52061211542964125</v>
      </c>
      <c r="BQ101">
        <f t="shared" si="53"/>
        <v>0.28878265080604021</v>
      </c>
      <c r="BR101">
        <f t="shared" si="54"/>
        <v>0.37300947311888877</v>
      </c>
      <c r="BS101">
        <f t="shared" si="55"/>
        <v>0.35537652160616157</v>
      </c>
      <c r="BT101" s="6">
        <f t="shared" si="69"/>
        <v>-6.446234783938383E-2</v>
      </c>
    </row>
    <row r="102" spans="2:72" x14ac:dyDescent="0.25">
      <c r="B102" t="s">
        <v>34</v>
      </c>
      <c r="D102" s="1">
        <v>19840.256069999999</v>
      </c>
      <c r="E102" s="1">
        <v>20686.638490000005</v>
      </c>
      <c r="F102" s="1">
        <v>22969.045719999998</v>
      </c>
      <c r="G102" s="1">
        <v>24624.896270000001</v>
      </c>
      <c r="H102" s="1">
        <v>24816.842139999997</v>
      </c>
      <c r="I102" s="1">
        <v>24932.688429999998</v>
      </c>
      <c r="J102" s="1">
        <v>69856.633629999997</v>
      </c>
      <c r="K102" s="1">
        <v>84043.44094</v>
      </c>
      <c r="L102" s="1">
        <v>43402.972259999995</v>
      </c>
      <c r="M102" s="1">
        <v>55385.432109999994</v>
      </c>
      <c r="N102" s="1">
        <v>66032.472149999987</v>
      </c>
      <c r="P102" t="s">
        <v>34</v>
      </c>
      <c r="R102">
        <f>Emissions!D104/D102</f>
        <v>4.8644608913670746</v>
      </c>
      <c r="S102">
        <f>Emissions!E104/E102</f>
        <v>4.4968748767510922</v>
      </c>
      <c r="T102">
        <f>Emissions!F104/F102</f>
        <v>4.2150718644953198</v>
      </c>
      <c r="U102">
        <f>Emissions!G104/G102</f>
        <v>4.1844573952553503</v>
      </c>
      <c r="V102">
        <f>Emissions!H104/H102</f>
        <v>3.9655690732427273</v>
      </c>
      <c r="W102">
        <f>Emissions!I104/I102</f>
        <v>4.0790803994584701</v>
      </c>
      <c r="X102">
        <f>Emissions!J104/J102</f>
        <v>2.1952733586272966</v>
      </c>
      <c r="Y102">
        <f>Emissions!K104/K102</f>
        <v>1.9159248778862539</v>
      </c>
      <c r="Z102">
        <f>Emissions!L104/L102</f>
        <v>3.7099053575302334</v>
      </c>
      <c r="AA102">
        <f>Emissions!M104/M102</f>
        <v>2.2968295786631949</v>
      </c>
      <c r="AB102">
        <f>Emissions!N104/N102</f>
        <v>2.081715721106252</v>
      </c>
      <c r="AD102" t="s">
        <v>34</v>
      </c>
      <c r="AF102">
        <f>Emissions!D104/(D102/R$180)</f>
        <v>3.9582135326485965</v>
      </c>
      <c r="AG102">
        <f>Emissions!E104/(E102/S$180)</f>
        <v>3.7148311306500013</v>
      </c>
      <c r="AH102">
        <f>Emissions!F104/(F102/T$180)</f>
        <v>3.471621130340468</v>
      </c>
      <c r="AI102">
        <f>Emissions!G104/(G102/U$180)</f>
        <v>3.4317186588779025</v>
      </c>
      <c r="AJ102">
        <f>Emissions!H104/(H102/V$180)</f>
        <v>3.359959898191601</v>
      </c>
      <c r="AK102">
        <f>Emissions!I104/(I102/W$180)</f>
        <v>3.5377520737804691</v>
      </c>
      <c r="AL102">
        <f>Emissions!J104/(J102/X$180)</f>
        <v>1.9345466214681313</v>
      </c>
      <c r="AM102">
        <f>Emissions!K104/(K102/Y$180)</f>
        <v>1.7372085437652625</v>
      </c>
      <c r="AN102">
        <f>Emissions!L104/(L102/Z$180)</f>
        <v>3.6007402942529207</v>
      </c>
      <c r="AO102">
        <f>Emissions!M104/(M102/AA$180)</f>
        <v>2.2576916026427742</v>
      </c>
      <c r="AP102">
        <f>Emissions!N104/(N102/AB$180)</f>
        <v>2.081715721106252</v>
      </c>
      <c r="AR102" t="s">
        <v>34</v>
      </c>
      <c r="AT102">
        <f t="shared" si="70"/>
        <v>1</v>
      </c>
      <c r="AU102">
        <f t="shared" si="71"/>
        <v>0.92443437765768977</v>
      </c>
      <c r="AV102">
        <f t="shared" si="72"/>
        <v>0.86650339238532659</v>
      </c>
      <c r="AW102">
        <f t="shared" si="73"/>
        <v>0.86020989554700256</v>
      </c>
      <c r="AX102">
        <f t="shared" si="74"/>
        <v>0.81521244836820372</v>
      </c>
      <c r="AY102">
        <f t="shared" si="75"/>
        <v>0.83854726979048921</v>
      </c>
      <c r="AZ102">
        <f t="shared" si="76"/>
        <v>0.45128810934079727</v>
      </c>
      <c r="BA102">
        <f t="shared" si="77"/>
        <v>0.39386170855776281</v>
      </c>
      <c r="BB102">
        <f t="shared" si="78"/>
        <v>0.76265498693065392</v>
      </c>
      <c r="BC102">
        <f t="shared" si="79"/>
        <v>0.47216528819038561</v>
      </c>
      <c r="BD102">
        <f t="shared" si="80"/>
        <v>0.4279437675818627</v>
      </c>
      <c r="BE102" s="6">
        <f t="shared" si="68"/>
        <v>-5.720562324181374E-2</v>
      </c>
      <c r="BG102" t="s">
        <v>34</v>
      </c>
      <c r="BI102">
        <f t="shared" si="45"/>
        <v>1</v>
      </c>
      <c r="BJ102">
        <f t="shared" si="46"/>
        <v>0.93851205853572572</v>
      </c>
      <c r="BK102">
        <f t="shared" si="47"/>
        <v>0.87706767250059636</v>
      </c>
      <c r="BL102">
        <f t="shared" si="48"/>
        <v>0.86698674302737888</v>
      </c>
      <c r="BM102">
        <f t="shared" si="49"/>
        <v>0.84885766532744877</v>
      </c>
      <c r="BN102">
        <f t="shared" si="50"/>
        <v>0.89377494281194569</v>
      </c>
      <c r="BO102">
        <f t="shared" si="51"/>
        <v>0.48874235952946427</v>
      </c>
      <c r="BP102">
        <f t="shared" si="52"/>
        <v>0.43888702047936962</v>
      </c>
      <c r="BQ102">
        <f t="shared" si="53"/>
        <v>0.90968823802780641</v>
      </c>
      <c r="BR102">
        <f t="shared" si="54"/>
        <v>0.57038145719542921</v>
      </c>
      <c r="BS102">
        <f t="shared" si="55"/>
        <v>0.52592304683302271</v>
      </c>
      <c r="BT102" s="6">
        <f t="shared" si="69"/>
        <v>-4.7407695316697737E-2</v>
      </c>
    </row>
    <row r="103" spans="2:72" x14ac:dyDescent="0.25">
      <c r="B103" t="s">
        <v>35</v>
      </c>
      <c r="D103" s="1">
        <v>29812.080629999997</v>
      </c>
      <c r="E103" s="1">
        <v>30884.122040000002</v>
      </c>
      <c r="F103" s="1">
        <v>34507.214570000004</v>
      </c>
      <c r="G103" s="1">
        <v>39354.522190000003</v>
      </c>
      <c r="H103" s="1">
        <v>48285.105860000003</v>
      </c>
      <c r="I103" s="1">
        <v>59370.929320000003</v>
      </c>
      <c r="J103" s="1">
        <v>74085.180639999991</v>
      </c>
      <c r="K103" s="1">
        <v>92394.020380000002</v>
      </c>
      <c r="L103" s="1">
        <v>115009.44272000001</v>
      </c>
      <c r="M103" s="1">
        <v>150841.89623999997</v>
      </c>
      <c r="N103" s="1">
        <v>168642.79712999999</v>
      </c>
      <c r="P103" t="s">
        <v>35</v>
      </c>
      <c r="R103">
        <f>Emissions!D105/D103</f>
        <v>3.9943109710709193</v>
      </c>
      <c r="S103">
        <f>Emissions!E105/E103</f>
        <v>4.1958146808528509</v>
      </c>
      <c r="T103">
        <f>Emissions!F105/F103</f>
        <v>4.0484952319672383</v>
      </c>
      <c r="U103">
        <f>Emissions!G105/G103</f>
        <v>3.9541884243057668</v>
      </c>
      <c r="V103">
        <f>Emissions!H105/H103</f>
        <v>3.4662753892135618</v>
      </c>
      <c r="W103">
        <f>Emissions!I105/I103</f>
        <v>4.217048943082756</v>
      </c>
      <c r="X103">
        <f>Emissions!J105/J103</f>
        <v>3.691529200100633</v>
      </c>
      <c r="Y103">
        <f>Emissions!K105/K103</f>
        <v>3.5458783734986108</v>
      </c>
      <c r="Z103">
        <f>Emissions!L105/L103</f>
        <v>2.8486179130842753</v>
      </c>
      <c r="AA103">
        <f>Emissions!M105/M103</f>
        <v>2.8907598045689662</v>
      </c>
      <c r="AB103">
        <f>Emissions!N105/N103</f>
        <v>3.0623275848229494</v>
      </c>
      <c r="AD103" t="s">
        <v>35</v>
      </c>
      <c r="AF103">
        <f>Emissions!D105/(D103/R$180)</f>
        <v>3.2501722374535205</v>
      </c>
      <c r="AG103">
        <f>Emissions!E105/(E103/S$180)</f>
        <v>3.4661277936493531</v>
      </c>
      <c r="AH103">
        <f>Emissions!F105/(F103/T$180)</f>
        <v>3.3344251403559211</v>
      </c>
      <c r="AI103">
        <f>Emissions!G105/(G103/U$180)</f>
        <v>3.242872591269637</v>
      </c>
      <c r="AJ103">
        <f>Emissions!H105/(H103/V$180)</f>
        <v>2.9369167674899259</v>
      </c>
      <c r="AK103">
        <f>Emissions!I105/(I103/W$180)</f>
        <v>3.6574110296049462</v>
      </c>
      <c r="AL103">
        <f>Emissions!J105/(J103/X$180)</f>
        <v>3.2530961641019358</v>
      </c>
      <c r="AM103">
        <f>Emissions!K105/(K103/Y$180)</f>
        <v>3.2151209458641241</v>
      </c>
      <c r="AN103">
        <f>Emissions!L105/(L103/Z$180)</f>
        <v>2.7647964878008686</v>
      </c>
      <c r="AO103">
        <f>Emissions!M105/(M103/AA$180)</f>
        <v>2.8415012574991114</v>
      </c>
      <c r="AP103">
        <f>Emissions!N105/(N103/AB$180)</f>
        <v>3.0623275848229494</v>
      </c>
      <c r="AR103" t="s">
        <v>35</v>
      </c>
      <c r="AT103">
        <f t="shared" si="70"/>
        <v>1</v>
      </c>
      <c r="AU103">
        <f t="shared" si="71"/>
        <v>1.0504476770189743</v>
      </c>
      <c r="AV103">
        <f t="shared" si="72"/>
        <v>1.0135653586535331</v>
      </c>
      <c r="AW103">
        <f t="shared" si="73"/>
        <v>0.98995507684410577</v>
      </c>
      <c r="AX103">
        <f t="shared" si="74"/>
        <v>0.86780308651937899</v>
      </c>
      <c r="AY103">
        <f t="shared" si="75"/>
        <v>1.0557638034757515</v>
      </c>
      <c r="AZ103">
        <f t="shared" si="76"/>
        <v>0.92419674553052966</v>
      </c>
      <c r="BA103">
        <f t="shared" si="77"/>
        <v>0.88773217688354422</v>
      </c>
      <c r="BB103">
        <f t="shared" si="78"/>
        <v>0.71316878773725745</v>
      </c>
      <c r="BC103">
        <f t="shared" si="79"/>
        <v>0.72371926610258919</v>
      </c>
      <c r="BD103">
        <f t="shared" si="80"/>
        <v>0.76667230143122911</v>
      </c>
      <c r="BE103" s="6">
        <f t="shared" si="68"/>
        <v>-2.333276985687709E-2</v>
      </c>
      <c r="BG103" t="s">
        <v>35</v>
      </c>
      <c r="BI103">
        <f t="shared" si="45"/>
        <v>1</v>
      </c>
      <c r="BJ103">
        <f t="shared" si="46"/>
        <v>1.0664443421512431</v>
      </c>
      <c r="BK103">
        <f t="shared" si="47"/>
        <v>1.0259225963262832</v>
      </c>
      <c r="BL103">
        <f t="shared" si="48"/>
        <v>0.99775407404574878</v>
      </c>
      <c r="BM103">
        <f t="shared" si="49"/>
        <v>0.90361880938069072</v>
      </c>
      <c r="BN103">
        <f t="shared" si="50"/>
        <v>1.1252976034496232</v>
      </c>
      <c r="BO103">
        <f t="shared" si="51"/>
        <v>1.0008996220614776</v>
      </c>
      <c r="BP103">
        <f t="shared" si="52"/>
        <v>0.98921555873701672</v>
      </c>
      <c r="BQ103">
        <f t="shared" si="53"/>
        <v>0.85066152985389498</v>
      </c>
      <c r="BR103">
        <f t="shared" si="54"/>
        <v>0.8742617467329673</v>
      </c>
      <c r="BS103">
        <f t="shared" si="55"/>
        <v>0.94220470827178515</v>
      </c>
      <c r="BT103" s="6">
        <f t="shared" si="69"/>
        <v>-5.7795291728214848E-3</v>
      </c>
    </row>
    <row r="104" spans="2:72" x14ac:dyDescent="0.25">
      <c r="B104" t="s">
        <v>36</v>
      </c>
      <c r="D104" s="1">
        <v>53214.130359999996</v>
      </c>
      <c r="E104" s="1">
        <v>60382.401149999991</v>
      </c>
      <c r="F104" s="1">
        <v>66188.078539999988</v>
      </c>
      <c r="G104" s="1">
        <v>71020.362370000032</v>
      </c>
      <c r="H104" s="1">
        <v>76089.011740000002</v>
      </c>
      <c r="I104" s="1">
        <v>90799.325260000012</v>
      </c>
      <c r="J104" s="1">
        <v>106725.69236999999</v>
      </c>
      <c r="K104" s="1">
        <v>130942.77153</v>
      </c>
      <c r="L104" s="1">
        <v>166770.30667000002</v>
      </c>
      <c r="M104" s="1">
        <v>201624.42621000003</v>
      </c>
      <c r="N104" s="1">
        <v>218229.9086</v>
      </c>
      <c r="P104" t="s">
        <v>36</v>
      </c>
      <c r="R104">
        <f>Emissions!D106/D104</f>
        <v>15.074957752206117</v>
      </c>
      <c r="S104">
        <f>Emissions!E106/E104</f>
        <v>14.285276669864444</v>
      </c>
      <c r="T104">
        <f>Emissions!F106/F104</f>
        <v>13.139245575878206</v>
      </c>
      <c r="U104">
        <f>Emissions!G106/G104</f>
        <v>12.768622594168241</v>
      </c>
      <c r="V104">
        <f>Emissions!H106/H104</f>
        <v>13.294335796628419</v>
      </c>
      <c r="W104">
        <f>Emissions!I106/I104</f>
        <v>11.862714043837228</v>
      </c>
      <c r="X104">
        <f>Emissions!J106/J104</f>
        <v>10.993270613122002</v>
      </c>
      <c r="Y104">
        <f>Emissions!K106/K104</f>
        <v>9.4533738127379721</v>
      </c>
      <c r="Z104">
        <f>Emissions!L106/L104</f>
        <v>7.4224902026381407</v>
      </c>
      <c r="AA104">
        <f>Emissions!M106/M104</f>
        <v>6.9758732381328468</v>
      </c>
      <c r="AB104">
        <f>Emissions!N106/N104</f>
        <v>6.4535443557696137</v>
      </c>
      <c r="AD104" t="s">
        <v>36</v>
      </c>
      <c r="AF104">
        <f>Emissions!D106/(D104/R$180)</f>
        <v>12.266498407826424</v>
      </c>
      <c r="AG104">
        <f>Emissions!E106/(E104/S$180)</f>
        <v>11.800948867294439</v>
      </c>
      <c r="AH104">
        <f>Emissions!F106/(F104/T$180)</f>
        <v>10.821756791900587</v>
      </c>
      <c r="AI104">
        <f>Emissions!G106/(G104/U$180)</f>
        <v>10.471685159051111</v>
      </c>
      <c r="AJ104">
        <f>Emissions!H106/(H104/V$180)</f>
        <v>11.264066852639205</v>
      </c>
      <c r="AK104">
        <f>Emissions!I106/(I104/W$180)</f>
        <v>10.288431974721888</v>
      </c>
      <c r="AL104">
        <f>Emissions!J106/(J104/X$180)</f>
        <v>9.6876293059003391</v>
      </c>
      <c r="AM104">
        <f>Emissions!K106/(K104/Y$180)</f>
        <v>8.571568720905864</v>
      </c>
      <c r="AN104">
        <f>Emissions!L106/(L104/Z$180)</f>
        <v>7.2040812313684146</v>
      </c>
      <c r="AO104">
        <f>Emissions!M106/(M104/AA$180)</f>
        <v>6.8570043581550628</v>
      </c>
      <c r="AP104">
        <f>Emissions!N106/(N104/AB$180)</f>
        <v>6.4535443557696137</v>
      </c>
      <c r="AR104" t="s">
        <v>36</v>
      </c>
      <c r="AT104">
        <f t="shared" si="70"/>
        <v>1</v>
      </c>
      <c r="AU104">
        <f t="shared" si="71"/>
        <v>0.94761636514529479</v>
      </c>
      <c r="AV104">
        <f t="shared" si="72"/>
        <v>0.87159418897577789</v>
      </c>
      <c r="AW104">
        <f t="shared" si="73"/>
        <v>0.84700884765661377</v>
      </c>
      <c r="AX104">
        <f t="shared" si="74"/>
        <v>0.88188212631527163</v>
      </c>
      <c r="AY104">
        <f t="shared" si="75"/>
        <v>0.78691524306933469</v>
      </c>
      <c r="AZ104">
        <f t="shared" si="76"/>
        <v>0.7292405586684455</v>
      </c>
      <c r="BA104">
        <f t="shared" si="77"/>
        <v>0.62709123090938912</v>
      </c>
      <c r="BB104">
        <f t="shared" si="78"/>
        <v>0.49237220592222952</v>
      </c>
      <c r="BC104">
        <f t="shared" si="79"/>
        <v>0.46274579025682344</v>
      </c>
      <c r="BD104">
        <f t="shared" si="80"/>
        <v>0.42809701107289549</v>
      </c>
      <c r="BE104" s="6">
        <f t="shared" si="68"/>
        <v>-5.7190298892710448E-2</v>
      </c>
      <c r="BG104" t="s">
        <v>36</v>
      </c>
      <c r="BI104">
        <f t="shared" si="45"/>
        <v>1</v>
      </c>
      <c r="BJ104">
        <f t="shared" si="46"/>
        <v>0.96204707121349731</v>
      </c>
      <c r="BK104">
        <f t="shared" si="47"/>
        <v>0.88222053532375266</v>
      </c>
      <c r="BL104">
        <f t="shared" si="48"/>
        <v>0.853681695533408</v>
      </c>
      <c r="BM104">
        <f t="shared" si="49"/>
        <v>0.91827891531395511</v>
      </c>
      <c r="BN104">
        <f t="shared" si="50"/>
        <v>0.83874237232668902</v>
      </c>
      <c r="BO104">
        <f t="shared" si="51"/>
        <v>0.78976322205522953</v>
      </c>
      <c r="BP104">
        <f t="shared" si="52"/>
        <v>0.69877877418032563</v>
      </c>
      <c r="BQ104">
        <f t="shared" si="53"/>
        <v>0.58729728663006042</v>
      </c>
      <c r="BR104">
        <f t="shared" si="54"/>
        <v>0.55900258820235704</v>
      </c>
      <c r="BS104">
        <f t="shared" si="55"/>
        <v>0.52611137597768265</v>
      </c>
      <c r="BT104" s="6">
        <f t="shared" si="69"/>
        <v>-4.7388862402231738E-2</v>
      </c>
    </row>
    <row r="105" spans="2:72" x14ac:dyDescent="0.25">
      <c r="B105" t="s">
        <v>37</v>
      </c>
      <c r="D105" s="1">
        <v>16680.601259999999</v>
      </c>
      <c r="E105" s="1">
        <v>24819.349249999992</v>
      </c>
      <c r="F105" s="1">
        <v>33079.192640000008</v>
      </c>
      <c r="G105" s="1">
        <v>40336.183670000006</v>
      </c>
      <c r="H105" s="1">
        <v>38010.566710000006</v>
      </c>
      <c r="I105" s="1">
        <v>40108.62745</v>
      </c>
      <c r="J105" s="1">
        <v>43871.721319999982</v>
      </c>
      <c r="K105" s="1">
        <v>49707.433299999982</v>
      </c>
      <c r="L105" s="1">
        <v>52917.11871000001</v>
      </c>
      <c r="M105" s="1">
        <v>40613.013629999994</v>
      </c>
      <c r="N105" s="1">
        <v>53381.427410000011</v>
      </c>
      <c r="P105" t="s">
        <v>37</v>
      </c>
      <c r="R105">
        <f>Emissions!D107/D105</f>
        <v>30.472134854796394</v>
      </c>
      <c r="S105">
        <f>Emissions!E107/E105</f>
        <v>28.285340723511123</v>
      </c>
      <c r="T105">
        <f>Emissions!F107/F105</f>
        <v>24.636948710450806</v>
      </c>
      <c r="U105">
        <f>Emissions!G107/G105</f>
        <v>23.097406884113678</v>
      </c>
      <c r="V105">
        <f>Emissions!H107/H105</f>
        <v>26.190462605319674</v>
      </c>
      <c r="W105">
        <f>Emissions!I107/I105</f>
        <v>24.789492733655393</v>
      </c>
      <c r="X105">
        <f>Emissions!J107/J105</f>
        <v>24.432416389919272</v>
      </c>
      <c r="Y105">
        <f>Emissions!K107/K105</f>
        <v>23.471344135791963</v>
      </c>
      <c r="Z105">
        <f>Emissions!L107/L105</f>
        <v>22.047690832999713</v>
      </c>
      <c r="AA105">
        <f>Emissions!M107/M105</f>
        <v>30.707169990974812</v>
      </c>
      <c r="AB105">
        <f>Emissions!N107/N105</f>
        <v>24.598298363218138</v>
      </c>
      <c r="AD105" t="s">
        <v>37</v>
      </c>
      <c r="AF105">
        <f>Emissions!D107/(D105/R$180)</f>
        <v>24.795186814021484</v>
      </c>
      <c r="AG105">
        <f>Emissions!E107/(E105/S$180)</f>
        <v>23.366285952046827</v>
      </c>
      <c r="AH105">
        <f>Emissions!F107/(F105/T$180)</f>
        <v>20.291504980201825</v>
      </c>
      <c r="AI105">
        <f>Emissions!G107/(G105/U$180)</f>
        <v>18.942432599692147</v>
      </c>
      <c r="AJ105">
        <f>Emissions!H107/(H105/V$180)</f>
        <v>22.190737935375896</v>
      </c>
      <c r="AK105">
        <f>Emissions!I107/(I105/W$180)</f>
        <v>21.499718254658081</v>
      </c>
      <c r="AL105">
        <f>Emissions!J107/(J105/X$180)</f>
        <v>21.530643733123107</v>
      </c>
      <c r="AM105">
        <f>Emissions!K107/(K105/Y$180)</f>
        <v>21.281951102037535</v>
      </c>
      <c r="AN105">
        <f>Emissions!L107/(L105/Z$180)</f>
        <v>21.398931004122211</v>
      </c>
      <c r="AO105">
        <f>Emissions!M107/(M105/AA$180)</f>
        <v>30.1839198143286</v>
      </c>
      <c r="AP105">
        <f>Emissions!N107/(N105/AB$180)</f>
        <v>24.598298363218138</v>
      </c>
      <c r="AR105" t="s">
        <v>37</v>
      </c>
      <c r="AT105">
        <f t="shared" si="70"/>
        <v>1</v>
      </c>
      <c r="AU105">
        <f t="shared" si="71"/>
        <v>0.92823626760298794</v>
      </c>
      <c r="AV105">
        <f t="shared" si="72"/>
        <v>0.80850747175572069</v>
      </c>
      <c r="AW105">
        <f t="shared" si="73"/>
        <v>0.75798453223496698</v>
      </c>
      <c r="AX105">
        <f t="shared" si="74"/>
        <v>0.85948893079269195</v>
      </c>
      <c r="AY105">
        <f t="shared" si="75"/>
        <v>0.8135134886932105</v>
      </c>
      <c r="AZ105">
        <f t="shared" si="76"/>
        <v>0.80179536177372701</v>
      </c>
      <c r="BA105">
        <f t="shared" si="77"/>
        <v>0.77025598132969375</v>
      </c>
      <c r="BB105">
        <f t="shared" si="78"/>
        <v>0.72353614008535239</v>
      </c>
      <c r="BC105">
        <f t="shared" si="79"/>
        <v>1.0077131168294702</v>
      </c>
      <c r="BD105">
        <f t="shared" si="80"/>
        <v>0.80723908844694225</v>
      </c>
      <c r="BE105" s="6">
        <f t="shared" si="68"/>
        <v>-1.9276091155305774E-2</v>
      </c>
      <c r="BG105" t="s">
        <v>37</v>
      </c>
      <c r="BI105">
        <f t="shared" si="45"/>
        <v>1</v>
      </c>
      <c r="BJ105">
        <f t="shared" si="46"/>
        <v>0.94237184528222129</v>
      </c>
      <c r="BK105">
        <f t="shared" si="47"/>
        <v>0.81836467425714809</v>
      </c>
      <c r="BL105">
        <f t="shared" si="48"/>
        <v>0.76395603476479357</v>
      </c>
      <c r="BM105">
        <f t="shared" si="49"/>
        <v>0.89496151417690495</v>
      </c>
      <c r="BN105">
        <f t="shared" si="50"/>
        <v>0.86709240853552105</v>
      </c>
      <c r="BO105">
        <f t="shared" si="51"/>
        <v>0.8683396456988054</v>
      </c>
      <c r="BP105">
        <f t="shared" si="52"/>
        <v>0.85830977042700718</v>
      </c>
      <c r="BQ105">
        <f t="shared" si="53"/>
        <v>0.86302761760283586</v>
      </c>
      <c r="BR105">
        <f t="shared" si="54"/>
        <v>1.217329800365119</v>
      </c>
      <c r="BS105">
        <f t="shared" si="55"/>
        <v>0.99205940845374041</v>
      </c>
      <c r="BT105" s="6">
        <f t="shared" si="69"/>
        <v>-7.9405915462595902E-4</v>
      </c>
    </row>
    <row r="106" spans="2:72" x14ac:dyDescent="0.25">
      <c r="B106" t="s">
        <v>38</v>
      </c>
      <c r="D106" s="1">
        <v>7157.2082499999997</v>
      </c>
      <c r="E106" s="1">
        <v>8109.4229899999982</v>
      </c>
      <c r="F106" s="1">
        <v>8917.7278399999996</v>
      </c>
      <c r="G106" s="1">
        <v>9006.8921000000009</v>
      </c>
      <c r="H106" s="1">
        <v>8954.8991899999983</v>
      </c>
      <c r="I106" s="1">
        <v>10166.55539</v>
      </c>
      <c r="J106" s="1">
        <v>7812.1706099999992</v>
      </c>
      <c r="K106" s="1">
        <v>10439.58244</v>
      </c>
      <c r="L106" s="1">
        <v>14421.486330000002</v>
      </c>
      <c r="M106" s="13">
        <f>AVERAGE(L106,N106)</f>
        <v>11039.174375000001</v>
      </c>
      <c r="N106" s="1">
        <v>7656.8624199999995</v>
      </c>
      <c r="P106" t="s">
        <v>38</v>
      </c>
      <c r="R106">
        <f>Emissions!D108/D106</f>
        <v>45.506493999011802</v>
      </c>
      <c r="S106">
        <f>Emissions!E108/E106</f>
        <v>35.278105262863001</v>
      </c>
      <c r="T106">
        <f>Emissions!F108/F106</f>
        <v>43.046522480115705</v>
      </c>
      <c r="U106">
        <f>Emissions!G108/G106</f>
        <v>48.281401065221509</v>
      </c>
      <c r="V106">
        <f>Emissions!H108/H106</f>
        <v>62.46923325203813</v>
      </c>
      <c r="W106">
        <f>Emissions!I108/I106</f>
        <v>64.456836464113707</v>
      </c>
      <c r="X106">
        <f>Emissions!J108/J106</f>
        <v>66.935717005846683</v>
      </c>
      <c r="Y106">
        <f>Emissions!K108/K106</f>
        <v>52.26473033090803</v>
      </c>
      <c r="Z106">
        <f>Emissions!L108/L106</f>
        <v>37.833961667242576</v>
      </c>
      <c r="AA106" s="14">
        <f>Emissions!M108/M106</f>
        <v>57.698181260468445</v>
      </c>
      <c r="AB106">
        <f>Emissions!N108/N106</f>
        <v>142.77240874898834</v>
      </c>
      <c r="AD106" t="s">
        <v>38</v>
      </c>
      <c r="AF106">
        <f>Emissions!D108/(D106/R$180)</f>
        <v>37.028650120293136</v>
      </c>
      <c r="AG106">
        <f>Emissions!E108/(E106/S$180)</f>
        <v>29.142950883150629</v>
      </c>
      <c r="AH106">
        <f>Emissions!F108/(F106/T$180)</f>
        <v>35.454014031985814</v>
      </c>
      <c r="AI106">
        <f>Emissions!G108/(G106/U$180)</f>
        <v>39.596097955294688</v>
      </c>
      <c r="AJ106">
        <f>Emissions!H108/(H106/V$180)</f>
        <v>52.929129393777188</v>
      </c>
      <c r="AK106">
        <f>Emissions!I108/(I106/W$180)</f>
        <v>55.902871367899479</v>
      </c>
      <c r="AL106">
        <f>Emissions!J108/(J106/X$180)</f>
        <v>58.985941172345775</v>
      </c>
      <c r="AM106">
        <f>Emissions!K108/(K106/Y$180)</f>
        <v>47.389507342589688</v>
      </c>
      <c r="AN106">
        <f>Emissions!L108/(L106/Z$180)</f>
        <v>36.72068614633131</v>
      </c>
      <c r="AO106">
        <f>Emissions!M108/(M106/AA$180)</f>
        <v>56.715004251790063</v>
      </c>
      <c r="AP106">
        <f>Emissions!N108/(N106/AB$180)</f>
        <v>142.77240874898834</v>
      </c>
      <c r="AR106" t="s">
        <v>38</v>
      </c>
      <c r="AT106">
        <f t="shared" si="70"/>
        <v>1</v>
      </c>
      <c r="AU106">
        <f t="shared" si="71"/>
        <v>0.77523232758008309</v>
      </c>
      <c r="AV106">
        <f t="shared" si="72"/>
        <v>0.94594240727599188</v>
      </c>
      <c r="AW106">
        <f t="shared" si="73"/>
        <v>1.0609782653497755</v>
      </c>
      <c r="AX106">
        <f t="shared" si="74"/>
        <v>1.3727542546651623</v>
      </c>
      <c r="AY106">
        <f t="shared" si="75"/>
        <v>1.4164316078824579</v>
      </c>
      <c r="AZ106">
        <f t="shared" si="76"/>
        <v>1.4709047242202449</v>
      </c>
      <c r="BA106">
        <f t="shared" si="77"/>
        <v>1.1485114702979093</v>
      </c>
      <c r="BB106">
        <f t="shared" si="78"/>
        <v>0.8313969796940226</v>
      </c>
      <c r="BC106">
        <f t="shared" si="79"/>
        <v>1.2679109329257796</v>
      </c>
      <c r="BD106">
        <f t="shared" si="80"/>
        <v>3.1374073500825777</v>
      </c>
      <c r="BE106" s="6">
        <f t="shared" si="68"/>
        <v>0.21374073500825777</v>
      </c>
      <c r="BG106" t="s">
        <v>38</v>
      </c>
      <c r="BI106">
        <f t="shared" si="45"/>
        <v>1</v>
      </c>
      <c r="BJ106">
        <f t="shared" si="46"/>
        <v>0.78703789602038887</v>
      </c>
      <c r="BK106">
        <f t="shared" si="47"/>
        <v>0.95747519601195619</v>
      </c>
      <c r="BL106">
        <f t="shared" si="48"/>
        <v>1.0693367926365345</v>
      </c>
      <c r="BM106">
        <f t="shared" si="49"/>
        <v>1.4294101789243991</v>
      </c>
      <c r="BN106">
        <f t="shared" si="50"/>
        <v>1.5097193979875205</v>
      </c>
      <c r="BO106">
        <f t="shared" si="51"/>
        <v>1.5929811370579559</v>
      </c>
      <c r="BP106">
        <f t="shared" si="52"/>
        <v>1.2798065062765656</v>
      </c>
      <c r="BQ106">
        <f t="shared" si="53"/>
        <v>0.99168308936563021</v>
      </c>
      <c r="BR106">
        <f t="shared" si="54"/>
        <v>1.5316519524082797</v>
      </c>
      <c r="BS106">
        <f t="shared" si="55"/>
        <v>3.8557281533399328</v>
      </c>
      <c r="BT106" s="6">
        <f t="shared" si="69"/>
        <v>0.28557281533399326</v>
      </c>
    </row>
    <row r="107" spans="2:72" x14ac:dyDescent="0.25">
      <c r="B107" t="s">
        <v>39</v>
      </c>
      <c r="D107" s="1">
        <v>12273.624189999999</v>
      </c>
      <c r="E107" s="1">
        <v>11974.84383</v>
      </c>
      <c r="F107" s="1">
        <v>10915.767769999999</v>
      </c>
      <c r="G107" s="1">
        <v>9069.7041800000025</v>
      </c>
      <c r="H107" s="1">
        <v>14756.283729999999</v>
      </c>
      <c r="I107" s="1">
        <v>22720.942309999995</v>
      </c>
      <c r="J107" s="1">
        <v>36923.813550000006</v>
      </c>
      <c r="K107" s="1">
        <v>44887.387590000006</v>
      </c>
      <c r="L107" s="1">
        <v>68037.828410000002</v>
      </c>
      <c r="M107" s="1">
        <v>82154.512870000006</v>
      </c>
      <c r="N107" s="1">
        <v>89232.995820000011</v>
      </c>
      <c r="P107" t="s">
        <v>39</v>
      </c>
      <c r="R107">
        <f>Emissions!D109/D107</f>
        <v>6.4106575135753365</v>
      </c>
      <c r="S107">
        <f>Emissions!E109/E107</f>
        <v>8.112250586650795</v>
      </c>
      <c r="T107">
        <f>Emissions!F109/F107</f>
        <v>8.4155144080433182</v>
      </c>
      <c r="U107">
        <f>Emissions!G109/G107</f>
        <v>9.3490307590707715</v>
      </c>
      <c r="V107">
        <f>Emissions!H109/H107</f>
        <v>11.030299179452326</v>
      </c>
      <c r="W107">
        <f>Emissions!I109/I107</f>
        <v>10.893839651157544</v>
      </c>
      <c r="X107">
        <f>Emissions!J109/J107</f>
        <v>8.2483850827466227</v>
      </c>
      <c r="Y107">
        <f>Emissions!K109/K107</f>
        <v>7.4705076097558152</v>
      </c>
      <c r="Z107">
        <f>Emissions!L109/L107</f>
        <v>4.9286048424771263</v>
      </c>
      <c r="AA107">
        <f>Emissions!M109/M107</f>
        <v>4.9606176112851514</v>
      </c>
      <c r="AB107">
        <f>Emissions!N109/N107</f>
        <v>4.6384208613259652</v>
      </c>
      <c r="AD107" t="s">
        <v>39</v>
      </c>
      <c r="AF107">
        <f>Emissions!D109/(D107/R$180)</f>
        <v>5.2163542661925186</v>
      </c>
      <c r="AG107">
        <f>Emissions!E109/(E107/S$180)</f>
        <v>6.7014630926748282</v>
      </c>
      <c r="AH107">
        <f>Emissions!F109/(F107/T$180)</f>
        <v>6.9311932467243658</v>
      </c>
      <c r="AI107">
        <f>Emissions!G109/(G107/U$180)</f>
        <v>7.6672409987266166</v>
      </c>
      <c r="AJ107">
        <f>Emissions!H109/(H107/V$180)</f>
        <v>9.345786751788868</v>
      </c>
      <c r="AK107">
        <f>Emissions!I109/(I107/W$180)</f>
        <v>9.4481353744414935</v>
      </c>
      <c r="AL107">
        <f>Emissions!J109/(J107/X$180)</f>
        <v>7.2687464782852569</v>
      </c>
      <c r="AM107">
        <f>Emissions!K109/(K107/Y$180)</f>
        <v>6.7736630990715119</v>
      </c>
      <c r="AN107">
        <f>Emissions!L109/(L107/Z$180)</f>
        <v>4.7835791861202033</v>
      </c>
      <c r="AO107">
        <f>Emissions!M109/(M107/AA$180)</f>
        <v>4.8760886871888527</v>
      </c>
      <c r="AP107">
        <f>Emissions!N109/(N107/AB$180)</f>
        <v>4.6384208613259652</v>
      </c>
      <c r="AR107" t="s">
        <v>39</v>
      </c>
      <c r="AT107">
        <f t="shared" si="70"/>
        <v>1</v>
      </c>
      <c r="AU107">
        <f t="shared" si="71"/>
        <v>1.2654319107629959</v>
      </c>
      <c r="AV107">
        <f t="shared" si="72"/>
        <v>1.3127381068513575</v>
      </c>
      <c r="AW107">
        <f t="shared" si="73"/>
        <v>1.4583575458949534</v>
      </c>
      <c r="AX107">
        <f t="shared" si="74"/>
        <v>1.7206190092193108</v>
      </c>
      <c r="AY107">
        <f t="shared" si="75"/>
        <v>1.699332654737604</v>
      </c>
      <c r="AZ107">
        <f t="shared" si="76"/>
        <v>1.2866675633941882</v>
      </c>
      <c r="BA107">
        <f t="shared" si="77"/>
        <v>1.1653262701893088</v>
      </c>
      <c r="BB107">
        <f t="shared" si="78"/>
        <v>0.76881424909070784</v>
      </c>
      <c r="BC107">
        <f t="shared" si="79"/>
        <v>0.77380792855965996</v>
      </c>
      <c r="BD107">
        <f t="shared" si="80"/>
        <v>0.72354838041239178</v>
      </c>
      <c r="BE107" s="6">
        <f t="shared" si="68"/>
        <v>-2.7645161958760822E-2</v>
      </c>
      <c r="BG107" t="s">
        <v>39</v>
      </c>
      <c r="BI107">
        <f t="shared" si="45"/>
        <v>1</v>
      </c>
      <c r="BJ107">
        <f t="shared" si="46"/>
        <v>1.284702447475123</v>
      </c>
      <c r="BK107">
        <f t="shared" si="47"/>
        <v>1.3287428140465485</v>
      </c>
      <c r="BL107">
        <f t="shared" si="48"/>
        <v>1.4698466797814003</v>
      </c>
      <c r="BM107">
        <f t="shared" si="49"/>
        <v>1.791631908967424</v>
      </c>
      <c r="BN107">
        <f t="shared" si="50"/>
        <v>1.8112526282341257</v>
      </c>
      <c r="BO107">
        <f t="shared" si="51"/>
        <v>1.3934533789996599</v>
      </c>
      <c r="BP107">
        <f t="shared" si="52"/>
        <v>1.2985435331668322</v>
      </c>
      <c r="BQ107">
        <f t="shared" si="53"/>
        <v>0.91703495238481891</v>
      </c>
      <c r="BR107">
        <f t="shared" si="54"/>
        <v>0.9347694651015277</v>
      </c>
      <c r="BS107">
        <f t="shared" si="55"/>
        <v>0.88920740897293504</v>
      </c>
      <c r="BT107" s="6">
        <f t="shared" si="69"/>
        <v>-1.1079259102706495E-2</v>
      </c>
    </row>
    <row r="108" spans="2:72" x14ac:dyDescent="0.25">
      <c r="B108" t="s">
        <v>40</v>
      </c>
      <c r="D108" s="1">
        <v>22131.898759999993</v>
      </c>
      <c r="E108" s="1">
        <v>27507.424959999997</v>
      </c>
      <c r="F108" s="1">
        <v>35429.919230000014</v>
      </c>
      <c r="G108" s="1">
        <v>43991.491699999991</v>
      </c>
      <c r="H108" s="1">
        <v>47456.549530000004</v>
      </c>
      <c r="I108" s="1">
        <v>52823.955290000013</v>
      </c>
      <c r="J108" s="1">
        <v>59746.072749999999</v>
      </c>
      <c r="K108" s="1">
        <v>69459.349649999989</v>
      </c>
      <c r="L108" s="1">
        <v>82336.549070000008</v>
      </c>
      <c r="M108" s="1">
        <v>104632.50240000001</v>
      </c>
      <c r="N108" s="1">
        <v>121795.48796999997</v>
      </c>
      <c r="P108" t="s">
        <v>40</v>
      </c>
      <c r="R108">
        <f>Emissions!D110/D108</f>
        <v>2.8680119946027673</v>
      </c>
      <c r="S108">
        <f>Emissions!E110/E108</f>
        <v>3.0725525065002737</v>
      </c>
      <c r="T108">
        <f>Emissions!F110/F108</f>
        <v>2.6372638507694575</v>
      </c>
      <c r="U108">
        <f>Emissions!G110/G108</f>
        <v>2.38438568863682</v>
      </c>
      <c r="V108">
        <f>Emissions!H110/H108</f>
        <v>2.389407546548123</v>
      </c>
      <c r="W108">
        <f>Emissions!I110/I108</f>
        <v>2.4547474961840701</v>
      </c>
      <c r="X108">
        <f>Emissions!J110/J108</f>
        <v>2.2550970469198082</v>
      </c>
      <c r="Y108">
        <f>Emissions!K110/K108</f>
        <v>2.0798762053542297</v>
      </c>
      <c r="Z108">
        <f>Emissions!L110/L108</f>
        <v>1.7545895499408573</v>
      </c>
      <c r="AA108">
        <f>Emissions!M110/M108</f>
        <v>1.6160802073769589</v>
      </c>
      <c r="AB108">
        <f>Emissions!N110/N108</f>
        <v>1.5170984750883356</v>
      </c>
      <c r="AD108" t="s">
        <v>40</v>
      </c>
      <c r="AF108">
        <f>Emissions!D110/(D108/R$180)</f>
        <v>2.3337023654526337</v>
      </c>
      <c r="AG108">
        <f>Emissions!E110/(E108/S$180)</f>
        <v>2.5382102047612047</v>
      </c>
      <c r="AH108">
        <f>Emissions!F110/(F108/T$180)</f>
        <v>2.1721055310430724</v>
      </c>
      <c r="AI108">
        <f>Emissions!G110/(G108/U$180)</f>
        <v>1.955460430051071</v>
      </c>
      <c r="AJ108">
        <f>Emissions!H110/(H108/V$180)</f>
        <v>2.0245047781435206</v>
      </c>
      <c r="AK108">
        <f>Emissions!I110/(I108/W$180)</f>
        <v>2.1289818279594384</v>
      </c>
      <c r="AL108">
        <f>Emissions!J110/(J108/X$180)</f>
        <v>1.9872652105291344</v>
      </c>
      <c r="AM108">
        <f>Emissions!K110/(K108/Y$180)</f>
        <v>1.885866588830813</v>
      </c>
      <c r="AN108">
        <f>Emissions!L110/(L108/Z$180)</f>
        <v>1.7029602330753411</v>
      </c>
      <c r="AO108">
        <f>Emissions!M110/(M108/AA$180)</f>
        <v>1.5885422006432557</v>
      </c>
      <c r="AP108">
        <f>Emissions!N110/(N108/AB$180)</f>
        <v>1.5170984750883356</v>
      </c>
      <c r="AR108" t="s">
        <v>40</v>
      </c>
      <c r="AT108">
        <f t="shared" si="70"/>
        <v>1</v>
      </c>
      <c r="AU108">
        <f t="shared" si="71"/>
        <v>1.0713178718507543</v>
      </c>
      <c r="AV108">
        <f t="shared" si="72"/>
        <v>0.91954421938696618</v>
      </c>
      <c r="AW108">
        <f t="shared" si="73"/>
        <v>0.8313722861424323</v>
      </c>
      <c r="AX108">
        <f t="shared" si="74"/>
        <v>0.83312327530173624</v>
      </c>
      <c r="AY108">
        <f t="shared" si="75"/>
        <v>0.85590558923867532</v>
      </c>
      <c r="AZ108">
        <f t="shared" si="76"/>
        <v>0.78629275301624024</v>
      </c>
      <c r="BA108">
        <f t="shared" si="77"/>
        <v>0.72519787548597825</v>
      </c>
      <c r="BB108">
        <f t="shared" si="78"/>
        <v>0.61177901391025247</v>
      </c>
      <c r="BC108">
        <f t="shared" si="79"/>
        <v>0.5634844660406636</v>
      </c>
      <c r="BD108">
        <f t="shared" si="80"/>
        <v>0.52897215142172394</v>
      </c>
      <c r="BE108" s="6">
        <f t="shared" si="68"/>
        <v>-4.7102784857827609E-2</v>
      </c>
      <c r="BG108" t="s">
        <v>40</v>
      </c>
      <c r="BI108">
        <f t="shared" ref="BI108:BI115" si="81">AF108/$AF108</f>
        <v>1</v>
      </c>
      <c r="BJ108">
        <f t="shared" ref="BJ108:BJ115" si="82">AG108/$AF108</f>
        <v>1.0876323572088875</v>
      </c>
      <c r="BK108">
        <f t="shared" ref="BK108:BK115" si="83">AH108/$AF108</f>
        <v>0.93075516535365088</v>
      </c>
      <c r="BL108">
        <f t="shared" ref="BL108:BL115" si="84">AI108/$AF108</f>
        <v>0.83792194711676493</v>
      </c>
      <c r="BM108">
        <f t="shared" ref="BM108:BM115" si="85">AJ108/$AF108</f>
        <v>0.86750770283032963</v>
      </c>
      <c r="BN108">
        <f t="shared" ref="BN108:BN115" si="86">AK108/$AF108</f>
        <v>0.91227650084097645</v>
      </c>
      <c r="BO108">
        <f t="shared" ref="BO108:BO115" si="87">AL108/$AF108</f>
        <v>0.85155041188969016</v>
      </c>
      <c r="BP108">
        <f t="shared" ref="BP108:BP115" si="88">AM108/$AF108</f>
        <v>0.80810073158795448</v>
      </c>
      <c r="BQ108">
        <f t="shared" ref="BQ108:BQ115" si="89">AN108/$AF108</f>
        <v>0.72972468909720756</v>
      </c>
      <c r="BR108">
        <f t="shared" ref="BR108:BR115" si="90">AO108/$AF108</f>
        <v>0.68069614367261</v>
      </c>
      <c r="BS108">
        <f t="shared" ref="BS108:BS115" si="91">AP108/$AF108</f>
        <v>0.65008224593974151</v>
      </c>
      <c r="BT108" s="6">
        <f t="shared" si="69"/>
        <v>-3.4991775406025848E-2</v>
      </c>
    </row>
    <row r="109" spans="2:72" x14ac:dyDescent="0.25">
      <c r="B109" t="s">
        <v>41</v>
      </c>
      <c r="D109" s="1">
        <v>59658.697410001005</v>
      </c>
      <c r="E109" s="1">
        <v>63518.193830001001</v>
      </c>
      <c r="F109" s="1">
        <v>68486.583700001007</v>
      </c>
      <c r="G109" s="1">
        <v>73380.964080001024</v>
      </c>
      <c r="H109" s="1">
        <v>74635.33838000102</v>
      </c>
      <c r="I109" s="1">
        <v>77107.325970001009</v>
      </c>
      <c r="J109" s="1">
        <v>86470.902630001015</v>
      </c>
      <c r="K109" s="1">
        <v>116803.91307000098</v>
      </c>
      <c r="L109" s="1">
        <v>181641.95321000103</v>
      </c>
      <c r="M109" s="1">
        <v>245988.15847000101</v>
      </c>
      <c r="N109" s="1">
        <v>298557.457040001</v>
      </c>
      <c r="P109" t="s">
        <v>41</v>
      </c>
      <c r="R109">
        <f>Emissions!D111/D109</f>
        <v>1.029495606990035</v>
      </c>
      <c r="S109">
        <f>Emissions!E111/E109</f>
        <v>0.95667676356341647</v>
      </c>
      <c r="T109">
        <f>Emissions!F111/F109</f>
        <v>0.91735031034430237</v>
      </c>
      <c r="U109">
        <f>Emissions!G111/G109</f>
        <v>0.88788875305200898</v>
      </c>
      <c r="V109">
        <f>Emissions!H111/H109</f>
        <v>0.85254094336903585</v>
      </c>
      <c r="W109">
        <f>Emissions!I111/I109</f>
        <v>0.84205181325611322</v>
      </c>
      <c r="X109">
        <f>Emissions!J111/J109</f>
        <v>0.71282476446518739</v>
      </c>
      <c r="Y109">
        <f>Emissions!K111/K109</f>
        <v>0.62646116169798172</v>
      </c>
      <c r="Z109">
        <f>Emissions!L111/L109</f>
        <v>0.40284259104010806</v>
      </c>
      <c r="AA109">
        <f>Emissions!M111/M109</f>
        <v>0.39498983761300871</v>
      </c>
      <c r="AB109">
        <f>Emissions!N111/N109</f>
        <v>0.38113973074246899</v>
      </c>
      <c r="AD109" t="s">
        <v>41</v>
      </c>
      <c r="AF109">
        <f>Emissions!D111/(D109/R$180)</f>
        <v>0.83770093632000364</v>
      </c>
      <c r="AG109">
        <f>Emissions!E111/(E109/S$180)</f>
        <v>0.79030275928479721</v>
      </c>
      <c r="AH109">
        <f>Emissions!F111/(F109/T$180)</f>
        <v>0.75554885508386871</v>
      </c>
      <c r="AI109">
        <f>Emissions!G111/(G109/U$180)</f>
        <v>0.72816714642890412</v>
      </c>
      <c r="AJ109">
        <f>Emissions!H111/(H109/V$180)</f>
        <v>0.72234358508955032</v>
      </c>
      <c r="AK109">
        <f>Emissions!I111/(I109/W$180)</f>
        <v>0.73030444532863359</v>
      </c>
      <c r="AL109">
        <f>Emissions!J111/(J109/X$180)</f>
        <v>0.62816447636262851</v>
      </c>
      <c r="AM109">
        <f>Emissions!K111/(K109/Y$180)</f>
        <v>0.56802523679295114</v>
      </c>
      <c r="AN109">
        <f>Emissions!L111/(L109/Z$180)</f>
        <v>0.39098882855734601</v>
      </c>
      <c r="AO109">
        <f>Emissions!M111/(M109/AA$180)</f>
        <v>0.38825921078008307</v>
      </c>
      <c r="AP109">
        <f>Emissions!N111/(N109/AB$180)</f>
        <v>0.38113973074246899</v>
      </c>
      <c r="AR109" t="s">
        <v>41</v>
      </c>
      <c r="AT109">
        <f t="shared" si="70"/>
        <v>1</v>
      </c>
      <c r="AU109">
        <f t="shared" si="71"/>
        <v>0.9292674558956876</v>
      </c>
      <c r="AV109">
        <f t="shared" si="72"/>
        <v>0.89106772687101121</v>
      </c>
      <c r="AW109">
        <f t="shared" si="73"/>
        <v>0.86245025915938978</v>
      </c>
      <c r="AX109">
        <f t="shared" si="74"/>
        <v>0.828115183377648</v>
      </c>
      <c r="AY109">
        <f t="shared" si="75"/>
        <v>0.81792657252617484</v>
      </c>
      <c r="AZ109">
        <f t="shared" si="76"/>
        <v>0.69240194870699168</v>
      </c>
      <c r="BA109">
        <f t="shared" si="77"/>
        <v>0.60851270995665896</v>
      </c>
      <c r="BB109">
        <f t="shared" si="78"/>
        <v>0.39130093251967357</v>
      </c>
      <c r="BC109">
        <f t="shared" si="79"/>
        <v>0.38367316473340912</v>
      </c>
      <c r="BD109">
        <f t="shared" si="80"/>
        <v>0.37021987092962721</v>
      </c>
      <c r="BE109" s="6">
        <f t="shared" si="68"/>
        <v>-6.2978012907037279E-2</v>
      </c>
      <c r="BG109" t="s">
        <v>41</v>
      </c>
      <c r="BI109">
        <f t="shared" si="81"/>
        <v>1</v>
      </c>
      <c r="BJ109">
        <f t="shared" si="82"/>
        <v>0.94341873694993672</v>
      </c>
      <c r="BK109">
        <f t="shared" si="83"/>
        <v>0.90193149168839815</v>
      </c>
      <c r="BL109">
        <f t="shared" si="84"/>
        <v>0.86924475652101052</v>
      </c>
      <c r="BM109">
        <f t="shared" si="85"/>
        <v>0.86229291835674093</v>
      </c>
      <c r="BN109">
        <f t="shared" si="86"/>
        <v>0.87179614306848008</v>
      </c>
      <c r="BO109">
        <f t="shared" si="87"/>
        <v>0.74986722483818291</v>
      </c>
      <c r="BP109">
        <f t="shared" si="88"/>
        <v>0.67807640192963115</v>
      </c>
      <c r="BQ109">
        <f t="shared" si="89"/>
        <v>0.46674035041067136</v>
      </c>
      <c r="BR109">
        <f t="shared" si="90"/>
        <v>0.46348188708692956</v>
      </c>
      <c r="BS109">
        <f t="shared" si="91"/>
        <v>0.45498305447383763</v>
      </c>
      <c r="BT109" s="6">
        <f t="shared" si="69"/>
        <v>-5.4501694552616241E-2</v>
      </c>
    </row>
    <row r="110" spans="2:72" x14ac:dyDescent="0.25">
      <c r="B110" t="s">
        <v>42</v>
      </c>
      <c r="D110" s="1">
        <v>17583.859939999998</v>
      </c>
      <c r="E110" s="1">
        <v>19014.320820000001</v>
      </c>
      <c r="F110" s="1">
        <v>22039.074089999998</v>
      </c>
      <c r="G110" s="1">
        <v>25362.982379999998</v>
      </c>
      <c r="H110" s="1">
        <v>27558.388620000002</v>
      </c>
      <c r="I110" s="1">
        <v>29332.514189999994</v>
      </c>
      <c r="J110" s="1">
        <v>34350.361109999991</v>
      </c>
      <c r="K110" s="1">
        <v>43583.610059999992</v>
      </c>
      <c r="L110" s="1">
        <v>60655.148410000002</v>
      </c>
      <c r="M110" s="1">
        <v>74754.848900000012</v>
      </c>
      <c r="N110" s="1">
        <v>95845.103170000017</v>
      </c>
      <c r="P110" t="s">
        <v>42</v>
      </c>
      <c r="R110">
        <f>Emissions!D112/D110</f>
        <v>3.8537756274031882</v>
      </c>
      <c r="S110">
        <f>Emissions!E112/E110</f>
        <v>3.5180059215904054</v>
      </c>
      <c r="T110">
        <f>Emissions!F112/F110</f>
        <v>3.2284989790027474</v>
      </c>
      <c r="U110">
        <f>Emissions!G112/G110</f>
        <v>3.064073816090009</v>
      </c>
      <c r="V110">
        <f>Emissions!H112/H110</f>
        <v>3.0384353072056345</v>
      </c>
      <c r="W110">
        <f>Emissions!I112/I110</f>
        <v>2.9644076685819312</v>
      </c>
      <c r="X110">
        <f>Emissions!J112/J110</f>
        <v>2.3116901976514606</v>
      </c>
      <c r="Y110">
        <f>Emissions!K112/K110</f>
        <v>1.7140204121823657</v>
      </c>
      <c r="Z110">
        <f>Emissions!L112/L110</f>
        <v>1.2316052179854304</v>
      </c>
      <c r="AA110">
        <f>Emissions!M112/M110</f>
        <v>0.90526416566034129</v>
      </c>
      <c r="AB110">
        <f>Emissions!N112/N110</f>
        <v>0.85682276288902692</v>
      </c>
      <c r="AD110" t="s">
        <v>42</v>
      </c>
      <c r="AF110">
        <f>Emissions!D112/(D110/R$180)</f>
        <v>3.1358185790433479</v>
      </c>
      <c r="AG110">
        <f>Emissions!E112/(E110/S$180)</f>
        <v>2.9061955854944861</v>
      </c>
      <c r="AH110">
        <f>Emissions!F112/(F110/T$180)</f>
        <v>2.6590591181131713</v>
      </c>
      <c r="AI110">
        <f>Emissions!G112/(G110/U$180)</f>
        <v>2.5128799970046387</v>
      </c>
      <c r="AJ110">
        <f>Emissions!H112/(H110/V$180)</f>
        <v>2.5744150705493278</v>
      </c>
      <c r="AK110">
        <f>Emissions!I112/(I110/W$180)</f>
        <v>2.5710058027904359</v>
      </c>
      <c r="AL110">
        <f>Emissions!J112/(J110/X$180)</f>
        <v>2.0371369443229677</v>
      </c>
      <c r="AM110">
        <f>Emissions!K112/(K110/Y$180)</f>
        <v>1.5541376066457859</v>
      </c>
      <c r="AN110">
        <f>Emissions!L112/(L110/Z$180)</f>
        <v>1.1953648698910648</v>
      </c>
      <c r="AO110">
        <f>Emissions!M112/(M110/AA$180)</f>
        <v>0.88983846427748903</v>
      </c>
      <c r="AP110">
        <f>Emissions!N112/(N110/AB$180)</f>
        <v>0.85682276288902692</v>
      </c>
      <c r="AR110" t="s">
        <v>42</v>
      </c>
      <c r="AT110">
        <f t="shared" si="70"/>
        <v>1</v>
      </c>
      <c r="AU110">
        <f t="shared" si="71"/>
        <v>0.91287253377565303</v>
      </c>
      <c r="AV110">
        <f t="shared" si="72"/>
        <v>0.83774959705638741</v>
      </c>
      <c r="AW110">
        <f t="shared" si="73"/>
        <v>0.79508360432355829</v>
      </c>
      <c r="AX110">
        <f t="shared" si="74"/>
        <v>0.78843077567882192</v>
      </c>
      <c r="AY110">
        <f t="shared" si="75"/>
        <v>0.76922165564149747</v>
      </c>
      <c r="AZ110">
        <f t="shared" si="76"/>
        <v>0.59985074927913229</v>
      </c>
      <c r="BA110">
        <f t="shared" si="77"/>
        <v>0.4447639348784127</v>
      </c>
      <c r="BB110">
        <f t="shared" si="78"/>
        <v>0.31958404875151747</v>
      </c>
      <c r="BC110">
        <f t="shared" si="79"/>
        <v>0.23490318409386501</v>
      </c>
      <c r="BD110">
        <f t="shared" si="80"/>
        <v>0.22233332859245486</v>
      </c>
      <c r="BE110" s="6">
        <f t="shared" si="68"/>
        <v>-7.7766667140754503E-2</v>
      </c>
      <c r="BG110" t="s">
        <v>42</v>
      </c>
      <c r="BI110">
        <f t="shared" si="81"/>
        <v>1</v>
      </c>
      <c r="BJ110">
        <f t="shared" si="82"/>
        <v>0.92677414596512997</v>
      </c>
      <c r="BK110">
        <f t="shared" si="83"/>
        <v>0.84796331518782475</v>
      </c>
      <c r="BL110">
        <f t="shared" si="84"/>
        <v>0.80134737825657287</v>
      </c>
      <c r="BM110">
        <f t="shared" si="85"/>
        <v>0.82097066703862409</v>
      </c>
      <c r="BN110">
        <f t="shared" si="86"/>
        <v>0.81988346518910515</v>
      </c>
      <c r="BO110">
        <f t="shared" si="87"/>
        <v>0.64963482196870015</v>
      </c>
      <c r="BP110">
        <f t="shared" si="88"/>
        <v>0.49560826542456121</v>
      </c>
      <c r="BQ110">
        <f t="shared" si="89"/>
        <v>0.38119707494549565</v>
      </c>
      <c r="BR110">
        <f t="shared" si="90"/>
        <v>0.28376592645514404</v>
      </c>
      <c r="BS110">
        <f t="shared" si="91"/>
        <v>0.27323735136183164</v>
      </c>
      <c r="BT110" s="6">
        <f t="shared" si="69"/>
        <v>-7.2676264863816828E-2</v>
      </c>
    </row>
    <row r="111" spans="2:72" x14ac:dyDescent="0.25">
      <c r="B111" t="s">
        <v>43</v>
      </c>
      <c r="D111" s="1">
        <v>41509.867340000994</v>
      </c>
      <c r="E111" s="1">
        <v>43150.338600000992</v>
      </c>
      <c r="F111" s="1">
        <v>51398.334250000997</v>
      </c>
      <c r="G111" s="1">
        <v>59888.200570001005</v>
      </c>
      <c r="H111" s="1">
        <v>78183.387440000966</v>
      </c>
      <c r="I111" s="1">
        <v>98201.967880001001</v>
      </c>
      <c r="J111" s="1">
        <v>129688.63801000103</v>
      </c>
      <c r="K111" s="1">
        <v>164835.78119000094</v>
      </c>
      <c r="L111" s="1">
        <v>218000.00339000096</v>
      </c>
      <c r="M111" s="1">
        <v>257402.08221000107</v>
      </c>
      <c r="N111" s="1">
        <v>314799.25556000101</v>
      </c>
      <c r="P111" t="s">
        <v>43</v>
      </c>
      <c r="R111">
        <f>Emissions!D113/D111</f>
        <v>4.0295282866818027</v>
      </c>
      <c r="S111">
        <f>Emissions!E113/E111</f>
        <v>3.7892373283569514</v>
      </c>
      <c r="T111">
        <f>Emissions!F113/F111</f>
        <v>3.542425451432345</v>
      </c>
      <c r="U111">
        <f>Emissions!G113/G111</f>
        <v>3.310427274620857</v>
      </c>
      <c r="V111">
        <f>Emissions!H113/H111</f>
        <v>2.5837491744874277</v>
      </c>
      <c r="W111">
        <f>Emissions!I113/I111</f>
        <v>2.5826585148016985</v>
      </c>
      <c r="X111">
        <f>Emissions!J113/J111</f>
        <v>2.0587484710155053</v>
      </c>
      <c r="Y111">
        <f>Emissions!K113/K111</f>
        <v>1.7856081352571764</v>
      </c>
      <c r="Z111">
        <f>Emissions!L113/L111</f>
        <v>1.3501472811804447</v>
      </c>
      <c r="AA111">
        <f>Emissions!M113/M111</f>
        <v>1.6016106607331508</v>
      </c>
      <c r="AB111">
        <f>Emissions!N113/N111</f>
        <v>1.4424905081843002</v>
      </c>
      <c r="AD111" t="s">
        <v>43</v>
      </c>
      <c r="AF111">
        <f>Emissions!D113/(D111/R$180)</f>
        <v>3.2788285795122971</v>
      </c>
      <c r="AG111">
        <f>Emissions!E113/(E111/S$180)</f>
        <v>3.1302576065828553</v>
      </c>
      <c r="AH111">
        <f>Emissions!F113/(F111/T$180)</f>
        <v>2.9176155105295845</v>
      </c>
      <c r="AI111">
        <f>Emissions!G113/(G111/U$180)</f>
        <v>2.7149171264250529</v>
      </c>
      <c r="AJ111">
        <f>Emissions!H113/(H111/V$180)</f>
        <v>2.1891671669116932</v>
      </c>
      <c r="AK111">
        <f>Emissions!I113/(I111/W$180)</f>
        <v>2.239917977056662</v>
      </c>
      <c r="AL111">
        <f>Emissions!J113/(J111/X$180)</f>
        <v>1.8142364291006268</v>
      </c>
      <c r="AM111">
        <f>Emissions!K113/(K111/Y$180)</f>
        <v>1.6190476694513101</v>
      </c>
      <c r="AN111">
        <f>Emissions!L113/(L111/Z$180)</f>
        <v>1.3104187977881152</v>
      </c>
      <c r="AO111">
        <f>Emissions!M113/(M111/AA$180)</f>
        <v>1.574319215074258</v>
      </c>
      <c r="AP111">
        <f>Emissions!N113/(N111/AB$180)</f>
        <v>1.4424905081843002</v>
      </c>
      <c r="AR111" t="s">
        <v>43</v>
      </c>
      <c r="AT111">
        <f t="shared" si="70"/>
        <v>1</v>
      </c>
      <c r="AU111">
        <f t="shared" si="71"/>
        <v>0.94036747201426796</v>
      </c>
      <c r="AV111">
        <f t="shared" si="72"/>
        <v>0.87911666066238925</v>
      </c>
      <c r="AW111">
        <f t="shared" si="73"/>
        <v>0.82154213572896784</v>
      </c>
      <c r="AX111">
        <f t="shared" si="74"/>
        <v>0.64120388061975087</v>
      </c>
      <c r="AY111">
        <f t="shared" si="75"/>
        <v>0.64093321378032597</v>
      </c>
      <c r="AZ111">
        <f t="shared" si="76"/>
        <v>0.5109155028939687</v>
      </c>
      <c r="BA111">
        <f t="shared" si="77"/>
        <v>0.44313081041244456</v>
      </c>
      <c r="BB111">
        <f t="shared" si="78"/>
        <v>0.33506335856802011</v>
      </c>
      <c r="BC111">
        <f t="shared" si="79"/>
        <v>0.39746852405198768</v>
      </c>
      <c r="BD111">
        <f t="shared" si="80"/>
        <v>0.35797999308056688</v>
      </c>
      <c r="BE111" s="6">
        <f t="shared" si="68"/>
        <v>-6.4202000691943317E-2</v>
      </c>
      <c r="BG111" t="s">
        <v>43</v>
      </c>
      <c r="BI111">
        <f t="shared" si="81"/>
        <v>1</v>
      </c>
      <c r="BJ111">
        <f t="shared" si="82"/>
        <v>0.9546877888469727</v>
      </c>
      <c r="BK111">
        <f t="shared" si="83"/>
        <v>0.88983471986314067</v>
      </c>
      <c r="BL111">
        <f t="shared" si="84"/>
        <v>0.82801435347647179</v>
      </c>
      <c r="BM111">
        <f t="shared" si="85"/>
        <v>0.66766746532303212</v>
      </c>
      <c r="BN111">
        <f t="shared" si="86"/>
        <v>0.68314580123302271</v>
      </c>
      <c r="BO111">
        <f t="shared" si="87"/>
        <v>0.5533184749080361</v>
      </c>
      <c r="BP111">
        <f t="shared" si="88"/>
        <v>0.49378844614442519</v>
      </c>
      <c r="BQ111">
        <f t="shared" si="89"/>
        <v>0.39966066112032939</v>
      </c>
      <c r="BR111">
        <f t="shared" si="90"/>
        <v>0.48014685028408133</v>
      </c>
      <c r="BS111">
        <f t="shared" si="91"/>
        <v>0.43994081215397379</v>
      </c>
      <c r="BT111" s="6">
        <f t="shared" si="69"/>
        <v>-5.6005918784602614E-2</v>
      </c>
    </row>
    <row r="112" spans="2:72" x14ac:dyDescent="0.25">
      <c r="B112" t="s">
        <v>44</v>
      </c>
      <c r="D112" s="1">
        <v>0</v>
      </c>
      <c r="E112" s="1">
        <v>0</v>
      </c>
      <c r="F112" s="1">
        <v>0</v>
      </c>
      <c r="G112" s="1">
        <v>0</v>
      </c>
      <c r="H112" s="1">
        <v>303.91331000000008</v>
      </c>
      <c r="I112" s="1">
        <v>321.92763000000002</v>
      </c>
      <c r="J112" s="1">
        <v>1048.26647</v>
      </c>
      <c r="K112" s="1">
        <v>2012.23478</v>
      </c>
      <c r="L112" s="1">
        <v>2411.6219799999994</v>
      </c>
      <c r="M112" s="1">
        <v>4005.4384600000008</v>
      </c>
      <c r="N112" s="1">
        <v>5201.8931900000007</v>
      </c>
      <c r="P112" t="s">
        <v>44</v>
      </c>
      <c r="V112">
        <f>Emissions!H114/H112</f>
        <v>653.34920808449226</v>
      </c>
      <c r="W112">
        <f>Emissions!I114/I112</f>
        <v>777.43425266347174</v>
      </c>
      <c r="X112">
        <f>Emissions!J114/J112</f>
        <v>253.95805466470529</v>
      </c>
      <c r="Y112">
        <f>Emissions!K114/K112</f>
        <v>148.61635707793087</v>
      </c>
      <c r="Z112">
        <f>Emissions!L114/L112</f>
        <v>124.00409561249386</v>
      </c>
      <c r="AA112">
        <f>Emissions!M114/M112</f>
        <v>99.007539904553781</v>
      </c>
      <c r="AB112">
        <f>Emissions!N114/N112</f>
        <v>84.371576453928085</v>
      </c>
      <c r="AD112" t="s">
        <v>44</v>
      </c>
      <c r="AJ112">
        <f>Emissions!H114/(H112/V$180)</f>
        <v>553.57178204036461</v>
      </c>
      <c r="AK112">
        <f>Emissions!I114/(I112/W$180)</f>
        <v>674.26217927778532</v>
      </c>
      <c r="AL112">
        <f>Emissions!J114/(J112/X$180)</f>
        <v>223.79613669316805</v>
      </c>
      <c r="AM112">
        <f>Emissions!K114/(K112/Y$180)</f>
        <v>134.75351160108389</v>
      </c>
      <c r="AN112">
        <f>Emissions!L114/(L112/Z$180)</f>
        <v>120.35523839388394</v>
      </c>
      <c r="AO112">
        <f>Emissions!M114/(M112/AA$180)</f>
        <v>97.320451424580185</v>
      </c>
      <c r="AP112">
        <f>Emissions!N114/(N112/AB$180)</f>
        <v>84.371576453928085</v>
      </c>
      <c r="AR112" t="s">
        <v>44</v>
      </c>
      <c r="AX112">
        <f t="shared" ref="AX112:BD112" si="92">V112/$V112</f>
        <v>1</v>
      </c>
      <c r="AY112">
        <f t="shared" si="92"/>
        <v>1.1899214739125124</v>
      </c>
      <c r="AZ112">
        <f t="shared" si="92"/>
        <v>0.38870186344798169</v>
      </c>
      <c r="BA112">
        <f t="shared" si="92"/>
        <v>0.22746848888613261</v>
      </c>
      <c r="BB112">
        <f t="shared" si="92"/>
        <v>0.18979757544369355</v>
      </c>
      <c r="BC112">
        <f t="shared" si="92"/>
        <v>0.15153847081995689</v>
      </c>
      <c r="BD112">
        <f t="shared" si="92"/>
        <v>0.12913703025873571</v>
      </c>
      <c r="BE112" s="6">
        <f t="shared" si="68"/>
        <v>1.2913703025873576E-2</v>
      </c>
      <c r="BG112" t="s">
        <v>44</v>
      </c>
      <c r="BM112">
        <f>AJ112/$AJ112</f>
        <v>1</v>
      </c>
      <c r="BN112">
        <f t="shared" ref="BN112:BS112" si="93">AK112/$AJ112</f>
        <v>1.2180212235395704</v>
      </c>
      <c r="BO112">
        <f t="shared" si="93"/>
        <v>0.40427663395033669</v>
      </c>
      <c r="BP112">
        <f t="shared" si="93"/>
        <v>0.24342554294297122</v>
      </c>
      <c r="BQ112">
        <f t="shared" si="93"/>
        <v>0.21741577569267798</v>
      </c>
      <c r="BR112">
        <f t="shared" si="93"/>
        <v>0.17580457418886988</v>
      </c>
      <c r="BS112">
        <f t="shared" si="93"/>
        <v>0.15241307304890045</v>
      </c>
      <c r="BT112" s="6">
        <f t="shared" si="69"/>
        <v>1.524130730489005E-2</v>
      </c>
    </row>
    <row r="113" spans="1:77" x14ac:dyDescent="0.25">
      <c r="B113" t="s">
        <v>45</v>
      </c>
      <c r="D113" s="1">
        <v>3647.2806699999987</v>
      </c>
      <c r="E113" s="1">
        <v>3449.4872999999984</v>
      </c>
      <c r="F113" s="1">
        <v>3993.6318099999999</v>
      </c>
      <c r="G113" s="1">
        <v>4629.715729999999</v>
      </c>
      <c r="H113" s="1">
        <v>6892.5065199999999</v>
      </c>
      <c r="I113" s="1">
        <v>9499.7107099999994</v>
      </c>
      <c r="J113" s="1">
        <v>14529.478649999999</v>
      </c>
      <c r="K113" s="1">
        <v>20477.292850000002</v>
      </c>
      <c r="L113" s="1">
        <v>25278.372450000003</v>
      </c>
      <c r="M113" s="1">
        <v>40233.196899999995</v>
      </c>
      <c r="N113" s="1">
        <v>46609.953820000002</v>
      </c>
      <c r="P113" t="s">
        <v>45</v>
      </c>
      <c r="R113">
        <f>Emissions!D115/D113</f>
        <v>67.224307432575827</v>
      </c>
      <c r="S113">
        <f>Emissions!E115/E113</f>
        <v>68.700621360713996</v>
      </c>
      <c r="T113">
        <f>Emissions!F115/F113</f>
        <v>59.990934654807525</v>
      </c>
      <c r="U113">
        <f>Emissions!G115/G113</f>
        <v>52.527705105511046</v>
      </c>
      <c r="V113">
        <f>Emissions!H115/H113</f>
        <v>35.909020893337342</v>
      </c>
      <c r="W113">
        <f>Emissions!I115/I113</f>
        <v>26.218760616606787</v>
      </c>
      <c r="X113">
        <f>Emissions!J115/J113</f>
        <v>17.798385071404613</v>
      </c>
      <c r="Y113">
        <f>Emissions!K115/K113</f>
        <v>13.802907538394358</v>
      </c>
      <c r="Z113">
        <f>Emissions!L115/L113</f>
        <v>11.181344068105693</v>
      </c>
      <c r="AA113">
        <f>Emissions!M115/M113</f>
        <v>9.3529820835426651</v>
      </c>
      <c r="AB113">
        <f>Emissions!N115/N113</f>
        <v>9.0378676216553284</v>
      </c>
      <c r="AD113" t="s">
        <v>45</v>
      </c>
      <c r="AF113">
        <f>Emissions!D115/(D113/R$180)</f>
        <v>54.700442524838898</v>
      </c>
      <c r="AG113">
        <f>Emissions!E115/(E113/S$180)</f>
        <v>56.753014909359479</v>
      </c>
      <c r="AH113">
        <f>Emissions!F115/(F113/T$180)</f>
        <v>49.409785425198251</v>
      </c>
      <c r="AI113">
        <f>Emissions!G115/(G113/U$180)</f>
        <v>43.078537715071704</v>
      </c>
      <c r="AJ113">
        <f>Emissions!H115/(H113/V$180)</f>
        <v>30.425108718703388</v>
      </c>
      <c r="AK113">
        <f>Emissions!I115/(I113/W$180)</f>
        <v>22.739310251317523</v>
      </c>
      <c r="AL113">
        <f>Emissions!J115/(J113/X$180)</f>
        <v>15.684518546248292</v>
      </c>
      <c r="AM113">
        <f>Emissions!K115/(K113/Y$180)</f>
        <v>12.515380525229652</v>
      </c>
      <c r="AN113">
        <f>Emissions!L115/(L113/Z$180)</f>
        <v>10.85232970922384</v>
      </c>
      <c r="AO113">
        <f>Emissions!M115/(M113/AA$180)</f>
        <v>9.1936072688390986</v>
      </c>
      <c r="AP113">
        <f>Emissions!N115/(N113/AB$180)</f>
        <v>9.0378676216553284</v>
      </c>
      <c r="AR113" t="s">
        <v>45</v>
      </c>
      <c r="AT113">
        <f t="shared" ref="AT113:BD115" si="94">R113/$R113</f>
        <v>1</v>
      </c>
      <c r="AU113">
        <f t="shared" si="94"/>
        <v>1.0219610135756159</v>
      </c>
      <c r="AV113">
        <f t="shared" si="94"/>
        <v>0.89239944517058534</v>
      </c>
      <c r="AW113">
        <f t="shared" si="94"/>
        <v>0.78137963947333966</v>
      </c>
      <c r="AX113">
        <f t="shared" si="94"/>
        <v>0.53416721220003827</v>
      </c>
      <c r="AY113">
        <f t="shared" si="94"/>
        <v>0.39001905141088289</v>
      </c>
      <c r="AZ113">
        <f t="shared" si="94"/>
        <v>0.26476115189815702</v>
      </c>
      <c r="BA113">
        <f t="shared" si="94"/>
        <v>0.20532613968895555</v>
      </c>
      <c r="BB113">
        <f t="shared" si="94"/>
        <v>0.16632888452321029</v>
      </c>
      <c r="BC113">
        <f t="shared" si="94"/>
        <v>0.13913095486961252</v>
      </c>
      <c r="BD113">
        <f t="shared" si="94"/>
        <v>0.1344434471224574</v>
      </c>
      <c r="BE113" s="6">
        <f t="shared" si="68"/>
        <v>-8.655565528775426E-2</v>
      </c>
      <c r="BG113" t="s">
        <v>45</v>
      </c>
      <c r="BI113">
        <f t="shared" si="81"/>
        <v>1</v>
      </c>
      <c r="BJ113">
        <f t="shared" si="82"/>
        <v>1.0375238716503716</v>
      </c>
      <c r="BK113">
        <f t="shared" si="83"/>
        <v>0.90327944609884614</v>
      </c>
      <c r="BL113">
        <f t="shared" si="84"/>
        <v>0.78753545175635808</v>
      </c>
      <c r="BM113">
        <f t="shared" si="85"/>
        <v>0.55621320988194323</v>
      </c>
      <c r="BN113">
        <f t="shared" si="86"/>
        <v>0.41570614791629595</v>
      </c>
      <c r="BO113">
        <f t="shared" si="87"/>
        <v>0.28673476524666353</v>
      </c>
      <c r="BP113">
        <f t="shared" si="88"/>
        <v>0.22879852424496472</v>
      </c>
      <c r="BQ113">
        <f t="shared" si="89"/>
        <v>0.19839564742636059</v>
      </c>
      <c r="BR113">
        <f t="shared" si="90"/>
        <v>0.16807189932082137</v>
      </c>
      <c r="BS113">
        <f t="shared" si="91"/>
        <v>0.1652247624423025</v>
      </c>
      <c r="BT113" s="6">
        <f t="shared" si="69"/>
        <v>-8.347752375576975E-2</v>
      </c>
    </row>
    <row r="114" spans="1:77" x14ac:dyDescent="0.25">
      <c r="B114" t="s">
        <v>46</v>
      </c>
      <c r="D114" s="1">
        <v>2008.19318</v>
      </c>
      <c r="E114" s="1">
        <v>2136.9323799999997</v>
      </c>
      <c r="F114" s="1">
        <v>2667.7621899999999</v>
      </c>
      <c r="G114" s="1">
        <v>3336.2612400000007</v>
      </c>
      <c r="H114" s="1">
        <v>4987.0516899999993</v>
      </c>
      <c r="I114" s="1">
        <v>6992.0237099999995</v>
      </c>
      <c r="J114" s="1">
        <v>10909.280279999997</v>
      </c>
      <c r="K114" s="1">
        <v>15905.208969999996</v>
      </c>
      <c r="L114" s="1">
        <v>19958.93953</v>
      </c>
      <c r="M114" s="1">
        <v>31541.841889999996</v>
      </c>
      <c r="N114" s="1">
        <v>35709.076410000001</v>
      </c>
      <c r="P114" t="s">
        <v>46</v>
      </c>
      <c r="R114">
        <f>Emissions!D116/D114</f>
        <v>36.548749517067641</v>
      </c>
      <c r="S114">
        <f>Emissions!E116/E114</f>
        <v>30.906359560191763</v>
      </c>
      <c r="T114">
        <f>Emissions!F116/F114</f>
        <v>24.234637530194725</v>
      </c>
      <c r="U114">
        <f>Emissions!G116/G114</f>
        <v>17.890417970107436</v>
      </c>
      <c r="V114">
        <f>Emissions!H116/H114</f>
        <v>14.898197546797567</v>
      </c>
      <c r="W114">
        <f>Emissions!I116/I114</f>
        <v>13.789800780432941</v>
      </c>
      <c r="X114">
        <f>Emissions!J116/J114</f>
        <v>11.149093815590415</v>
      </c>
      <c r="Y114">
        <f>Emissions!K116/K114</f>
        <v>10.063705999732749</v>
      </c>
      <c r="Z114">
        <f>Emissions!L116/L114</f>
        <v>8.0197320452722511</v>
      </c>
      <c r="AA114">
        <f>Emissions!M116/M114</f>
        <v>9.3459812447602886</v>
      </c>
      <c r="AB114">
        <f>Emissions!N116/N114</f>
        <v>9.4065681115086566</v>
      </c>
      <c r="AD114" t="s">
        <v>46</v>
      </c>
      <c r="AF114">
        <f>Emissions!D116/(D114/R$180)</f>
        <v>29.739730295001831</v>
      </c>
      <c r="AG114">
        <f>Emissions!E116/(E114/S$180)</f>
        <v>25.531487927947886</v>
      </c>
      <c r="AH114">
        <f>Emissions!F116/(F114/T$180)</f>
        <v>19.960153098371819</v>
      </c>
      <c r="AI114">
        <f>Emissions!G116/(G114/U$180)</f>
        <v>14.672124809480989</v>
      </c>
      <c r="AJ114">
        <f>Emissions!H116/(H114/V$180)</f>
        <v>12.622991905583779</v>
      </c>
      <c r="AK114">
        <f>Emissions!I116/(I114/W$180)</f>
        <v>11.959778070192671</v>
      </c>
      <c r="AL114">
        <f>Emissions!J116/(J114/X$180)</f>
        <v>9.8249458039560089</v>
      </c>
      <c r="AM114">
        <f>Emissions!K116/(K114/Y$180)</f>
        <v>9.1249694841717037</v>
      </c>
      <c r="AN114">
        <f>Emissions!L116/(L114/Z$180)</f>
        <v>7.783749055999432</v>
      </c>
      <c r="AO114">
        <f>Emissions!M116/(M114/AA$180)</f>
        <v>9.1867257243495732</v>
      </c>
      <c r="AP114">
        <f>Emissions!N116/(N114/AB$180)</f>
        <v>9.4065681115086566</v>
      </c>
      <c r="AR114" t="s">
        <v>46</v>
      </c>
      <c r="AT114">
        <f t="shared" si="94"/>
        <v>1</v>
      </c>
      <c r="AU114">
        <f t="shared" si="94"/>
        <v>0.84562016398834716</v>
      </c>
      <c r="AV114">
        <f t="shared" si="94"/>
        <v>0.66307706420646662</v>
      </c>
      <c r="AW114">
        <f t="shared" si="94"/>
        <v>0.48949466689011933</v>
      </c>
      <c r="AX114">
        <f t="shared" si="94"/>
        <v>0.40762537005104277</v>
      </c>
      <c r="AY114">
        <f t="shared" si="94"/>
        <v>0.3772988395675026</v>
      </c>
      <c r="AZ114">
        <f t="shared" si="94"/>
        <v>0.30504720306187161</v>
      </c>
      <c r="BA114">
        <f t="shared" si="94"/>
        <v>0.27535021396650439</v>
      </c>
      <c r="BB114">
        <f t="shared" si="94"/>
        <v>0.21942562060918591</v>
      </c>
      <c r="BC114">
        <f t="shared" si="94"/>
        <v>0.25571274990942922</v>
      </c>
      <c r="BD114">
        <f t="shared" si="94"/>
        <v>0.25737045003731113</v>
      </c>
      <c r="BE114" s="6">
        <f t="shared" si="68"/>
        <v>-7.4262954996268893E-2</v>
      </c>
      <c r="BG114" t="s">
        <v>46</v>
      </c>
      <c r="BI114">
        <f t="shared" si="81"/>
        <v>1</v>
      </c>
      <c r="BJ114">
        <f t="shared" si="82"/>
        <v>0.85849762841456578</v>
      </c>
      <c r="BK114">
        <f t="shared" si="83"/>
        <v>0.67116120087095732</v>
      </c>
      <c r="BL114">
        <f t="shared" si="84"/>
        <v>0.49335097070287959</v>
      </c>
      <c r="BM114">
        <f t="shared" si="85"/>
        <v>0.42444876871345555</v>
      </c>
      <c r="BN114">
        <f t="shared" si="86"/>
        <v>0.40214816851256635</v>
      </c>
      <c r="BO114">
        <f t="shared" si="87"/>
        <v>0.33036432094366458</v>
      </c>
      <c r="BP114">
        <f t="shared" si="88"/>
        <v>0.30682758026575918</v>
      </c>
      <c r="BQ114">
        <f t="shared" si="89"/>
        <v>0.2617289726163925</v>
      </c>
      <c r="BR114">
        <f t="shared" si="90"/>
        <v>0.30890413709950587</v>
      </c>
      <c r="BS114">
        <f t="shared" si="91"/>
        <v>0.31629634896485792</v>
      </c>
      <c r="BT114" s="6">
        <f t="shared" si="69"/>
        <v>-6.8370365103514213E-2</v>
      </c>
    </row>
    <row r="115" spans="1:77" x14ac:dyDescent="0.25">
      <c r="B115" t="s">
        <v>47</v>
      </c>
      <c r="D115" s="1">
        <v>13776.584470002002</v>
      </c>
      <c r="E115" s="1">
        <v>14982.399880001994</v>
      </c>
      <c r="F115" s="1">
        <v>18866.766910001996</v>
      </c>
      <c r="G115" s="1">
        <v>22430.794710001996</v>
      </c>
      <c r="H115" s="1">
        <v>30087.477650001998</v>
      </c>
      <c r="I115" s="1">
        <v>39270.778140001996</v>
      </c>
      <c r="J115" s="1">
        <v>53923.677890001985</v>
      </c>
      <c r="K115" s="1">
        <v>70216.769760001989</v>
      </c>
      <c r="L115" s="1">
        <v>97482.899610001972</v>
      </c>
      <c r="M115" s="1">
        <v>131211.303460002</v>
      </c>
      <c r="N115" s="1">
        <v>150081.922340002</v>
      </c>
      <c r="P115" t="s">
        <v>47</v>
      </c>
      <c r="R115">
        <f>Emissions!D117/D115</f>
        <v>17.7155906436099</v>
      </c>
      <c r="S115">
        <f>Emissions!E117/E115</f>
        <v>15.256595846348782</v>
      </c>
      <c r="T115">
        <f>Emissions!F117/F115</f>
        <v>12.36207129259523</v>
      </c>
      <c r="U115">
        <f>Emissions!G117/G115</f>
        <v>10.780035466047002</v>
      </c>
      <c r="V115">
        <f>Emissions!H117/H115</f>
        <v>8.565947250391293</v>
      </c>
      <c r="W115">
        <f>Emissions!I117/I115</f>
        <v>7.6051716616428617</v>
      </c>
      <c r="X115">
        <f>Emissions!J117/J115</f>
        <v>5.8841167219970245</v>
      </c>
      <c r="Y115">
        <f>Emissions!K117/K115</f>
        <v>4.9714560579194282</v>
      </c>
      <c r="Z115">
        <f>Emissions!L117/L115</f>
        <v>3.5809314945231607</v>
      </c>
      <c r="AA115">
        <f>Emissions!M117/M115</f>
        <v>3.5951001437106815</v>
      </c>
      <c r="AB115">
        <f>Emissions!N117/N115</f>
        <v>3.4241202292935866</v>
      </c>
      <c r="AD115" t="s">
        <v>47</v>
      </c>
      <c r="AF115">
        <f>Emissions!D117/(D115/R$180)</f>
        <v>14.415182317293326</v>
      </c>
      <c r="AG115">
        <f>Emissions!E117/(E115/S$180)</f>
        <v>12.60334760274875</v>
      </c>
      <c r="AH115">
        <f>Emissions!F117/(F115/T$180)</f>
        <v>10.181659837319852</v>
      </c>
      <c r="AI115">
        <f>Emissions!G117/(G115/U$180)</f>
        <v>8.8408233990255596</v>
      </c>
      <c r="AJ115">
        <f>Emissions!H117/(H115/V$180)</f>
        <v>7.2577828603561159</v>
      </c>
      <c r="AK115">
        <f>Emissions!I117/(I115/W$180)</f>
        <v>6.5959013264375397</v>
      </c>
      <c r="AL115">
        <f>Emissions!J117/(J115/X$180)</f>
        <v>5.1852759384741605</v>
      </c>
      <c r="AM115">
        <f>Emissions!K117/(K115/Y$180)</f>
        <v>4.5077215909944135</v>
      </c>
      <c r="AN115">
        <f>Emissions!L117/(L115/Z$180)</f>
        <v>3.4755615253410945</v>
      </c>
      <c r="AO115">
        <f>Emissions!M117/(M115/AA$180)</f>
        <v>3.5338396372618517</v>
      </c>
      <c r="AP115">
        <f>Emissions!N117/(N115/AB$180)</f>
        <v>3.4241202292935866</v>
      </c>
      <c r="AR115" t="s">
        <v>47</v>
      </c>
      <c r="AT115">
        <f t="shared" si="94"/>
        <v>1</v>
      </c>
      <c r="AU115">
        <f t="shared" si="94"/>
        <v>0.86119600262110996</v>
      </c>
      <c r="AV115">
        <f t="shared" si="94"/>
        <v>0.69780745905044317</v>
      </c>
      <c r="AW115">
        <f t="shared" si="94"/>
        <v>0.60850556342785067</v>
      </c>
      <c r="AX115">
        <f t="shared" si="94"/>
        <v>0.48352591921517851</v>
      </c>
      <c r="AY115">
        <f t="shared" si="94"/>
        <v>0.42929258271081605</v>
      </c>
      <c r="AZ115">
        <f t="shared" si="94"/>
        <v>0.33214341200187159</v>
      </c>
      <c r="BA115">
        <f t="shared" si="94"/>
        <v>0.28062604052733947</v>
      </c>
      <c r="BB115">
        <f t="shared" si="94"/>
        <v>0.20213446825239328</v>
      </c>
      <c r="BC115">
        <f t="shared" si="94"/>
        <v>0.202934252435295</v>
      </c>
      <c r="BD115">
        <f t="shared" si="94"/>
        <v>0.19328287146489714</v>
      </c>
      <c r="BE115" s="6">
        <f t="shared" si="68"/>
        <v>-8.0671712853510283E-2</v>
      </c>
      <c r="BG115" t="s">
        <v>47</v>
      </c>
      <c r="BI115">
        <f t="shared" si="81"/>
        <v>1</v>
      </c>
      <c r="BJ115">
        <f t="shared" si="82"/>
        <v>0.87431066255950229</v>
      </c>
      <c r="BK115">
        <f t="shared" si="83"/>
        <v>0.70631502350860431</v>
      </c>
      <c r="BL115">
        <f t="shared" si="84"/>
        <v>0.6132994508449312</v>
      </c>
      <c r="BM115">
        <f t="shared" si="85"/>
        <v>0.50348186381584925</v>
      </c>
      <c r="BN115">
        <f t="shared" si="86"/>
        <v>0.45756627847326614</v>
      </c>
      <c r="BO115">
        <f t="shared" si="87"/>
        <v>0.3597093553408332</v>
      </c>
      <c r="BP115">
        <f t="shared" si="88"/>
        <v>0.31270652647845304</v>
      </c>
      <c r="BQ115">
        <f t="shared" si="89"/>
        <v>0.24110423641132867</v>
      </c>
      <c r="BR115">
        <f t="shared" si="90"/>
        <v>0.24514706505116093</v>
      </c>
      <c r="BS115">
        <f t="shared" si="91"/>
        <v>0.23753568660632232</v>
      </c>
      <c r="BT115" s="6">
        <f t="shared" si="69"/>
        <v>-7.624643133936776E-2</v>
      </c>
    </row>
    <row r="116" spans="1:77" x14ac:dyDescent="0.25">
      <c r="B116" t="s">
        <v>48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P116" t="s">
        <v>48</v>
      </c>
      <c r="AD116" t="s">
        <v>48</v>
      </c>
      <c r="AR116" t="s">
        <v>48</v>
      </c>
      <c r="BG116" t="s">
        <v>48</v>
      </c>
    </row>
    <row r="118" spans="1:77" x14ac:dyDescent="0.25">
      <c r="A118" t="s">
        <v>51</v>
      </c>
      <c r="C118" t="s">
        <v>57</v>
      </c>
      <c r="D118" t="s">
        <v>58</v>
      </c>
      <c r="F118">
        <v>147</v>
      </c>
    </row>
    <row r="120" spans="1:77" x14ac:dyDescent="0.25">
      <c r="B120" s="11" t="s">
        <v>59</v>
      </c>
      <c r="D120">
        <v>1999</v>
      </c>
      <c r="E120">
        <v>2000</v>
      </c>
      <c r="F120">
        <v>2001</v>
      </c>
      <c r="G120">
        <v>2002</v>
      </c>
      <c r="H120">
        <v>2003</v>
      </c>
      <c r="I120">
        <v>2004</v>
      </c>
      <c r="J120">
        <v>2005</v>
      </c>
      <c r="K120">
        <v>2006</v>
      </c>
      <c r="L120">
        <v>2007</v>
      </c>
      <c r="M120">
        <v>2008</v>
      </c>
      <c r="N120">
        <v>2009</v>
      </c>
      <c r="P120" t="s">
        <v>65</v>
      </c>
      <c r="R120">
        <v>1999</v>
      </c>
      <c r="S120">
        <v>2000</v>
      </c>
      <c r="T120">
        <v>2001</v>
      </c>
      <c r="U120">
        <v>2002</v>
      </c>
      <c r="V120">
        <v>2003</v>
      </c>
      <c r="W120">
        <v>2004</v>
      </c>
      <c r="X120">
        <v>2005</v>
      </c>
      <c r="Y120">
        <v>2006</v>
      </c>
      <c r="Z120">
        <v>2007</v>
      </c>
      <c r="AA120">
        <v>2008</v>
      </c>
      <c r="AB120">
        <v>2009</v>
      </c>
      <c r="AD120" t="s">
        <v>66</v>
      </c>
      <c r="AF120">
        <v>1999</v>
      </c>
      <c r="AG120">
        <v>2000</v>
      </c>
      <c r="AH120">
        <v>2001</v>
      </c>
      <c r="AI120">
        <v>2002</v>
      </c>
      <c r="AJ120">
        <v>2003</v>
      </c>
      <c r="AK120">
        <v>2004</v>
      </c>
      <c r="AL120">
        <v>2005</v>
      </c>
      <c r="AM120">
        <v>2006</v>
      </c>
      <c r="AN120">
        <v>2007</v>
      </c>
      <c r="AO120">
        <v>2008</v>
      </c>
      <c r="AP120">
        <v>2009</v>
      </c>
      <c r="AR120" t="s">
        <v>64</v>
      </c>
      <c r="AT120">
        <v>1999</v>
      </c>
      <c r="AU120">
        <v>2000</v>
      </c>
      <c r="AV120">
        <v>2001</v>
      </c>
      <c r="AW120">
        <v>2002</v>
      </c>
      <c r="AX120">
        <v>2003</v>
      </c>
      <c r="AY120">
        <v>2004</v>
      </c>
      <c r="AZ120">
        <v>2005</v>
      </c>
      <c r="BA120">
        <v>2006</v>
      </c>
      <c r="BB120">
        <v>2007</v>
      </c>
      <c r="BC120">
        <v>2008</v>
      </c>
      <c r="BD120">
        <v>2009</v>
      </c>
      <c r="BG120" s="11" t="s">
        <v>68</v>
      </c>
      <c r="BI120">
        <v>1999</v>
      </c>
      <c r="BJ120">
        <v>2000</v>
      </c>
      <c r="BK120">
        <v>2001</v>
      </c>
      <c r="BL120">
        <v>2002</v>
      </c>
      <c r="BM120">
        <v>2003</v>
      </c>
      <c r="BN120">
        <v>2004</v>
      </c>
      <c r="BO120">
        <v>2005</v>
      </c>
      <c r="BP120">
        <v>2006</v>
      </c>
      <c r="BQ120">
        <v>2007</v>
      </c>
      <c r="BR120">
        <v>2008</v>
      </c>
      <c r="BS120">
        <v>2009</v>
      </c>
    </row>
    <row r="121" spans="1:77" x14ac:dyDescent="0.25">
      <c r="B121" t="s">
        <v>15</v>
      </c>
      <c r="D121" s="1">
        <v>28631.271282624966</v>
      </c>
      <c r="E121" s="1">
        <v>32066.430393427268</v>
      </c>
      <c r="F121" s="1">
        <v>27977.066878754533</v>
      </c>
      <c r="G121" s="1">
        <v>29374.230649539819</v>
      </c>
      <c r="H121" s="1">
        <v>36062.371361332152</v>
      </c>
      <c r="I121" s="1">
        <v>42434.206368747211</v>
      </c>
      <c r="J121" s="1">
        <v>50351.231037780046</v>
      </c>
      <c r="K121" s="1">
        <v>56327.609214464137</v>
      </c>
      <c r="L121" s="1">
        <v>71277.597690931012</v>
      </c>
      <c r="M121" s="1">
        <v>89699.274562295934</v>
      </c>
      <c r="N121" s="1">
        <v>91043.306624564095</v>
      </c>
      <c r="P121" t="s">
        <v>15</v>
      </c>
      <c r="R121">
        <f>Emissions!D124/Country!D121</f>
        <v>16.004581214561838</v>
      </c>
      <c r="S121">
        <f>Emissions!E124/Country!E121</f>
        <v>13.742511122737731</v>
      </c>
      <c r="T121">
        <f>Emissions!F124/Country!F121</f>
        <v>16.100939935829089</v>
      </c>
      <c r="U121">
        <f>Emissions!G124/Country!G121</f>
        <v>15.498565746926605</v>
      </c>
      <c r="V121">
        <f>Emissions!H124/Country!H121</f>
        <v>13.08643893295719</v>
      </c>
      <c r="W121">
        <f>Emissions!I124/Country!I121</f>
        <v>11.492771832008373</v>
      </c>
      <c r="X121">
        <f>Emissions!J124/Country!J121</f>
        <v>9.6624770109859455</v>
      </c>
      <c r="Y121">
        <f>Emissions!K124/Country!K121</f>
        <v>8.6282017211616591</v>
      </c>
      <c r="Z121">
        <f>Emissions!L124/Country!L121</f>
        <v>6.818495439205825</v>
      </c>
      <c r="AA121">
        <f>Emissions!M124/Country!M121</f>
        <v>6.0996878618958359</v>
      </c>
      <c r="AB121">
        <f>Emissions!N124/Country!N121</f>
        <v>5.7937549177331515</v>
      </c>
      <c r="AD121" t="s">
        <v>15</v>
      </c>
      <c r="AF121">
        <f>Emissions!D124/(Country!D121/R$181)</f>
        <v>8.0036695106037818</v>
      </c>
      <c r="AG121">
        <f>Emissions!E124/(Country!E121/S$181)</f>
        <v>7.3091620015917806</v>
      </c>
      <c r="AH121">
        <f>Emissions!F124/(Country!F121/T$181)</f>
        <v>9.2752152342921956</v>
      </c>
      <c r="AI121">
        <f>Emissions!G124/(Country!G121/U$181)</f>
        <v>10.207165344599337</v>
      </c>
      <c r="AJ121">
        <f>Emissions!H124/(Country!H121/V$181)</f>
        <v>9.5023850366904234</v>
      </c>
      <c r="AK121">
        <f>Emissions!I124/(Country!I121/W$181)</f>
        <v>9.0314868612961003</v>
      </c>
      <c r="AL121">
        <f>Emissions!J124/(Country!J121/X$181)</f>
        <v>8.0512849721250053</v>
      </c>
      <c r="AM121">
        <f>Emissions!K124/(Country!K121/Y$181)</f>
        <v>7.4226166938927429</v>
      </c>
      <c r="AN121">
        <f>Emissions!L124/(Country!L121/Z$181)</f>
        <v>6.1394069931927842</v>
      </c>
      <c r="AO121">
        <f>Emissions!M124/(Country!M121/AA$181)</f>
        <v>5.8366693212908869</v>
      </c>
      <c r="AP121">
        <f>Emissions!N124/(Country!N121/AB$181)</f>
        <v>5.7937549177331515</v>
      </c>
      <c r="AR121" t="s">
        <v>15</v>
      </c>
      <c r="AT121">
        <f t="shared" ref="AT121:AT154" si="95">R121/$R121</f>
        <v>1</v>
      </c>
      <c r="AU121">
        <f t="shared" ref="AU121:AU154" si="96">S121/$R121</f>
        <v>0.85866108825353382</v>
      </c>
      <c r="AV121">
        <f t="shared" ref="AV121:AV154" si="97">T121/$R121</f>
        <v>1.0060206961978848</v>
      </c>
      <c r="AW121">
        <f t="shared" ref="AW121:AW154" si="98">U121/$R121</f>
        <v>0.96838308601446987</v>
      </c>
      <c r="AX121">
        <f t="shared" ref="AX121:AX154" si="99">V121/$R121</f>
        <v>0.81766831368573623</v>
      </c>
      <c r="AY121">
        <f t="shared" ref="AY121:AY154" si="100">W121/$R121</f>
        <v>0.71809263097441278</v>
      </c>
      <c r="AZ121">
        <f t="shared" ref="AZ121:AZ154" si="101">X121/$R121</f>
        <v>0.60373194908683381</v>
      </c>
      <c r="BA121">
        <f t="shared" ref="BA121:BA154" si="102">Y121/$R121</f>
        <v>0.53910824691315584</v>
      </c>
      <c r="BB121">
        <f t="shared" ref="BB121:BB154" si="103">Z121/$R121</f>
        <v>0.42603398038319096</v>
      </c>
      <c r="BC121">
        <f t="shared" ref="BC121:BC154" si="104">AA121/$R121</f>
        <v>0.38112136644637773</v>
      </c>
      <c r="BD121">
        <f t="shared" ref="BD121:BD154" si="105">AB121/$R121</f>
        <v>0.36200603065212844</v>
      </c>
      <c r="BE121" s="6">
        <f>AVERAGE(AU121-AT121,AV121-AU121,AW121-AV121,AX121-AW121,AY121-AX121,AZ121-AY121,BA121-AZ121,BB121-BA121,BC121-BB121,BD121-BC121)</f>
        <v>-6.3799396934787159E-2</v>
      </c>
      <c r="BG121" t="s">
        <v>15</v>
      </c>
      <c r="BI121">
        <f t="shared" ref="BI121" si="106">AF121/$AF121</f>
        <v>1</v>
      </c>
      <c r="BJ121">
        <f t="shared" ref="BJ121" si="107">AG121/$AF121</f>
        <v>0.91322636347092134</v>
      </c>
      <c r="BK121">
        <f t="shared" ref="BK121" si="108">AH121/$AF121</f>
        <v>1.1588703434098306</v>
      </c>
      <c r="BL121">
        <f t="shared" ref="BL121" si="109">AI121/$AF121</f>
        <v>1.2753106973090558</v>
      </c>
      <c r="BM121">
        <f t="shared" ref="BM121" si="110">AJ121/$AF121</f>
        <v>1.1872535496500756</v>
      </c>
      <c r="BN121">
        <f t="shared" ref="BN121" si="111">AK121/$AF121</f>
        <v>1.1284182648134833</v>
      </c>
      <c r="BO121">
        <f t="shared" ref="BO121" si="112">AL121/$AF121</f>
        <v>1.0059492038568234</v>
      </c>
      <c r="BP121">
        <f t="shared" ref="BP121" si="113">AM121/$AF121</f>
        <v>0.9274016979410229</v>
      </c>
      <c r="BQ121">
        <f t="shared" ref="BQ121" si="114">AN121/$AF121</f>
        <v>0.7670740258651233</v>
      </c>
      <c r="BR121">
        <f t="shared" ref="BR121" si="115">AO121/$AF121</f>
        <v>0.7292491667176022</v>
      </c>
      <c r="BS121">
        <f t="shared" ref="BS121" si="116">AP121/$AF121</f>
        <v>0.7238873256894488</v>
      </c>
      <c r="BT121" s="6">
        <f>AVERAGE(BJ121-BI121,BK121-BJ121,BL121-BK121,BM121-BL121,BN121-BM121,BO121-BN121,BP121-BO121,BQ121-BP121,BR121-BQ121,BS121-BR121)</f>
        <v>-2.7611267431055121E-2</v>
      </c>
      <c r="BV121" s="22" t="s">
        <v>87</v>
      </c>
      <c r="BW121" s="22"/>
      <c r="BX121" s="22"/>
      <c r="BY121" s="28">
        <f>AVERAGE(BT121,BT123)</f>
        <v>-1.2075383806143508E-2</v>
      </c>
    </row>
    <row r="122" spans="1:77" x14ac:dyDescent="0.25">
      <c r="B122" t="s">
        <v>16</v>
      </c>
      <c r="D122" s="1">
        <v>9964.2108470143139</v>
      </c>
      <c r="E122" s="1">
        <v>15144.044775855349</v>
      </c>
      <c r="F122" s="1">
        <v>13503.895177778781</v>
      </c>
      <c r="G122" s="1">
        <v>13847.979331820336</v>
      </c>
      <c r="H122" s="1">
        <v>15952.020326773758</v>
      </c>
      <c r="I122" s="1">
        <v>19500.274010945082</v>
      </c>
      <c r="J122" s="1">
        <v>30727.555701362184</v>
      </c>
      <c r="K122" s="1">
        <v>39226.210942870151</v>
      </c>
      <c r="L122" s="1">
        <v>43509.338935229309</v>
      </c>
      <c r="M122" s="1">
        <v>58450.71214058304</v>
      </c>
      <c r="N122" s="1">
        <v>57136.827524770655</v>
      </c>
      <c r="P122" t="s">
        <v>16</v>
      </c>
      <c r="R122">
        <f>Emissions!D125/Country!D122</f>
        <v>14.463420542467157</v>
      </c>
      <c r="S122">
        <f>Emissions!E125/Country!E122</f>
        <v>11.777275026090932</v>
      </c>
      <c r="T122">
        <f>Emissions!F125/Country!F122</f>
        <v>13.245970946346597</v>
      </c>
      <c r="U122">
        <f>Emissions!G125/Country!G122</f>
        <v>14.342049457201211</v>
      </c>
      <c r="V122">
        <f>Emissions!H125/Country!H122</f>
        <v>13.373618734432375</v>
      </c>
      <c r="W122">
        <f>Emissions!I125/Country!I122</f>
        <v>11.553418295929605</v>
      </c>
      <c r="X122">
        <f>Emissions!J125/Country!J122</f>
        <v>8.0807377904190396</v>
      </c>
      <c r="Y122">
        <f>Emissions!K125/Country!K122</f>
        <v>6.6920336643397427</v>
      </c>
      <c r="Z122">
        <f>Emissions!L125/Country!L122</f>
        <v>6.0332593088798117</v>
      </c>
      <c r="AA122">
        <f>Emissions!M125/Country!M122</f>
        <v>5.7628557397063664</v>
      </c>
      <c r="AB122">
        <f>Emissions!N125/Country!N122</f>
        <v>5.3042207282733473</v>
      </c>
      <c r="AD122" t="s">
        <v>16</v>
      </c>
      <c r="AF122">
        <f>Emissions!D125/(Country!D122/R$181)</f>
        <v>7.2329563931019729</v>
      </c>
      <c r="AG122">
        <f>Emissions!E125/(Country!E122/S$181)</f>
        <v>6.2639215158117878</v>
      </c>
      <c r="AH122">
        <f>Emissions!F125/(Country!F122/T$181)</f>
        <v>7.6305626879055461</v>
      </c>
      <c r="AI122">
        <f>Emissions!G125/(Country!G122/U$181)</f>
        <v>9.4454978983525439</v>
      </c>
      <c r="AJ122">
        <f>Emissions!H125/(Country!H122/V$181)</f>
        <v>9.71091335079924</v>
      </c>
      <c r="AK122">
        <f>Emissions!I125/(Country!I122/W$181)</f>
        <v>9.0791453156789856</v>
      </c>
      <c r="AL122">
        <f>Emissions!J125/(Country!J122/X$181)</f>
        <v>6.7332965099644539</v>
      </c>
      <c r="AM122">
        <f>Emissions!K125/(Country!K122/Y$181)</f>
        <v>5.7569818599851601</v>
      </c>
      <c r="AN122">
        <f>Emissions!L125/(Country!L122/Z$181)</f>
        <v>5.4323765004961908</v>
      </c>
      <c r="AO122">
        <f>Emissions!M125/(Country!M122/AA$181)</f>
        <v>5.5143614002102277</v>
      </c>
      <c r="AP122">
        <f>Emissions!N125/(Country!N122/AB$181)</f>
        <v>5.3042207282733473</v>
      </c>
      <c r="AR122" t="s">
        <v>16</v>
      </c>
      <c r="AT122">
        <f t="shared" si="95"/>
        <v>1</v>
      </c>
      <c r="AU122">
        <f t="shared" si="96"/>
        <v>0.81428006545967269</v>
      </c>
      <c r="AV122">
        <f t="shared" si="97"/>
        <v>0.91582561037025012</v>
      </c>
      <c r="AW122">
        <f t="shared" si="98"/>
        <v>0.99160841068614591</v>
      </c>
      <c r="AX122">
        <f t="shared" si="99"/>
        <v>0.92465117052809664</v>
      </c>
      <c r="AY122">
        <f t="shared" si="100"/>
        <v>0.79880262500884414</v>
      </c>
      <c r="AZ122">
        <f t="shared" si="101"/>
        <v>0.55870171006177738</v>
      </c>
      <c r="BA122">
        <f t="shared" si="102"/>
        <v>0.46268679284341835</v>
      </c>
      <c r="BB122">
        <f t="shared" si="103"/>
        <v>0.41713917473153028</v>
      </c>
      <c r="BC122">
        <f t="shared" si="104"/>
        <v>0.39844348871593716</v>
      </c>
      <c r="BD122">
        <f t="shared" si="105"/>
        <v>0.36673349244732384</v>
      </c>
      <c r="BE122" s="6">
        <f t="shared" ref="BE122:BE154" si="117">AVERAGE(AU122-AT122,AV122-AU122,AW122-AV122,AX122-AW122,AY122-AX122,AZ122-AY122,BA122-AZ122,BB122-BA122,BC122-BB122,BD122-BC122)</f>
        <v>-6.3326650755267624E-2</v>
      </c>
      <c r="BG122" t="s">
        <v>16</v>
      </c>
      <c r="BI122">
        <f t="shared" ref="BI122:BI154" si="118">AF122/$AF122</f>
        <v>1</v>
      </c>
      <c r="BJ122">
        <f t="shared" ref="BJ122:BJ154" si="119">AG122/$AF122</f>
        <v>0.86602506297226567</v>
      </c>
      <c r="BK122">
        <f t="shared" ref="BK122:BK154" si="120">AH122/$AF122</f>
        <v>1.054971476833839</v>
      </c>
      <c r="BL122">
        <f t="shared" ref="BL122:BL154" si="121">AI122/$AF122</f>
        <v>1.3058972548708656</v>
      </c>
      <c r="BM122">
        <f t="shared" ref="BM122:BM154" si="122">AJ122/$AF122</f>
        <v>1.3425925476421343</v>
      </c>
      <c r="BN122">
        <f t="shared" ref="BN122:BN154" si="123">AK122/$AF122</f>
        <v>1.2552467929072146</v>
      </c>
      <c r="BO122">
        <f t="shared" ref="BO122:BO154" si="124">AL122/$AF122</f>
        <v>0.93091899688292856</v>
      </c>
      <c r="BP122">
        <f t="shared" ref="BP122:BP154" si="125">AM122/$AF122</f>
        <v>0.79593758721890806</v>
      </c>
      <c r="BQ122">
        <f t="shared" ref="BQ122:BQ154" si="126">AN122/$AF122</f>
        <v>0.75105893154243475</v>
      </c>
      <c r="BR122">
        <f t="shared" ref="BR122:BR154" si="127">AO122/$AF122</f>
        <v>0.76239384015493872</v>
      </c>
      <c r="BS122">
        <f t="shared" ref="BS122:BS154" si="128">AP122/$AF122</f>
        <v>0.73334062034881764</v>
      </c>
      <c r="BT122" s="6">
        <f t="shared" ref="BT122:BT154" si="129">AVERAGE(BJ122-BI122,BK122-BJ122,BL122-BK122,BM122-BL122,BN122-BM122,BO122-BN122,BP122-BO122,BQ122-BP122,BR122-BQ122,BS122-BR122)</f>
        <v>-2.6665937965118236E-2</v>
      </c>
      <c r="BV122" s="23" t="s">
        <v>86</v>
      </c>
      <c r="BW122" s="23"/>
      <c r="BX122" s="23"/>
      <c r="BY122" s="27">
        <f>AVERAGE(BT122,BT132)</f>
        <v>-4.1413132311992423E-2</v>
      </c>
    </row>
    <row r="123" spans="1:77" x14ac:dyDescent="0.25">
      <c r="B123" t="s">
        <v>17</v>
      </c>
      <c r="D123" s="1">
        <v>20101.645553730941</v>
      </c>
      <c r="E123" s="1">
        <v>22307.772555855303</v>
      </c>
      <c r="F123" s="1">
        <v>18827.500316358204</v>
      </c>
      <c r="G123" s="1">
        <v>17621.373859353302</v>
      </c>
      <c r="H123" s="1">
        <v>21038.085846372749</v>
      </c>
      <c r="I123" s="1">
        <v>25372.810658818955</v>
      </c>
      <c r="J123" s="1">
        <v>34252.223248227616</v>
      </c>
      <c r="K123" s="1">
        <v>40119.410480260492</v>
      </c>
      <c r="L123" s="1">
        <v>49133.439343063248</v>
      </c>
      <c r="M123" s="1">
        <v>60135.201813790671</v>
      </c>
      <c r="N123" s="1">
        <v>57883.163156129405</v>
      </c>
      <c r="P123" t="s">
        <v>17</v>
      </c>
      <c r="R123">
        <f>Emissions!D126/Country!D123</f>
        <v>30.84795322029548</v>
      </c>
      <c r="S123">
        <f>Emissions!E126/Country!E123</f>
        <v>24.835107009831443</v>
      </c>
      <c r="T123">
        <f>Emissions!F126/Country!F123</f>
        <v>32.948247962282203</v>
      </c>
      <c r="U123">
        <f>Emissions!G126/Country!G123</f>
        <v>38.305509222695129</v>
      </c>
      <c r="V123">
        <f>Emissions!H126/Country!H123</f>
        <v>33.753775617228058</v>
      </c>
      <c r="W123">
        <f>Emissions!I126/Country!I123</f>
        <v>29.594183244539433</v>
      </c>
      <c r="X123">
        <f>Emissions!J126/Country!J123</f>
        <v>22.341946916217797</v>
      </c>
      <c r="Y123">
        <f>Emissions!K126/Country!K123</f>
        <v>21.352341575799603</v>
      </c>
      <c r="Z123">
        <f>Emissions!L126/Country!L123</f>
        <v>17.435037478506558</v>
      </c>
      <c r="AA123">
        <f>Emissions!M126/Country!M123</f>
        <v>14.683447103188342</v>
      </c>
      <c r="AB123">
        <f>Emissions!N126/Country!N123</f>
        <v>15.960473025178329</v>
      </c>
      <c r="AD123" t="s">
        <v>17</v>
      </c>
      <c r="AF123">
        <f>Emissions!D126/(Country!D123/R$181)</f>
        <v>15.426634370736958</v>
      </c>
      <c r="AG123">
        <f>Emissions!E126/(Country!E123/S$181)</f>
        <v>13.208926581211539</v>
      </c>
      <c r="AH123">
        <f>Emissions!F126/(Country!F123/T$181)</f>
        <v>18.980388266833209</v>
      </c>
      <c r="AI123">
        <f>Emissions!G126/(Country!G123/U$181)</f>
        <v>25.227538639996947</v>
      </c>
      <c r="AJ123">
        <f>Emissions!H126/(Country!H123/V$181)</f>
        <v>24.509446305456827</v>
      </c>
      <c r="AK123">
        <f>Emissions!I126/(Country!I123/W$181)</f>
        <v>23.25631110150907</v>
      </c>
      <c r="AL123">
        <f>Emissions!J126/(Country!J123/X$181)</f>
        <v>18.616487392419067</v>
      </c>
      <c r="AM123">
        <f>Emissions!K126/(Country!K123/Y$181)</f>
        <v>18.368862035934399</v>
      </c>
      <c r="AN123">
        <f>Emissions!L126/(Country!L123/Z$181)</f>
        <v>15.69859391657654</v>
      </c>
      <c r="AO123">
        <f>Emissions!M126/(Country!M123/AA$181)</f>
        <v>14.050296864098861</v>
      </c>
      <c r="AP123">
        <f>Emissions!N126/(Country!N123/AB$181)</f>
        <v>15.960473025178329</v>
      </c>
      <c r="AR123" t="s">
        <v>17</v>
      </c>
      <c r="AT123">
        <f t="shared" si="95"/>
        <v>1</v>
      </c>
      <c r="AU123">
        <f t="shared" si="96"/>
        <v>0.80508119396044509</v>
      </c>
      <c r="AV123">
        <f t="shared" si="97"/>
        <v>1.0680853840443747</v>
      </c>
      <c r="AW123">
        <f t="shared" si="98"/>
        <v>1.2417520523693344</v>
      </c>
      <c r="AX123">
        <f t="shared" si="99"/>
        <v>1.0941982236611012</v>
      </c>
      <c r="AY123">
        <f t="shared" si="100"/>
        <v>0.95935646145459119</v>
      </c>
      <c r="AZ123">
        <f t="shared" si="101"/>
        <v>0.72426026960902501</v>
      </c>
      <c r="BA123">
        <f t="shared" si="102"/>
        <v>0.69218017232182116</v>
      </c>
      <c r="BB123">
        <f t="shared" si="103"/>
        <v>0.56519268406552503</v>
      </c>
      <c r="BC123">
        <f t="shared" si="104"/>
        <v>0.47599420935090797</v>
      </c>
      <c r="BD123">
        <f t="shared" si="105"/>
        <v>0.51739163733811733</v>
      </c>
      <c r="BE123" s="6">
        <f t="shared" si="117"/>
        <v>-4.8260836266188267E-2</v>
      </c>
      <c r="BG123" t="s">
        <v>17</v>
      </c>
      <c r="BI123">
        <f t="shared" si="118"/>
        <v>1</v>
      </c>
      <c r="BJ123">
        <f t="shared" si="119"/>
        <v>0.85624163143892063</v>
      </c>
      <c r="BK123">
        <f t="shared" si="120"/>
        <v>1.2303648229867576</v>
      </c>
      <c r="BL123">
        <f t="shared" si="121"/>
        <v>1.6353235601312681</v>
      </c>
      <c r="BM123">
        <f t="shared" si="122"/>
        <v>1.5887746942359124</v>
      </c>
      <c r="BN123">
        <f t="shared" si="123"/>
        <v>1.5075427693823067</v>
      </c>
      <c r="BO123">
        <f t="shared" si="124"/>
        <v>1.2067756935844021</v>
      </c>
      <c r="BP123">
        <f t="shared" si="125"/>
        <v>1.1907238866553163</v>
      </c>
      <c r="BQ123">
        <f t="shared" si="126"/>
        <v>1.0176292209501943</v>
      </c>
      <c r="BR123">
        <f t="shared" si="127"/>
        <v>0.91078173802777784</v>
      </c>
      <c r="BS123">
        <f t="shared" si="128"/>
        <v>1.034604998187681</v>
      </c>
      <c r="BT123" s="6">
        <f t="shared" si="129"/>
        <v>3.4604998187681034E-3</v>
      </c>
      <c r="BV123" s="44" t="s">
        <v>88</v>
      </c>
      <c r="BW123" s="44"/>
      <c r="BX123" s="44"/>
      <c r="BY123" s="45">
        <f>AVERAGE(BT137,BT128)</f>
        <v>-5.707043563201758E-3</v>
      </c>
    </row>
    <row r="124" spans="1:77" x14ac:dyDescent="0.25">
      <c r="B124" t="s">
        <v>18</v>
      </c>
      <c r="D124" s="1">
        <v>8260.9334063684182</v>
      </c>
      <c r="E124" s="1">
        <v>9480.7099432993746</v>
      </c>
      <c r="F124" s="1">
        <v>7477.7408837004405</v>
      </c>
      <c r="G124" s="1">
        <v>7108.9080274916041</v>
      </c>
      <c r="H124" s="1">
        <v>7378.1077322662513</v>
      </c>
      <c r="I124" s="1">
        <v>8618.8056879265241</v>
      </c>
      <c r="J124" s="1">
        <v>10412.483400170795</v>
      </c>
      <c r="K124" s="1">
        <v>11975.959273777769</v>
      </c>
      <c r="L124" s="1">
        <v>14238.592124821964</v>
      </c>
      <c r="M124" s="1">
        <v>16086.759742428128</v>
      </c>
      <c r="N124" s="1">
        <v>15676.898178297155</v>
      </c>
      <c r="P124" t="s">
        <v>18</v>
      </c>
      <c r="R124">
        <f>Emissions!D127/Country!D124</f>
        <v>6.5152442980625578</v>
      </c>
      <c r="S124">
        <f>Emissions!E127/Country!E124</f>
        <v>6.1109419287689937</v>
      </c>
      <c r="T124">
        <f>Emissions!F127/Country!F124</f>
        <v>7.3267825631433627</v>
      </c>
      <c r="U124">
        <f>Emissions!G127/Country!G124</f>
        <v>7.9662474713580398</v>
      </c>
      <c r="V124">
        <f>Emissions!H127/Country!H124</f>
        <v>7.4578745144489833</v>
      </c>
      <c r="W124">
        <f>Emissions!I127/Country!I124</f>
        <v>6.7392243439038602</v>
      </c>
      <c r="X124">
        <f>Emissions!J127/Country!J124</f>
        <v>5.9259142205272681</v>
      </c>
      <c r="Y124">
        <f>Emissions!K127/Country!K124</f>
        <v>5.0990374183388694</v>
      </c>
      <c r="Z124">
        <f>Emissions!L127/Country!L124</f>
        <v>4.2887571974928518</v>
      </c>
      <c r="AA124">
        <f>Emissions!M127/Country!M124</f>
        <v>4.0116178244922285</v>
      </c>
      <c r="AB124">
        <f>Emissions!N127/Country!N124</f>
        <v>3.9661606552674491</v>
      </c>
      <c r="AD124" t="s">
        <v>18</v>
      </c>
      <c r="AF124">
        <f>Emissions!D127/(Country!D124/R$181)</f>
        <v>3.2581834815579738</v>
      </c>
      <c r="AG124">
        <f>Emissions!E127/(Country!E124/S$181)</f>
        <v>3.2501967173808737</v>
      </c>
      <c r="AH124">
        <f>Emissions!F127/(Country!F124/T$181)</f>
        <v>4.220715406607372</v>
      </c>
      <c r="AI124">
        <f>Emissions!G127/(Country!G124/U$181)</f>
        <v>5.2464728958724702</v>
      </c>
      <c r="AJ124">
        <f>Emissions!H127/(Country!H124/V$181)</f>
        <v>5.4153460352869791</v>
      </c>
      <c r="AK124">
        <f>Emissions!I127/(Country!I124/W$181)</f>
        <v>5.2959561894180833</v>
      </c>
      <c r="AL124">
        <f>Emissions!J127/(Country!J124/X$181)</f>
        <v>4.9377839714999405</v>
      </c>
      <c r="AM124">
        <f>Emissions!K127/(Country!K124/Y$181)</f>
        <v>4.3865687761238563</v>
      </c>
      <c r="AN124">
        <f>Emissions!L127/(Country!L124/Z$181)</f>
        <v>3.8616181773761364</v>
      </c>
      <c r="AO124">
        <f>Emissions!M127/(Country!M124/AA$181)</f>
        <v>3.8386368639001236</v>
      </c>
      <c r="AP124">
        <f>Emissions!N127/(Country!N124/AB$181)</f>
        <v>3.9661606552674491</v>
      </c>
      <c r="AR124" t="s">
        <v>18</v>
      </c>
      <c r="AT124">
        <f t="shared" si="95"/>
        <v>1</v>
      </c>
      <c r="AU124">
        <f t="shared" si="96"/>
        <v>0.93794517123267473</v>
      </c>
      <c r="AV124">
        <f t="shared" si="97"/>
        <v>1.1245599133285198</v>
      </c>
      <c r="AW124">
        <f t="shared" si="98"/>
        <v>1.2227089433510525</v>
      </c>
      <c r="AX124">
        <f t="shared" si="99"/>
        <v>1.1446807169865811</v>
      </c>
      <c r="AY124">
        <f t="shared" si="100"/>
        <v>1.0343778430392714</v>
      </c>
      <c r="AZ124">
        <f t="shared" si="101"/>
        <v>0.9095459739383005</v>
      </c>
      <c r="BA124">
        <f t="shared" si="102"/>
        <v>0.78263180704600332</v>
      </c>
      <c r="BB124">
        <f t="shared" si="103"/>
        <v>0.6582649861292541</v>
      </c>
      <c r="BC124">
        <f t="shared" si="104"/>
        <v>0.6157279206990236</v>
      </c>
      <c r="BD124">
        <f t="shared" si="105"/>
        <v>0.60875087315557286</v>
      </c>
      <c r="BE124" s="6">
        <f t="shared" si="117"/>
        <v>-3.9124912684442716E-2</v>
      </c>
      <c r="BG124" t="s">
        <v>18</v>
      </c>
      <c r="BI124">
        <f t="shared" si="118"/>
        <v>1</v>
      </c>
      <c r="BJ124">
        <f t="shared" si="119"/>
        <v>0.9975487064426215</v>
      </c>
      <c r="BK124">
        <f t="shared" si="120"/>
        <v>1.2954198038562095</v>
      </c>
      <c r="BL124">
        <f t="shared" si="121"/>
        <v>1.6102447653941672</v>
      </c>
      <c r="BM124">
        <f t="shared" si="122"/>
        <v>1.6620752225708018</v>
      </c>
      <c r="BN124">
        <f t="shared" si="123"/>
        <v>1.6254321524230744</v>
      </c>
      <c r="BO124">
        <f t="shared" si="124"/>
        <v>1.5155021193400773</v>
      </c>
      <c r="BP124">
        <f t="shared" si="125"/>
        <v>1.3463234348073976</v>
      </c>
      <c r="BQ124">
        <f t="shared" si="126"/>
        <v>1.1852058667762986</v>
      </c>
      <c r="BR124">
        <f t="shared" si="127"/>
        <v>1.1781524538527808</v>
      </c>
      <c r="BS124">
        <f t="shared" si="128"/>
        <v>1.2172919903734027</v>
      </c>
      <c r="BT124" s="6">
        <f t="shared" si="129"/>
        <v>2.1729199037340274E-2</v>
      </c>
      <c r="BV124" s="24" t="s">
        <v>70</v>
      </c>
      <c r="BW124" s="24"/>
      <c r="BX124" s="24"/>
      <c r="BY124" s="26">
        <f>AVERAGE(BT123:BT126)</f>
        <v>-3.6828094228616463E-3</v>
      </c>
    </row>
    <row r="125" spans="1:77" x14ac:dyDescent="0.25">
      <c r="B125" t="s">
        <v>19</v>
      </c>
      <c r="D125" s="1">
        <v>1002.1194981590205</v>
      </c>
      <c r="E125" s="1">
        <v>1354.1812924802407</v>
      </c>
      <c r="F125" s="1">
        <v>1261.7903746821603</v>
      </c>
      <c r="G125" s="1">
        <v>1293.5267306611945</v>
      </c>
      <c r="H125" s="1">
        <v>1368.5976207867441</v>
      </c>
      <c r="I125" s="1">
        <v>1509.5450975523086</v>
      </c>
      <c r="J125" s="1">
        <v>1886.2072705551466</v>
      </c>
      <c r="K125" s="1">
        <v>1903.5002389936458</v>
      </c>
      <c r="L125" s="1">
        <v>2394.2850465666143</v>
      </c>
      <c r="M125" s="1">
        <v>2777.2714776686967</v>
      </c>
      <c r="N125" s="1">
        <v>2898.0705079714658</v>
      </c>
      <c r="P125" t="s">
        <v>19</v>
      </c>
      <c r="R125">
        <f>Emissions!D128/Country!D125</f>
        <v>9.1127388928698281</v>
      </c>
      <c r="S125">
        <f>Emissions!E128/Country!E125</f>
        <v>7.8185106225637453</v>
      </c>
      <c r="T125">
        <f>Emissions!F128/Country!F125</f>
        <v>7.7712362541839743</v>
      </c>
      <c r="U125">
        <f>Emissions!G128/Country!G125</f>
        <v>8.4095008520603969</v>
      </c>
      <c r="V125">
        <f>Emissions!H128/Country!H125</f>
        <v>8.4548699351279222</v>
      </c>
      <c r="W125">
        <f>Emissions!I128/Country!I125</f>
        <v>9.1754240756691843</v>
      </c>
      <c r="X125">
        <f>Emissions!J128/Country!J125</f>
        <v>6.5081197774663027</v>
      </c>
      <c r="Y125">
        <f>Emissions!K128/Country!K125</f>
        <v>6.4621451716260001</v>
      </c>
      <c r="Z125">
        <f>Emissions!L128/Country!L125</f>
        <v>5.1375231600935836</v>
      </c>
      <c r="AA125">
        <f>Emissions!M128/Country!M125</f>
        <v>4.2699059799588781</v>
      </c>
      <c r="AB125">
        <f>Emissions!N128/Country!N125</f>
        <v>3.9492014111641032</v>
      </c>
      <c r="AD125" t="s">
        <v>19</v>
      </c>
      <c r="AF125">
        <f>Emissions!D128/(Country!D125/R$181)</f>
        <v>4.5571545707547134</v>
      </c>
      <c r="AG125">
        <f>Emissions!E128/(Country!E125/S$181)</f>
        <v>4.1583929051315964</v>
      </c>
      <c r="AH125">
        <f>Emissions!F128/(Country!F125/T$181)</f>
        <v>4.4767503749078106</v>
      </c>
      <c r="AI125">
        <f>Emissions!G128/(Country!G125/U$181)</f>
        <v>5.5383941368607719</v>
      </c>
      <c r="AJ125">
        <f>Emissions!H128/(Country!H125/V$181)</f>
        <v>6.1392889211739332</v>
      </c>
      <c r="AK125">
        <f>Emissions!I128/(Country!I125/W$181)</f>
        <v>7.2104208799684262</v>
      </c>
      <c r="AL125">
        <f>Emissions!J128/(Country!J125/X$181)</f>
        <v>5.4229083185945175</v>
      </c>
      <c r="AM125">
        <f>Emissions!K128/(Country!K125/Y$181)</f>
        <v>5.5592147911455685</v>
      </c>
      <c r="AN125">
        <f>Emissions!L128/(Country!L125/Z$181)</f>
        <v>4.62585124504273</v>
      </c>
      <c r="AO125">
        <f>Emissions!M128/(Country!M125/AA$181)</f>
        <v>4.0857876341030508</v>
      </c>
      <c r="AP125">
        <f>Emissions!N128/(Country!N125/AB$181)</f>
        <v>3.9492014111641032</v>
      </c>
      <c r="AR125" t="s">
        <v>19</v>
      </c>
      <c r="AT125">
        <f t="shared" si="95"/>
        <v>1</v>
      </c>
      <c r="AU125">
        <f t="shared" si="96"/>
        <v>0.85797592957275015</v>
      </c>
      <c r="AV125">
        <f t="shared" si="97"/>
        <v>0.85278820621805596</v>
      </c>
      <c r="AW125">
        <f t="shared" si="98"/>
        <v>0.92282912425377706</v>
      </c>
      <c r="AX125">
        <f t="shared" si="99"/>
        <v>0.92780776828175682</v>
      </c>
      <c r="AY125">
        <f t="shared" si="100"/>
        <v>1.0068788520703038</v>
      </c>
      <c r="AZ125">
        <f t="shared" si="101"/>
        <v>0.71417823488375332</v>
      </c>
      <c r="BA125">
        <f t="shared" si="102"/>
        <v>0.7091331429107709</v>
      </c>
      <c r="BB125">
        <f t="shared" si="103"/>
        <v>0.56377376993796979</v>
      </c>
      <c r="BC125">
        <f t="shared" si="104"/>
        <v>0.46856450405923772</v>
      </c>
      <c r="BD125">
        <f t="shared" si="105"/>
        <v>0.43337150966260174</v>
      </c>
      <c r="BE125" s="6">
        <f t="shared" si="117"/>
        <v>-5.6662849033739839E-2</v>
      </c>
      <c r="BG125" t="s">
        <v>19</v>
      </c>
      <c r="BI125">
        <f t="shared" si="118"/>
        <v>1</v>
      </c>
      <c r="BJ125">
        <f t="shared" si="119"/>
        <v>0.91249766506009078</v>
      </c>
      <c r="BK125">
        <f t="shared" si="120"/>
        <v>0.9823564914030144</v>
      </c>
      <c r="BL125">
        <f t="shared" si="121"/>
        <v>1.2153184735938318</v>
      </c>
      <c r="BM125">
        <f t="shared" si="122"/>
        <v>1.3471759243306074</v>
      </c>
      <c r="BN125">
        <f t="shared" si="123"/>
        <v>1.5822199506334287</v>
      </c>
      <c r="BO125">
        <f t="shared" si="124"/>
        <v>1.1899768231246162</v>
      </c>
      <c r="BP125">
        <f t="shared" si="125"/>
        <v>1.2198872574613819</v>
      </c>
      <c r="BQ125">
        <f t="shared" si="126"/>
        <v>1.0150744665824754</v>
      </c>
      <c r="BR125">
        <f t="shared" si="127"/>
        <v>0.89656551487706082</v>
      </c>
      <c r="BS125">
        <f t="shared" si="128"/>
        <v>0.86659369346562964</v>
      </c>
      <c r="BT125" s="6">
        <f t="shared" si="129"/>
        <v>-1.3340630653437036E-2</v>
      </c>
      <c r="BV125" s="25" t="s">
        <v>72</v>
      </c>
      <c r="BW125" s="25"/>
      <c r="BX125" s="25"/>
      <c r="BY125" s="29">
        <f>AVERAGE(BT127,BT128,BT136,BT132,BT133,BT134,BT135,BT137,BT138)</f>
        <v>-1.4219025037796127E-2</v>
      </c>
    </row>
    <row r="126" spans="1:77" x14ac:dyDescent="0.25">
      <c r="B126" t="s">
        <v>20</v>
      </c>
      <c r="D126" s="1">
        <v>2612.6294632054132</v>
      </c>
      <c r="E126" s="1">
        <v>3540.1875294683318</v>
      </c>
      <c r="F126" s="1">
        <v>2831.1699559127837</v>
      </c>
      <c r="G126" s="1">
        <v>2602.8823128002464</v>
      </c>
      <c r="H126" s="1">
        <v>3182.6904859519591</v>
      </c>
      <c r="I126" s="1">
        <v>4028.313974474107</v>
      </c>
      <c r="J126" s="1">
        <v>5023.0577321882474</v>
      </c>
      <c r="K126" s="1">
        <v>5805.5688574802016</v>
      </c>
      <c r="L126" s="1">
        <v>7398.4264238016531</v>
      </c>
      <c r="M126" s="1">
        <v>8859.5456930494329</v>
      </c>
      <c r="N126" s="1">
        <v>9432.5487386205441</v>
      </c>
      <c r="P126" t="s">
        <v>20</v>
      </c>
      <c r="R126">
        <f>Emissions!D129/Country!D126</f>
        <v>12.400708559236753</v>
      </c>
      <c r="S126">
        <f>Emissions!E129/Country!E126</f>
        <v>9.389369725179975</v>
      </c>
      <c r="T126">
        <f>Emissions!F129/Country!F126</f>
        <v>11.276280294751338</v>
      </c>
      <c r="U126">
        <f>Emissions!G129/Country!G126</f>
        <v>13.388126273153761</v>
      </c>
      <c r="V126">
        <f>Emissions!H129/Country!H126</f>
        <v>12.549028954834625</v>
      </c>
      <c r="W126">
        <f>Emissions!I129/Country!I126</f>
        <v>10.983694520475076</v>
      </c>
      <c r="X126">
        <f>Emissions!J129/Country!J126</f>
        <v>8.4418953967315069</v>
      </c>
      <c r="Y126">
        <f>Emissions!K129/Country!K126</f>
        <v>7.1023582139112227</v>
      </c>
      <c r="Z126">
        <f>Emissions!L129/Country!L126</f>
        <v>5.5732431870511414</v>
      </c>
      <c r="AA126">
        <f>Emissions!M129/Country!M126</f>
        <v>4.903748755810919</v>
      </c>
      <c r="AB126">
        <f>Emissions!N129/Country!N126</f>
        <v>4.5530655654268326</v>
      </c>
      <c r="AD126" t="s">
        <v>20</v>
      </c>
      <c r="AF126">
        <f>Emissions!D129/(Country!D126/R$181)</f>
        <v>6.2014226848461638</v>
      </c>
      <c r="AG126">
        <f>Emissions!E129/(Country!E126/S$181)</f>
        <v>4.9938780330060837</v>
      </c>
      <c r="AH126">
        <f>Emissions!F129/(Country!F126/T$181)</f>
        <v>6.4958895066296529</v>
      </c>
      <c r="AI126">
        <f>Emissions!G129/(Country!G126/U$181)</f>
        <v>8.8172557871397785</v>
      </c>
      <c r="AJ126">
        <f>Emissions!H129/(Country!H126/V$181)</f>
        <v>9.1121584394593604</v>
      </c>
      <c r="AK126">
        <f>Emissions!I129/(Country!I126/W$181)</f>
        <v>8.6314332347469467</v>
      </c>
      <c r="AL126">
        <f>Emissions!J129/(Country!J126/X$181)</f>
        <v>7.0342320573366388</v>
      </c>
      <c r="AM126">
        <f>Emissions!K129/(Country!K126/Y$181)</f>
        <v>6.1099733580969167</v>
      </c>
      <c r="AN126">
        <f>Emissions!L129/(Country!L126/Z$181)</f>
        <v>5.0181757108179754</v>
      </c>
      <c r="AO126">
        <f>Emissions!M129/(Country!M126/AA$181)</f>
        <v>4.6922991094603521</v>
      </c>
      <c r="AP126">
        <f>Emissions!N129/(Country!N126/AB$181)</f>
        <v>4.5530655654268326</v>
      </c>
      <c r="AR126" t="s">
        <v>20</v>
      </c>
      <c r="AT126">
        <f t="shared" si="95"/>
        <v>1</v>
      </c>
      <c r="AU126">
        <f t="shared" si="96"/>
        <v>0.75716397013348391</v>
      </c>
      <c r="AV126">
        <f t="shared" si="97"/>
        <v>0.90932548256302037</v>
      </c>
      <c r="AW126">
        <f t="shared" si="98"/>
        <v>1.0796259108260007</v>
      </c>
      <c r="AX126">
        <f t="shared" si="99"/>
        <v>1.0119606387723221</v>
      </c>
      <c r="AY126">
        <f t="shared" si="100"/>
        <v>0.88573120382655846</v>
      </c>
      <c r="AZ126">
        <f t="shared" si="101"/>
        <v>0.68075911601385897</v>
      </c>
      <c r="BA126">
        <f t="shared" si="102"/>
        <v>0.57273809637441908</v>
      </c>
      <c r="BB126">
        <f t="shared" si="103"/>
        <v>0.44942941449098672</v>
      </c>
      <c r="BC126">
        <f t="shared" si="104"/>
        <v>0.39544101309907231</v>
      </c>
      <c r="BD126">
        <f t="shared" si="105"/>
        <v>0.36716172658016794</v>
      </c>
      <c r="BE126" s="6">
        <f t="shared" si="117"/>
        <v>-6.3283827341983206E-2</v>
      </c>
      <c r="BG126" t="s">
        <v>20</v>
      </c>
      <c r="BI126">
        <f t="shared" si="118"/>
        <v>1</v>
      </c>
      <c r="BJ126">
        <f t="shared" si="119"/>
        <v>0.80527941519115542</v>
      </c>
      <c r="BK126">
        <f t="shared" si="120"/>
        <v>1.0474837528012806</v>
      </c>
      <c r="BL126">
        <f t="shared" si="121"/>
        <v>1.4218117737218077</v>
      </c>
      <c r="BM126">
        <f t="shared" si="122"/>
        <v>1.4693658056442256</v>
      </c>
      <c r="BN126">
        <f t="shared" si="123"/>
        <v>1.391847270117351</v>
      </c>
      <c r="BO126">
        <f t="shared" si="124"/>
        <v>1.1342932766904494</v>
      </c>
      <c r="BP126">
        <f t="shared" si="125"/>
        <v>0.98525349240058846</v>
      </c>
      <c r="BQ126">
        <f t="shared" si="126"/>
        <v>0.80919749641972027</v>
      </c>
      <c r="BR126">
        <f t="shared" si="127"/>
        <v>0.75664881236469883</v>
      </c>
      <c r="BS126">
        <f t="shared" si="128"/>
        <v>0.73419694105882072</v>
      </c>
      <c r="BT126" s="6">
        <f t="shared" si="129"/>
        <v>-2.6580305894117928E-2</v>
      </c>
      <c r="BV126" s="30" t="s">
        <v>71</v>
      </c>
      <c r="BW126" s="30"/>
      <c r="BX126" s="30"/>
      <c r="BY126" s="31">
        <f>AVERAGE(BT129:BT131)</f>
        <v>-2.212851125255107E-2</v>
      </c>
    </row>
    <row r="127" spans="1:77" x14ac:dyDescent="0.25">
      <c r="B127" t="s">
        <v>21</v>
      </c>
      <c r="D127" s="1">
        <v>11689.504259546791</v>
      </c>
      <c r="E127" s="1">
        <v>16101.296526847838</v>
      </c>
      <c r="F127" s="1">
        <v>12055.163697658387</v>
      </c>
      <c r="G127" s="1">
        <v>11140.43551162061</v>
      </c>
      <c r="H127" s="1">
        <v>12655.367389469808</v>
      </c>
      <c r="I127" s="1">
        <v>14951.620513194606</v>
      </c>
      <c r="J127" s="1">
        <v>18149.213214849937</v>
      </c>
      <c r="K127" s="1">
        <v>20639.302861457378</v>
      </c>
      <c r="L127" s="1">
        <v>25895.842453762481</v>
      </c>
      <c r="M127" s="1">
        <v>29856.889368449116</v>
      </c>
      <c r="N127" s="1">
        <v>29180.570987853778</v>
      </c>
      <c r="P127" t="s">
        <v>21</v>
      </c>
      <c r="R127">
        <f>Emissions!D130/Country!D127</f>
        <v>27.059224604200473</v>
      </c>
      <c r="S127">
        <f>Emissions!E130/Country!E127</f>
        <v>20.105727934551251</v>
      </c>
      <c r="T127">
        <f>Emissions!F130/Country!F127</f>
        <v>26.98133109724359</v>
      </c>
      <c r="U127">
        <f>Emissions!G130/Country!G127</f>
        <v>31.697720177905552</v>
      </c>
      <c r="V127">
        <f>Emissions!H130/Country!H127</f>
        <v>31.31514483922065</v>
      </c>
      <c r="W127">
        <f>Emissions!I130/Country!I127</f>
        <v>26.875028129098716</v>
      </c>
      <c r="X127">
        <f>Emissions!J130/Country!J127</f>
        <v>23.800166795401498</v>
      </c>
      <c r="Y127">
        <f>Emissions!K130/Country!K127</f>
        <v>21.641770476110107</v>
      </c>
      <c r="Z127">
        <f>Emissions!L130/Country!L127</f>
        <v>17.248755514022097</v>
      </c>
      <c r="AA127">
        <f>Emissions!M130/Country!M127</f>
        <v>17.343768033936371</v>
      </c>
      <c r="AB127">
        <f>Emissions!N130/Country!N127</f>
        <v>19.362722211906355</v>
      </c>
      <c r="AD127" t="s">
        <v>21</v>
      </c>
      <c r="AF127">
        <f>Emissions!D130/(Country!D127/R$181)</f>
        <v>13.531943637998415</v>
      </c>
      <c r="AG127">
        <f>Emissions!E130/(Country!E127/S$181)</f>
        <v>10.693534923935239</v>
      </c>
      <c r="AH127">
        <f>Emissions!F130/(Country!F127/T$181)</f>
        <v>15.543046196808817</v>
      </c>
      <c r="AI127">
        <f>Emissions!G130/(Country!G127/U$181)</f>
        <v>20.875729805313377</v>
      </c>
      <c r="AJ127">
        <f>Emissions!H130/(Country!H127/V$181)</f>
        <v>22.738696544298243</v>
      </c>
      <c r="AK127">
        <f>Emissions!I130/(Country!I127/W$181)</f>
        <v>21.11948857880548</v>
      </c>
      <c r="AL127">
        <f>Emissions!J130/(Country!J127/X$181)</f>
        <v>19.831553030968792</v>
      </c>
      <c r="AM127">
        <f>Emissions!K130/(Country!K127/Y$181)</f>
        <v>18.617850163074582</v>
      </c>
      <c r="AN127">
        <f>Emissions!L130/(Country!L127/Z$181)</f>
        <v>15.530864715074751</v>
      </c>
      <c r="AO127">
        <f>Emissions!M130/(Country!M127/AA$181)</f>
        <v>16.595904756313033</v>
      </c>
      <c r="AP127">
        <f>Emissions!N130/(Country!N127/AB$181)</f>
        <v>19.362722211906355</v>
      </c>
      <c r="AR127" t="s">
        <v>21</v>
      </c>
      <c r="AT127">
        <f t="shared" si="95"/>
        <v>1</v>
      </c>
      <c r="AU127">
        <f t="shared" si="96"/>
        <v>0.74302675810711094</v>
      </c>
      <c r="AV127">
        <f t="shared" si="97"/>
        <v>0.99712136958481834</v>
      </c>
      <c r="AW127">
        <f t="shared" si="98"/>
        <v>1.1714201216610263</v>
      </c>
      <c r="AX127">
        <f t="shared" si="99"/>
        <v>1.1572816774047368</v>
      </c>
      <c r="AY127">
        <f t="shared" si="100"/>
        <v>0.9931928398615989</v>
      </c>
      <c r="AZ127">
        <f t="shared" si="101"/>
        <v>0.87955834446589931</v>
      </c>
      <c r="BA127">
        <f t="shared" si="102"/>
        <v>0.79979270628289179</v>
      </c>
      <c r="BB127">
        <f t="shared" si="103"/>
        <v>0.63744455971382596</v>
      </c>
      <c r="BC127">
        <f t="shared" si="104"/>
        <v>0.64095583992617633</v>
      </c>
      <c r="BD127">
        <f t="shared" si="105"/>
        <v>0.7155682579648136</v>
      </c>
      <c r="BE127" s="6">
        <f t="shared" si="117"/>
        <v>-2.8443174203518641E-2</v>
      </c>
      <c r="BG127" t="s">
        <v>21</v>
      </c>
      <c r="BI127">
        <f t="shared" si="118"/>
        <v>1</v>
      </c>
      <c r="BJ127">
        <f t="shared" si="119"/>
        <v>0.79024382675576821</v>
      </c>
      <c r="BK127">
        <f t="shared" si="120"/>
        <v>1.1486188985566803</v>
      </c>
      <c r="BL127">
        <f t="shared" si="121"/>
        <v>1.5427000262322421</v>
      </c>
      <c r="BM127">
        <f t="shared" si="122"/>
        <v>1.6803718041247806</v>
      </c>
      <c r="BN127">
        <f t="shared" si="123"/>
        <v>1.5607136080216029</v>
      </c>
      <c r="BO127">
        <f t="shared" si="124"/>
        <v>1.4655361832339251</v>
      </c>
      <c r="BP127">
        <f t="shared" si="125"/>
        <v>1.3758444951540201</v>
      </c>
      <c r="BQ127">
        <f t="shared" si="126"/>
        <v>1.1477186966300434</v>
      </c>
      <c r="BR127">
        <f t="shared" si="127"/>
        <v>1.2264243186552191</v>
      </c>
      <c r="BS127">
        <f t="shared" si="128"/>
        <v>1.4308899541625939</v>
      </c>
      <c r="BT127" s="6">
        <f t="shared" si="129"/>
        <v>4.3088995416259393E-2</v>
      </c>
      <c r="BV127" s="32" t="s">
        <v>73</v>
      </c>
      <c r="BW127" s="32"/>
      <c r="BX127" s="32"/>
      <c r="BY127" s="33">
        <f>AVERAGE(BT143:BT145)</f>
        <v>-1.6215934375755501E-2</v>
      </c>
    </row>
    <row r="128" spans="1:77" x14ac:dyDescent="0.25">
      <c r="B128" t="s">
        <v>22</v>
      </c>
      <c r="D128" s="1">
        <v>16603.951961766048</v>
      </c>
      <c r="E128" s="1">
        <v>20157.740866390515</v>
      </c>
      <c r="F128" s="1">
        <v>17236.108487871446</v>
      </c>
      <c r="G128" s="1">
        <v>15969.252891090286</v>
      </c>
      <c r="H128" s="1">
        <v>22265.267172213433</v>
      </c>
      <c r="I128" s="1">
        <v>24641.090658652869</v>
      </c>
      <c r="J128" s="1">
        <v>35370.623075381409</v>
      </c>
      <c r="K128" s="1">
        <v>43354.351089092866</v>
      </c>
      <c r="L128" s="1">
        <v>51224.897715105959</v>
      </c>
      <c r="M128" s="1">
        <v>60434.651703133408</v>
      </c>
      <c r="N128" s="1">
        <v>60197.260425514491</v>
      </c>
      <c r="P128" t="s">
        <v>22</v>
      </c>
      <c r="R128">
        <f>Emissions!D131/Country!D128</f>
        <v>27.909965850814935</v>
      </c>
      <c r="S128">
        <f>Emissions!E131/Country!E128</f>
        <v>21.003050155474043</v>
      </c>
      <c r="T128">
        <f>Emissions!F131/Country!F128</f>
        <v>25.609309788822333</v>
      </c>
      <c r="U128">
        <f>Emissions!G131/Country!G128</f>
        <v>28.769465899906187</v>
      </c>
      <c r="V128">
        <f>Emissions!H131/Country!H128</f>
        <v>22.870823658822133</v>
      </c>
      <c r="W128">
        <f>Emissions!I131/Country!I128</f>
        <v>21.142095590509285</v>
      </c>
      <c r="X128">
        <f>Emissions!J131/Country!J128</f>
        <v>15.709734902128194</v>
      </c>
      <c r="Y128">
        <f>Emissions!K131/Country!K128</f>
        <v>13.645972790421494</v>
      </c>
      <c r="Z128">
        <f>Emissions!L131/Country!L128</f>
        <v>11.549311403186625</v>
      </c>
      <c r="AA128">
        <f>Emissions!M131/Country!M128</f>
        <v>13.192542729954299</v>
      </c>
      <c r="AB128">
        <f>Emissions!N131/Country!N128</f>
        <v>12.56336355632938</v>
      </c>
      <c r="AD128" t="s">
        <v>22</v>
      </c>
      <c r="AF128">
        <f>Emissions!D131/(Country!D128/R$181)</f>
        <v>13.957387558439518</v>
      </c>
      <c r="AG128">
        <f>Emissions!E131/(Country!E128/S$181)</f>
        <v>11.170789293371485</v>
      </c>
      <c r="AH128">
        <f>Emissions!F131/(Country!F128/T$181)</f>
        <v>14.752670417980905</v>
      </c>
      <c r="AI128">
        <f>Emissions!G131/(Country!G128/U$181)</f>
        <v>18.947217446516763</v>
      </c>
      <c r="AJ128">
        <f>Emissions!H131/(Country!H128/V$181)</f>
        <v>16.607067333272347</v>
      </c>
      <c r="AK128">
        <f>Emissions!I131/(Country!I128/W$181)</f>
        <v>16.614317358511684</v>
      </c>
      <c r="AL128">
        <f>Emissions!J131/(Country!J128/X$181)</f>
        <v>13.090178883713195</v>
      </c>
      <c r="AM128">
        <f>Emissions!K131/(Country!K128/Y$181)</f>
        <v>11.73927415143369</v>
      </c>
      <c r="AN128">
        <f>Emissions!L131/(Country!L128/Z$181)</f>
        <v>10.399057068745917</v>
      </c>
      <c r="AO128">
        <f>Emissions!M131/(Country!M128/AA$181)</f>
        <v>12.623680287438669</v>
      </c>
      <c r="AP128">
        <f>Emissions!N131/(Country!N128/AB$181)</f>
        <v>12.56336355632938</v>
      </c>
      <c r="AR128" t="s">
        <v>22</v>
      </c>
      <c r="AT128">
        <f t="shared" si="95"/>
        <v>1</v>
      </c>
      <c r="AU128">
        <f t="shared" si="96"/>
        <v>0.75252869414961254</v>
      </c>
      <c r="AV128">
        <f t="shared" si="97"/>
        <v>0.91756865363826934</v>
      </c>
      <c r="AW128">
        <f t="shared" si="98"/>
        <v>1.0307954532687527</v>
      </c>
      <c r="AX128">
        <f t="shared" si="99"/>
        <v>0.81945007676010229</v>
      </c>
      <c r="AY128">
        <f t="shared" si="100"/>
        <v>0.75751062195914376</v>
      </c>
      <c r="AZ128">
        <f t="shared" si="101"/>
        <v>0.56287187831401408</v>
      </c>
      <c r="BA128">
        <f t="shared" si="102"/>
        <v>0.48892832271319492</v>
      </c>
      <c r="BB128">
        <f t="shared" si="103"/>
        <v>0.41380600266300216</v>
      </c>
      <c r="BC128">
        <f t="shared" si="104"/>
        <v>0.47268215233481176</v>
      </c>
      <c r="BD128">
        <f t="shared" si="105"/>
        <v>0.45013897987132601</v>
      </c>
      <c r="BE128" s="6">
        <f t="shared" si="117"/>
        <v>-5.4986102012867397E-2</v>
      </c>
      <c r="BG128" t="s">
        <v>22</v>
      </c>
      <c r="BI128">
        <f t="shared" si="118"/>
        <v>1</v>
      </c>
      <c r="BJ128">
        <f t="shared" si="119"/>
        <v>0.80034958165340331</v>
      </c>
      <c r="BK128">
        <f t="shared" si="120"/>
        <v>1.0569793491949364</v>
      </c>
      <c r="BL128">
        <f t="shared" si="121"/>
        <v>1.3575045736306204</v>
      </c>
      <c r="BM128">
        <f t="shared" si="122"/>
        <v>1.1898406677996605</v>
      </c>
      <c r="BN128">
        <f t="shared" si="123"/>
        <v>1.1903601077886254</v>
      </c>
      <c r="BO128">
        <f t="shared" si="124"/>
        <v>0.93786740741450902</v>
      </c>
      <c r="BP128">
        <f t="shared" si="125"/>
        <v>0.84107961481196991</v>
      </c>
      <c r="BQ128">
        <f t="shared" si="126"/>
        <v>0.74505755645210192</v>
      </c>
      <c r="BR128">
        <f t="shared" si="127"/>
        <v>0.90444434781103389</v>
      </c>
      <c r="BS128">
        <f t="shared" si="128"/>
        <v>0.90012285635306999</v>
      </c>
      <c r="BT128" s="6">
        <f t="shared" si="129"/>
        <v>-9.9877143646930015E-3</v>
      </c>
      <c r="BV128" s="34" t="s">
        <v>74</v>
      </c>
      <c r="BW128" s="34"/>
      <c r="BX128" s="34"/>
      <c r="BY128" s="35">
        <f>AVERAGE(BT139:BT142,BT146:BT154)</f>
        <v>-6.5345102410376641E-3</v>
      </c>
    </row>
    <row r="129" spans="2:72" x14ac:dyDescent="0.25">
      <c r="B129" t="s">
        <v>23</v>
      </c>
      <c r="D129" s="1">
        <v>21494.104285946392</v>
      </c>
      <c r="E129" s="1">
        <v>26855.104082324695</v>
      </c>
      <c r="F129" s="1">
        <v>21645.405494562259</v>
      </c>
      <c r="G129" s="1">
        <v>20561.695455861329</v>
      </c>
      <c r="H129" s="1">
        <v>26822.187971608706</v>
      </c>
      <c r="I129" s="1">
        <v>36167.462379792472</v>
      </c>
      <c r="J129" s="1">
        <v>42003.482948569661</v>
      </c>
      <c r="K129" s="1">
        <v>45660.322236437241</v>
      </c>
      <c r="L129" s="1">
        <v>55127.064134615946</v>
      </c>
      <c r="M129" s="1">
        <v>68748.827069059698</v>
      </c>
      <c r="N129" s="1">
        <v>67726.384383669792</v>
      </c>
      <c r="P129" t="s">
        <v>23</v>
      </c>
      <c r="R129">
        <f>Emissions!D132/Country!D129</f>
        <v>12.032279896641532</v>
      </c>
      <c r="S129">
        <f>Emissions!E132/Country!E129</f>
        <v>9.8453492197203705</v>
      </c>
      <c r="T129">
        <f>Emissions!F132/Country!F129</f>
        <v>12.245595083919364</v>
      </c>
      <c r="U129">
        <f>Emissions!G132/Country!G129</f>
        <v>13.623406724390765</v>
      </c>
      <c r="V129">
        <f>Emissions!H132/Country!H129</f>
        <v>10.632409171150464</v>
      </c>
      <c r="W129">
        <f>Emissions!I132/Country!I129</f>
        <v>7.9263344210625535</v>
      </c>
      <c r="X129">
        <f>Emissions!J132/Country!J129</f>
        <v>6.9442573122046136</v>
      </c>
      <c r="Y129">
        <f>Emissions!K132/Country!K129</f>
        <v>6.6439759460132297</v>
      </c>
      <c r="Z129">
        <f>Emissions!L132/Country!L129</f>
        <v>5.5030335351308741</v>
      </c>
      <c r="AA129">
        <f>Emissions!M132/Country!M129</f>
        <v>4.3258741289190477</v>
      </c>
      <c r="AB129">
        <f>Emissions!N132/Country!N129</f>
        <v>4.1018967508288995</v>
      </c>
      <c r="AD129" t="s">
        <v>23</v>
      </c>
      <c r="AF129">
        <f>Emissions!D132/(Country!D129/R$181)</f>
        <v>6.0171766109180975</v>
      </c>
      <c r="AG129">
        <f>Emissions!E132/(Country!E129/S$181)</f>
        <v>5.2363976107770887</v>
      </c>
      <c r="AH129">
        <f>Emissions!F132/(Country!F129/T$181)</f>
        <v>7.0542794723800002</v>
      </c>
      <c r="AI129">
        <f>Emissions!G132/(Country!G129/U$181)</f>
        <v>8.9722086071195424</v>
      </c>
      <c r="AJ129">
        <f>Emissions!H132/(Country!H129/V$181)</f>
        <v>7.7204536948142355</v>
      </c>
      <c r="AK129">
        <f>Emissions!I132/(Country!I129/W$181)</f>
        <v>6.2288355001263129</v>
      </c>
      <c r="AL129">
        <f>Emissions!J132/(Country!J129/X$181)</f>
        <v>5.7863210931062472</v>
      </c>
      <c r="AM129">
        <f>Emissions!K132/(Country!K129/Y$181)</f>
        <v>5.7156390594980211</v>
      </c>
      <c r="AN129">
        <f>Emissions!L132/(Country!L129/Z$181)</f>
        <v>4.9549585932247835</v>
      </c>
      <c r="AO129">
        <f>Emissions!M132/(Country!M129/AA$181)</f>
        <v>4.1393424364800575</v>
      </c>
      <c r="AP129">
        <f>Emissions!N132/(Country!N129/AB$181)</f>
        <v>4.1018967508288995</v>
      </c>
      <c r="AR129" t="s">
        <v>23</v>
      </c>
      <c r="AT129">
        <f t="shared" si="95"/>
        <v>1</v>
      </c>
      <c r="AU129">
        <f t="shared" si="96"/>
        <v>0.81824469712248127</v>
      </c>
      <c r="AV129">
        <f t="shared" si="97"/>
        <v>1.0177285758900416</v>
      </c>
      <c r="AW129">
        <f t="shared" si="98"/>
        <v>1.1322381827398607</v>
      </c>
      <c r="AX129">
        <f t="shared" si="99"/>
        <v>0.88365706769489283</v>
      </c>
      <c r="AY129">
        <f t="shared" si="100"/>
        <v>0.6587558209375568</v>
      </c>
      <c r="AZ129">
        <f t="shared" si="101"/>
        <v>0.57713561950490411</v>
      </c>
      <c r="BA129">
        <f t="shared" si="102"/>
        <v>0.55217930459444398</v>
      </c>
      <c r="BB129">
        <f t="shared" si="103"/>
        <v>0.45735584464477835</v>
      </c>
      <c r="BC129">
        <f t="shared" si="104"/>
        <v>0.35952239858769347</v>
      </c>
      <c r="BD129">
        <f t="shared" si="105"/>
        <v>0.34090769048464598</v>
      </c>
      <c r="BE129" s="6">
        <f t="shared" si="117"/>
        <v>-6.5909230951535405E-2</v>
      </c>
      <c r="BG129" t="s">
        <v>23</v>
      </c>
      <c r="BI129">
        <f t="shared" si="118"/>
        <v>1</v>
      </c>
      <c r="BJ129">
        <f t="shared" si="119"/>
        <v>0.87024163480189454</v>
      </c>
      <c r="BK129">
        <f t="shared" si="120"/>
        <v>1.1723570585546867</v>
      </c>
      <c r="BL129">
        <f t="shared" si="121"/>
        <v>1.4910994287320025</v>
      </c>
      <c r="BM129">
        <f t="shared" si="122"/>
        <v>1.2830691525333595</v>
      </c>
      <c r="BN129">
        <f t="shared" si="123"/>
        <v>1.0351757814161815</v>
      </c>
      <c r="BO129">
        <f t="shared" si="124"/>
        <v>0.96163391358781702</v>
      </c>
      <c r="BP129">
        <f t="shared" si="125"/>
        <v>0.94988720276666971</v>
      </c>
      <c r="BQ129">
        <f t="shared" si="126"/>
        <v>0.82346903101266267</v>
      </c>
      <c r="BR129">
        <f t="shared" si="127"/>
        <v>0.6879210473844608</v>
      </c>
      <c r="BS129">
        <f t="shared" si="128"/>
        <v>0.68169791516274514</v>
      </c>
      <c r="BT129" s="6">
        <f t="shared" si="129"/>
        <v>-3.1830208483725489E-2</v>
      </c>
    </row>
    <row r="130" spans="2:72" x14ac:dyDescent="0.25">
      <c r="B130" t="s">
        <v>24</v>
      </c>
      <c r="D130" s="1">
        <v>8672.6475270014362</v>
      </c>
      <c r="E130" s="1">
        <v>10888.372076749078</v>
      </c>
      <c r="F130" s="1">
        <v>8782.2246280981926</v>
      </c>
      <c r="G130" s="1">
        <v>7806.7785142394005</v>
      </c>
      <c r="H130" s="1">
        <v>10052.245366414763</v>
      </c>
      <c r="I130" s="1">
        <v>12891.560100603263</v>
      </c>
      <c r="J130" s="1">
        <v>17281.93476576695</v>
      </c>
      <c r="K130" s="1">
        <v>19285.779824080899</v>
      </c>
      <c r="L130" s="1">
        <v>23733.931999869852</v>
      </c>
      <c r="M130" s="1">
        <v>28061.054650634876</v>
      </c>
      <c r="N130" s="1">
        <v>27499.501757302922</v>
      </c>
      <c r="P130" t="s">
        <v>24</v>
      </c>
      <c r="R130">
        <f>Emissions!D133/Country!D130</f>
        <v>3.1665345291087252</v>
      </c>
      <c r="S130">
        <f>Emissions!E133/Country!E130</f>
        <v>2.6867527210802522</v>
      </c>
      <c r="T130">
        <f>Emissions!F133/Country!F130</f>
        <v>2.9898785518779065</v>
      </c>
      <c r="U130">
        <f>Emissions!G133/Country!G130</f>
        <v>3.2604324877116797</v>
      </c>
      <c r="V130">
        <f>Emissions!H133/Country!H130</f>
        <v>2.8434646920841447</v>
      </c>
      <c r="W130">
        <f>Emissions!I133/Country!I130</f>
        <v>2.4392159207699633</v>
      </c>
      <c r="X130">
        <f>Emissions!J133/Country!J130</f>
        <v>1.8935239426593058</v>
      </c>
      <c r="Y130">
        <f>Emissions!K133/Country!K130</f>
        <v>1.7515671239913273</v>
      </c>
      <c r="Z130">
        <f>Emissions!L133/Country!L130</f>
        <v>1.4232929419609268</v>
      </c>
      <c r="AA130">
        <f>Emissions!M133/Country!M130</f>
        <v>1.3520526685838681</v>
      </c>
      <c r="AB130">
        <f>Emissions!N133/Country!N130</f>
        <v>1.4078771228064928</v>
      </c>
      <c r="AD130" t="s">
        <v>24</v>
      </c>
      <c r="AF130">
        <f>Emissions!D133/(Country!D130/R$181)</f>
        <v>1.5835400830008817</v>
      </c>
      <c r="AG130">
        <f>Emissions!E133/(Country!E130/S$181)</f>
        <v>1.428989994710727</v>
      </c>
      <c r="AH130">
        <f>Emissions!F133/(Country!F130/T$181)</f>
        <v>1.7223694519442634</v>
      </c>
      <c r="AI130">
        <f>Emissions!G133/(Country!G130/U$181)</f>
        <v>2.1472808542671702</v>
      </c>
      <c r="AJ130">
        <f>Emissions!H133/(Country!H130/V$181)</f>
        <v>2.0647096189300891</v>
      </c>
      <c r="AK130">
        <f>Emissions!I133/(Country!I130/W$181)</f>
        <v>1.91683493436661</v>
      </c>
      <c r="AL130">
        <f>Emissions!J133/(Country!J130/X$181)</f>
        <v>1.5777839208888476</v>
      </c>
      <c r="AM130">
        <f>Emissions!K133/(Country!K130/Y$181)</f>
        <v>1.5068274705637397</v>
      </c>
      <c r="AN130">
        <f>Emissions!L133/(Country!L130/Z$181)</f>
        <v>1.2815399994246548</v>
      </c>
      <c r="AO130">
        <f>Emissions!M133/(Country!M130/AA$181)</f>
        <v>1.2937521575145317</v>
      </c>
      <c r="AP130">
        <f>Emissions!N133/(Country!N130/AB$181)</f>
        <v>1.4078771228064928</v>
      </c>
      <c r="AR130" t="s">
        <v>24</v>
      </c>
      <c r="AT130">
        <f t="shared" si="95"/>
        <v>1</v>
      </c>
      <c r="AU130">
        <f t="shared" si="96"/>
        <v>0.84848363293751428</v>
      </c>
      <c r="AV130">
        <f t="shared" si="97"/>
        <v>0.9442115740072029</v>
      </c>
      <c r="AW130">
        <f t="shared" si="98"/>
        <v>1.0296532242866094</v>
      </c>
      <c r="AX130">
        <f t="shared" si="99"/>
        <v>0.89797368888457563</v>
      </c>
      <c r="AY130">
        <f t="shared" si="100"/>
        <v>0.77031085508375052</v>
      </c>
      <c r="AZ130">
        <f t="shared" si="101"/>
        <v>0.59797988155596404</v>
      </c>
      <c r="BA130">
        <f t="shared" si="102"/>
        <v>0.55314954183819864</v>
      </c>
      <c r="BB130">
        <f t="shared" si="103"/>
        <v>0.44947968477120531</v>
      </c>
      <c r="BC130">
        <f t="shared" si="104"/>
        <v>0.4269818175532184</v>
      </c>
      <c r="BD130">
        <f t="shared" si="105"/>
        <v>0.44461132820893751</v>
      </c>
      <c r="BE130" s="6">
        <f t="shared" si="117"/>
        <v>-5.5538867179106256E-2</v>
      </c>
      <c r="BG130" t="s">
        <v>24</v>
      </c>
      <c r="BI130">
        <f t="shared" si="118"/>
        <v>1</v>
      </c>
      <c r="BJ130">
        <f t="shared" si="119"/>
        <v>0.90240216212445024</v>
      </c>
      <c r="BK130">
        <f t="shared" si="120"/>
        <v>1.0876702588293778</v>
      </c>
      <c r="BL130">
        <f t="shared" si="121"/>
        <v>1.3560003168331387</v>
      </c>
      <c r="BM130">
        <f t="shared" si="122"/>
        <v>1.303856871761256</v>
      </c>
      <c r="BN130">
        <f t="shared" si="123"/>
        <v>1.2104745278907745</v>
      </c>
      <c r="BO130">
        <f t="shared" si="124"/>
        <v>0.99636500384560778</v>
      </c>
      <c r="BP130">
        <f t="shared" si="125"/>
        <v>0.95155625471016303</v>
      </c>
      <c r="BQ130">
        <f t="shared" si="126"/>
        <v>0.80928800804086831</v>
      </c>
      <c r="BR130">
        <f t="shared" si="127"/>
        <v>0.81699994297764256</v>
      </c>
      <c r="BS130">
        <f t="shared" si="128"/>
        <v>0.88906945767896228</v>
      </c>
      <c r="BT130" s="6">
        <f t="shared" si="129"/>
        <v>-1.1093054232103772E-2</v>
      </c>
    </row>
    <row r="131" spans="2:72" x14ac:dyDescent="0.25">
      <c r="B131" t="s">
        <v>9</v>
      </c>
      <c r="D131" s="1">
        <v>7653.4871015568488</v>
      </c>
      <c r="E131" s="1">
        <v>8920.2962231175625</v>
      </c>
      <c r="F131" s="1">
        <v>7584.0888138274559</v>
      </c>
      <c r="G131" s="1">
        <v>6768.7449100356225</v>
      </c>
      <c r="H131" s="1">
        <v>8651.5703669911745</v>
      </c>
      <c r="I131" s="1">
        <v>9131.777579154179</v>
      </c>
      <c r="J131" s="1">
        <v>11126.003078149117</v>
      </c>
      <c r="K131" s="1">
        <v>14512.565066640998</v>
      </c>
      <c r="L131" s="1">
        <v>17281.059768495703</v>
      </c>
      <c r="M131" s="1">
        <v>23766.501995254017</v>
      </c>
      <c r="N131" s="1">
        <v>23932.918661666259</v>
      </c>
      <c r="P131" t="s">
        <v>9</v>
      </c>
      <c r="R131">
        <f>Emissions!D134/Country!D131</f>
        <v>34.473356871859998</v>
      </c>
      <c r="S131">
        <f>Emissions!E134/Country!E131</f>
        <v>30.510488201236992</v>
      </c>
      <c r="T131">
        <f>Emissions!F134/Country!F131</f>
        <v>35.237911935424087</v>
      </c>
      <c r="U131">
        <f>Emissions!G134/Country!G131</f>
        <v>38.364711123363648</v>
      </c>
      <c r="V131">
        <f>Emissions!H134/Country!H131</f>
        <v>28.709184355523764</v>
      </c>
      <c r="W131">
        <f>Emissions!I134/Country!I131</f>
        <v>27.06691580402768</v>
      </c>
      <c r="X131">
        <f>Emissions!J134/Country!J131</f>
        <v>23.662736167423073</v>
      </c>
      <c r="Y131">
        <f>Emissions!K134/Country!K131</f>
        <v>19.186739639607183</v>
      </c>
      <c r="Z131">
        <f>Emissions!L134/Country!L131</f>
        <v>16.112947421438029</v>
      </c>
      <c r="AA131">
        <f>Emissions!M134/Country!M131</f>
        <v>13.975423192591158</v>
      </c>
      <c r="AB131">
        <f>Emissions!N134/Country!N131</f>
        <v>13.194835480277673</v>
      </c>
      <c r="AD131" t="s">
        <v>9</v>
      </c>
      <c r="AF131">
        <f>Emissions!D134/(Country!D131/R$181)</f>
        <v>17.239648549655787</v>
      </c>
      <c r="AG131">
        <f>Emissions!E134/(Country!E131/S$181)</f>
        <v>16.227463745073496</v>
      </c>
      <c r="AH131">
        <f>Emissions!F134/(Country!F131/T$181)</f>
        <v>20.29938742152461</v>
      </c>
      <c r="AI131">
        <f>Emissions!G134/(Country!G131/U$181)</f>
        <v>25.266528285794202</v>
      </c>
      <c r="AJ131">
        <f>Emissions!H134/(Country!H131/V$181)</f>
        <v>20.846444570071359</v>
      </c>
      <c r="AK131">
        <f>Emissions!I134/(Country!I131/W$181)</f>
        <v>21.270281706894817</v>
      </c>
      <c r="AL131">
        <f>Emissions!J134/(Country!J131/X$181)</f>
        <v>19.717038590365796</v>
      </c>
      <c r="AM131">
        <f>Emissions!K134/(Country!K131/Y$181)</f>
        <v>16.505851225178326</v>
      </c>
      <c r="AN131">
        <f>Emissions!L134/(Country!L131/Z$181)</f>
        <v>14.508177494894136</v>
      </c>
      <c r="AO131">
        <f>Emissions!M134/(Country!M131/AA$181)</f>
        <v>13.372802944526628</v>
      </c>
      <c r="AP131">
        <f>Emissions!N134/(Country!N131/AB$181)</f>
        <v>13.194835480277673</v>
      </c>
      <c r="AR131" t="s">
        <v>9</v>
      </c>
      <c r="AT131">
        <f t="shared" si="95"/>
        <v>1</v>
      </c>
      <c r="AU131">
        <f t="shared" si="96"/>
        <v>0.88504546611595503</v>
      </c>
      <c r="AV131">
        <f t="shared" si="97"/>
        <v>1.0221781437301274</v>
      </c>
      <c r="AW131">
        <f t="shared" si="98"/>
        <v>1.1128800501200999</v>
      </c>
      <c r="AX131">
        <f t="shared" si="99"/>
        <v>0.83279340802921842</v>
      </c>
      <c r="AY131">
        <f t="shared" si="100"/>
        <v>0.78515463128924157</v>
      </c>
      <c r="AZ131">
        <f t="shared" si="101"/>
        <v>0.68640649807847853</v>
      </c>
      <c r="BA131">
        <f t="shared" si="102"/>
        <v>0.55656719799367682</v>
      </c>
      <c r="BB131">
        <f t="shared" si="103"/>
        <v>0.4674029129606101</v>
      </c>
      <c r="BC131">
        <f t="shared" si="104"/>
        <v>0.40539780458685337</v>
      </c>
      <c r="BD131">
        <f t="shared" si="105"/>
        <v>0.38275458724033884</v>
      </c>
      <c r="BE131" s="6">
        <f t="shared" si="117"/>
        <v>-6.1724541275966119E-2</v>
      </c>
      <c r="BG131" t="s">
        <v>9</v>
      </c>
      <c r="BI131">
        <f t="shared" si="118"/>
        <v>1</v>
      </c>
      <c r="BJ131">
        <f t="shared" si="119"/>
        <v>0.94128738752029262</v>
      </c>
      <c r="BK131">
        <f t="shared" si="120"/>
        <v>1.17748267101013</v>
      </c>
      <c r="BL131">
        <f t="shared" si="121"/>
        <v>1.4656057641209097</v>
      </c>
      <c r="BM131">
        <f t="shared" si="122"/>
        <v>1.2092151710649337</v>
      </c>
      <c r="BN131">
        <f t="shared" si="123"/>
        <v>1.2338001929464801</v>
      </c>
      <c r="BO131">
        <f t="shared" si="124"/>
        <v>1.1437030478651766</v>
      </c>
      <c r="BP131">
        <f t="shared" si="125"/>
        <v>0.95743548237866416</v>
      </c>
      <c r="BQ131">
        <f t="shared" si="126"/>
        <v>0.84155877384077016</v>
      </c>
      <c r="BR131">
        <f t="shared" si="127"/>
        <v>0.77570043878844819</v>
      </c>
      <c r="BS131">
        <f t="shared" si="128"/>
        <v>0.76537728958176043</v>
      </c>
      <c r="BT131" s="6">
        <f t="shared" si="129"/>
        <v>-2.3462271041823957E-2</v>
      </c>
    </row>
    <row r="132" spans="2:72" x14ac:dyDescent="0.25">
      <c r="B132" t="s">
        <v>25</v>
      </c>
      <c r="D132" s="1">
        <v>16153.471592421933</v>
      </c>
      <c r="E132" s="1">
        <v>20924.728777585922</v>
      </c>
      <c r="F132" s="1">
        <v>18944.3173355666</v>
      </c>
      <c r="G132" s="1">
        <v>19398.890107599542</v>
      </c>
      <c r="H132" s="1">
        <v>21996.968468018167</v>
      </c>
      <c r="I132" s="1">
        <v>29057.324601639662</v>
      </c>
      <c r="J132" s="1">
        <v>41951.171476471696</v>
      </c>
      <c r="K132" s="1">
        <v>47253.416197050748</v>
      </c>
      <c r="L132" s="1">
        <v>63134.714897862483</v>
      </c>
      <c r="M132" s="1">
        <v>79937.855527115607</v>
      </c>
      <c r="N132" s="1">
        <v>88133.98970063997</v>
      </c>
      <c r="P132" t="s">
        <v>25</v>
      </c>
      <c r="R132">
        <f>Emissions!D135/Country!D132</f>
        <v>38.407383797522151</v>
      </c>
      <c r="S132">
        <f>Emissions!E135/Country!E132</f>
        <v>32.495292488242903</v>
      </c>
      <c r="T132">
        <f>Emissions!F135/Country!F132</f>
        <v>34.491316496560572</v>
      </c>
      <c r="U132">
        <f>Emissions!G135/Country!G132</f>
        <v>36.512470378759367</v>
      </c>
      <c r="V132">
        <f>Emissions!H135/Country!H132</f>
        <v>34.956747161190421</v>
      </c>
      <c r="W132">
        <f>Emissions!I135/Country!I132</f>
        <v>28.851956470492169</v>
      </c>
      <c r="X132">
        <f>Emissions!J135/Country!J132</f>
        <v>20.395049464729663</v>
      </c>
      <c r="Y132">
        <f>Emissions!K135/Country!K132</f>
        <v>18.274847782863525</v>
      </c>
      <c r="Z132">
        <f>Emissions!L135/Country!L132</f>
        <v>13.67787895484164</v>
      </c>
      <c r="AA132">
        <f>Emissions!M135/Country!M132</f>
        <v>11.36411447041019</v>
      </c>
      <c r="AB132">
        <f>Emissions!N135/Country!N132</f>
        <v>8.4202864775694</v>
      </c>
      <c r="AD132" t="s">
        <v>25</v>
      </c>
      <c r="AF132">
        <f>Emissions!D135/(Country!D132/R$181)</f>
        <v>19.207000955613669</v>
      </c>
      <c r="AG132">
        <f>Emissions!E135/(Country!E132/S$181)</f>
        <v>17.283111868303102</v>
      </c>
      <c r="AH132">
        <f>Emissions!F135/(Country!F132/T$181)</f>
        <v>19.86929865552715</v>
      </c>
      <c r="AI132">
        <f>Emissions!G135/(Country!G132/U$181)</f>
        <v>24.046665245117108</v>
      </c>
      <c r="AJ132">
        <f>Emissions!H135/(Country!H132/V$181)</f>
        <v>25.382953518341456</v>
      </c>
      <c r="AK132">
        <f>Emissions!I135/(Country!I132/W$181)</f>
        <v>22.67303915842216</v>
      </c>
      <c r="AL132">
        <f>Emissions!J135/(Country!J132/X$181)</f>
        <v>16.994229851664993</v>
      </c>
      <c r="AM132">
        <f>Emissions!K135/(Country!K132/Y$181)</f>
        <v>15.721374466563667</v>
      </c>
      <c r="AN132">
        <f>Emissions!L135/(Country!L132/Z$181)</f>
        <v>12.315629812488359</v>
      </c>
      <c r="AO132">
        <f>Emissions!M135/(Country!M132/AA$181)</f>
        <v>10.874093854446102</v>
      </c>
      <c r="AP132">
        <f>Emissions!N135/(Country!N132/AB$181)</f>
        <v>8.4202864775694</v>
      </c>
      <c r="AR132" t="s">
        <v>25</v>
      </c>
      <c r="AT132">
        <f t="shared" si="95"/>
        <v>1</v>
      </c>
      <c r="AU132">
        <f t="shared" si="96"/>
        <v>0.84606888767933563</v>
      </c>
      <c r="AV132">
        <f t="shared" si="97"/>
        <v>0.89803868647741047</v>
      </c>
      <c r="AW132">
        <f t="shared" si="98"/>
        <v>0.95066278326187281</v>
      </c>
      <c r="AX132">
        <f t="shared" si="99"/>
        <v>0.91015694652562229</v>
      </c>
      <c r="AY132">
        <f t="shared" si="100"/>
        <v>0.75120858589575557</v>
      </c>
      <c r="AZ132">
        <f t="shared" si="101"/>
        <v>0.53101897208748305</v>
      </c>
      <c r="BA132">
        <f t="shared" si="102"/>
        <v>0.47581600140237945</v>
      </c>
      <c r="BB132">
        <f t="shared" si="103"/>
        <v>0.35612628620968628</v>
      </c>
      <c r="BC132">
        <f t="shared" si="104"/>
        <v>0.29588358661240927</v>
      </c>
      <c r="BD132">
        <f t="shared" si="105"/>
        <v>0.21923613756041968</v>
      </c>
      <c r="BE132" s="6">
        <f t="shared" si="117"/>
        <v>-7.8076386243958032E-2</v>
      </c>
      <c r="BG132" t="s">
        <v>25</v>
      </c>
      <c r="BI132">
        <f t="shared" si="118"/>
        <v>1</v>
      </c>
      <c r="BJ132">
        <f t="shared" si="119"/>
        <v>0.89983396722077702</v>
      </c>
      <c r="BK132">
        <f t="shared" si="120"/>
        <v>1.0344820985558347</v>
      </c>
      <c r="BL132">
        <f t="shared" si="121"/>
        <v>1.2519739703604764</v>
      </c>
      <c r="BM132">
        <f t="shared" si="122"/>
        <v>1.3215469493129133</v>
      </c>
      <c r="BN132">
        <f t="shared" si="123"/>
        <v>1.180457022458546</v>
      </c>
      <c r="BO132">
        <f t="shared" si="124"/>
        <v>0.88479351310169307</v>
      </c>
      <c r="BP132">
        <f t="shared" si="125"/>
        <v>0.8185231261712802</v>
      </c>
      <c r="BQ132">
        <f t="shared" si="126"/>
        <v>0.64120524807329926</v>
      </c>
      <c r="BR132">
        <f t="shared" si="127"/>
        <v>0.5661526169325205</v>
      </c>
      <c r="BS132">
        <f t="shared" si="128"/>
        <v>0.43839673341133384</v>
      </c>
      <c r="BT132" s="6">
        <f t="shared" si="129"/>
        <v>-5.6160326658866611E-2</v>
      </c>
    </row>
    <row r="133" spans="2:72" x14ac:dyDescent="0.25">
      <c r="B133" t="s">
        <v>26</v>
      </c>
      <c r="D133" s="1">
        <v>3744.1710365699969</v>
      </c>
      <c r="E133" s="1">
        <v>4637.2304396620366</v>
      </c>
      <c r="F133" s="1">
        <v>4098.9064732804873</v>
      </c>
      <c r="G133" s="1">
        <v>3677.354133094088</v>
      </c>
      <c r="H133" s="1">
        <v>3933.5393647416463</v>
      </c>
      <c r="I133" s="1">
        <v>4559.909174241101</v>
      </c>
      <c r="J133" s="1">
        <v>6160.5266206040433</v>
      </c>
      <c r="K133" s="1">
        <v>7162.2679797650344</v>
      </c>
      <c r="L133" s="1">
        <v>8989.3344324520949</v>
      </c>
      <c r="M133" s="1">
        <v>10590.285669134302</v>
      </c>
      <c r="N133" s="1">
        <v>13682.019200707948</v>
      </c>
      <c r="P133" t="s">
        <v>26</v>
      </c>
      <c r="R133">
        <f>Emissions!D136/Country!D133</f>
        <v>4.9150272532028216</v>
      </c>
      <c r="S133">
        <f>Emissions!E136/Country!E133</f>
        <v>4.4292656405344193</v>
      </c>
      <c r="T133">
        <f>Emissions!F136/Country!F133</f>
        <v>5.2003134961953981</v>
      </c>
      <c r="U133">
        <f>Emissions!G136/Country!G133</f>
        <v>5.8404082521537317</v>
      </c>
      <c r="V133">
        <f>Emissions!H136/Country!H133</f>
        <v>5.5731281507046901</v>
      </c>
      <c r="W133">
        <f>Emissions!I136/Country!I133</f>
        <v>5.719295160054946</v>
      </c>
      <c r="X133">
        <f>Emissions!J136/Country!J133</f>
        <v>4.317768035546889</v>
      </c>
      <c r="Y133">
        <f>Emissions!K136/Country!K133</f>
        <v>3.920351709141249</v>
      </c>
      <c r="Z133">
        <f>Emissions!L136/Country!L133</f>
        <v>3.1235471020450465</v>
      </c>
      <c r="AA133">
        <f>Emissions!M136/Country!M133</f>
        <v>3.3434236525687817</v>
      </c>
      <c r="AB133">
        <f>Emissions!N136/Country!N133</f>
        <v>2.4158549360367534</v>
      </c>
      <c r="AD133" t="s">
        <v>26</v>
      </c>
      <c r="AF133">
        <f>Emissions!D136/(Country!D133/R$181)</f>
        <v>2.4579370895662049</v>
      </c>
      <c r="AG133">
        <f>Emissions!E136/(Country!E133/S$181)</f>
        <v>2.3557717964066516</v>
      </c>
      <c r="AH133">
        <f>Emissions!F136/(Country!F133/T$181)</f>
        <v>2.9957274019557505</v>
      </c>
      <c r="AI133">
        <f>Emissions!G136/(Country!G133/U$181)</f>
        <v>3.8464212549162577</v>
      </c>
      <c r="AJ133">
        <f>Emissions!H136/(Country!H133/V$181)</f>
        <v>4.0467853644618135</v>
      </c>
      <c r="AK133">
        <f>Emissions!I136/(Country!I133/W$181)</f>
        <v>4.4944544143868272</v>
      </c>
      <c r="AL133">
        <f>Emissions!J136/(Country!J133/X$181)</f>
        <v>3.5977918351780014</v>
      </c>
      <c r="AM133">
        <f>Emissions!K136/(Country!K133/Y$181)</f>
        <v>3.3725762311320877</v>
      </c>
      <c r="AN133">
        <f>Emissions!L136/(Country!L133/Z$181)</f>
        <v>2.8124572485005568</v>
      </c>
      <c r="AO133">
        <f>Emissions!M136/(Country!M133/AA$181)</f>
        <v>3.1992552246700159</v>
      </c>
      <c r="AP133">
        <f>Emissions!N136/(Country!N133/AB$181)</f>
        <v>2.4158549360367534</v>
      </c>
      <c r="AR133" t="s">
        <v>26</v>
      </c>
      <c r="AT133">
        <f t="shared" si="95"/>
        <v>1</v>
      </c>
      <c r="AU133">
        <f t="shared" si="96"/>
        <v>0.9011680734116253</v>
      </c>
      <c r="AV133">
        <f t="shared" si="97"/>
        <v>1.0580436746930901</v>
      </c>
      <c r="AW133">
        <f t="shared" si="98"/>
        <v>1.1882758632412254</v>
      </c>
      <c r="AX133">
        <f t="shared" si="99"/>
        <v>1.1338956761781991</v>
      </c>
      <c r="AY133">
        <f t="shared" si="100"/>
        <v>1.1636344755419274</v>
      </c>
      <c r="AZ133">
        <f t="shared" si="101"/>
        <v>0.87848303032974329</v>
      </c>
      <c r="BA133">
        <f t="shared" si="102"/>
        <v>0.7976256299670762</v>
      </c>
      <c r="BB133">
        <f t="shared" si="103"/>
        <v>0.63550962001474609</v>
      </c>
      <c r="BC133">
        <f t="shared" si="104"/>
        <v>0.68024519098852965</v>
      </c>
      <c r="BD133">
        <f t="shared" si="105"/>
        <v>0.49152421982248196</v>
      </c>
      <c r="BE133" s="6">
        <f t="shared" si="117"/>
        <v>-5.0847578017751804E-2</v>
      </c>
      <c r="BG133" t="s">
        <v>26</v>
      </c>
      <c r="BI133">
        <f t="shared" si="118"/>
        <v>1</v>
      </c>
      <c r="BJ133">
        <f t="shared" si="119"/>
        <v>0.95843453699720838</v>
      </c>
      <c r="BK133">
        <f t="shared" si="120"/>
        <v>1.218797427595862</v>
      </c>
      <c r="BL133">
        <f t="shared" si="121"/>
        <v>1.5648981706017149</v>
      </c>
      <c r="BM133">
        <f t="shared" si="122"/>
        <v>1.6464153544206537</v>
      </c>
      <c r="BN133">
        <f t="shared" si="123"/>
        <v>1.8285473755473709</v>
      </c>
      <c r="BO133">
        <f t="shared" si="124"/>
        <v>1.4637444751740845</v>
      </c>
      <c r="BP133">
        <f t="shared" si="125"/>
        <v>1.3721165791624492</v>
      </c>
      <c r="BQ133">
        <f t="shared" si="126"/>
        <v>1.1442348384095218</v>
      </c>
      <c r="BR133">
        <f t="shared" si="127"/>
        <v>1.3016017530516391</v>
      </c>
      <c r="BS133">
        <f t="shared" si="128"/>
        <v>0.9828790762350722</v>
      </c>
      <c r="BT133" s="6">
        <f t="shared" si="129"/>
        <v>-1.7120923764927798E-3</v>
      </c>
    </row>
    <row r="134" spans="2:72" x14ac:dyDescent="0.25">
      <c r="B134" t="s">
        <v>27</v>
      </c>
      <c r="D134" s="1">
        <v>8095.0115086986607</v>
      </c>
      <c r="E134" s="1">
        <v>9373.0009465880721</v>
      </c>
      <c r="F134" s="1">
        <v>8648.6901351051492</v>
      </c>
      <c r="G134" s="1">
        <v>6667.9810689564538</v>
      </c>
      <c r="H134" s="1">
        <v>8123.1697188745638</v>
      </c>
      <c r="I134" s="1">
        <v>9553.6816195367428</v>
      </c>
      <c r="J134" s="1">
        <v>12887.831110516478</v>
      </c>
      <c r="K134" s="1">
        <v>15598.312509121035</v>
      </c>
      <c r="L134" s="1">
        <v>21305.163274677492</v>
      </c>
      <c r="M134" s="1">
        <v>23572.91562259756</v>
      </c>
      <c r="N134" s="1">
        <v>26671.725753747149</v>
      </c>
      <c r="P134" t="s">
        <v>27</v>
      </c>
      <c r="R134">
        <f>Emissions!D137/Country!D134</f>
        <v>4.9761874818523344</v>
      </c>
      <c r="S134">
        <f>Emissions!E137/Country!E134</f>
        <v>4.7826257681051354</v>
      </c>
      <c r="T134">
        <f>Emissions!F137/Country!F134</f>
        <v>4.33388675845754</v>
      </c>
      <c r="U134">
        <f>Emissions!G137/Country!G134</f>
        <v>5.380515861097372</v>
      </c>
      <c r="V134">
        <f>Emissions!H137/Country!H134</f>
        <v>3.9404121945955644</v>
      </c>
      <c r="W134">
        <f>Emissions!I137/Country!I134</f>
        <v>3.9576695385528509</v>
      </c>
      <c r="X134">
        <f>Emissions!J137/Country!J134</f>
        <v>2.9913266892106214</v>
      </c>
      <c r="Y134">
        <f>Emissions!K137/Country!K134</f>
        <v>2.6468815488112942</v>
      </c>
      <c r="Z134">
        <f>Emissions!L137/Country!L134</f>
        <v>1.9378816787598572</v>
      </c>
      <c r="AA134">
        <f>Emissions!M137/Country!M134</f>
        <v>2.0185449736276282</v>
      </c>
      <c r="AB134">
        <f>Emissions!N137/Country!N134</f>
        <v>1.7105386961888125</v>
      </c>
      <c r="AD134" t="s">
        <v>27</v>
      </c>
      <c r="AF134">
        <f>Emissions!D137/(Country!D134/R$181)</f>
        <v>2.4885224732598616</v>
      </c>
      <c r="AG134">
        <f>Emissions!E137/(Country!E134/S$181)</f>
        <v>2.5437117146828809</v>
      </c>
      <c r="AH134">
        <f>Emissions!F137/(Country!F134/T$181)</f>
        <v>2.4966078158139959</v>
      </c>
      <c r="AI134">
        <f>Emissions!G137/(Country!G134/U$181)</f>
        <v>3.5435417657502191</v>
      </c>
      <c r="AJ134">
        <f>Emissions!H137/(Country!H134/V$181)</f>
        <v>2.8612301687374444</v>
      </c>
      <c r="AK134">
        <f>Emissions!I137/(Country!I134/W$181)</f>
        <v>3.1100974561456716</v>
      </c>
      <c r="AL134">
        <f>Emissions!J137/(Country!J134/X$181)</f>
        <v>2.4925310137530068</v>
      </c>
      <c r="AM134">
        <f>Emissions!K137/(Country!K134/Y$181)</f>
        <v>2.2770430972629425</v>
      </c>
      <c r="AN134">
        <f>Emissions!L137/(Country!L134/Z$181)</f>
        <v>1.7448782413417845</v>
      </c>
      <c r="AO134">
        <f>Emissions!M137/(Country!M134/AA$181)</f>
        <v>1.9315053143648049</v>
      </c>
      <c r="AP134">
        <f>Emissions!N137/(Country!N134/AB$181)</f>
        <v>1.7105386961888125</v>
      </c>
      <c r="AR134" t="s">
        <v>27</v>
      </c>
      <c r="AT134">
        <f t="shared" si="95"/>
        <v>1</v>
      </c>
      <c r="AU134">
        <f t="shared" si="96"/>
        <v>0.96110240732426189</v>
      </c>
      <c r="AV134">
        <f t="shared" si="97"/>
        <v>0.87092513581186359</v>
      </c>
      <c r="AW134">
        <f t="shared" si="98"/>
        <v>1.0812526418507309</v>
      </c>
      <c r="AX134">
        <f t="shared" si="99"/>
        <v>0.79185364477641962</v>
      </c>
      <c r="AY134">
        <f t="shared" si="100"/>
        <v>0.7953216298594219</v>
      </c>
      <c r="AZ134">
        <f t="shared" si="101"/>
        <v>0.60112821313901355</v>
      </c>
      <c r="BA134">
        <f t="shared" si="102"/>
        <v>0.53190953083343639</v>
      </c>
      <c r="BB134">
        <f t="shared" si="103"/>
        <v>0.38943100231394434</v>
      </c>
      <c r="BC134">
        <f t="shared" si="104"/>
        <v>0.40564086079736</v>
      </c>
      <c r="BD134">
        <f t="shared" si="105"/>
        <v>0.3437448252154845</v>
      </c>
      <c r="BE134" s="6">
        <f t="shared" si="117"/>
        <v>-6.562551747845155E-2</v>
      </c>
      <c r="BG134" t="s">
        <v>27</v>
      </c>
      <c r="BI134">
        <f t="shared" si="118"/>
        <v>1</v>
      </c>
      <c r="BJ134">
        <f t="shared" si="119"/>
        <v>1.0221775137721476</v>
      </c>
      <c r="BK134">
        <f t="shared" si="120"/>
        <v>1.0032490534608445</v>
      </c>
      <c r="BL134">
        <f t="shared" si="121"/>
        <v>1.4239540947799141</v>
      </c>
      <c r="BM134">
        <f t="shared" si="122"/>
        <v>1.1497706769709621</v>
      </c>
      <c r="BN134">
        <f t="shared" si="123"/>
        <v>1.2497767207509169</v>
      </c>
      <c r="BO134">
        <f t="shared" si="124"/>
        <v>1.0016108114498536</v>
      </c>
      <c r="BP134">
        <f t="shared" si="125"/>
        <v>0.91501809677455315</v>
      </c>
      <c r="BQ134">
        <f t="shared" si="126"/>
        <v>0.70117037723837228</v>
      </c>
      <c r="BR134">
        <f t="shared" si="127"/>
        <v>0.77616550990379951</v>
      </c>
      <c r="BS134">
        <f t="shared" si="128"/>
        <v>0.6873712070392024</v>
      </c>
      <c r="BT134" s="6">
        <f t="shared" si="129"/>
        <v>-3.1262879296079758E-2</v>
      </c>
    </row>
    <row r="135" spans="2:72" x14ac:dyDescent="0.25">
      <c r="B135" t="s">
        <v>28</v>
      </c>
      <c r="D135" s="1">
        <v>5647.9937757360294</v>
      </c>
      <c r="E135" s="1">
        <v>7383.2693805406907</v>
      </c>
      <c r="F135" s="1">
        <v>5738.8339756095256</v>
      </c>
      <c r="G135" s="1">
        <v>6526.0759602657399</v>
      </c>
      <c r="H135" s="1">
        <v>8667.2718237290392</v>
      </c>
      <c r="I135" s="1">
        <v>12253.00341351719</v>
      </c>
      <c r="J135" s="1">
        <v>18417.788527511268</v>
      </c>
      <c r="K135" s="1">
        <v>21751.738092791373</v>
      </c>
      <c r="L135" s="1">
        <v>26970.878738532236</v>
      </c>
      <c r="M135" s="1">
        <v>33617.353428948249</v>
      </c>
      <c r="N135" s="1">
        <v>39506.384571654395</v>
      </c>
      <c r="P135" t="s">
        <v>28</v>
      </c>
      <c r="R135">
        <f>Emissions!D138/Country!D135</f>
        <v>5.1759636128360578</v>
      </c>
      <c r="S135">
        <f>Emissions!E138/Country!E135</f>
        <v>4.4675050201738626</v>
      </c>
      <c r="T135">
        <f>Emissions!F138/Country!F135</f>
        <v>5.8874813524265095</v>
      </c>
      <c r="U135">
        <f>Emissions!G138/Country!G135</f>
        <v>6.4076092383879599</v>
      </c>
      <c r="V135">
        <f>Emissions!H138/Country!H135</f>
        <v>4.7941487420362927</v>
      </c>
      <c r="W135">
        <f>Emissions!I138/Country!I135</f>
        <v>3.8448816600975211</v>
      </c>
      <c r="X135">
        <f>Emissions!J138/Country!J135</f>
        <v>2.6307526767467428</v>
      </c>
      <c r="Y135">
        <f>Emissions!K138/Country!K135</f>
        <v>2.2954922376242051</v>
      </c>
      <c r="Z135">
        <f>Emissions!L138/Country!L135</f>
        <v>1.8512910324832297</v>
      </c>
      <c r="AA135">
        <f>Emissions!M138/Country!M135</f>
        <v>1.7703350319765978</v>
      </c>
      <c r="AB135">
        <f>Emissions!N138/Country!N135</f>
        <v>1.3662505751581155</v>
      </c>
      <c r="AD135" t="s">
        <v>28</v>
      </c>
      <c r="AF135">
        <f>Emissions!D138/(Country!D135/R$181)</f>
        <v>2.5884277508216393</v>
      </c>
      <c r="AG135">
        <f>Emissions!E138/(Country!E135/S$181)</f>
        <v>2.376109987740739</v>
      </c>
      <c r="AH135">
        <f>Emissions!F138/(Country!F135/T$181)</f>
        <v>3.3915819169115893</v>
      </c>
      <c r="AI135">
        <f>Emissions!G138/(Country!G135/U$181)</f>
        <v>4.2199728689590383</v>
      </c>
      <c r="AJ135">
        <f>Emissions!H138/(Country!H135/V$181)</f>
        <v>3.4811492647755369</v>
      </c>
      <c r="AK135">
        <f>Emissions!I138/(Country!I135/W$181)</f>
        <v>3.0214641606037063</v>
      </c>
      <c r="AL135">
        <f>Emissions!J138/(Country!J135/X$181)</f>
        <v>2.1920817475256698</v>
      </c>
      <c r="AM135">
        <f>Emissions!K138/(Country!K135/Y$181)</f>
        <v>1.9747520461768535</v>
      </c>
      <c r="AN135">
        <f>Emissions!L138/(Country!L135/Z$181)</f>
        <v>1.666911595468699</v>
      </c>
      <c r="AO135">
        <f>Emissions!M138/(Country!M135/AA$181)</f>
        <v>1.6939981853977668</v>
      </c>
      <c r="AP135">
        <f>Emissions!N138/(Country!N135/AB$181)</f>
        <v>1.3662505751581155</v>
      </c>
      <c r="AR135" t="s">
        <v>28</v>
      </c>
      <c r="AT135">
        <f t="shared" si="95"/>
        <v>1</v>
      </c>
      <c r="AU135">
        <f t="shared" si="96"/>
        <v>0.86312527566745967</v>
      </c>
      <c r="AV135">
        <f t="shared" si="97"/>
        <v>1.1374657537827224</v>
      </c>
      <c r="AW135">
        <f t="shared" si="98"/>
        <v>1.237954846223706</v>
      </c>
      <c r="AX135">
        <f t="shared" si="99"/>
        <v>0.92623308443419339</v>
      </c>
      <c r="AY135">
        <f t="shared" si="100"/>
        <v>0.742833981785046</v>
      </c>
      <c r="AZ135">
        <f t="shared" si="101"/>
        <v>0.50826336379619153</v>
      </c>
      <c r="BA135">
        <f t="shared" si="102"/>
        <v>0.44349079887878878</v>
      </c>
      <c r="BB135">
        <f t="shared" si="103"/>
        <v>0.35767079735494017</v>
      </c>
      <c r="BC135">
        <f t="shared" si="104"/>
        <v>0.34203003815295002</v>
      </c>
      <c r="BD135">
        <f t="shared" si="105"/>
        <v>0.26396062208974996</v>
      </c>
      <c r="BE135" s="6">
        <f t="shared" si="117"/>
        <v>-7.3603937791025004E-2</v>
      </c>
      <c r="BG135" t="s">
        <v>28</v>
      </c>
      <c r="BI135">
        <f t="shared" si="118"/>
        <v>1</v>
      </c>
      <c r="BJ135">
        <f t="shared" si="119"/>
        <v>0.91797423628551933</v>
      </c>
      <c r="BK135">
        <f t="shared" si="120"/>
        <v>1.3102864918037624</v>
      </c>
      <c r="BL135">
        <f t="shared" si="121"/>
        <v>1.6303228350180921</v>
      </c>
      <c r="BM135">
        <f t="shared" si="122"/>
        <v>1.3448894850051436</v>
      </c>
      <c r="BN135">
        <f t="shared" si="123"/>
        <v>1.1672970820393225</v>
      </c>
      <c r="BO135">
        <f t="shared" si="124"/>
        <v>0.84687770281779806</v>
      </c>
      <c r="BP135">
        <f t="shared" si="125"/>
        <v>0.76291565238782966</v>
      </c>
      <c r="BQ135">
        <f t="shared" si="126"/>
        <v>0.64398613982544994</v>
      </c>
      <c r="BR135">
        <f t="shared" si="127"/>
        <v>0.65445063508535029</v>
      </c>
      <c r="BS135">
        <f t="shared" si="128"/>
        <v>0.52783029185358932</v>
      </c>
      <c r="BT135" s="6">
        <f t="shared" si="129"/>
        <v>-4.7216970814641067E-2</v>
      </c>
    </row>
    <row r="136" spans="2:72" x14ac:dyDescent="0.25">
      <c r="B136" t="s">
        <v>29</v>
      </c>
      <c r="D136" s="1">
        <v>1925.7150666714729</v>
      </c>
      <c r="E136" s="1">
        <v>2494.8291114608396</v>
      </c>
      <c r="F136" s="1">
        <v>1744.7959709091438</v>
      </c>
      <c r="G136" s="1">
        <v>1863.1967111205881</v>
      </c>
      <c r="H136" s="1">
        <v>1960.4933081078782</v>
      </c>
      <c r="I136" s="1">
        <v>2307.8815658836661</v>
      </c>
      <c r="J136" s="1">
        <v>2728.9789129720248</v>
      </c>
      <c r="K136" s="1">
        <v>3089.6170156872986</v>
      </c>
      <c r="L136" s="1">
        <v>3825.2879461843236</v>
      </c>
      <c r="M136" s="1">
        <v>4745.7696033720704</v>
      </c>
      <c r="N136" s="1">
        <v>4795.7187775194971</v>
      </c>
      <c r="P136" t="s">
        <v>29</v>
      </c>
      <c r="R136">
        <f>Emissions!D139/Country!D136</f>
        <v>7.1925725064080162</v>
      </c>
      <c r="S136">
        <f>Emissions!E139/Country!E136</f>
        <v>6.0581405016856387</v>
      </c>
      <c r="T136">
        <f>Emissions!F139/Country!F136</f>
        <v>8.0494996036788375</v>
      </c>
      <c r="U136">
        <f>Emissions!G139/Country!G136</f>
        <v>7.5749279806362297</v>
      </c>
      <c r="V136">
        <f>Emissions!H139/Country!H136</f>
        <v>7.1363081979774243</v>
      </c>
      <c r="W136">
        <f>Emissions!I139/Country!I136</f>
        <v>6.6418106182475816</v>
      </c>
      <c r="X136">
        <f>Emissions!J139/Country!J136</f>
        <v>6.5399774803363533</v>
      </c>
      <c r="Y136">
        <f>Emissions!K139/Country!K136</f>
        <v>5.8345938095149128</v>
      </c>
      <c r="Z136">
        <f>Emissions!L139/Country!L136</f>
        <v>4.7124976124953983</v>
      </c>
      <c r="AA136">
        <f>Emissions!M139/Country!M136</f>
        <v>4.3219199795616845</v>
      </c>
      <c r="AB136">
        <f>Emissions!N139/Country!N136</f>
        <v>4.1159696721023895</v>
      </c>
      <c r="AD136" t="s">
        <v>29</v>
      </c>
      <c r="AF136">
        <f>Emissions!D139/(Country!D136/R$181)</f>
        <v>3.5969059421540694</v>
      </c>
      <c r="AG136">
        <f>Emissions!E139/(Country!E136/S$181)</f>
        <v>3.2221134812808181</v>
      </c>
      <c r="AH136">
        <f>Emissions!F139/(Country!F136/T$181)</f>
        <v>4.6370486226291501</v>
      </c>
      <c r="AI136">
        <f>Emissions!G139/(Country!G136/U$181)</f>
        <v>4.9887546779687266</v>
      </c>
      <c r="AJ136">
        <f>Emissions!H139/(Country!H136/V$181)</f>
        <v>5.181848827253738</v>
      </c>
      <c r="AK136">
        <f>Emissions!I139/(Country!I136/W$181)</f>
        <v>5.2194045275357599</v>
      </c>
      <c r="AL136">
        <f>Emissions!J139/(Country!J136/X$181)</f>
        <v>5.4494538352433466</v>
      </c>
      <c r="AM136">
        <f>Emissions!K139/(Country!K136/Y$181)</f>
        <v>5.0193487371036891</v>
      </c>
      <c r="AN136">
        <f>Emissions!L139/(Country!L136/Z$181)</f>
        <v>4.2431561413390568</v>
      </c>
      <c r="AO136">
        <f>Emissions!M139/(Country!M136/AA$181)</f>
        <v>4.1355587900429844</v>
      </c>
      <c r="AP136">
        <f>Emissions!N139/(Country!N136/AB$181)</f>
        <v>4.1159696721023895</v>
      </c>
      <c r="AR136" t="s">
        <v>29</v>
      </c>
      <c r="AT136">
        <f t="shared" si="95"/>
        <v>1</v>
      </c>
      <c r="AU136">
        <f t="shared" si="96"/>
        <v>0.84227729317824906</v>
      </c>
      <c r="AV136">
        <f t="shared" si="97"/>
        <v>1.1191405573607172</v>
      </c>
      <c r="AW136">
        <f t="shared" si="98"/>
        <v>1.0531597663961767</v>
      </c>
      <c r="AX136">
        <f t="shared" si="99"/>
        <v>0.99217744299686039</v>
      </c>
      <c r="AY136">
        <f t="shared" si="100"/>
        <v>0.92342630016315452</v>
      </c>
      <c r="AZ136">
        <f t="shared" si="101"/>
        <v>0.90926820334584713</v>
      </c>
      <c r="BA136">
        <f t="shared" si="102"/>
        <v>0.81119707925318085</v>
      </c>
      <c r="BB136">
        <f t="shared" si="103"/>
        <v>0.65518944832282655</v>
      </c>
      <c r="BC136">
        <f t="shared" si="104"/>
        <v>0.60088653617481003</v>
      </c>
      <c r="BD136">
        <f t="shared" si="105"/>
        <v>0.57225278833621551</v>
      </c>
      <c r="BE136" s="6">
        <f t="shared" si="117"/>
        <v>-4.2774721166378447E-2</v>
      </c>
      <c r="BG136" t="s">
        <v>29</v>
      </c>
      <c r="BI136">
        <f t="shared" si="118"/>
        <v>1</v>
      </c>
      <c r="BJ136">
        <f t="shared" si="119"/>
        <v>0.89580142853310185</v>
      </c>
      <c r="BK136">
        <f t="shared" si="120"/>
        <v>1.2891770586172662</v>
      </c>
      <c r="BL136">
        <f t="shared" si="121"/>
        <v>1.3869572232909499</v>
      </c>
      <c r="BM136">
        <f t="shared" si="122"/>
        <v>1.4406406257458315</v>
      </c>
      <c r="BN136">
        <f t="shared" si="123"/>
        <v>1.4510817384371271</v>
      </c>
      <c r="BO136">
        <f t="shared" si="124"/>
        <v>1.5150392929040137</v>
      </c>
      <c r="BP136">
        <f t="shared" si="125"/>
        <v>1.3954628833295999</v>
      </c>
      <c r="BQ136">
        <f t="shared" si="126"/>
        <v>1.1796683620806523</v>
      </c>
      <c r="BR136">
        <f t="shared" si="127"/>
        <v>1.1497544991588891</v>
      </c>
      <c r="BS136">
        <f t="shared" si="128"/>
        <v>1.144308396798797</v>
      </c>
      <c r="BT136" s="6">
        <f t="shared" si="129"/>
        <v>1.4430839679879704E-2</v>
      </c>
    </row>
    <row r="137" spans="2:72" x14ac:dyDescent="0.25">
      <c r="B137" t="s">
        <v>30</v>
      </c>
      <c r="D137" s="1">
        <v>19975.511253052726</v>
      </c>
      <c r="E137" s="1">
        <v>23756.618196598116</v>
      </c>
      <c r="F137" s="1">
        <v>22688.515928764162</v>
      </c>
      <c r="G137" s="1">
        <v>22102.153727200253</v>
      </c>
      <c r="H137" s="1">
        <v>23192.601354238101</v>
      </c>
      <c r="I137" s="1">
        <v>29082.502803138093</v>
      </c>
      <c r="J137" s="1">
        <v>37756.874128980176</v>
      </c>
      <c r="K137" s="1">
        <v>44885.022424959621</v>
      </c>
      <c r="L137" s="1">
        <v>53253.517754563414</v>
      </c>
      <c r="M137" s="1">
        <v>61733.618252218337</v>
      </c>
      <c r="N137" s="1">
        <v>53326.288204819604</v>
      </c>
      <c r="P137" t="s">
        <v>30</v>
      </c>
      <c r="R137">
        <f>Emissions!D140/Country!D137</f>
        <v>80.594604049374794</v>
      </c>
      <c r="S137">
        <f>Emissions!E140/Country!E137</f>
        <v>71.277088065523472</v>
      </c>
      <c r="T137">
        <f>Emissions!F140/Country!F137</f>
        <v>73.86940210589907</v>
      </c>
      <c r="U137">
        <f>Emissions!G140/Country!G137</f>
        <v>75.967740966348202</v>
      </c>
      <c r="V137">
        <f>Emissions!H140/Country!H137</f>
        <v>75.002585922600232</v>
      </c>
      <c r="W137">
        <f>Emissions!I140/Country!I137</f>
        <v>63.969802181627273</v>
      </c>
      <c r="X137">
        <f>Emissions!J140/Country!J137</f>
        <v>50.557654988559058</v>
      </c>
      <c r="Y137">
        <f>Emissions!K140/Country!K137</f>
        <v>44.45772378333038</v>
      </c>
      <c r="Z137">
        <f>Emissions!L140/Country!L137</f>
        <v>37.47143875404263</v>
      </c>
      <c r="AA137">
        <f>Emissions!M140/Country!M137</f>
        <v>35.761713119252363</v>
      </c>
      <c r="AB137">
        <f>Emissions!N140/Country!N137</f>
        <v>39.729357013102778</v>
      </c>
      <c r="AD137" t="s">
        <v>30</v>
      </c>
      <c r="AF137">
        <f>Emissions!D140/(Country!D137/R$181)</f>
        <v>40.304245796963521</v>
      </c>
      <c r="AG137">
        <f>Emissions!E140/(Country!E137/S$181)</f>
        <v>37.909795307398547</v>
      </c>
      <c r="AH137">
        <f>Emissions!F140/(Country!F137/T$181)</f>
        <v>42.553702236726608</v>
      </c>
      <c r="AI137">
        <f>Emissions!G140/(Country!G137/U$181)</f>
        <v>50.031422620701214</v>
      </c>
      <c r="AJ137">
        <f>Emissions!H140/(Country!H137/V$181)</f>
        <v>54.461221561896075</v>
      </c>
      <c r="AK137">
        <f>Emissions!I140/(Country!I137/W$181)</f>
        <v>50.270068558571239</v>
      </c>
      <c r="AL137">
        <f>Emissions!J140/(Country!J137/X$181)</f>
        <v>42.12730207507434</v>
      </c>
      <c r="AM137">
        <f>Emissions!K140/(Country!K137/Y$181)</f>
        <v>38.245819162673904</v>
      </c>
      <c r="AN137">
        <f>Emissions!L140/(Country!L137/Z$181)</f>
        <v>33.739468652978886</v>
      </c>
      <c r="AO137">
        <f>Emissions!M140/(Country!M137/AA$181)</f>
        <v>34.219668049550201</v>
      </c>
      <c r="AP137">
        <f>Emissions!N140/(Country!N137/AB$181)</f>
        <v>39.729357013102778</v>
      </c>
      <c r="AR137" t="s">
        <v>30</v>
      </c>
      <c r="AT137">
        <f t="shared" si="95"/>
        <v>1</v>
      </c>
      <c r="AU137">
        <f t="shared" si="96"/>
        <v>0.88439032496340431</v>
      </c>
      <c r="AV137">
        <f t="shared" si="97"/>
        <v>0.91655518352871801</v>
      </c>
      <c r="AW137">
        <f t="shared" si="98"/>
        <v>0.94259090744844365</v>
      </c>
      <c r="AX137">
        <f t="shared" si="99"/>
        <v>0.93061547739165373</v>
      </c>
      <c r="AY137">
        <f t="shared" si="100"/>
        <v>0.79372313985732046</v>
      </c>
      <c r="AZ137">
        <f t="shared" si="101"/>
        <v>0.62730818750081385</v>
      </c>
      <c r="BA137">
        <f t="shared" si="102"/>
        <v>0.55162159188838722</v>
      </c>
      <c r="BB137">
        <f t="shared" si="103"/>
        <v>0.46493731430315666</v>
      </c>
      <c r="BC137">
        <f t="shared" si="104"/>
        <v>0.44372341723204706</v>
      </c>
      <c r="BD137">
        <f t="shared" si="105"/>
        <v>0.4929530640632383</v>
      </c>
      <c r="BE137" s="6">
        <f t="shared" si="117"/>
        <v>-5.0704693593676173E-2</v>
      </c>
      <c r="BG137" t="s">
        <v>30</v>
      </c>
      <c r="BI137">
        <f t="shared" si="118"/>
        <v>1</v>
      </c>
      <c r="BJ137">
        <f t="shared" si="119"/>
        <v>0.94059061415943013</v>
      </c>
      <c r="BK137">
        <f t="shared" si="120"/>
        <v>1.0558118976123492</v>
      </c>
      <c r="BL137">
        <f t="shared" si="121"/>
        <v>1.2413437252427268</v>
      </c>
      <c r="BM137">
        <f t="shared" si="122"/>
        <v>1.3512527150675309</v>
      </c>
      <c r="BN137">
        <f t="shared" si="123"/>
        <v>1.2472648368564319</v>
      </c>
      <c r="BO137">
        <f t="shared" si="124"/>
        <v>1.0452323630441973</v>
      </c>
      <c r="BP137">
        <f t="shared" si="125"/>
        <v>0.94892779672248084</v>
      </c>
      <c r="BQ137">
        <f t="shared" si="126"/>
        <v>0.83711946435977669</v>
      </c>
      <c r="BR137">
        <f t="shared" si="127"/>
        <v>0.84903382690585605</v>
      </c>
      <c r="BS137">
        <f t="shared" si="128"/>
        <v>0.98573627238289485</v>
      </c>
      <c r="BT137" s="6">
        <f t="shared" si="129"/>
        <v>-1.4263727617105149E-3</v>
      </c>
    </row>
    <row r="138" spans="2:72" x14ac:dyDescent="0.25">
      <c r="B138" t="s">
        <v>31</v>
      </c>
      <c r="D138" s="1">
        <v>9058.0115112882013</v>
      </c>
      <c r="E138" s="1">
        <v>9253.645256071175</v>
      </c>
      <c r="F138" s="1">
        <v>7487.5198324731455</v>
      </c>
      <c r="G138" s="1">
        <v>7579.9483173413855</v>
      </c>
      <c r="H138" s="1">
        <v>7129.4034471428431</v>
      </c>
      <c r="I138" s="1">
        <v>8134.2666540186419</v>
      </c>
      <c r="J138" s="1">
        <v>10761.909232535867</v>
      </c>
      <c r="K138" s="1">
        <v>12682.047146535579</v>
      </c>
      <c r="L138" s="1">
        <v>16503.201558955359</v>
      </c>
      <c r="M138" s="1">
        <v>21612.260923443329</v>
      </c>
      <c r="N138" s="1">
        <v>26177.328300547462</v>
      </c>
      <c r="P138" t="s">
        <v>31</v>
      </c>
      <c r="R138">
        <f>Emissions!D141/Country!D138</f>
        <v>7.7142890041794256</v>
      </c>
      <c r="S138">
        <f>Emissions!E141/Country!E138</f>
        <v>7.5744862907740007</v>
      </c>
      <c r="T138">
        <f>Emissions!F141/Country!F138</f>
        <v>9.019196848961526</v>
      </c>
      <c r="U138">
        <f>Emissions!G141/Country!G138</f>
        <v>8.1167428300334592</v>
      </c>
      <c r="V138">
        <f>Emissions!H141/Country!H138</f>
        <v>6.9935751363177792</v>
      </c>
      <c r="W138">
        <f>Emissions!I141/Country!I138</f>
        <v>6.3582152158602909</v>
      </c>
      <c r="X138">
        <f>Emissions!J141/Country!J138</f>
        <v>5.0126183524246928</v>
      </c>
      <c r="Y138">
        <f>Emissions!K141/Country!K138</f>
        <v>4.0001301164203653</v>
      </c>
      <c r="Z138">
        <f>Emissions!L141/Country!L138</f>
        <v>3.0739392321844177</v>
      </c>
      <c r="AA138">
        <f>Emissions!M141/Country!M138</f>
        <v>2.9202978932618771</v>
      </c>
      <c r="AB138">
        <f>Emissions!N141/Country!N138</f>
        <v>2.4024620550153077</v>
      </c>
      <c r="AD138" t="s">
        <v>31</v>
      </c>
      <c r="AF138">
        <f>Emissions!D141/(Country!D138/R$181)</f>
        <v>3.857809140457864</v>
      </c>
      <c r="AG138">
        <f>Emissions!E141/(Country!E138/S$181)</f>
        <v>4.0286048804065997</v>
      </c>
      <c r="AH138">
        <f>Emissions!F141/(Country!F138/T$181)</f>
        <v>5.195658908608956</v>
      </c>
      <c r="AI138">
        <f>Emissions!G141/(Country!G138/U$181)</f>
        <v>5.3455872935966209</v>
      </c>
      <c r="AJ138">
        <f>Emissions!H141/(Country!H138/V$181)</f>
        <v>5.0782068421190445</v>
      </c>
      <c r="AK138">
        <f>Emissions!I141/(Country!I138/W$181)</f>
        <v>4.9965437426856365</v>
      </c>
      <c r="AL138">
        <f>Emissions!J141/(Country!J138/X$181)</f>
        <v>4.1767777316302102</v>
      </c>
      <c r="AM138">
        <f>Emissions!K141/(Country!K138/Y$181)</f>
        <v>3.4412075122285639</v>
      </c>
      <c r="AN138">
        <f>Emissions!L141/(Country!L138/Z$181)</f>
        <v>2.7677900772961106</v>
      </c>
      <c r="AO138">
        <f>Emissions!M141/(Country!M138/AA$181)</f>
        <v>2.7943746481044252</v>
      </c>
      <c r="AP138">
        <f>Emissions!N141/(Country!N138/AB$181)</f>
        <v>2.4024620550153077</v>
      </c>
      <c r="AR138" t="s">
        <v>31</v>
      </c>
      <c r="AT138">
        <f t="shared" si="95"/>
        <v>1</v>
      </c>
      <c r="AU138">
        <f t="shared" si="96"/>
        <v>0.98187743376872672</v>
      </c>
      <c r="AV138">
        <f t="shared" si="97"/>
        <v>1.1691546484809074</v>
      </c>
      <c r="AW138">
        <f t="shared" si="98"/>
        <v>1.0521699181397006</v>
      </c>
      <c r="AX138">
        <f t="shared" si="99"/>
        <v>0.90657416808325686</v>
      </c>
      <c r="AY138">
        <f t="shared" si="100"/>
        <v>0.82421273203733425</v>
      </c>
      <c r="AZ138">
        <f t="shared" si="101"/>
        <v>0.64978358338778475</v>
      </c>
      <c r="BA138">
        <f t="shared" si="102"/>
        <v>0.51853516432339863</v>
      </c>
      <c r="BB138">
        <f t="shared" si="103"/>
        <v>0.39847343423600379</v>
      </c>
      <c r="BC138">
        <f t="shared" si="104"/>
        <v>0.37855697286940199</v>
      </c>
      <c r="BD138">
        <f t="shared" si="105"/>
        <v>0.31143013357597943</v>
      </c>
      <c r="BE138" s="6">
        <f t="shared" si="117"/>
        <v>-6.8856986642402057E-2</v>
      </c>
      <c r="BG138" t="s">
        <v>31</v>
      </c>
      <c r="BI138">
        <f t="shared" si="118"/>
        <v>1</v>
      </c>
      <c r="BJ138">
        <f t="shared" si="119"/>
        <v>1.0442727293472234</v>
      </c>
      <c r="BK138">
        <f t="shared" si="120"/>
        <v>1.3467900353391535</v>
      </c>
      <c r="BL138">
        <f t="shared" si="121"/>
        <v>1.3856536440686074</v>
      </c>
      <c r="BM138">
        <f t="shared" si="122"/>
        <v>1.3163447587032098</v>
      </c>
      <c r="BN138">
        <f t="shared" si="123"/>
        <v>1.2951765006426994</v>
      </c>
      <c r="BO138">
        <f t="shared" si="124"/>
        <v>1.0826812783004836</v>
      </c>
      <c r="BP138">
        <f t="shared" si="125"/>
        <v>0.89201082452206126</v>
      </c>
      <c r="BQ138">
        <f t="shared" si="126"/>
        <v>0.71745127260692199</v>
      </c>
      <c r="BR138">
        <f t="shared" si="127"/>
        <v>0.72434237837198312</v>
      </c>
      <c r="BS138">
        <f t="shared" si="128"/>
        <v>0.62275295836179478</v>
      </c>
      <c r="BT138" s="6">
        <f t="shared" si="129"/>
        <v>-3.7724704163820524E-2</v>
      </c>
    </row>
    <row r="139" spans="2:72" x14ac:dyDescent="0.25">
      <c r="B139" t="s">
        <v>32</v>
      </c>
      <c r="D139" s="1">
        <v>6094.5189634070375</v>
      </c>
      <c r="E139" s="1">
        <v>7465.8625103014019</v>
      </c>
      <c r="F139" s="1">
        <v>6182.8326833339361</v>
      </c>
      <c r="G139" s="1">
        <v>5840.4655397340921</v>
      </c>
      <c r="H139" s="1">
        <v>3998.8469956740387</v>
      </c>
      <c r="I139" s="1">
        <v>5059.1059400842942</v>
      </c>
      <c r="J139" s="1">
        <v>6945.3888372977917</v>
      </c>
      <c r="K139" s="1">
        <v>8987.0939975326783</v>
      </c>
      <c r="L139" s="1">
        <v>11624.382301677129</v>
      </c>
      <c r="M139" s="1">
        <v>14262.288415047371</v>
      </c>
      <c r="N139" s="1">
        <v>14779.796221607034</v>
      </c>
      <c r="P139" t="s">
        <v>32</v>
      </c>
      <c r="R139">
        <f>Emissions!D142/Country!D139</f>
        <v>3.4802314173832731</v>
      </c>
      <c r="S139">
        <f>Emissions!E142/Country!E139</f>
        <v>3.0328329990966307</v>
      </c>
      <c r="T139">
        <f>Emissions!F142/Country!F139</f>
        <v>3.3699737924051285</v>
      </c>
      <c r="U139">
        <f>Emissions!G142/Country!G139</f>
        <v>4.0375688224115489</v>
      </c>
      <c r="V139">
        <f>Emissions!H142/Country!H139</f>
        <v>3.9754599002572331</v>
      </c>
      <c r="W139">
        <f>Emissions!I142/Country!I139</f>
        <v>3.235826541906341</v>
      </c>
      <c r="X139">
        <f>Emissions!J142/Country!J139</f>
        <v>2.4152370145394841</v>
      </c>
      <c r="Y139">
        <f>Emissions!K142/Country!K139</f>
        <v>1.9183331356004345</v>
      </c>
      <c r="Z139">
        <f>Emissions!L142/Country!L139</f>
        <v>1.48311022132637</v>
      </c>
      <c r="AA139">
        <f>Emissions!M142/Country!M139</f>
        <v>1.3455368740247955</v>
      </c>
      <c r="AB139">
        <f>Emissions!N142/Country!N139</f>
        <v>1.3570824418287477</v>
      </c>
      <c r="AD139" t="s">
        <v>32</v>
      </c>
      <c r="AF139">
        <f>Emissions!D142/(Country!D139/R$181)</f>
        <v>1.7404155542546931</v>
      </c>
      <c r="AG139">
        <f>Emissions!E142/(Country!E139/S$181)</f>
        <v>1.6130580151027458</v>
      </c>
      <c r="AH139">
        <f>Emissions!F142/(Country!F139/T$181)</f>
        <v>1.9413296604458119</v>
      </c>
      <c r="AI139">
        <f>Emissions!G142/(Country!G139/U$181)</f>
        <v>2.6590933144072619</v>
      </c>
      <c r="AJ139">
        <f>Emissions!H142/(Country!H139/V$181)</f>
        <v>2.88667916945918</v>
      </c>
      <c r="AK139">
        <f>Emissions!I142/(Country!I139/W$181)</f>
        <v>2.5428439131862004</v>
      </c>
      <c r="AL139">
        <f>Emissions!J142/(Country!J139/X$181)</f>
        <v>2.0125027420166242</v>
      </c>
      <c r="AM139">
        <f>Emissions!K142/(Country!K139/Y$181)</f>
        <v>1.6502919167771057</v>
      </c>
      <c r="AN139">
        <f>Emissions!L142/(Country!L139/Z$181)</f>
        <v>1.3353997734062215</v>
      </c>
      <c r="AO139">
        <f>Emissions!M142/(Country!M139/AA$181)</f>
        <v>1.2875173240168463</v>
      </c>
      <c r="AP139">
        <f>Emissions!N142/(Country!N139/AB$181)</f>
        <v>1.3570824418287477</v>
      </c>
      <c r="AR139" t="s">
        <v>32</v>
      </c>
      <c r="AT139">
        <f t="shared" si="95"/>
        <v>1</v>
      </c>
      <c r="AU139">
        <f t="shared" si="96"/>
        <v>0.87144578488316915</v>
      </c>
      <c r="AV139">
        <f t="shared" si="97"/>
        <v>0.9683188812021456</v>
      </c>
      <c r="AW139">
        <f t="shared" si="98"/>
        <v>1.1601437772914907</v>
      </c>
      <c r="AX139">
        <f t="shared" si="99"/>
        <v>1.1422975726270277</v>
      </c>
      <c r="AY139">
        <f t="shared" si="100"/>
        <v>0.92977338396057119</v>
      </c>
      <c r="AZ139">
        <f t="shared" si="101"/>
        <v>0.69398747522239768</v>
      </c>
      <c r="BA139">
        <f t="shared" si="102"/>
        <v>0.55120849895746205</v>
      </c>
      <c r="BB139">
        <f t="shared" si="103"/>
        <v>0.42615275924423884</v>
      </c>
      <c r="BC139">
        <f t="shared" si="104"/>
        <v>0.38662281689201056</v>
      </c>
      <c r="BD139">
        <f t="shared" si="105"/>
        <v>0.38994028818035181</v>
      </c>
      <c r="BE139" s="6">
        <f t="shared" si="117"/>
        <v>-6.100597118196481E-2</v>
      </c>
      <c r="BG139" t="s">
        <v>32</v>
      </c>
      <c r="BI139">
        <f t="shared" si="118"/>
        <v>1</v>
      </c>
      <c r="BJ139">
        <f t="shared" si="119"/>
        <v>0.92682348830967198</v>
      </c>
      <c r="BK139">
        <f t="shared" si="120"/>
        <v>1.115440307172592</v>
      </c>
      <c r="BL139">
        <f t="shared" si="121"/>
        <v>1.5278496609081265</v>
      </c>
      <c r="BM139">
        <f t="shared" si="122"/>
        <v>1.6586148994142706</v>
      </c>
      <c r="BN139">
        <f t="shared" si="123"/>
        <v>1.4610556122472345</v>
      </c>
      <c r="BO139">
        <f t="shared" si="124"/>
        <v>1.1563346104881533</v>
      </c>
      <c r="BP139">
        <f t="shared" si="125"/>
        <v>0.9482171730439507</v>
      </c>
      <c r="BQ139">
        <f t="shared" si="126"/>
        <v>0.76728788716099849</v>
      </c>
      <c r="BR139">
        <f t="shared" si="127"/>
        <v>0.73977580863910763</v>
      </c>
      <c r="BS139">
        <f t="shared" si="128"/>
        <v>0.77974621550075607</v>
      </c>
      <c r="BT139" s="6">
        <f t="shared" si="129"/>
        <v>-2.2025378449924395E-2</v>
      </c>
    </row>
    <row r="140" spans="2:72" x14ac:dyDescent="0.25">
      <c r="B140" t="s">
        <v>33</v>
      </c>
      <c r="D140" s="1">
        <v>11272.308535295666</v>
      </c>
      <c r="E140" s="1">
        <v>13818.423030127185</v>
      </c>
      <c r="F140" s="1">
        <v>12681.831317693277</v>
      </c>
      <c r="G140" s="1">
        <v>13150.720998983939</v>
      </c>
      <c r="H140" s="1">
        <v>14891.131958681219</v>
      </c>
      <c r="I140" s="1">
        <v>18316.094327078663</v>
      </c>
      <c r="J140" s="1">
        <v>24500.337853441091</v>
      </c>
      <c r="K140" s="1">
        <v>29255.951936643665</v>
      </c>
      <c r="L140" s="1">
        <v>37841.193343608364</v>
      </c>
      <c r="M140" s="1">
        <v>46428.446666838398</v>
      </c>
      <c r="N140" s="1">
        <v>48113.104589706818</v>
      </c>
      <c r="P140" t="s">
        <v>33</v>
      </c>
      <c r="R140">
        <f>Emissions!D143/Country!D140</f>
        <v>2.6926535877215598</v>
      </c>
      <c r="S140">
        <f>Emissions!E143/Country!E140</f>
        <v>2.3579072989880503</v>
      </c>
      <c r="T140">
        <f>Emissions!F143/Country!F140</f>
        <v>2.5553514728326743</v>
      </c>
      <c r="U140">
        <f>Emissions!G143/Country!G140</f>
        <v>2.8087452773792023</v>
      </c>
      <c r="V140">
        <f>Emissions!H143/Country!H140</f>
        <v>2.7130962139726615</v>
      </c>
      <c r="W140">
        <f>Emissions!I143/Country!I140</f>
        <v>2.1993826661110769</v>
      </c>
      <c r="X140">
        <f>Emissions!J143/Country!J140</f>
        <v>1.6440943271214656</v>
      </c>
      <c r="Y140">
        <f>Emissions!K143/Country!K140</f>
        <v>1.3630693235652753</v>
      </c>
      <c r="Z140">
        <f>Emissions!L143/Country!L140</f>
        <v>1.05382222633512</v>
      </c>
      <c r="AA140">
        <f>Emissions!M143/Country!M140</f>
        <v>0.95787619657356726</v>
      </c>
      <c r="AB140">
        <f>Emissions!N143/Country!N140</f>
        <v>0.97211838273617179</v>
      </c>
      <c r="AD140" t="s">
        <v>33</v>
      </c>
      <c r="AF140">
        <f>Emissions!D143/(Country!D140/R$181)</f>
        <v>1.3465587842471356</v>
      </c>
      <c r="AG140">
        <f>Emissions!E143/(Country!E140/S$181)</f>
        <v>1.254088592624403</v>
      </c>
      <c r="AH140">
        <f>Emissions!F143/(Country!F140/T$181)</f>
        <v>1.4720528741956429</v>
      </c>
      <c r="AI140">
        <f>Emissions!G143/(Country!G140/U$181)</f>
        <v>1.8498051965071176</v>
      </c>
      <c r="AJ140">
        <f>Emissions!H143/(Country!H140/V$181)</f>
        <v>1.9700458618905168</v>
      </c>
      <c r="AK140">
        <f>Emissions!I143/(Country!I140/W$181)</f>
        <v>1.7283642225126623</v>
      </c>
      <c r="AL140">
        <f>Emissions!J143/(Country!J140/X$181)</f>
        <v>1.369946022501153</v>
      </c>
      <c r="AM140">
        <f>Emissions!K143/(Country!K140/Y$181)</f>
        <v>1.1726129549352406</v>
      </c>
      <c r="AN140">
        <f>Emissions!L143/(Country!L140/Z$181)</f>
        <v>0.94886674100311352</v>
      </c>
      <c r="AO140">
        <f>Emissions!M143/(Country!M140/AA$181)</f>
        <v>0.91657257497731504</v>
      </c>
      <c r="AP140">
        <f>Emissions!N143/(Country!N140/AB$181)</f>
        <v>0.97211838273617179</v>
      </c>
      <c r="AR140" t="s">
        <v>33</v>
      </c>
      <c r="AT140">
        <f t="shared" si="95"/>
        <v>1</v>
      </c>
      <c r="AU140">
        <f t="shared" si="96"/>
        <v>0.87568163604113614</v>
      </c>
      <c r="AV140">
        <f t="shared" si="97"/>
        <v>0.94900862275229902</v>
      </c>
      <c r="AW140">
        <f t="shared" si="98"/>
        <v>1.0431142313244519</v>
      </c>
      <c r="AX140">
        <f t="shared" si="99"/>
        <v>1.0075920000791485</v>
      </c>
      <c r="AY140">
        <f t="shared" si="100"/>
        <v>0.81680862185177205</v>
      </c>
      <c r="AZ140">
        <f t="shared" si="101"/>
        <v>0.61058516201954049</v>
      </c>
      <c r="BA140">
        <f t="shared" si="102"/>
        <v>0.50621785504858141</v>
      </c>
      <c r="BB140">
        <f t="shared" si="103"/>
        <v>0.39136940271133497</v>
      </c>
      <c r="BC140">
        <f t="shared" si="104"/>
        <v>0.35573688384627761</v>
      </c>
      <c r="BD140">
        <f t="shared" si="105"/>
        <v>0.36102615916470276</v>
      </c>
      <c r="BE140" s="6">
        <f t="shared" si="117"/>
        <v>-6.3897384083529712E-2</v>
      </c>
      <c r="BG140" t="s">
        <v>33</v>
      </c>
      <c r="BI140">
        <f t="shared" si="118"/>
        <v>1</v>
      </c>
      <c r="BJ140">
        <f t="shared" si="119"/>
        <v>0.93132851480046386</v>
      </c>
      <c r="BK140">
        <f t="shared" si="120"/>
        <v>1.0931961466640845</v>
      </c>
      <c r="BL140">
        <f t="shared" si="121"/>
        <v>1.3737277704822581</v>
      </c>
      <c r="BM140">
        <f t="shared" si="122"/>
        <v>1.4630225467594231</v>
      </c>
      <c r="BN140">
        <f t="shared" si="123"/>
        <v>1.2835416045196981</v>
      </c>
      <c r="BO140">
        <f t="shared" si="124"/>
        <v>1.0173681524546982</v>
      </c>
      <c r="BP140">
        <f t="shared" si="125"/>
        <v>0.87082195642194071</v>
      </c>
      <c r="BQ140">
        <f t="shared" si="126"/>
        <v>0.70466046644493674</v>
      </c>
      <c r="BR140">
        <f t="shared" si="127"/>
        <v>0.68067772881506472</v>
      </c>
      <c r="BS140">
        <f t="shared" si="128"/>
        <v>0.72192792034674191</v>
      </c>
      <c r="BT140" s="6">
        <f t="shared" si="129"/>
        <v>-2.7807207965325809E-2</v>
      </c>
    </row>
    <row r="141" spans="2:72" x14ac:dyDescent="0.25">
      <c r="B141" t="s">
        <v>34</v>
      </c>
      <c r="D141" s="1">
        <v>18958.917416188058</v>
      </c>
      <c r="E141" s="1">
        <v>22850.163155792026</v>
      </c>
      <c r="F141" s="1">
        <v>18635.135478899661</v>
      </c>
      <c r="G141" s="1">
        <v>16587.286907555859</v>
      </c>
      <c r="H141" s="1">
        <v>21852.747923245177</v>
      </c>
      <c r="I141" s="1">
        <v>26078.034441825705</v>
      </c>
      <c r="J141" s="1">
        <v>35564.885592405735</v>
      </c>
      <c r="K141" s="1">
        <v>43666.993116571772</v>
      </c>
      <c r="L141" s="1">
        <v>56481.194758581551</v>
      </c>
      <c r="M141" s="1">
        <v>69298.400882279238</v>
      </c>
      <c r="N141" s="1">
        <v>71812.896327272116</v>
      </c>
      <c r="P141" t="s">
        <v>34</v>
      </c>
      <c r="R141">
        <f>Emissions!D144/Country!D141</f>
        <v>4.9189594956839429</v>
      </c>
      <c r="S141">
        <f>Emissions!E144/Country!E141</f>
        <v>4.405349474891862</v>
      </c>
      <c r="T141">
        <f>Emissions!F144/Country!F141</f>
        <v>5.1921614846309296</v>
      </c>
      <c r="U141">
        <f>Emissions!G144/Country!G141</f>
        <v>5.9306748054041947</v>
      </c>
      <c r="V141">
        <f>Emissions!H144/Country!H141</f>
        <v>5.1815881425845358</v>
      </c>
      <c r="W141">
        <f>Emissions!I144/Country!I141</f>
        <v>4.3114273156665988</v>
      </c>
      <c r="X141">
        <f>Emissions!J144/Country!J141</f>
        <v>3.1766267553364238</v>
      </c>
      <c r="Y141">
        <f>Emissions!K144/Country!K141</f>
        <v>2.6386276952289895</v>
      </c>
      <c r="Z141">
        <f>Emissions!L144/Country!L141</f>
        <v>2.0399876082163377</v>
      </c>
      <c r="AA141">
        <f>Emissions!M144/Country!M141</f>
        <v>1.8484147846022363</v>
      </c>
      <c r="AB141">
        <f>Emissions!N144/Country!N141</f>
        <v>1.8564622871861345</v>
      </c>
      <c r="AD141" t="s">
        <v>34</v>
      </c>
      <c r="AF141">
        <f>Emissions!D144/(Country!D141/R$181)</f>
        <v>2.4599035495961505</v>
      </c>
      <c r="AG141">
        <f>Emissions!E144/(Country!E141/S$181)</f>
        <v>2.3430516226642322</v>
      </c>
      <c r="AH141">
        <f>Emissions!F144/(Country!F141/T$181)</f>
        <v>2.9910312996068051</v>
      </c>
      <c r="AI141">
        <f>Emissions!G144/(Country!G141/U$181)</f>
        <v>3.9058696999633269</v>
      </c>
      <c r="AJ141">
        <f>Emissions!H144/(Country!H141/V$181)</f>
        <v>3.7624785386333865</v>
      </c>
      <c r="AK141">
        <f>Emissions!I144/(Country!I141/W$181)</f>
        <v>3.3880946845589164</v>
      </c>
      <c r="AL141">
        <f>Emissions!J144/(Country!J141/X$181)</f>
        <v>2.6469327925138972</v>
      </c>
      <c r="AM141">
        <f>Emissions!K144/(Country!K141/Y$181)</f>
        <v>2.2699425225002199</v>
      </c>
      <c r="AN141">
        <f>Emissions!L144/(Country!L141/Z$181)</f>
        <v>1.8368149248727452</v>
      </c>
      <c r="AO141">
        <f>Emissions!M144/(Country!M141/AA$181)</f>
        <v>1.7687111390901877</v>
      </c>
      <c r="AP141">
        <f>Emissions!N144/(Country!N141/AB$181)</f>
        <v>1.8564622871861345</v>
      </c>
      <c r="AR141" t="s">
        <v>34</v>
      </c>
      <c r="AT141">
        <f t="shared" si="95"/>
        <v>1</v>
      </c>
      <c r="AU141">
        <f t="shared" si="96"/>
        <v>0.89558563731969343</v>
      </c>
      <c r="AV141">
        <f t="shared" si="97"/>
        <v>1.0555406055257628</v>
      </c>
      <c r="AW141">
        <f t="shared" si="98"/>
        <v>1.2056766904887029</v>
      </c>
      <c r="AX141">
        <f t="shared" si="99"/>
        <v>1.0533910976764562</v>
      </c>
      <c r="AY141">
        <f t="shared" si="100"/>
        <v>0.87649172949067522</v>
      </c>
      <c r="AZ141">
        <f t="shared" si="101"/>
        <v>0.64579241974317958</v>
      </c>
      <c r="BA141">
        <f t="shared" si="102"/>
        <v>0.53641988667404328</v>
      </c>
      <c r="BB141">
        <f t="shared" si="103"/>
        <v>0.41471933444589043</v>
      </c>
      <c r="BC141">
        <f t="shared" si="104"/>
        <v>0.37577353223259846</v>
      </c>
      <c r="BD141">
        <f t="shared" si="105"/>
        <v>0.37740954948196986</v>
      </c>
      <c r="BE141" s="6">
        <f t="shared" si="117"/>
        <v>-6.2259045051803019E-2</v>
      </c>
      <c r="BG141" t="s">
        <v>34</v>
      </c>
      <c r="BI141">
        <f t="shared" si="118"/>
        <v>1</v>
      </c>
      <c r="BJ141">
        <f t="shared" si="119"/>
        <v>0.9524973542352495</v>
      </c>
      <c r="BK141">
        <f t="shared" si="120"/>
        <v>1.2159140548814815</v>
      </c>
      <c r="BL141">
        <f t="shared" si="121"/>
        <v>1.5878141647482742</v>
      </c>
      <c r="BM141">
        <f t="shared" si="122"/>
        <v>1.5295227893187453</v>
      </c>
      <c r="BN141">
        <f t="shared" si="123"/>
        <v>1.3773282635878752</v>
      </c>
      <c r="BO141">
        <f t="shared" si="124"/>
        <v>1.0760311285165842</v>
      </c>
      <c r="BP141">
        <f t="shared" si="125"/>
        <v>0.92277704256855231</v>
      </c>
      <c r="BQ141">
        <f t="shared" si="126"/>
        <v>0.74670200999315617</v>
      </c>
      <c r="BR141">
        <f t="shared" si="127"/>
        <v>0.71901645874715781</v>
      </c>
      <c r="BS141">
        <f t="shared" si="128"/>
        <v>0.75468905579282375</v>
      </c>
      <c r="BT141" s="6">
        <f t="shared" si="129"/>
        <v>-2.4531094420717624E-2</v>
      </c>
    </row>
    <row r="142" spans="2:72" x14ac:dyDescent="0.25">
      <c r="B142" t="s">
        <v>35</v>
      </c>
      <c r="D142" s="1">
        <v>2171.5423369194109</v>
      </c>
      <c r="E142" s="1">
        <v>2103.3931008429586</v>
      </c>
      <c r="F142" s="1">
        <v>1747.891868218604</v>
      </c>
      <c r="G142" s="1">
        <v>1990.5383289261356</v>
      </c>
      <c r="H142" s="1">
        <v>2044.7721191080827</v>
      </c>
      <c r="I142" s="1">
        <v>2144.9873995604753</v>
      </c>
      <c r="J142" s="1">
        <v>3210.7930587320575</v>
      </c>
      <c r="K142" s="1">
        <v>4166.5190190042767</v>
      </c>
      <c r="L142" s="1">
        <v>5104.1473812333361</v>
      </c>
      <c r="M142" s="1">
        <v>4841.3961104982964</v>
      </c>
      <c r="N142" s="1">
        <v>5001.7611976354456</v>
      </c>
      <c r="P142" t="s">
        <v>35</v>
      </c>
      <c r="R142">
        <f>Emissions!D145/Country!D142</f>
        <v>15.810863452810166</v>
      </c>
      <c r="S142">
        <f>Emissions!E145/Country!E142</f>
        <v>16.784492448243082</v>
      </c>
      <c r="T142">
        <f>Emissions!F145/Country!F142</f>
        <v>20.260082962154577</v>
      </c>
      <c r="U142">
        <f>Emissions!G145/Country!G142</f>
        <v>17.814821517868427</v>
      </c>
      <c r="V142">
        <f>Emissions!H145/Country!H142</f>
        <v>18.241657229823602</v>
      </c>
      <c r="W142">
        <f>Emissions!I145/Country!I142</f>
        <v>16.576051630016305</v>
      </c>
      <c r="X142">
        <f>Emissions!J145/Country!J142</f>
        <v>12.308692570656994</v>
      </c>
      <c r="Y142">
        <f>Emissions!K145/Country!K142</f>
        <v>9.757640192598549</v>
      </c>
      <c r="Z142">
        <f>Emissions!L145/Country!L142</f>
        <v>7.9651684025704359</v>
      </c>
      <c r="AA142">
        <f>Emissions!M145/Country!M142</f>
        <v>9.0500626772588486</v>
      </c>
      <c r="AB142">
        <f>Emissions!N145/Country!N142</f>
        <v>9.2932276663291162</v>
      </c>
      <c r="AD142" t="s">
        <v>35</v>
      </c>
      <c r="AF142">
        <f>Emissions!D145/(Country!D142/R$181)</f>
        <v>7.9067939396276694</v>
      </c>
      <c r="AG142">
        <f>Emissions!E145/(Country!E142/S$181)</f>
        <v>8.9270856922008122</v>
      </c>
      <c r="AH142">
        <f>Emissions!F145/(Country!F142/T$181)</f>
        <v>11.671159006092116</v>
      </c>
      <c r="AI142">
        <f>Emissions!G145/(Country!G142/U$181)</f>
        <v>11.732622991483465</v>
      </c>
      <c r="AJ142">
        <f>Emissions!H145/(Country!H142/V$181)</f>
        <v>13.245715782050526</v>
      </c>
      <c r="AK142">
        <f>Emissions!I145/(Country!I142/W$181)</f>
        <v>13.026134573707683</v>
      </c>
      <c r="AL142">
        <f>Emissions!J145/(Country!J142/X$181)</f>
        <v>10.256251208459563</v>
      </c>
      <c r="AM142">
        <f>Emissions!K145/(Country!K142/Y$181)</f>
        <v>8.3942431258815713</v>
      </c>
      <c r="AN142">
        <f>Emissions!L145/(Country!L142/Z$181)</f>
        <v>7.1718769967227347</v>
      </c>
      <c r="AO142">
        <f>Emissions!M145/(Country!M142/AA$181)</f>
        <v>8.6598239746154455</v>
      </c>
      <c r="AP142">
        <f>Emissions!N145/(Country!N142/AB$181)</f>
        <v>9.2932276663291162</v>
      </c>
      <c r="AR142" t="s">
        <v>35</v>
      </c>
      <c r="AT142">
        <f t="shared" si="95"/>
        <v>1</v>
      </c>
      <c r="AU142">
        <f t="shared" si="96"/>
        <v>1.0615797485278937</v>
      </c>
      <c r="AV142">
        <f t="shared" si="97"/>
        <v>1.2814026901581788</v>
      </c>
      <c r="AW142">
        <f t="shared" si="98"/>
        <v>1.1267456436544006</v>
      </c>
      <c r="AX142">
        <f t="shared" si="99"/>
        <v>1.1537420005092383</v>
      </c>
      <c r="AY142">
        <f t="shared" si="100"/>
        <v>1.0483963560554397</v>
      </c>
      <c r="AZ142">
        <f t="shared" si="101"/>
        <v>0.77849591247145278</v>
      </c>
      <c r="BA142">
        <f t="shared" si="102"/>
        <v>0.61714783773331883</v>
      </c>
      <c r="BB142">
        <f t="shared" si="103"/>
        <v>0.50377820454547884</v>
      </c>
      <c r="BC142">
        <f t="shared" si="104"/>
        <v>0.57239522080941907</v>
      </c>
      <c r="BD142">
        <f t="shared" si="105"/>
        <v>0.58777483557846877</v>
      </c>
      <c r="BE142" s="6">
        <f t="shared" si="117"/>
        <v>-4.122251644215312E-2</v>
      </c>
      <c r="BG142" t="s">
        <v>35</v>
      </c>
      <c r="BI142">
        <f t="shared" si="118"/>
        <v>1</v>
      </c>
      <c r="BJ142">
        <f t="shared" si="119"/>
        <v>1.1290398814441835</v>
      </c>
      <c r="BK142">
        <f t="shared" si="120"/>
        <v>1.4760924712604451</v>
      </c>
      <c r="BL142">
        <f t="shared" si="121"/>
        <v>1.483866037368359</v>
      </c>
      <c r="BM142">
        <f t="shared" si="122"/>
        <v>1.6752321969167527</v>
      </c>
      <c r="BN142">
        <f t="shared" si="123"/>
        <v>1.6474609902785811</v>
      </c>
      <c r="BO142">
        <f t="shared" si="124"/>
        <v>1.2971441126164633</v>
      </c>
      <c r="BP142">
        <f t="shared" si="125"/>
        <v>1.0616494106177321</v>
      </c>
      <c r="BQ142">
        <f t="shared" si="126"/>
        <v>0.90705247303567116</v>
      </c>
      <c r="BR142">
        <f t="shared" si="127"/>
        <v>1.0952383533373371</v>
      </c>
      <c r="BS142">
        <f t="shared" si="128"/>
        <v>1.1753471428859235</v>
      </c>
      <c r="BT142" s="6">
        <f t="shared" si="129"/>
        <v>1.7534714288592344E-2</v>
      </c>
    </row>
    <row r="143" spans="2:72" x14ac:dyDescent="0.25">
      <c r="B143" t="s">
        <v>36</v>
      </c>
      <c r="D143" s="1">
        <v>13646.123174446753</v>
      </c>
      <c r="E143" s="1">
        <v>17356.068647507898</v>
      </c>
      <c r="F143" s="1">
        <v>15325.606550123934</v>
      </c>
      <c r="G143" s="1">
        <v>13802.632420927388</v>
      </c>
      <c r="H143" s="1">
        <v>15413.265435471571</v>
      </c>
      <c r="I143" s="1">
        <v>17299.298143579043</v>
      </c>
      <c r="J143" s="1">
        <v>25395.703817614358</v>
      </c>
      <c r="K143" s="1">
        <v>30541.879650675815</v>
      </c>
      <c r="L143" s="1">
        <v>38765.74788838427</v>
      </c>
      <c r="M143" s="1">
        <v>48799.915972376388</v>
      </c>
      <c r="N143" s="1">
        <v>47258.384290937058</v>
      </c>
      <c r="P143" t="s">
        <v>36</v>
      </c>
      <c r="R143">
        <f>Emissions!D146/Country!D143</f>
        <v>27.782311271064739</v>
      </c>
      <c r="S143">
        <f>Emissions!E146/Country!E143</f>
        <v>21.158241340085898</v>
      </c>
      <c r="T143">
        <f>Emissions!F146/Country!F143</f>
        <v>23.837893276775489</v>
      </c>
      <c r="U143">
        <f>Emissions!G146/Country!G143</f>
        <v>27.290481327865905</v>
      </c>
      <c r="V143">
        <f>Emissions!H146/Country!H143</f>
        <v>24.473769184780359</v>
      </c>
      <c r="W143">
        <f>Emissions!I146/Country!I143</f>
        <v>24.655718496268342</v>
      </c>
      <c r="X143">
        <f>Emissions!J146/Country!J143</f>
        <v>17.256358045976516</v>
      </c>
      <c r="Y143">
        <f>Emissions!K146/Country!K143</f>
        <v>14.87424136584594</v>
      </c>
      <c r="Z143">
        <f>Emissions!L146/Country!L143</f>
        <v>11.718780481129135</v>
      </c>
      <c r="AA143">
        <f>Emissions!M146/Country!M143</f>
        <v>10.860028062554617</v>
      </c>
      <c r="AB143">
        <f>Emissions!N146/Country!N143</f>
        <v>11.112460791046656</v>
      </c>
      <c r="AD143" t="s">
        <v>36</v>
      </c>
      <c r="AF143">
        <f>Emissions!D146/(Country!D143/R$181)</f>
        <v>13.893549270255759</v>
      </c>
      <c r="AG143">
        <f>Emissions!E146/(Country!E143/S$181)</f>
        <v>11.253330067718773</v>
      </c>
      <c r="AH143">
        <f>Emissions!F146/(Country!F143/T$181)</f>
        <v>13.732216364720841</v>
      </c>
      <c r="AI143">
        <f>Emissions!G146/(Country!G143/U$181)</f>
        <v>17.973176343912137</v>
      </c>
      <c r="AJ143">
        <f>Emissions!H146/(Country!H143/V$181)</f>
        <v>17.771005487764107</v>
      </c>
      <c r="AK143">
        <f>Emissions!I146/(Country!I143/W$181)</f>
        <v>19.37546493655131</v>
      </c>
      <c r="AL143">
        <f>Emissions!J146/(Country!J143/X$181)</f>
        <v>14.378906780447007</v>
      </c>
      <c r="AM143">
        <f>Emissions!K146/(Country!K143/Y$181)</f>
        <v>12.795921541835902</v>
      </c>
      <c r="AN143">
        <f>Emissions!L146/(Country!L143/Z$181)</f>
        <v>10.551647864109324</v>
      </c>
      <c r="AO143">
        <f>Emissions!M146/(Country!M143/AA$181)</f>
        <v>10.391743652497262</v>
      </c>
      <c r="AP143">
        <f>Emissions!N146/(Country!N143/AB$181)</f>
        <v>11.112460791046656</v>
      </c>
      <c r="AR143" t="s">
        <v>36</v>
      </c>
      <c r="AT143">
        <f t="shared" si="95"/>
        <v>1</v>
      </c>
      <c r="AU143">
        <f t="shared" si="96"/>
        <v>0.76157239524280307</v>
      </c>
      <c r="AV143">
        <f t="shared" si="97"/>
        <v>0.85802412348617807</v>
      </c>
      <c r="AW143">
        <f t="shared" si="98"/>
        <v>0.98229701127454161</v>
      </c>
      <c r="AX143">
        <f t="shared" si="99"/>
        <v>0.88091192075404379</v>
      </c>
      <c r="AY143">
        <f t="shared" si="100"/>
        <v>0.88746102711574104</v>
      </c>
      <c r="AZ143">
        <f t="shared" si="101"/>
        <v>0.6211275180675484</v>
      </c>
      <c r="BA143">
        <f t="shared" si="102"/>
        <v>0.53538531120473964</v>
      </c>
      <c r="BB143">
        <f t="shared" si="103"/>
        <v>0.42180725594757262</v>
      </c>
      <c r="BC143">
        <f t="shared" si="104"/>
        <v>0.39089721357579527</v>
      </c>
      <c r="BD143">
        <f t="shared" si="105"/>
        <v>0.39998330889843126</v>
      </c>
      <c r="BE143" s="6">
        <f t="shared" si="117"/>
        <v>-6.0001669110156877E-2</v>
      </c>
      <c r="BG143" t="s">
        <v>36</v>
      </c>
      <c r="BI143">
        <f t="shared" si="118"/>
        <v>1</v>
      </c>
      <c r="BJ143">
        <f t="shared" si="119"/>
        <v>0.80996798217793453</v>
      </c>
      <c r="BK143">
        <f t="shared" si="120"/>
        <v>0.98838792720299984</v>
      </c>
      <c r="BL143">
        <f t="shared" si="121"/>
        <v>1.293634620952496</v>
      </c>
      <c r="BM143">
        <f t="shared" si="122"/>
        <v>1.2790832020014833</v>
      </c>
      <c r="BN143">
        <f t="shared" si="123"/>
        <v>1.3945655325116673</v>
      </c>
      <c r="BO143">
        <f t="shared" si="124"/>
        <v>1.0349340187125786</v>
      </c>
      <c r="BP143">
        <f t="shared" si="125"/>
        <v>0.9209973127047002</v>
      </c>
      <c r="BQ143">
        <f t="shared" si="126"/>
        <v>0.75946381006464614</v>
      </c>
      <c r="BR143">
        <f t="shared" si="127"/>
        <v>0.74795456872525745</v>
      </c>
      <c r="BS143">
        <f t="shared" si="128"/>
        <v>0.79982879643554838</v>
      </c>
      <c r="BT143" s="6">
        <f t="shared" si="129"/>
        <v>-2.0017120356445161E-2</v>
      </c>
    </row>
    <row r="144" spans="2:72" x14ac:dyDescent="0.25">
      <c r="B144" t="s">
        <v>37</v>
      </c>
      <c r="D144" s="1">
        <v>1175.3158524364012</v>
      </c>
      <c r="E144" s="1">
        <v>1494.846762418631</v>
      </c>
      <c r="F144" s="1">
        <v>1319.9667553396032</v>
      </c>
      <c r="G144" s="1">
        <v>1188.7956634907218</v>
      </c>
      <c r="H144" s="1">
        <v>1129.2132217753688</v>
      </c>
      <c r="I144" s="1">
        <v>1461.2736249048744</v>
      </c>
      <c r="J144" s="1">
        <v>2052.5011359802361</v>
      </c>
      <c r="K144" s="1">
        <v>1717.0702165325158</v>
      </c>
      <c r="L144" s="1">
        <v>2179.4176732047054</v>
      </c>
      <c r="M144" s="1">
        <v>2743.5404181206445</v>
      </c>
      <c r="N144" s="1">
        <v>2656.8751989191078</v>
      </c>
      <c r="P144" t="s">
        <v>37</v>
      </c>
      <c r="R144">
        <f>Emissions!D147/Country!D144</f>
        <v>94.32610784741135</v>
      </c>
      <c r="S144">
        <f>Emissions!E147/Country!E144</f>
        <v>70.80143377154657</v>
      </c>
      <c r="T144">
        <f>Emissions!F147/Country!F144</f>
        <v>80.894784987657275</v>
      </c>
      <c r="U144">
        <f>Emissions!G147/Country!G144</f>
        <v>91.281141540101544</v>
      </c>
      <c r="V144">
        <f>Emissions!H147/Country!H144</f>
        <v>81.004773155147191</v>
      </c>
      <c r="W144">
        <f>Emissions!I147/Country!I144</f>
        <v>72.055389527834976</v>
      </c>
      <c r="X144">
        <f>Emissions!J147/Country!J144</f>
        <v>55.984275779003667</v>
      </c>
      <c r="Y144">
        <f>Emissions!K147/Country!K144</f>
        <v>46.071047372824715</v>
      </c>
      <c r="Z144">
        <f>Emissions!L147/Country!L144</f>
        <v>36.297412956192751</v>
      </c>
      <c r="AA144">
        <f>Emissions!M147/Country!M144</f>
        <v>36.76011800215219</v>
      </c>
      <c r="AB144">
        <f>Emissions!N147/Country!N144</f>
        <v>37.444355847985207</v>
      </c>
      <c r="AD144" t="s">
        <v>37</v>
      </c>
      <c r="AF144">
        <f>Emissions!D147/(Country!D144/R$181)</f>
        <v>47.171180758253847</v>
      </c>
      <c r="AG144">
        <f>Emissions!E147/(Country!E144/S$181)</f>
        <v>37.656811390530713</v>
      </c>
      <c r="AH144">
        <f>Emissions!F147/(Country!F144/T$181)</f>
        <v>46.600791325396258</v>
      </c>
      <c r="AI144">
        <f>Emissions!G147/(Country!G144/U$181)</f>
        <v>60.116640452898281</v>
      </c>
      <c r="AJ144">
        <f>Emissions!H147/(Country!H144/V$181)</f>
        <v>58.819557274014826</v>
      </c>
      <c r="AK144">
        <f>Emissions!I147/(Country!I144/W$181)</f>
        <v>56.624051475012358</v>
      </c>
      <c r="AL144">
        <f>Emissions!J147/(Country!J144/X$181)</f>
        <v>46.649048452307852</v>
      </c>
      <c r="AM144">
        <f>Emissions!K147/(Country!K144/Y$181)</f>
        <v>39.633719329479391</v>
      </c>
      <c r="AN144">
        <f>Emissions!L147/(Country!L144/Z$181)</f>
        <v>32.682370022089742</v>
      </c>
      <c r="AO144">
        <f>Emissions!M147/(Country!M144/AA$181)</f>
        <v>35.175021713899383</v>
      </c>
      <c r="AP144">
        <f>Emissions!N147/(Country!N144/AB$181)</f>
        <v>37.444355847985207</v>
      </c>
      <c r="AR144" t="s">
        <v>37</v>
      </c>
      <c r="AT144">
        <f t="shared" si="95"/>
        <v>1</v>
      </c>
      <c r="AU144">
        <f t="shared" si="96"/>
        <v>0.7506027269362161</v>
      </c>
      <c r="AV144">
        <f t="shared" si="97"/>
        <v>0.85760757900154705</v>
      </c>
      <c r="AW144">
        <f t="shared" si="98"/>
        <v>0.96771873263088981</v>
      </c>
      <c r="AX144">
        <f t="shared" si="99"/>
        <v>0.85877362062035145</v>
      </c>
      <c r="AY144">
        <f t="shared" si="100"/>
        <v>0.76389656238543124</v>
      </c>
      <c r="AZ144">
        <f t="shared" si="101"/>
        <v>0.59351834880718102</v>
      </c>
      <c r="BA144">
        <f t="shared" si="102"/>
        <v>0.48842307208681324</v>
      </c>
      <c r="BB144">
        <f t="shared" si="103"/>
        <v>0.38480770366259615</v>
      </c>
      <c r="BC144">
        <f t="shared" si="104"/>
        <v>0.38971307987835119</v>
      </c>
      <c r="BD144">
        <f t="shared" si="105"/>
        <v>0.39696704022345408</v>
      </c>
      <c r="BE144" s="6">
        <f t="shared" si="117"/>
        <v>-6.0303295977654603E-2</v>
      </c>
      <c r="BG144" t="s">
        <v>37</v>
      </c>
      <c r="BI144">
        <f t="shared" si="118"/>
        <v>1</v>
      </c>
      <c r="BJ144">
        <f t="shared" si="119"/>
        <v>0.79830122513822499</v>
      </c>
      <c r="BK144">
        <f t="shared" si="120"/>
        <v>0.98790809507650956</v>
      </c>
      <c r="BL144">
        <f t="shared" si="121"/>
        <v>1.2744357780863749</v>
      </c>
      <c r="BM144">
        <f t="shared" si="122"/>
        <v>1.2469384129996108</v>
      </c>
      <c r="BN144">
        <f t="shared" si="123"/>
        <v>1.2003950413114151</v>
      </c>
      <c r="BO144">
        <f t="shared" si="124"/>
        <v>0.98893111646660159</v>
      </c>
      <c r="BP144">
        <f t="shared" si="125"/>
        <v>0.84021045673198291</v>
      </c>
      <c r="BQ144">
        <f t="shared" si="126"/>
        <v>0.69284612970751414</v>
      </c>
      <c r="BR144">
        <f t="shared" si="127"/>
        <v>0.74568881144118027</v>
      </c>
      <c r="BS144">
        <f t="shared" si="128"/>
        <v>0.79379729839459923</v>
      </c>
      <c r="BT144" s="6">
        <f t="shared" si="129"/>
        <v>-2.0620270160540077E-2</v>
      </c>
    </row>
    <row r="145" spans="2:72" x14ac:dyDescent="0.25">
      <c r="B145" t="s">
        <v>38</v>
      </c>
      <c r="D145" s="1">
        <v>1766.9704034484723</v>
      </c>
      <c r="E145" s="1">
        <v>2247.3533094764557</v>
      </c>
      <c r="F145" s="1">
        <v>1984.4385733224058</v>
      </c>
      <c r="G145" s="1">
        <v>1787.2359963082745</v>
      </c>
      <c r="H145" s="1">
        <v>1898.6226435507672</v>
      </c>
      <c r="I145" s="1">
        <v>2315.4236438774456</v>
      </c>
      <c r="J145" s="1">
        <v>2114.6006216763253</v>
      </c>
      <c r="K145" s="1">
        <v>2742.0147425670953</v>
      </c>
      <c r="L145" s="1">
        <v>3480.3441911791647</v>
      </c>
      <c r="M145" s="1">
        <v>4381.2001766459525</v>
      </c>
      <c r="N145" s="1">
        <v>4242.8032116777276</v>
      </c>
      <c r="P145" t="s">
        <v>38</v>
      </c>
      <c r="R145">
        <f>Emissions!D148/Country!D145</f>
        <v>25.216085054086673</v>
      </c>
      <c r="S145">
        <f>Emissions!E148/Country!E145</f>
        <v>13.720826910272818</v>
      </c>
      <c r="T145">
        <f>Emissions!F148/Country!F145</f>
        <v>17.966580611241351</v>
      </c>
      <c r="U145">
        <f>Emissions!G148/Country!G145</f>
        <v>22.284172060276511</v>
      </c>
      <c r="V145">
        <f>Emissions!H148/Country!H145</f>
        <v>23.483781590719754</v>
      </c>
      <c r="W145">
        <f>Emissions!I148/Country!I145</f>
        <v>15.06854893116649</v>
      </c>
      <c r="X145">
        <f>Emissions!J148/Country!J145</f>
        <v>10.521017928887233</v>
      </c>
      <c r="Y145">
        <f>Emissions!K148/Country!K145</f>
        <v>9.351810990640729</v>
      </c>
      <c r="Z145">
        <f>Emissions!L148/Country!L145</f>
        <v>7.3678930006488565</v>
      </c>
      <c r="AA145">
        <f>Emissions!M148/Country!M145</f>
        <v>6.6952539336990462</v>
      </c>
      <c r="AB145">
        <f>Emissions!N148/Country!N145</f>
        <v>11.600084806289875</v>
      </c>
      <c r="AD145" t="s">
        <v>38</v>
      </c>
      <c r="AF145">
        <f>Emissions!D148/(Country!D145/R$181)</f>
        <v>12.610215063956645</v>
      </c>
      <c r="AG145">
        <f>Emissions!E148/(Country!E145/S$181)</f>
        <v>7.2976289258411082</v>
      </c>
      <c r="AH145">
        <f>Emissions!F148/(Country!F145/T$181)</f>
        <v>10.349948689808807</v>
      </c>
      <c r="AI145">
        <f>Emissions!G148/(Country!G145/U$181)</f>
        <v>14.676082451813235</v>
      </c>
      <c r="AJ145">
        <f>Emissions!H148/(Country!H145/V$181)</f>
        <v>17.052151157070732</v>
      </c>
      <c r="AK145">
        <f>Emissions!I148/(Country!I145/W$181)</f>
        <v>11.841477728775672</v>
      </c>
      <c r="AL145">
        <f>Emissions!J148/(Country!J145/X$181)</f>
        <v>8.7666665023883006</v>
      </c>
      <c r="AM145">
        <f>Emissions!K148/(Country!K145/Y$181)</f>
        <v>8.0451188579668305</v>
      </c>
      <c r="AN145">
        <f>Emissions!L148/(Country!L145/Z$181)</f>
        <v>6.6340872728585971</v>
      </c>
      <c r="AO145">
        <f>Emissions!M148/(Country!M145/AA$181)</f>
        <v>6.4065545840779432</v>
      </c>
      <c r="AP145">
        <f>Emissions!N148/(Country!N145/AB$181)</f>
        <v>11.600084806289875</v>
      </c>
      <c r="AR145" t="s">
        <v>38</v>
      </c>
      <c r="AT145">
        <f t="shared" si="95"/>
        <v>1</v>
      </c>
      <c r="AU145">
        <f t="shared" si="96"/>
        <v>0.54412994248879787</v>
      </c>
      <c r="AV145">
        <f t="shared" si="97"/>
        <v>0.71250475927188295</v>
      </c>
      <c r="AW145">
        <f t="shared" si="98"/>
        <v>0.88372846191145771</v>
      </c>
      <c r="AX145">
        <f t="shared" si="99"/>
        <v>0.93130164894148904</v>
      </c>
      <c r="AY145">
        <f t="shared" si="100"/>
        <v>0.59757686012105149</v>
      </c>
      <c r="AZ145">
        <f t="shared" si="101"/>
        <v>0.41723439250464189</v>
      </c>
      <c r="BA145">
        <f t="shared" si="102"/>
        <v>0.37086688796384421</v>
      </c>
      <c r="BB145">
        <f t="shared" si="103"/>
        <v>0.29219020259668621</v>
      </c>
      <c r="BC145">
        <f t="shared" si="104"/>
        <v>0.26551520267076401</v>
      </c>
      <c r="BD145">
        <f t="shared" si="105"/>
        <v>0.46002719222308042</v>
      </c>
      <c r="BE145" s="6">
        <f t="shared" si="117"/>
        <v>-5.3997280777691968E-2</v>
      </c>
      <c r="BG145" t="s">
        <v>38</v>
      </c>
      <c r="BI145">
        <f t="shared" si="118"/>
        <v>1</v>
      </c>
      <c r="BJ145">
        <f t="shared" si="119"/>
        <v>0.5787077293153926</v>
      </c>
      <c r="BK145">
        <f t="shared" si="120"/>
        <v>0.82075909390250756</v>
      </c>
      <c r="BL145">
        <f t="shared" si="121"/>
        <v>1.1638249131659451</v>
      </c>
      <c r="BM145">
        <f t="shared" si="122"/>
        <v>1.3522490354514511</v>
      </c>
      <c r="BN145">
        <f t="shared" si="123"/>
        <v>0.9390385230321544</v>
      </c>
      <c r="BO145">
        <f t="shared" si="124"/>
        <v>0.69520356773658598</v>
      </c>
      <c r="BP145">
        <f t="shared" si="125"/>
        <v>0.63798427046354855</v>
      </c>
      <c r="BQ145">
        <f t="shared" si="126"/>
        <v>0.52608835291164757</v>
      </c>
      <c r="BR145">
        <f t="shared" si="127"/>
        <v>0.50804483124079169</v>
      </c>
      <c r="BS145">
        <f t="shared" si="128"/>
        <v>0.91989587389718741</v>
      </c>
      <c r="BT145" s="6">
        <f t="shared" si="129"/>
        <v>-8.0104126102812593E-3</v>
      </c>
    </row>
    <row r="146" spans="2:72" x14ac:dyDescent="0.25">
      <c r="B146" t="s">
        <v>39</v>
      </c>
      <c r="D146" s="1">
        <v>6135.0183449055894</v>
      </c>
      <c r="E146" s="1">
        <v>7802.9339548917042</v>
      </c>
      <c r="F146" s="1">
        <v>6890.0796758902734</v>
      </c>
      <c r="G146" s="1">
        <v>6205.3815732821722</v>
      </c>
      <c r="H146" s="1">
        <v>6949.9388782143169</v>
      </c>
      <c r="I146" s="1">
        <v>8364.548785781999</v>
      </c>
      <c r="J146" s="1">
        <v>11425.767244255516</v>
      </c>
      <c r="K146" s="1">
        <v>14479.220887432479</v>
      </c>
      <c r="L146" s="1">
        <v>18377.973121332292</v>
      </c>
      <c r="M146" s="1">
        <v>23134.94594808996</v>
      </c>
      <c r="N146" s="1">
        <v>22404.140354390416</v>
      </c>
      <c r="P146" t="s">
        <v>39</v>
      </c>
      <c r="R146">
        <f>Emissions!D149/Country!D146</f>
        <v>8.7706728061223505</v>
      </c>
      <c r="S146">
        <f>Emissions!E149/Country!E146</f>
        <v>5.9817037997217763</v>
      </c>
      <c r="T146">
        <f>Emissions!F149/Country!F146</f>
        <v>6.8045617417177535</v>
      </c>
      <c r="U146">
        <f>Emissions!G149/Country!G146</f>
        <v>7.8016802221418091</v>
      </c>
      <c r="V146">
        <f>Emissions!H149/Country!H146</f>
        <v>6.9317766316124798</v>
      </c>
      <c r="W146">
        <f>Emissions!I149/Country!I146</f>
        <v>6.3419546831485683</v>
      </c>
      <c r="X146">
        <f>Emissions!J149/Country!J146</f>
        <v>4.7327641549335917</v>
      </c>
      <c r="Y146">
        <f>Emissions!K149/Country!K146</f>
        <v>3.7939362846196478</v>
      </c>
      <c r="Z146">
        <f>Emissions!L149/Country!L146</f>
        <v>2.9890805223830066</v>
      </c>
      <c r="AA146">
        <f>Emissions!M149/Country!M146</f>
        <v>2.8304153125453109</v>
      </c>
      <c r="AB146">
        <f>Emissions!N149/Country!N146</f>
        <v>2.9415276485976101</v>
      </c>
      <c r="AD146" t="s">
        <v>39</v>
      </c>
      <c r="AF146">
        <f>Emissions!D149/(Country!D146/R$181)</f>
        <v>4.3860920560653982</v>
      </c>
      <c r="AG146">
        <f>Emissions!E149/(Country!E146/S$181)</f>
        <v>3.1814594674305492</v>
      </c>
      <c r="AH146">
        <f>Emissions!F149/(Country!F146/T$181)</f>
        <v>3.9198813846275256</v>
      </c>
      <c r="AI146">
        <f>Emissions!G149/(Country!G146/U$181)</f>
        <v>5.1380909235993872</v>
      </c>
      <c r="AJ146">
        <f>Emissions!H149/(Country!H146/V$181)</f>
        <v>5.0333334285487128</v>
      </c>
      <c r="AK146">
        <f>Emissions!I149/(Country!I146/W$181)</f>
        <v>4.9837655556920861</v>
      </c>
      <c r="AL146">
        <f>Emissions!J149/(Country!J146/X$181)</f>
        <v>3.9435884684542768</v>
      </c>
      <c r="AM146">
        <f>Emissions!K149/(Country!K146/Y$181)</f>
        <v>3.2638243416024073</v>
      </c>
      <c r="AN146">
        <f>Emissions!L149/(Country!L146/Z$181)</f>
        <v>2.6913828755852331</v>
      </c>
      <c r="AO146">
        <f>Emissions!M149/(Country!M146/AA$181)</f>
        <v>2.7083678042683568</v>
      </c>
      <c r="AP146">
        <f>Emissions!N149/(Country!N146/AB$181)</f>
        <v>2.9415276485976101</v>
      </c>
      <c r="AR146" t="s">
        <v>39</v>
      </c>
      <c r="AT146">
        <f t="shared" si="95"/>
        <v>1</v>
      </c>
      <c r="AU146">
        <f t="shared" si="96"/>
        <v>0.68201196555254695</v>
      </c>
      <c r="AV146">
        <f t="shared" si="97"/>
        <v>0.77583121524814413</v>
      </c>
      <c r="AW146">
        <f t="shared" si="98"/>
        <v>0.88951901348957652</v>
      </c>
      <c r="AX146">
        <f t="shared" si="99"/>
        <v>0.79033579120335751</v>
      </c>
      <c r="AY146">
        <f t="shared" si="100"/>
        <v>0.72308645224133539</v>
      </c>
      <c r="AZ146">
        <f t="shared" si="101"/>
        <v>0.53961244018017585</v>
      </c>
      <c r="BA146">
        <f t="shared" si="102"/>
        <v>0.43257072387551593</v>
      </c>
      <c r="BB146">
        <f t="shared" si="103"/>
        <v>0.34080401680205025</v>
      </c>
      <c r="BC146">
        <f t="shared" si="104"/>
        <v>0.32271359052062065</v>
      </c>
      <c r="BD146">
        <f t="shared" si="105"/>
        <v>0.33538221224536874</v>
      </c>
      <c r="BE146" s="6">
        <f t="shared" si="117"/>
        <v>-6.6461778775463137E-2</v>
      </c>
      <c r="BG146" t="s">
        <v>39</v>
      </c>
      <c r="BI146">
        <f t="shared" si="118"/>
        <v>1</v>
      </c>
      <c r="BJ146">
        <f t="shared" si="119"/>
        <v>0.72535173151028653</v>
      </c>
      <c r="BK146">
        <f t="shared" si="120"/>
        <v>0.89370704821546931</v>
      </c>
      <c r="BL146">
        <f t="shared" si="121"/>
        <v>1.1714507716485503</v>
      </c>
      <c r="BM146">
        <f t="shared" si="122"/>
        <v>1.1475667551455659</v>
      </c>
      <c r="BN146">
        <f t="shared" si="123"/>
        <v>1.1362656077407638</v>
      </c>
      <c r="BO146">
        <f t="shared" si="124"/>
        <v>0.89911210664190322</v>
      </c>
      <c r="BP146">
        <f t="shared" si="125"/>
        <v>0.74413037845135066</v>
      </c>
      <c r="BQ146">
        <f t="shared" si="126"/>
        <v>0.61361750760871481</v>
      </c>
      <c r="BR146">
        <f t="shared" si="127"/>
        <v>0.61748995909081161</v>
      </c>
      <c r="BS146">
        <f t="shared" si="128"/>
        <v>0.67064886258596823</v>
      </c>
      <c r="BT146" s="6">
        <f t="shared" si="129"/>
        <v>-3.2935113741403177E-2</v>
      </c>
    </row>
    <row r="147" spans="2:72" x14ac:dyDescent="0.25">
      <c r="B147" t="s">
        <v>40</v>
      </c>
      <c r="D147" s="1">
        <v>10183.847093098686</v>
      </c>
      <c r="E147" s="1">
        <v>14125.381295955622</v>
      </c>
      <c r="F147" s="1">
        <v>13539.059369974506</v>
      </c>
      <c r="G147" s="1">
        <v>12717.093700306168</v>
      </c>
      <c r="H147" s="1">
        <v>13206.32335478075</v>
      </c>
      <c r="I147" s="1">
        <v>16443.474965116471</v>
      </c>
      <c r="J147" s="1">
        <v>20801.335031093946</v>
      </c>
      <c r="K147" s="1">
        <v>24930.942206807649</v>
      </c>
      <c r="L147" s="1">
        <v>31655.291428759247</v>
      </c>
      <c r="M147" s="1">
        <v>38399.459349871082</v>
      </c>
      <c r="N147" s="1">
        <v>37186.465446038783</v>
      </c>
      <c r="P147" t="s">
        <v>40</v>
      </c>
      <c r="R147">
        <f>Emissions!D150/Country!D147</f>
        <v>3.9666106991616075</v>
      </c>
      <c r="S147">
        <f>Emissions!E150/Country!E147</f>
        <v>3.0689270479117239</v>
      </c>
      <c r="T147">
        <f>Emissions!F150/Country!F147</f>
        <v>3.4384666876461081</v>
      </c>
      <c r="U147">
        <f>Emissions!G150/Country!G147</f>
        <v>3.6825983610570572</v>
      </c>
      <c r="V147">
        <f>Emissions!H150/Country!H147</f>
        <v>3.33420740045054</v>
      </c>
      <c r="W147">
        <f>Emissions!I150/Country!I147</f>
        <v>3.0359756359365573</v>
      </c>
      <c r="X147">
        <f>Emissions!J150/Country!J147</f>
        <v>2.388075720180955</v>
      </c>
      <c r="Y147">
        <f>Emissions!K150/Country!K147</f>
        <v>1.9886251164344229</v>
      </c>
      <c r="Z147">
        <f>Emissions!L150/Country!L147</f>
        <v>1.5661930631853287</v>
      </c>
      <c r="AA147">
        <f>Emissions!M150/Country!M147</f>
        <v>1.4441609470330246</v>
      </c>
      <c r="AB147">
        <f>Emissions!N150/Country!N147</f>
        <v>1.4923980962448131</v>
      </c>
      <c r="AD147" t="s">
        <v>40</v>
      </c>
      <c r="AF147">
        <f>Emissions!D150/(Country!D147/R$181)</f>
        <v>1.9836471000208966</v>
      </c>
      <c r="AG147">
        <f>Emissions!E150/(Country!E147/S$181)</f>
        <v>1.6322551798513614</v>
      </c>
      <c r="AH147">
        <f>Emissions!F150/(Country!F147/T$181)</f>
        <v>1.9807861361492098</v>
      </c>
      <c r="AI147">
        <f>Emissions!G150/(Country!G147/U$181)</f>
        <v>2.4253141215027503</v>
      </c>
      <c r="AJ147">
        <f>Emissions!H150/(Country!H147/V$181)</f>
        <v>2.4210499642857526</v>
      </c>
      <c r="AK147">
        <f>Emissions!I150/(Country!I147/W$181)</f>
        <v>2.3857929547344474</v>
      </c>
      <c r="AL147">
        <f>Emissions!J150/(Country!J147/X$181)</f>
        <v>1.9898705203985387</v>
      </c>
      <c r="AM147">
        <f>Emissions!K150/(Country!K147/Y$181)</f>
        <v>1.7107622728543748</v>
      </c>
      <c r="AN147">
        <f>Emissions!L150/(Country!L147/Z$181)</f>
        <v>1.4102079748446656</v>
      </c>
      <c r="AO147">
        <f>Emissions!M150/(Country!M147/AA$181)</f>
        <v>1.3818887269969604</v>
      </c>
      <c r="AP147">
        <f>Emissions!N150/(Country!N147/AB$181)</f>
        <v>1.4923980962448131</v>
      </c>
      <c r="AR147" t="s">
        <v>40</v>
      </c>
      <c r="AT147">
        <f t="shared" si="95"/>
        <v>1</v>
      </c>
      <c r="AU147">
        <f t="shared" si="96"/>
        <v>0.77369000405317812</v>
      </c>
      <c r="AV147">
        <f t="shared" si="97"/>
        <v>0.86685257224079759</v>
      </c>
      <c r="AW147">
        <f t="shared" si="98"/>
        <v>0.92839924065031643</v>
      </c>
      <c r="AX147">
        <f t="shared" si="99"/>
        <v>0.84056834746986042</v>
      </c>
      <c r="AY147">
        <f t="shared" si="100"/>
        <v>0.76538280819396987</v>
      </c>
      <c r="AZ147">
        <f t="shared" si="101"/>
        <v>0.60204439036220636</v>
      </c>
      <c r="BA147">
        <f t="shared" si="102"/>
        <v>0.5013411366168965</v>
      </c>
      <c r="BB147">
        <f t="shared" si="103"/>
        <v>0.39484415839355325</v>
      </c>
      <c r="BC147">
        <f t="shared" si="104"/>
        <v>0.36407932528853054</v>
      </c>
      <c r="BD147">
        <f t="shared" si="105"/>
        <v>0.37624012272246682</v>
      </c>
      <c r="BE147" s="6">
        <f t="shared" si="117"/>
        <v>-6.237598772775331E-2</v>
      </c>
      <c r="BG147" t="s">
        <v>40</v>
      </c>
      <c r="BI147">
        <f t="shared" si="118"/>
        <v>1</v>
      </c>
      <c r="BJ147">
        <f t="shared" si="119"/>
        <v>0.82285562781513233</v>
      </c>
      <c r="BK147">
        <f t="shared" si="120"/>
        <v>0.99855772537783727</v>
      </c>
      <c r="BL147">
        <f t="shared" si="121"/>
        <v>1.2226540302845204</v>
      </c>
      <c r="BM147">
        <f t="shared" si="122"/>
        <v>1.2205043751281406</v>
      </c>
      <c r="BN147">
        <f t="shared" si="123"/>
        <v>1.2027305435071161</v>
      </c>
      <c r="BO147">
        <f t="shared" si="124"/>
        <v>1.0031373626778557</v>
      </c>
      <c r="BP147">
        <f t="shared" si="125"/>
        <v>0.86243277488034686</v>
      </c>
      <c r="BQ147">
        <f t="shared" si="126"/>
        <v>0.71091676277993698</v>
      </c>
      <c r="BR147">
        <f t="shared" si="127"/>
        <v>0.69664040896306756</v>
      </c>
      <c r="BS147">
        <f t="shared" si="128"/>
        <v>0.75235060522060171</v>
      </c>
      <c r="BT147" s="6">
        <f t="shared" si="129"/>
        <v>-2.476493947793983E-2</v>
      </c>
    </row>
    <row r="148" spans="2:72" x14ac:dyDescent="0.25">
      <c r="B148" t="s">
        <v>41</v>
      </c>
      <c r="D148" s="1">
        <v>32928.344471576682</v>
      </c>
      <c r="E148" s="1">
        <v>33429.513897284291</v>
      </c>
      <c r="F148" s="1">
        <v>28826.978193852396</v>
      </c>
      <c r="G148" s="1">
        <v>29534.887715098386</v>
      </c>
      <c r="H148" s="1">
        <v>28047.400324691411</v>
      </c>
      <c r="I148" s="1">
        <v>30789.884675144371</v>
      </c>
      <c r="J148" s="1">
        <v>43527.693289320378</v>
      </c>
      <c r="K148" s="1">
        <v>55728.602256368948</v>
      </c>
      <c r="L148" s="1">
        <v>74865.26659668333</v>
      </c>
      <c r="M148" s="1">
        <v>85150.221595340146</v>
      </c>
      <c r="N148" s="1">
        <v>82426.828391948613</v>
      </c>
      <c r="P148" t="s">
        <v>41</v>
      </c>
      <c r="R148">
        <f>Emissions!D151/Country!D148</f>
        <v>0.68879265811644996</v>
      </c>
      <c r="S148">
        <f>Emissions!E151/Country!E148</f>
        <v>0.72313399203943141</v>
      </c>
      <c r="T148">
        <f>Emissions!F151/Country!F148</f>
        <v>0.68911785022889305</v>
      </c>
      <c r="U148">
        <f>Emissions!G151/Country!G148</f>
        <v>0.75550445491556295</v>
      </c>
      <c r="V148">
        <f>Emissions!H151/Country!H148</f>
        <v>0.74398774868433992</v>
      </c>
      <c r="W148">
        <f>Emissions!I151/Country!I148</f>
        <v>0.6906181723965682</v>
      </c>
      <c r="X148">
        <f>Emissions!J151/Country!J148</f>
        <v>0.4530366849980707</v>
      </c>
      <c r="Y148">
        <f>Emissions!K151/Country!K148</f>
        <v>0.38852496552228555</v>
      </c>
      <c r="Z148">
        <f>Emissions!L151/Country!L148</f>
        <v>0.28921226430548946</v>
      </c>
      <c r="AA148">
        <f>Emissions!M151/Country!M148</f>
        <v>0.26762082190537867</v>
      </c>
      <c r="AB148">
        <f>Emissions!N151/Country!N148</f>
        <v>0.28920619044227414</v>
      </c>
      <c r="AD148" t="s">
        <v>41</v>
      </c>
      <c r="AF148">
        <f>Emissions!D151/(Country!D148/R$181)</f>
        <v>0.3444556732217684</v>
      </c>
      <c r="AG148">
        <f>Emissions!E151/(Country!E148/S$181)</f>
        <v>0.38460973030822815</v>
      </c>
      <c r="AH148">
        <f>Emissions!F151/(Country!F148/T$181)</f>
        <v>0.39697784155087507</v>
      </c>
      <c r="AI148">
        <f>Emissions!G151/(Country!G148/U$181)</f>
        <v>0.4975659693822807</v>
      </c>
      <c r="AJ148">
        <f>Emissions!H151/(Country!H148/V$181)</f>
        <v>0.54022779510892582</v>
      </c>
      <c r="AK148">
        <f>Emissions!I151/(Country!I148/W$181)</f>
        <v>0.54271580793072738</v>
      </c>
      <c r="AL148">
        <f>Emissions!J151/(Country!J148/X$181)</f>
        <v>0.37749403694302897</v>
      </c>
      <c r="AM148">
        <f>Emissions!K151/(Country!K148/Y$181)</f>
        <v>0.33423788505161989</v>
      </c>
      <c r="AN148">
        <f>Emissions!L151/(Country!L148/Z$181)</f>
        <v>0.26040815218335783</v>
      </c>
      <c r="AO148">
        <f>Emissions!M151/(Country!M148/AA$181)</f>
        <v>0.2560810120648187</v>
      </c>
      <c r="AP148">
        <f>Emissions!N151/(Country!N148/AB$181)</f>
        <v>0.28920619044227414</v>
      </c>
      <c r="AR148" t="s">
        <v>41</v>
      </c>
      <c r="AT148">
        <f t="shared" si="95"/>
        <v>1</v>
      </c>
      <c r="AU148">
        <f t="shared" si="96"/>
        <v>1.0498572879927177</v>
      </c>
      <c r="AV148">
        <f t="shared" si="97"/>
        <v>1.0004721190166752</v>
      </c>
      <c r="AW148">
        <f t="shared" si="98"/>
        <v>1.0968532344429176</v>
      </c>
      <c r="AX148">
        <f t="shared" si="99"/>
        <v>1.0801330994421814</v>
      </c>
      <c r="AY148">
        <f t="shared" si="100"/>
        <v>1.0026503103054412</v>
      </c>
      <c r="AZ148">
        <f t="shared" si="101"/>
        <v>0.65772577518019737</v>
      </c>
      <c r="BA148">
        <f t="shared" si="102"/>
        <v>0.56406664755215785</v>
      </c>
      <c r="BB148">
        <f t="shared" si="103"/>
        <v>0.41988290800944356</v>
      </c>
      <c r="BC148">
        <f t="shared" si="104"/>
        <v>0.38853611279366113</v>
      </c>
      <c r="BD148">
        <f t="shared" si="105"/>
        <v>0.41987408987942465</v>
      </c>
      <c r="BE148" s="6">
        <f t="shared" si="117"/>
        <v>-5.8012591012057538E-2</v>
      </c>
      <c r="BG148" t="s">
        <v>41</v>
      </c>
      <c r="BI148">
        <f t="shared" si="118"/>
        <v>1</v>
      </c>
      <c r="BJ148">
        <f t="shared" si="119"/>
        <v>1.1165724945415767</v>
      </c>
      <c r="BK148">
        <f t="shared" si="120"/>
        <v>1.1524787437461996</v>
      </c>
      <c r="BL148">
        <f t="shared" si="121"/>
        <v>1.4444992725143371</v>
      </c>
      <c r="BM148">
        <f t="shared" si="122"/>
        <v>1.568352148350638</v>
      </c>
      <c r="BN148">
        <f t="shared" si="123"/>
        <v>1.5755751759133159</v>
      </c>
      <c r="BO148">
        <f t="shared" si="124"/>
        <v>1.0959147033702352</v>
      </c>
      <c r="BP148">
        <f t="shared" si="125"/>
        <v>0.97033642072264525</v>
      </c>
      <c r="BQ148">
        <f t="shared" si="126"/>
        <v>0.75599902230584293</v>
      </c>
      <c r="BR148">
        <f t="shared" si="127"/>
        <v>0.74343676697102301</v>
      </c>
      <c r="BS148">
        <f t="shared" si="128"/>
        <v>0.83960350467526368</v>
      </c>
      <c r="BT148" s="6">
        <f t="shared" si="129"/>
        <v>-1.6039649532473631E-2</v>
      </c>
    </row>
    <row r="149" spans="2:72" x14ac:dyDescent="0.25">
      <c r="B149" t="s">
        <v>42</v>
      </c>
      <c r="D149" s="1">
        <v>10536.966654151838</v>
      </c>
      <c r="E149" s="1">
        <v>10841.456168793788</v>
      </c>
      <c r="F149" s="1">
        <v>9328.8988785624988</v>
      </c>
      <c r="G149" s="1">
        <v>8578.9946968875956</v>
      </c>
      <c r="H149" s="1">
        <v>8443.8700433142312</v>
      </c>
      <c r="I149" s="1">
        <v>9927.1627952158087</v>
      </c>
      <c r="J149" s="1">
        <v>13669.262664505975</v>
      </c>
      <c r="K149" s="1">
        <v>16908.941091348359</v>
      </c>
      <c r="L149" s="1">
        <v>21468.594102815605</v>
      </c>
      <c r="M149" s="1">
        <v>25008.740644544363</v>
      </c>
      <c r="N149" s="1">
        <v>24122.394403928633</v>
      </c>
      <c r="P149" t="s">
        <v>42</v>
      </c>
      <c r="R149">
        <f>Emissions!D152/Country!D149</f>
        <v>0.62889435647421466</v>
      </c>
      <c r="S149">
        <f>Emissions!E152/Country!E149</f>
        <v>0.56519865937970293</v>
      </c>
      <c r="T149">
        <f>Emissions!F152/Country!F149</f>
        <v>0.70101304259863439</v>
      </c>
      <c r="U149">
        <f>Emissions!G152/Country!G149</f>
        <v>0.69548374293853377</v>
      </c>
      <c r="V149">
        <f>Emissions!H152/Country!H149</f>
        <v>0.70299083083558411</v>
      </c>
      <c r="W149">
        <f>Emissions!I152/Country!I149</f>
        <v>0.61940412940958323</v>
      </c>
      <c r="X149">
        <f>Emissions!J152/Country!J149</f>
        <v>0.46389373803716549</v>
      </c>
      <c r="Y149">
        <f>Emissions!K152/Country!K149</f>
        <v>0.39360712525028968</v>
      </c>
      <c r="Z149">
        <f>Emissions!L152/Country!L149</f>
        <v>0.31001003894890616</v>
      </c>
      <c r="AA149">
        <f>Emissions!M152/Country!M149</f>
        <v>0.30036146147067688</v>
      </c>
      <c r="AB149">
        <f>Emissions!N152/Country!N149</f>
        <v>0.30580718269404983</v>
      </c>
      <c r="AD149" t="s">
        <v>42</v>
      </c>
      <c r="AF149">
        <f>Emissions!D152/(Country!D149/R$181)</f>
        <v>0.31450136175532917</v>
      </c>
      <c r="AG149">
        <f>Emissions!E152/(Country!E149/S$181)</f>
        <v>0.30060943939521823</v>
      </c>
      <c r="AH149">
        <f>Emissions!F152/(Country!F149/T$181)</f>
        <v>0.40383026569023511</v>
      </c>
      <c r="AI149">
        <f>Emissions!G152/(Country!G149/U$181)</f>
        <v>0.45803706449818848</v>
      </c>
      <c r="AJ149">
        <f>Emissions!H152/(Country!H149/V$181)</f>
        <v>0.51045892515796121</v>
      </c>
      <c r="AK149">
        <f>Emissions!I152/(Country!I149/W$181)</f>
        <v>0.48675292073710463</v>
      </c>
      <c r="AL149">
        <f>Emissions!J152/(Country!J149/X$181)</f>
        <v>0.38654070560530274</v>
      </c>
      <c r="AM149">
        <f>Emissions!K152/(Country!K149/Y$181)</f>
        <v>0.33860993439135578</v>
      </c>
      <c r="AN149">
        <f>Emissions!L152/(Country!L149/Z$181)</f>
        <v>0.27913457126321162</v>
      </c>
      <c r="AO149">
        <f>Emissions!M152/(Country!M149/AA$181)</f>
        <v>0.2874098752520613</v>
      </c>
      <c r="AP149">
        <f>Emissions!N152/(Country!N149/AB$181)</f>
        <v>0.30580718269404983</v>
      </c>
      <c r="AR149" t="s">
        <v>42</v>
      </c>
      <c r="AT149">
        <f t="shared" si="95"/>
        <v>1</v>
      </c>
      <c r="AU149">
        <f t="shared" si="96"/>
        <v>0.89871796997573583</v>
      </c>
      <c r="AV149">
        <f t="shared" si="97"/>
        <v>1.1146753590360396</v>
      </c>
      <c r="AW149">
        <f t="shared" si="98"/>
        <v>1.1058832628704776</v>
      </c>
      <c r="AX149">
        <f t="shared" si="99"/>
        <v>1.1178202246507318</v>
      </c>
      <c r="AY149">
        <f t="shared" si="100"/>
        <v>0.98490966413208614</v>
      </c>
      <c r="AZ149">
        <f t="shared" si="101"/>
        <v>0.73763380647570753</v>
      </c>
      <c r="BA149">
        <f t="shared" si="102"/>
        <v>0.62587161293190585</v>
      </c>
      <c r="BB149">
        <f t="shared" si="103"/>
        <v>0.49294453950409539</v>
      </c>
      <c r="BC149">
        <f t="shared" si="104"/>
        <v>0.47760241188138569</v>
      </c>
      <c r="BD149">
        <f t="shared" si="105"/>
        <v>0.48626161062806145</v>
      </c>
      <c r="BE149" s="6">
        <f t="shared" si="117"/>
        <v>-5.1373838937193848E-2</v>
      </c>
      <c r="BG149" t="s">
        <v>42</v>
      </c>
      <c r="BI149">
        <f t="shared" si="118"/>
        <v>1</v>
      </c>
      <c r="BJ149">
        <f t="shared" si="119"/>
        <v>0.95582873701221571</v>
      </c>
      <c r="BK149">
        <f t="shared" si="120"/>
        <v>1.2840334408612215</v>
      </c>
      <c r="BL149">
        <f t="shared" si="121"/>
        <v>1.4563913553243213</v>
      </c>
      <c r="BM149">
        <f t="shared" si="122"/>
        <v>1.6230738153530795</v>
      </c>
      <c r="BN149">
        <f t="shared" si="123"/>
        <v>1.5476973391160735</v>
      </c>
      <c r="BO149">
        <f t="shared" si="124"/>
        <v>1.2290589250485269</v>
      </c>
      <c r="BP149">
        <f t="shared" si="125"/>
        <v>1.0766564968160051</v>
      </c>
      <c r="BQ149">
        <f t="shared" si="126"/>
        <v>0.88754646309089225</v>
      </c>
      <c r="BR149">
        <f t="shared" si="127"/>
        <v>0.91385892146201875</v>
      </c>
      <c r="BS149">
        <f t="shared" si="128"/>
        <v>0.97235567117180532</v>
      </c>
      <c r="BT149" s="6">
        <f t="shared" si="129"/>
        <v>-2.7644328828194675E-3</v>
      </c>
    </row>
    <row r="150" spans="2:72" x14ac:dyDescent="0.25">
      <c r="B150" t="s">
        <v>43</v>
      </c>
      <c r="D150" s="1">
        <v>34192.442625415904</v>
      </c>
      <c r="E150" s="1">
        <v>37258.177161804299</v>
      </c>
      <c r="F150" s="1">
        <v>30564.936671517407</v>
      </c>
      <c r="G150" s="1">
        <v>28208.941200626163</v>
      </c>
      <c r="H150" s="1">
        <v>29924.959896568584</v>
      </c>
      <c r="I150" s="1">
        <v>34642.2192238157</v>
      </c>
      <c r="J150" s="1">
        <v>47960.626310062231</v>
      </c>
      <c r="K150" s="1">
        <v>61333.236625191421</v>
      </c>
      <c r="L150" s="1">
        <v>78253.971053303161</v>
      </c>
      <c r="M150" s="1">
        <v>94604.508369865347</v>
      </c>
      <c r="N150" s="1">
        <v>93056.545889975154</v>
      </c>
      <c r="P150" t="s">
        <v>43</v>
      </c>
      <c r="R150">
        <f>Emissions!D153/Country!D150</f>
        <v>2.4098414009143223</v>
      </c>
      <c r="S150">
        <f>Emissions!E153/Country!E150</f>
        <v>2.2535141556569473</v>
      </c>
      <c r="T150">
        <f>Emissions!F153/Country!F150</f>
        <v>2.6853393445382543</v>
      </c>
      <c r="U150">
        <f>Emissions!G153/Country!G150</f>
        <v>3.042696121074477</v>
      </c>
      <c r="V150">
        <f>Emissions!H153/Country!H150</f>
        <v>2.8089369031127602</v>
      </c>
      <c r="W150">
        <f>Emissions!I153/Country!I150</f>
        <v>2.6079006884595812</v>
      </c>
      <c r="X150">
        <f>Emissions!J153/Country!J150</f>
        <v>1.9816418317110593</v>
      </c>
      <c r="Y150">
        <f>Emissions!K153/Country!K150</f>
        <v>1.6110613684455575</v>
      </c>
      <c r="Z150">
        <f>Emissions!L153/Country!L150</f>
        <v>1.2627040749314811</v>
      </c>
      <c r="AA150">
        <f>Emissions!M153/Country!M150</f>
        <v>1.1785280055702416</v>
      </c>
      <c r="AB150">
        <f>Emissions!N153/Country!N150</f>
        <v>1.224408066646042</v>
      </c>
      <c r="AD150" t="s">
        <v>43</v>
      </c>
      <c r="AF150">
        <f>Emissions!D153/(Country!D150/R$181)</f>
        <v>1.2051283246536801</v>
      </c>
      <c r="AG150">
        <f>Emissions!E153/(Country!E150/S$181)</f>
        <v>1.1985655233943588</v>
      </c>
      <c r="AH150">
        <f>Emissions!F153/(Country!F150/T$181)</f>
        <v>1.5469345576701505</v>
      </c>
      <c r="AI150">
        <f>Emissions!G153/(Country!G150/U$181)</f>
        <v>2.0038823532646535</v>
      </c>
      <c r="AJ150">
        <f>Emissions!H153/(Country!H150/V$181)</f>
        <v>2.0396381424992165</v>
      </c>
      <c r="AK150">
        <f>Emissions!I153/(Country!I150/W$181)</f>
        <v>2.0493942756080812</v>
      </c>
      <c r="AL150">
        <f>Emissions!J153/(Country!J150/X$181)</f>
        <v>1.6512083890755376</v>
      </c>
      <c r="AM150">
        <f>Emissions!K153/(Country!K150/Y$181)</f>
        <v>1.3859540370944965</v>
      </c>
      <c r="AN150">
        <f>Emissions!L153/(Country!L150/Z$181)</f>
        <v>1.1369449898569257</v>
      </c>
      <c r="AO150">
        <f>Emissions!M153/(Country!M150/AA$181)</f>
        <v>1.1277098779700525</v>
      </c>
      <c r="AP150">
        <f>Emissions!N153/(Country!N150/AB$181)</f>
        <v>1.224408066646042</v>
      </c>
      <c r="AR150" t="s">
        <v>43</v>
      </c>
      <c r="AT150">
        <f t="shared" si="95"/>
        <v>1</v>
      </c>
      <c r="AU150">
        <f t="shared" si="96"/>
        <v>0.93512965409339277</v>
      </c>
      <c r="AV150">
        <f t="shared" si="97"/>
        <v>1.1143220228183501</v>
      </c>
      <c r="AW150">
        <f t="shared" si="98"/>
        <v>1.2626126017753874</v>
      </c>
      <c r="AX150">
        <f t="shared" si="99"/>
        <v>1.1656106920758422</v>
      </c>
      <c r="AY150">
        <f t="shared" si="100"/>
        <v>1.0821876856585304</v>
      </c>
      <c r="AZ150">
        <f t="shared" si="101"/>
        <v>0.82231213679008131</v>
      </c>
      <c r="BA150">
        <f t="shared" si="102"/>
        <v>0.66853418977460577</v>
      </c>
      <c r="BB150">
        <f t="shared" si="103"/>
        <v>0.5239780818988321</v>
      </c>
      <c r="BC150">
        <f t="shared" si="104"/>
        <v>0.48904795358030373</v>
      </c>
      <c r="BD150">
        <f t="shared" si="105"/>
        <v>0.50808657622924358</v>
      </c>
      <c r="BE150" s="6">
        <f t="shared" si="117"/>
        <v>-4.9191342377075641E-2</v>
      </c>
      <c r="BG150" t="s">
        <v>43</v>
      </c>
      <c r="BI150">
        <f t="shared" si="118"/>
        <v>1</v>
      </c>
      <c r="BJ150">
        <f t="shared" si="119"/>
        <v>0.99455427183556799</v>
      </c>
      <c r="BK150">
        <f t="shared" si="120"/>
        <v>1.2836264205429706</v>
      </c>
      <c r="BL150">
        <f t="shared" si="121"/>
        <v>1.6627958303448827</v>
      </c>
      <c r="BM150">
        <f t="shared" si="122"/>
        <v>1.6924655248521778</v>
      </c>
      <c r="BN150">
        <f t="shared" si="123"/>
        <v>1.7005610387566148</v>
      </c>
      <c r="BO150">
        <f t="shared" si="124"/>
        <v>1.3701515061062466</v>
      </c>
      <c r="BP150">
        <f t="shared" si="125"/>
        <v>1.1500468528882852</v>
      </c>
      <c r="BQ150">
        <f t="shared" si="126"/>
        <v>0.943422344822616</v>
      </c>
      <c r="BR150">
        <f t="shared" si="127"/>
        <v>0.93575916763397338</v>
      </c>
      <c r="BS150">
        <f t="shared" si="128"/>
        <v>1.0159980821941947</v>
      </c>
      <c r="BT150" s="6">
        <f t="shared" si="129"/>
        <v>1.599808219419474E-3</v>
      </c>
    </row>
    <row r="151" spans="2:72" x14ac:dyDescent="0.25">
      <c r="B151" t="s">
        <v>44</v>
      </c>
      <c r="D151" s="1">
        <v>2329.7183335748082</v>
      </c>
      <c r="E151" s="1">
        <v>2821.7678977419173</v>
      </c>
      <c r="F151" s="1">
        <v>2251.6349958242504</v>
      </c>
      <c r="G151" s="1">
        <v>2264.176284584712</v>
      </c>
      <c r="H151" s="1">
        <v>2060.4243923109939</v>
      </c>
      <c r="I151" s="1">
        <v>2400.9454722206701</v>
      </c>
      <c r="J151" s="1">
        <v>3295.6649337869553</v>
      </c>
      <c r="K151" s="1">
        <v>4279.6847763278038</v>
      </c>
      <c r="L151" s="1">
        <v>6007.14881504807</v>
      </c>
      <c r="M151" s="1">
        <v>7584.0665970884174</v>
      </c>
      <c r="N151" s="1">
        <v>6087.4647073192482</v>
      </c>
      <c r="P151" t="s">
        <v>44</v>
      </c>
      <c r="R151">
        <f>Emissions!D154/Country!D151</f>
        <v>68.883575494972817</v>
      </c>
      <c r="S151">
        <f>Emissions!E154/Country!E151</f>
        <v>59.827599741437069</v>
      </c>
      <c r="T151">
        <f>Emissions!F154/Country!F151</f>
        <v>74.661924787867207</v>
      </c>
      <c r="U151">
        <f>Emissions!G154/Country!G151</f>
        <v>79.708746055882216</v>
      </c>
      <c r="V151">
        <f>Emissions!H154/Country!H151</f>
        <v>87.970428600470584</v>
      </c>
      <c r="W151">
        <f>Emissions!I154/Country!I151</f>
        <v>80.790760348172086</v>
      </c>
      <c r="X151">
        <f>Emissions!J154/Country!J151</f>
        <v>60.995718401985016</v>
      </c>
      <c r="Y151">
        <f>Emissions!K154/Country!K151</f>
        <v>47.69253463680981</v>
      </c>
      <c r="Z151">
        <f>Emissions!L154/Country!L151</f>
        <v>33.977685706460747</v>
      </c>
      <c r="AA151">
        <f>Emissions!M154/Country!M151</f>
        <v>30.387030586945649</v>
      </c>
      <c r="AB151">
        <f>Emissions!N154/Country!N151</f>
        <v>40.564532535445466</v>
      </c>
      <c r="AD151" t="s">
        <v>44</v>
      </c>
      <c r="AF151">
        <f>Emissions!D154/(Country!D151/R$181)</f>
        <v>34.447722535149232</v>
      </c>
      <c r="AG151">
        <f>Emissions!E154/(Country!E151/S$181)</f>
        <v>31.820212097411702</v>
      </c>
      <c r="AH151">
        <f>Emissions!F154/(Country!F151/T$181)</f>
        <v>43.010248157810089</v>
      </c>
      <c r="AI151">
        <f>Emissions!G154/(Country!G151/U$181)</f>
        <v>52.495202697346926</v>
      </c>
      <c r="AJ151">
        <f>Emissions!H154/(Country!H151/V$181)</f>
        <v>63.877490942102853</v>
      </c>
      <c r="AK151">
        <f>Emissions!I154/(Country!I151/W$181)</f>
        <v>63.488660635067106</v>
      </c>
      <c r="AL151">
        <f>Emissions!J154/(Country!J151/X$181)</f>
        <v>50.824846504215387</v>
      </c>
      <c r="AM151">
        <f>Emissions!K154/(Country!K151/Y$181)</f>
        <v>41.02864249232934</v>
      </c>
      <c r="AN151">
        <f>Emissions!L154/(Country!L151/Z$181)</f>
        <v>30.593676141411091</v>
      </c>
      <c r="AO151">
        <f>Emissions!M154/(Country!M151/AA$181)</f>
        <v>29.076741828036553</v>
      </c>
      <c r="AP151">
        <f>Emissions!N154/(Country!N151/AB$181)</f>
        <v>40.564532535445466</v>
      </c>
      <c r="AR151" t="s">
        <v>44</v>
      </c>
      <c r="AT151">
        <f t="shared" si="95"/>
        <v>1</v>
      </c>
      <c r="AU151">
        <f t="shared" si="96"/>
        <v>0.86853214734480988</v>
      </c>
      <c r="AV151">
        <f t="shared" si="97"/>
        <v>1.0838857340283694</v>
      </c>
      <c r="AW151">
        <f t="shared" si="98"/>
        <v>1.1571516937546227</v>
      </c>
      <c r="AX151">
        <f t="shared" si="99"/>
        <v>1.2770885943179697</v>
      </c>
      <c r="AY151">
        <f t="shared" si="100"/>
        <v>1.172859564382924</v>
      </c>
      <c r="AZ151">
        <f t="shared" si="101"/>
        <v>0.88549001650526304</v>
      </c>
      <c r="BA151">
        <f t="shared" si="102"/>
        <v>0.69236438866751993</v>
      </c>
      <c r="BB151">
        <f t="shared" si="103"/>
        <v>0.49326251522673165</v>
      </c>
      <c r="BC151">
        <f t="shared" si="104"/>
        <v>0.44113608169429763</v>
      </c>
      <c r="BD151">
        <f t="shared" si="105"/>
        <v>0.58888540909735299</v>
      </c>
      <c r="BE151" s="6">
        <f t="shared" si="117"/>
        <v>-4.1111459090264715E-2</v>
      </c>
      <c r="BG151" t="s">
        <v>44</v>
      </c>
      <c r="BI151">
        <f t="shared" si="118"/>
        <v>1</v>
      </c>
      <c r="BJ151">
        <f t="shared" si="119"/>
        <v>0.92372469805350665</v>
      </c>
      <c r="BK151">
        <f t="shared" si="120"/>
        <v>1.2485657974608906</v>
      </c>
      <c r="BL151">
        <f t="shared" si="121"/>
        <v>1.5239092408440844</v>
      </c>
      <c r="BM151">
        <f t="shared" si="122"/>
        <v>1.8543313241368724</v>
      </c>
      <c r="BN151">
        <f t="shared" si="123"/>
        <v>1.8430437765598446</v>
      </c>
      <c r="BO151">
        <f t="shared" si="124"/>
        <v>1.4754196435585987</v>
      </c>
      <c r="BP151">
        <f t="shared" si="125"/>
        <v>1.191040785075564</v>
      </c>
      <c r="BQ151">
        <f t="shared" si="126"/>
        <v>0.88811897826320418</v>
      </c>
      <c r="BR151">
        <f t="shared" si="127"/>
        <v>0.84408314071758095</v>
      </c>
      <c r="BS151">
        <f t="shared" si="128"/>
        <v>1.1775679072558385</v>
      </c>
      <c r="BT151" s="6">
        <f t="shared" si="129"/>
        <v>1.7756790725583848E-2</v>
      </c>
    </row>
    <row r="152" spans="2:72" x14ac:dyDescent="0.25">
      <c r="B152" t="s">
        <v>45</v>
      </c>
      <c r="D152" s="1">
        <v>470.49535020008352</v>
      </c>
      <c r="E152" s="1">
        <v>591.03399395614076</v>
      </c>
      <c r="F152" s="1">
        <v>447.92303532350172</v>
      </c>
      <c r="G152" s="1">
        <v>495.52470466608725</v>
      </c>
      <c r="H152" s="1">
        <v>567.99424815047928</v>
      </c>
      <c r="I152" s="1">
        <v>641.20576093358545</v>
      </c>
      <c r="J152" s="1">
        <v>759.15909272911665</v>
      </c>
      <c r="K152" s="1">
        <v>962.11693530151103</v>
      </c>
      <c r="L152" s="1">
        <v>1113.9818261779114</v>
      </c>
      <c r="M152" s="1">
        <v>1506.6524706568703</v>
      </c>
      <c r="N152" s="1">
        <v>1235.9739434441728</v>
      </c>
      <c r="P152" t="s">
        <v>45</v>
      </c>
      <c r="R152">
        <f>Emissions!D155/Country!D152</f>
        <v>105.75131638462739</v>
      </c>
      <c r="S152">
        <f>Emissions!E155/Country!E152</f>
        <v>89.819412102266767</v>
      </c>
      <c r="T152">
        <f>Emissions!F155/Country!F152</f>
        <v>131.01915961962098</v>
      </c>
      <c r="U152">
        <f>Emissions!G155/Country!G152</f>
        <v>120.64446817808512</v>
      </c>
      <c r="V152">
        <f>Emissions!H155/Country!H152</f>
        <v>109.95789408564553</v>
      </c>
      <c r="W152">
        <f>Emissions!I155/Country!I152</f>
        <v>96.869522065056486</v>
      </c>
      <c r="X152">
        <f>Emissions!J155/Country!J152</f>
        <v>82.67014111965608</v>
      </c>
      <c r="Y152">
        <f>Emissions!K155/Country!K152</f>
        <v>72.578623118030848</v>
      </c>
      <c r="Z152">
        <f>Emissions!L155/Country!L152</f>
        <v>62.684256423022639</v>
      </c>
      <c r="AA152">
        <f>Emissions!M155/Country!M152</f>
        <v>53.783764758927248</v>
      </c>
      <c r="AB152">
        <f>Emissions!N155/Country!N152</f>
        <v>67.380864930901069</v>
      </c>
      <c r="AD152" t="s">
        <v>45</v>
      </c>
      <c r="AF152">
        <f>Emissions!D155/(Country!D152/R$181)</f>
        <v>52.88476938614032</v>
      </c>
      <c r="AG152">
        <f>Emissions!E155/(Country!E152/S$181)</f>
        <v>47.771810266682529</v>
      </c>
      <c r="AH152">
        <f>Emissions!F155/(Country!F152/T$181)</f>
        <v>75.47577409340191</v>
      </c>
      <c r="AI152">
        <f>Emissions!G155/(Country!G152/U$181)</f>
        <v>79.454967299097646</v>
      </c>
      <c r="AJ152">
        <f>Emissions!H155/(Country!H152/V$181)</f>
        <v>79.843130188306873</v>
      </c>
      <c r="AK152">
        <f>Emissions!I155/(Country!I152/W$181)</f>
        <v>76.124004598610824</v>
      </c>
      <c r="AL152">
        <f>Emissions!J155/(Country!J152/X$181)</f>
        <v>68.885117561819001</v>
      </c>
      <c r="AM152">
        <f>Emissions!K155/(Country!K152/Y$181)</f>
        <v>62.437494739415357</v>
      </c>
      <c r="AN152">
        <f>Emissions!L155/(Country!L152/Z$181)</f>
        <v>56.441214293958531</v>
      </c>
      <c r="AO152">
        <f>Emissions!M155/(Country!M152/AA$181)</f>
        <v>51.464608822522308</v>
      </c>
      <c r="AP152">
        <f>Emissions!N155/(Country!N152/AB$181)</f>
        <v>67.380864930901069</v>
      </c>
      <c r="AR152" t="s">
        <v>45</v>
      </c>
      <c r="AT152">
        <f t="shared" si="95"/>
        <v>1</v>
      </c>
      <c r="AU152">
        <f t="shared" si="96"/>
        <v>0.84934557008808476</v>
      </c>
      <c r="AV152">
        <f t="shared" si="97"/>
        <v>1.238936441633427</v>
      </c>
      <c r="AW152">
        <f t="shared" si="98"/>
        <v>1.1408318336132097</v>
      </c>
      <c r="AX152">
        <f t="shared" si="99"/>
        <v>1.0397780173791731</v>
      </c>
      <c r="AY152">
        <f t="shared" si="100"/>
        <v>0.91601244671728732</v>
      </c>
      <c r="AZ152">
        <f t="shared" si="101"/>
        <v>0.78174101227238701</v>
      </c>
      <c r="BA152">
        <f t="shared" si="102"/>
        <v>0.68631413394473162</v>
      </c>
      <c r="BB152">
        <f t="shared" si="103"/>
        <v>0.59275154736640967</v>
      </c>
      <c r="BC152">
        <f t="shared" si="104"/>
        <v>0.50858718924415736</v>
      </c>
      <c r="BD152">
        <f t="shared" si="105"/>
        <v>0.63716336812140084</v>
      </c>
      <c r="BE152" s="6">
        <f t="shared" si="117"/>
        <v>-3.6283663187859916E-2</v>
      </c>
      <c r="BG152" t="s">
        <v>45</v>
      </c>
      <c r="BI152">
        <f t="shared" si="118"/>
        <v>1</v>
      </c>
      <c r="BJ152">
        <f t="shared" si="119"/>
        <v>0.90331887273393763</v>
      </c>
      <c r="BK152">
        <f t="shared" si="120"/>
        <v>1.4271741177939614</v>
      </c>
      <c r="BL152">
        <f t="shared" si="121"/>
        <v>1.5024168247563667</v>
      </c>
      <c r="BM152">
        <f t="shared" si="122"/>
        <v>1.5097566107422908</v>
      </c>
      <c r="BN152">
        <f t="shared" si="123"/>
        <v>1.4394315316530601</v>
      </c>
      <c r="BO152">
        <f t="shared" si="124"/>
        <v>1.3025511571933213</v>
      </c>
      <c r="BP152">
        <f t="shared" si="125"/>
        <v>1.180632826126657</v>
      </c>
      <c r="BQ152">
        <f t="shared" si="126"/>
        <v>1.0672489442442432</v>
      </c>
      <c r="BR152">
        <f t="shared" si="127"/>
        <v>0.97314613299627628</v>
      </c>
      <c r="BS152">
        <f t="shared" si="128"/>
        <v>1.2741071902747068</v>
      </c>
      <c r="BT152" s="6">
        <f t="shared" si="129"/>
        <v>2.7410719027470675E-2</v>
      </c>
    </row>
    <row r="153" spans="2:72" x14ac:dyDescent="0.25">
      <c r="B153" t="s">
        <v>46</v>
      </c>
      <c r="D153" s="1">
        <v>302.85331548641062</v>
      </c>
      <c r="E153" s="1">
        <v>366.90081691200095</v>
      </c>
      <c r="F153" s="1">
        <v>281.94434449603699</v>
      </c>
      <c r="G153" s="1">
        <v>352.16868913497058</v>
      </c>
      <c r="H153" s="1">
        <v>302.62921072904305</v>
      </c>
      <c r="I153" s="1">
        <v>342.11055929560382</v>
      </c>
      <c r="J153" s="1">
        <v>517.94577194565602</v>
      </c>
      <c r="K153" s="1">
        <v>690.12126204291178</v>
      </c>
      <c r="L153" s="1">
        <v>830.61707626945622</v>
      </c>
      <c r="M153" s="1">
        <v>1049.8730949939809</v>
      </c>
      <c r="N153" s="1">
        <v>922.1220846270096</v>
      </c>
      <c r="P153" t="s">
        <v>46</v>
      </c>
      <c r="R153">
        <f>Emissions!D156/Country!D153</f>
        <v>134.97406404549267</v>
      </c>
      <c r="S153">
        <f>Emissions!E156/Country!E153</f>
        <v>114.80508236989269</v>
      </c>
      <c r="T153">
        <f>Emissions!F156/Country!F153</f>
        <v>145.00074669343215</v>
      </c>
      <c r="U153">
        <f>Emissions!G156/Country!G153</f>
        <v>128.99290298138737</v>
      </c>
      <c r="V153">
        <f>Emissions!H156/Country!H153</f>
        <v>156.38074630066038</v>
      </c>
      <c r="W153">
        <f>Emissions!I156/Country!I153</f>
        <v>149.0197377908344</v>
      </c>
      <c r="X153">
        <f>Emissions!J156/Country!J153</f>
        <v>96.478010720836195</v>
      </c>
      <c r="Y153">
        <f>Emissions!K156/Country!K153</f>
        <v>77.895040501918103</v>
      </c>
      <c r="Z153">
        <f>Emissions!L156/Country!L153</f>
        <v>64.719381763141612</v>
      </c>
      <c r="AA153">
        <f>Emissions!M156/Country!M153</f>
        <v>55.22502801262609</v>
      </c>
      <c r="AB153">
        <f>Emissions!N156/Country!N153</f>
        <v>65.134579090941628</v>
      </c>
      <c r="AD153" t="s">
        <v>46</v>
      </c>
      <c r="AF153">
        <f>Emissions!D156/(Country!D153/R$181)</f>
        <v>67.498660954670115</v>
      </c>
      <c r="AG153">
        <f>Emissions!E156/(Country!E153/S$181)</f>
        <v>61.060816189498986</v>
      </c>
      <c r="AH153">
        <f>Emissions!F156/(Country!F153/T$181)</f>
        <v>83.530100731688236</v>
      </c>
      <c r="AI153">
        <f>Emissions!G156/(Country!G153/U$181)</f>
        <v>84.953144085089065</v>
      </c>
      <c r="AJ153">
        <f>Emissions!H156/(Country!H153/V$181)</f>
        <v>113.55190447811781</v>
      </c>
      <c r="AK153">
        <f>Emissions!I156/(Country!I153/W$181)</f>
        <v>117.1057620915562</v>
      </c>
      <c r="AL153">
        <f>Emissions!J156/(Country!J153/X$181)</f>
        <v>80.390562065401781</v>
      </c>
      <c r="AM153">
        <f>Emissions!K156/(Country!K153/Y$181)</f>
        <v>67.011069825004597</v>
      </c>
      <c r="AN153">
        <f>Emissions!L156/(Country!L153/Z$181)</f>
        <v>58.273651208605138</v>
      </c>
      <c r="AO153">
        <f>Emissions!M156/(Country!M153/AA$181)</f>
        <v>52.843724804721653</v>
      </c>
      <c r="AP153">
        <f>Emissions!N156/(Country!N153/AB$181)</f>
        <v>65.134579090941628</v>
      </c>
      <c r="AR153" t="s">
        <v>46</v>
      </c>
      <c r="AT153">
        <f t="shared" si="95"/>
        <v>1</v>
      </c>
      <c r="AU153">
        <f t="shared" si="96"/>
        <v>0.85057142779073414</v>
      </c>
      <c r="AV153">
        <f t="shared" si="97"/>
        <v>1.0742859950083448</v>
      </c>
      <c r="AW153">
        <f t="shared" si="98"/>
        <v>0.95568658981706767</v>
      </c>
      <c r="AX153">
        <f t="shared" si="99"/>
        <v>1.1585984863577394</v>
      </c>
      <c r="AY153">
        <f t="shared" si="100"/>
        <v>1.1040620199493116</v>
      </c>
      <c r="AZ153">
        <f t="shared" si="101"/>
        <v>0.71478925527735848</v>
      </c>
      <c r="BA153">
        <f t="shared" si="102"/>
        <v>0.57711117356341712</v>
      </c>
      <c r="BB153">
        <f t="shared" si="103"/>
        <v>0.47949494757250627</v>
      </c>
      <c r="BC153">
        <f t="shared" si="104"/>
        <v>0.40915288728368315</v>
      </c>
      <c r="BD153">
        <f t="shared" si="105"/>
        <v>0.48257107431386359</v>
      </c>
      <c r="BE153" s="6">
        <f t="shared" si="117"/>
        <v>-5.1742892568613641E-2</v>
      </c>
      <c r="BG153" t="s">
        <v>46</v>
      </c>
      <c r="BI153">
        <f t="shared" si="118"/>
        <v>1</v>
      </c>
      <c r="BJ153">
        <f t="shared" si="119"/>
        <v>0.90462262992899112</v>
      </c>
      <c r="BK153">
        <f t="shared" si="120"/>
        <v>1.2375075231164112</v>
      </c>
      <c r="BL153">
        <f t="shared" si="121"/>
        <v>1.2585900650998219</v>
      </c>
      <c r="BM153">
        <f t="shared" si="122"/>
        <v>1.6822838093688337</v>
      </c>
      <c r="BN153">
        <f t="shared" si="123"/>
        <v>1.7349345962611109</v>
      </c>
      <c r="BO153">
        <f t="shared" si="124"/>
        <v>1.1909949164678904</v>
      </c>
      <c r="BP153">
        <f t="shared" si="125"/>
        <v>0.99277628440669408</v>
      </c>
      <c r="BQ153">
        <f t="shared" si="126"/>
        <v>0.86333047773702964</v>
      </c>
      <c r="BR153">
        <f t="shared" si="127"/>
        <v>0.7828855277619472</v>
      </c>
      <c r="BS153">
        <f t="shared" si="128"/>
        <v>0.96497587018331921</v>
      </c>
      <c r="BT153" s="6">
        <f t="shared" si="129"/>
        <v>-3.5024129816680792E-3</v>
      </c>
    </row>
    <row r="154" spans="2:72" x14ac:dyDescent="0.25">
      <c r="B154" t="s">
        <v>47</v>
      </c>
      <c r="D154" s="1">
        <v>21622.257055061746</v>
      </c>
      <c r="E154" s="1">
        <v>23560.934638229912</v>
      </c>
      <c r="F154" s="1">
        <v>19823.647816846471</v>
      </c>
      <c r="G154" s="1">
        <v>17697.026324696239</v>
      </c>
      <c r="H154" s="1">
        <v>17648.452118817593</v>
      </c>
      <c r="I154" s="1">
        <v>21470.371569553819</v>
      </c>
      <c r="J154" s="1">
        <v>30915.317058923945</v>
      </c>
      <c r="K154" s="1">
        <v>37508.837924020954</v>
      </c>
      <c r="L154" s="1">
        <v>44860.441873636861</v>
      </c>
      <c r="M154" s="1">
        <v>52849.597642591667</v>
      </c>
      <c r="N154" s="1">
        <v>51984.848577295881</v>
      </c>
      <c r="P154" t="s">
        <v>47</v>
      </c>
      <c r="R154">
        <f>Emissions!D157/Country!D154</f>
        <v>4.2887067677588746</v>
      </c>
      <c r="S154">
        <f>Emissions!E157/Country!E154</f>
        <v>4.0892615971021886</v>
      </c>
      <c r="T154">
        <f>Emissions!F157/Country!F154</f>
        <v>4.773834970550074</v>
      </c>
      <c r="U154">
        <f>Emissions!G157/Country!G154</f>
        <v>5.4682346595776075</v>
      </c>
      <c r="V154">
        <f>Emissions!H157/Country!H154</f>
        <v>5.3146468481083655</v>
      </c>
      <c r="W154">
        <f>Emissions!I157/Country!I154</f>
        <v>4.7397258786991081</v>
      </c>
      <c r="X154">
        <f>Emissions!J157/Country!J154</f>
        <v>3.4155812274614221</v>
      </c>
      <c r="Y154">
        <f>Emissions!K157/Country!K154</f>
        <v>2.884100592661917</v>
      </c>
      <c r="Z154">
        <f>Emissions!L157/Country!L154</f>
        <v>2.4114622408635333</v>
      </c>
      <c r="AA154">
        <f>Emissions!M157/Country!M154</f>
        <v>2.1789918240177628</v>
      </c>
      <c r="AB154">
        <f>Emissions!N157/Country!N154</f>
        <v>2.2545233470447648</v>
      </c>
      <c r="AD154" t="s">
        <v>47</v>
      </c>
      <c r="AF154">
        <f>Emissions!D157/(Country!D154/R$181)</f>
        <v>2.1447228850824724</v>
      </c>
      <c r="AG154">
        <f>Emissions!E157/(Country!E154/S$181)</f>
        <v>2.1749355131068246</v>
      </c>
      <c r="AH154">
        <f>Emissions!F157/(Country!F154/T$181)</f>
        <v>2.7500473277532818</v>
      </c>
      <c r="AI154">
        <f>Emissions!G157/(Country!G154/U$181)</f>
        <v>3.6013122907483082</v>
      </c>
      <c r="AJ154">
        <f>Emissions!H157/(Country!H154/V$181)</f>
        <v>3.8590957359357638</v>
      </c>
      <c r="AK154">
        <f>Emissions!I157/(Country!I154/W$181)</f>
        <v>3.7246690898705141</v>
      </c>
      <c r="AL154">
        <f>Emissions!J157/(Country!J154/X$181)</f>
        <v>2.8460422494631512</v>
      </c>
      <c r="AM154">
        <f>Emissions!K157/(Country!K154/Y$181)</f>
        <v>2.4811164478750838</v>
      </c>
      <c r="AN154">
        <f>Emissions!L157/(Country!L154/Z$181)</f>
        <v>2.1712925200845046</v>
      </c>
      <c r="AO154">
        <f>Emissions!M157/(Country!M154/AA$181)</f>
        <v>2.0850336965661169</v>
      </c>
      <c r="AP154">
        <f>Emissions!N157/(Country!N154/AB$181)</f>
        <v>2.2545233470447648</v>
      </c>
      <c r="AR154" t="s">
        <v>47</v>
      </c>
      <c r="AT154">
        <f t="shared" si="95"/>
        <v>1</v>
      </c>
      <c r="AU154">
        <f t="shared" si="96"/>
        <v>0.95349526524964334</v>
      </c>
      <c r="AV154">
        <f t="shared" si="97"/>
        <v>1.1131175967632569</v>
      </c>
      <c r="AW154">
        <f t="shared" si="98"/>
        <v>1.2750311354196668</v>
      </c>
      <c r="AX154">
        <f t="shared" si="99"/>
        <v>1.2392189850941036</v>
      </c>
      <c r="AY154">
        <f t="shared" si="100"/>
        <v>1.1051643619775664</v>
      </c>
      <c r="AZ154">
        <f t="shared" si="101"/>
        <v>0.79641286113069543</v>
      </c>
      <c r="BA154">
        <f t="shared" si="102"/>
        <v>0.67248724355408551</v>
      </c>
      <c r="BB154">
        <f t="shared" si="103"/>
        <v>0.56228191187892229</v>
      </c>
      <c r="BC154">
        <f t="shared" si="104"/>
        <v>0.50807666320269929</v>
      </c>
      <c r="BD154">
        <f t="shared" si="105"/>
        <v>0.5256883879293287</v>
      </c>
      <c r="BE154" s="6">
        <f t="shared" si="117"/>
        <v>-4.7431161207067127E-2</v>
      </c>
      <c r="BG154" t="s">
        <v>47</v>
      </c>
      <c r="BI154">
        <f t="shared" si="118"/>
        <v>1</v>
      </c>
      <c r="BJ154">
        <f t="shared" si="119"/>
        <v>1.0140869611801575</v>
      </c>
      <c r="BK154">
        <f t="shared" si="120"/>
        <v>1.2822390001436164</v>
      </c>
      <c r="BL154">
        <f t="shared" si="121"/>
        <v>1.6791504001738782</v>
      </c>
      <c r="BM154">
        <f t="shared" si="122"/>
        <v>1.7993446905320674</v>
      </c>
      <c r="BN154">
        <f t="shared" si="123"/>
        <v>1.7366668280444477</v>
      </c>
      <c r="BO154">
        <f t="shared" si="124"/>
        <v>1.3269976598182802</v>
      </c>
      <c r="BP154">
        <f t="shared" si="125"/>
        <v>1.1568470990505964</v>
      </c>
      <c r="BQ154">
        <f t="shared" si="126"/>
        <v>1.0123883766927821</v>
      </c>
      <c r="BR154">
        <f t="shared" si="127"/>
        <v>0.97216927700472588</v>
      </c>
      <c r="BS154">
        <f t="shared" si="128"/>
        <v>1.0511956405771603</v>
      </c>
      <c r="BT154" s="6">
        <f t="shared" si="129"/>
        <v>5.1195640577160308E-3</v>
      </c>
    </row>
    <row r="155" spans="2:72" x14ac:dyDescent="0.25">
      <c r="B155" t="s">
        <v>48</v>
      </c>
      <c r="D155" s="1">
        <v>0</v>
      </c>
      <c r="E155" s="1">
        <v>0</v>
      </c>
      <c r="F155" s="1">
        <v>0</v>
      </c>
      <c r="G155" s="1">
        <v>0</v>
      </c>
      <c r="H155" s="1">
        <v>0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P155" t="s">
        <v>48</v>
      </c>
      <c r="AD155" t="s">
        <v>48</v>
      </c>
      <c r="AR155" t="s">
        <v>48</v>
      </c>
      <c r="BG155" t="s">
        <v>48</v>
      </c>
    </row>
    <row r="158" spans="2:72" x14ac:dyDescent="0.25">
      <c r="P158" t="s">
        <v>36</v>
      </c>
      <c r="AD158" s="15" t="s">
        <v>45</v>
      </c>
      <c r="AE158" s="15"/>
    </row>
    <row r="159" spans="2:72" x14ac:dyDescent="0.25">
      <c r="R159" s="12">
        <v>3</v>
      </c>
      <c r="S159" s="12">
        <f>R159+1</f>
        <v>4</v>
      </c>
      <c r="T159" s="12">
        <f t="shared" ref="T159:AB159" si="130">S159+1</f>
        <v>5</v>
      </c>
      <c r="U159" s="12">
        <f t="shared" si="130"/>
        <v>6</v>
      </c>
      <c r="V159" s="12">
        <f t="shared" si="130"/>
        <v>7</v>
      </c>
      <c r="W159" s="12">
        <f t="shared" si="130"/>
        <v>8</v>
      </c>
      <c r="X159" s="12">
        <f t="shared" si="130"/>
        <v>9</v>
      </c>
      <c r="Y159" s="12">
        <f t="shared" si="130"/>
        <v>10</v>
      </c>
      <c r="Z159" s="12">
        <f t="shared" si="130"/>
        <v>11</v>
      </c>
      <c r="AA159" s="12">
        <f t="shared" si="130"/>
        <v>12</v>
      </c>
      <c r="AB159" s="12">
        <f t="shared" si="130"/>
        <v>13</v>
      </c>
      <c r="AF159" s="12">
        <v>3</v>
      </c>
      <c r="AG159" s="12">
        <f>AF159+1</f>
        <v>4</v>
      </c>
      <c r="AH159" s="12">
        <f t="shared" ref="AH159" si="131">AG159+1</f>
        <v>5</v>
      </c>
      <c r="AI159" s="12">
        <f t="shared" ref="AI159" si="132">AH159+1</f>
        <v>6</v>
      </c>
      <c r="AJ159" s="12">
        <f t="shared" ref="AJ159" si="133">AI159+1</f>
        <v>7</v>
      </c>
      <c r="AK159" s="12">
        <f t="shared" ref="AK159" si="134">AJ159+1</f>
        <v>8</v>
      </c>
      <c r="AL159" s="12">
        <f t="shared" ref="AL159" si="135">AK159+1</f>
        <v>9</v>
      </c>
      <c r="AM159" s="12">
        <f t="shared" ref="AM159" si="136">AL159+1</f>
        <v>10</v>
      </c>
      <c r="AN159" s="12">
        <f t="shared" ref="AN159" si="137">AM159+1</f>
        <v>11</v>
      </c>
      <c r="AO159" s="12">
        <f t="shared" ref="AO159" si="138">AN159+1</f>
        <v>12</v>
      </c>
      <c r="AP159" s="12">
        <f t="shared" ref="AP159" si="139">AO159+1</f>
        <v>13</v>
      </c>
      <c r="AS159" s="12">
        <f>AP159+1</f>
        <v>14</v>
      </c>
    </row>
    <row r="160" spans="2:72" x14ac:dyDescent="0.25">
      <c r="R160">
        <v>1999</v>
      </c>
      <c r="S160">
        <v>2000</v>
      </c>
      <c r="T160">
        <v>2001</v>
      </c>
      <c r="U160">
        <v>2002</v>
      </c>
      <c r="V160">
        <v>2003</v>
      </c>
      <c r="W160">
        <v>2004</v>
      </c>
      <c r="X160">
        <v>2005</v>
      </c>
      <c r="Y160">
        <v>2006</v>
      </c>
      <c r="Z160">
        <v>2007</v>
      </c>
      <c r="AA160">
        <v>2008</v>
      </c>
      <c r="AB160">
        <v>2009</v>
      </c>
      <c r="AF160">
        <v>1999</v>
      </c>
      <c r="AG160">
        <v>2000</v>
      </c>
      <c r="AH160">
        <v>2001</v>
      </c>
      <c r="AI160">
        <v>2002</v>
      </c>
      <c r="AJ160">
        <v>2003</v>
      </c>
      <c r="AK160">
        <v>2004</v>
      </c>
      <c r="AL160">
        <v>2005</v>
      </c>
      <c r="AM160">
        <v>2006</v>
      </c>
      <c r="AN160">
        <v>2007</v>
      </c>
      <c r="AO160">
        <v>2008</v>
      </c>
      <c r="AP160">
        <v>2009</v>
      </c>
      <c r="AS160" t="s">
        <v>8</v>
      </c>
    </row>
    <row r="161" spans="16:45" x14ac:dyDescent="0.25">
      <c r="Q161" t="s">
        <v>13</v>
      </c>
      <c r="R161">
        <f>VLOOKUP($P$158,$P$4:$AC$38,R$159,FALSE)</f>
        <v>14.64076393699597</v>
      </c>
      <c r="S161">
        <f t="shared" ref="S161:AB161" si="140">VLOOKUP($P$158,$P$4:$AC$38,S$159,FALSE)</f>
        <v>14.827532211685956</v>
      </c>
      <c r="T161">
        <f t="shared" si="140"/>
        <v>13.49266333512613</v>
      </c>
      <c r="U161">
        <f t="shared" si="140"/>
        <v>14.597444979622779</v>
      </c>
      <c r="V161">
        <f t="shared" si="140"/>
        <v>13.365373753867903</v>
      </c>
      <c r="W161">
        <f t="shared" si="140"/>
        <v>14.214569417380192</v>
      </c>
      <c r="X161">
        <f t="shared" si="140"/>
        <v>14.230249610380298</v>
      </c>
      <c r="Y161">
        <f t="shared" si="140"/>
        <v>13.694197141646988</v>
      </c>
      <c r="Z161">
        <f t="shared" si="140"/>
        <v>13.089114830061142</v>
      </c>
      <c r="AA161">
        <f t="shared" si="140"/>
        <v>12.463461390585488</v>
      </c>
      <c r="AB161">
        <f t="shared" si="140"/>
        <v>14.855121805388796</v>
      </c>
      <c r="AE161" t="s">
        <v>13</v>
      </c>
      <c r="AF161">
        <f t="shared" ref="AF161:AP161" si="141">VLOOKUP($AD$158,$AR$4:$BE$38,AF$159,FALSE)</f>
        <v>1</v>
      </c>
      <c r="AG161">
        <f t="shared" si="141"/>
        <v>0.9577436471522579</v>
      </c>
      <c r="AH161">
        <f t="shared" si="141"/>
        <v>1.0612119511946825</v>
      </c>
      <c r="AI161">
        <f t="shared" si="141"/>
        <v>1.5316212970875447</v>
      </c>
      <c r="AJ161">
        <f t="shared" si="141"/>
        <v>1.6069985395564341</v>
      </c>
      <c r="AK161">
        <f t="shared" si="141"/>
        <v>1.5283057158535034</v>
      </c>
      <c r="AL161">
        <f t="shared" si="141"/>
        <v>1.3180538532172641</v>
      </c>
      <c r="AM161">
        <f t="shared" si="141"/>
        <v>1.4212311245548626</v>
      </c>
      <c r="AN161">
        <f t="shared" si="141"/>
        <v>1.5729765743530035</v>
      </c>
      <c r="AO161">
        <f t="shared" si="141"/>
        <v>1.5369203982015043</v>
      </c>
      <c r="AP161">
        <f t="shared" si="141"/>
        <v>1.3464579302860908</v>
      </c>
      <c r="AR161" t="s">
        <v>13</v>
      </c>
      <c r="AS161" s="5">
        <f>VLOOKUP($AD$158,$AR$4:$BE$38,AS$159,FALSE)</f>
        <v>3.4645793028609081E-2</v>
      </c>
    </row>
    <row r="162" spans="16:45" x14ac:dyDescent="0.25">
      <c r="Q162" t="s">
        <v>14</v>
      </c>
      <c r="R162">
        <f>VLOOKUP($P$158,$P$43:$AC$77,R$159,FALSE)</f>
        <v>9.7300117440979097</v>
      </c>
      <c r="S162">
        <f t="shared" ref="S162:AB162" si="142">VLOOKUP($P$158,$P$43:$AC$77,S$159,FALSE)</f>
        <v>5.5359715550332869</v>
      </c>
      <c r="T162">
        <f t="shared" si="142"/>
        <v>5.4212338998785592</v>
      </c>
      <c r="U162">
        <f t="shared" si="142"/>
        <v>4.8774630880600611</v>
      </c>
      <c r="V162">
        <f t="shared" si="142"/>
        <v>3.7519445411055528</v>
      </c>
      <c r="W162">
        <f t="shared" si="142"/>
        <v>3.5406796808961332</v>
      </c>
      <c r="X162">
        <f t="shared" si="142"/>
        <v>3.7941614438431497</v>
      </c>
      <c r="Y162">
        <f t="shared" si="142"/>
        <v>3.4715993539272905</v>
      </c>
      <c r="Z162">
        <f t="shared" si="142"/>
        <v>2.9151378362445564</v>
      </c>
      <c r="AA162">
        <f t="shared" si="142"/>
        <v>2.6897354784926715</v>
      </c>
      <c r="AB162">
        <f t="shared" si="142"/>
        <v>3.1856245243686576</v>
      </c>
      <c r="AE162" t="s">
        <v>14</v>
      </c>
      <c r="AF162">
        <f t="shared" ref="AF162:AP162" si="143">VLOOKUP($AD$158,$AR$43:$BE$77,AF$159,FALSE)</f>
        <v>1</v>
      </c>
      <c r="AG162">
        <f t="shared" si="143"/>
        <v>0.35759094815107639</v>
      </c>
      <c r="AH162">
        <f t="shared" si="143"/>
        <v>0.35409976479670408</v>
      </c>
      <c r="AI162">
        <f t="shared" si="143"/>
        <v>0.30841042765048293</v>
      </c>
      <c r="AJ162">
        <f t="shared" si="143"/>
        <v>0.3855526444461892</v>
      </c>
      <c r="AK162">
        <f t="shared" si="143"/>
        <v>0.27337389159579639</v>
      </c>
      <c r="AL162">
        <f t="shared" si="143"/>
        <v>0.20252595033530726</v>
      </c>
      <c r="AM162">
        <f t="shared" si="143"/>
        <v>0.20623211875968614</v>
      </c>
      <c r="AN162">
        <f t="shared" si="143"/>
        <v>0.1612853200685426</v>
      </c>
      <c r="AO162">
        <f t="shared" si="143"/>
        <v>0.14862300673048792</v>
      </c>
      <c r="AP162">
        <f t="shared" si="143"/>
        <v>0.15235052515679459</v>
      </c>
      <c r="AR162" t="s">
        <v>14</v>
      </c>
      <c r="AS162" s="5">
        <f>VLOOKUP($AD$158,$AR$43:$BE$77,AS$159,FALSE)</f>
        <v>-8.4764947484320535E-2</v>
      </c>
    </row>
    <row r="163" spans="16:45" x14ac:dyDescent="0.25">
      <c r="Q163" t="s">
        <v>50</v>
      </c>
      <c r="R163">
        <f>VLOOKUP($P$158,$P$82:$AC$116,R$159,FALSE)</f>
        <v>15.074957752206117</v>
      </c>
      <c r="S163">
        <f t="shared" ref="S163:AB163" si="144">VLOOKUP($P$158,$P$82:$AC$116,S$159,FALSE)</f>
        <v>14.285276669864444</v>
      </c>
      <c r="T163">
        <f t="shared" si="144"/>
        <v>13.139245575878206</v>
      </c>
      <c r="U163">
        <f t="shared" si="144"/>
        <v>12.768622594168241</v>
      </c>
      <c r="V163">
        <f t="shared" si="144"/>
        <v>13.294335796628419</v>
      </c>
      <c r="W163">
        <f t="shared" si="144"/>
        <v>11.862714043837228</v>
      </c>
      <c r="X163">
        <f t="shared" si="144"/>
        <v>10.993270613122002</v>
      </c>
      <c r="Y163">
        <f t="shared" si="144"/>
        <v>9.4533738127379721</v>
      </c>
      <c r="Z163">
        <f t="shared" si="144"/>
        <v>7.4224902026381407</v>
      </c>
      <c r="AA163">
        <f t="shared" si="144"/>
        <v>6.9758732381328468</v>
      </c>
      <c r="AB163">
        <f t="shared" si="144"/>
        <v>6.4535443557696137</v>
      </c>
      <c r="AE163" t="s">
        <v>50</v>
      </c>
      <c r="AF163">
        <f t="shared" ref="AF163:AP163" si="145">VLOOKUP($AD$158,$AR$82:$BE$116,AF$159,FALSE)</f>
        <v>1</v>
      </c>
      <c r="AG163">
        <f t="shared" si="145"/>
        <v>1.0219610135756159</v>
      </c>
      <c r="AH163">
        <f t="shared" si="145"/>
        <v>0.89239944517058534</v>
      </c>
      <c r="AI163">
        <f t="shared" si="145"/>
        <v>0.78137963947333966</v>
      </c>
      <c r="AJ163">
        <f t="shared" si="145"/>
        <v>0.53416721220003827</v>
      </c>
      <c r="AK163">
        <f t="shared" si="145"/>
        <v>0.39001905141088289</v>
      </c>
      <c r="AL163">
        <f t="shared" si="145"/>
        <v>0.26476115189815702</v>
      </c>
      <c r="AM163">
        <f t="shared" si="145"/>
        <v>0.20532613968895555</v>
      </c>
      <c r="AN163">
        <f t="shared" si="145"/>
        <v>0.16632888452321029</v>
      </c>
      <c r="AO163">
        <f t="shared" si="145"/>
        <v>0.13913095486961252</v>
      </c>
      <c r="AP163">
        <f t="shared" si="145"/>
        <v>0.1344434471224574</v>
      </c>
      <c r="AR163" t="s">
        <v>50</v>
      </c>
      <c r="AS163" s="5">
        <f>VLOOKUP($AD$158,$AR$82:$BE$116,AS$159,FALSE)</f>
        <v>-8.655565528775426E-2</v>
      </c>
    </row>
    <row r="164" spans="16:45" x14ac:dyDescent="0.25">
      <c r="Q164" t="s">
        <v>51</v>
      </c>
      <c r="R164">
        <f>VLOOKUP($P$158,$P$121:$AC$155,R$159,FALSE)</f>
        <v>27.782311271064739</v>
      </c>
      <c r="S164">
        <f t="shared" ref="S164:AB164" si="146">VLOOKUP($P$158,$P$121:$AC$155,S$159,FALSE)</f>
        <v>21.158241340085898</v>
      </c>
      <c r="T164">
        <f t="shared" si="146"/>
        <v>23.837893276775489</v>
      </c>
      <c r="U164">
        <f t="shared" si="146"/>
        <v>27.290481327865905</v>
      </c>
      <c r="V164">
        <f t="shared" si="146"/>
        <v>24.473769184780359</v>
      </c>
      <c r="W164">
        <f t="shared" si="146"/>
        <v>24.655718496268342</v>
      </c>
      <c r="X164">
        <f t="shared" si="146"/>
        <v>17.256358045976516</v>
      </c>
      <c r="Y164">
        <f t="shared" si="146"/>
        <v>14.87424136584594</v>
      </c>
      <c r="Z164">
        <f t="shared" si="146"/>
        <v>11.718780481129135</v>
      </c>
      <c r="AA164">
        <f t="shared" si="146"/>
        <v>10.860028062554617</v>
      </c>
      <c r="AB164">
        <f t="shared" si="146"/>
        <v>11.112460791046656</v>
      </c>
      <c r="AE164" t="s">
        <v>51</v>
      </c>
      <c r="AF164">
        <f t="shared" ref="AF164:AP164" si="147">VLOOKUP($AD$158,$AR$121:$BE$155,AF$159,FALSE)</f>
        <v>1</v>
      </c>
      <c r="AG164">
        <f t="shared" si="147"/>
        <v>0.84934557008808476</v>
      </c>
      <c r="AH164">
        <f t="shared" si="147"/>
        <v>1.238936441633427</v>
      </c>
      <c r="AI164">
        <f t="shared" si="147"/>
        <v>1.1408318336132097</v>
      </c>
      <c r="AJ164">
        <f t="shared" si="147"/>
        <v>1.0397780173791731</v>
      </c>
      <c r="AK164">
        <f t="shared" si="147"/>
        <v>0.91601244671728732</v>
      </c>
      <c r="AL164">
        <f t="shared" si="147"/>
        <v>0.78174101227238701</v>
      </c>
      <c r="AM164">
        <f t="shared" si="147"/>
        <v>0.68631413394473162</v>
      </c>
      <c r="AN164">
        <f t="shared" si="147"/>
        <v>0.59275154736640967</v>
      </c>
      <c r="AO164">
        <f t="shared" si="147"/>
        <v>0.50858718924415736</v>
      </c>
      <c r="AP164">
        <f t="shared" si="147"/>
        <v>0.63716336812140084</v>
      </c>
      <c r="AR164" t="s">
        <v>51</v>
      </c>
      <c r="AS164" s="5">
        <f>VLOOKUP($AD$158,$AR$121:$BE$155,AS$159,FALSE)</f>
        <v>-3.6283663187859916E-2</v>
      </c>
    </row>
    <row r="167" spans="16:45" ht="18.75" x14ac:dyDescent="0.3">
      <c r="P167" t="s">
        <v>60</v>
      </c>
      <c r="Q167" t="s">
        <v>61</v>
      </c>
      <c r="W167" s="16" t="s">
        <v>62</v>
      </c>
      <c r="AG167" s="4" t="str">
        <f>AD158 &amp; " (current prices)"</f>
        <v>Education (current prices)</v>
      </c>
    </row>
    <row r="169" spans="16:45" x14ac:dyDescent="0.25">
      <c r="S169">
        <v>2000</v>
      </c>
      <c r="T169">
        <v>2001</v>
      </c>
      <c r="U169">
        <v>2002</v>
      </c>
      <c r="V169">
        <v>2003</v>
      </c>
      <c r="W169">
        <v>2004</v>
      </c>
      <c r="X169">
        <v>2005</v>
      </c>
      <c r="Y169">
        <v>2006</v>
      </c>
      <c r="Z169">
        <v>2007</v>
      </c>
      <c r="AA169">
        <v>2008</v>
      </c>
      <c r="AB169">
        <v>2009</v>
      </c>
    </row>
    <row r="170" spans="16:45" x14ac:dyDescent="0.25">
      <c r="Q170" t="s">
        <v>13</v>
      </c>
      <c r="S170" s="19">
        <v>3.3869999999999997E-2</v>
      </c>
      <c r="T170" s="19">
        <v>1.5520000000000001E-2</v>
      </c>
      <c r="U170" s="19">
        <v>2.3769999999999999E-2</v>
      </c>
      <c r="V170" s="19">
        <v>1.8799999999999997E-2</v>
      </c>
      <c r="W170" s="19">
        <v>3.2559999999999999E-2</v>
      </c>
      <c r="X170" s="19">
        <v>3.415E-2</v>
      </c>
      <c r="Y170" s="19">
        <v>2.5409999999999999E-2</v>
      </c>
      <c r="Z170" s="19">
        <v>4.0810000000000006E-2</v>
      </c>
      <c r="AA170" s="19">
        <v>9.1E-4</v>
      </c>
      <c r="AB170" s="19">
        <v>2.7220000000000001E-2</v>
      </c>
      <c r="AD170" s="17"/>
    </row>
    <row r="171" spans="16:45" x14ac:dyDescent="0.25">
      <c r="Q171" t="s">
        <v>14</v>
      </c>
      <c r="S171" s="19">
        <v>0.02</v>
      </c>
      <c r="T171" s="19">
        <v>1.6150000000000001E-2</v>
      </c>
      <c r="U171" s="19">
        <v>1.1350000000000001E-2</v>
      </c>
      <c r="V171" s="19">
        <v>1.1220000000000001E-2</v>
      </c>
      <c r="W171" s="19">
        <v>2.2200000000000001E-2</v>
      </c>
      <c r="X171" s="19">
        <v>1.4119999999999999E-2</v>
      </c>
      <c r="Y171" s="19">
        <v>1.3919999999999998E-2</v>
      </c>
      <c r="Z171" s="19">
        <v>3.168E-2</v>
      </c>
      <c r="AA171" s="19">
        <v>1.1259999999999999E-2</v>
      </c>
      <c r="AB171" s="19">
        <v>8.1000000000000013E-3</v>
      </c>
    </row>
    <row r="172" spans="16:45" x14ac:dyDescent="0.25">
      <c r="Q172" t="s">
        <v>50</v>
      </c>
      <c r="S172" s="19">
        <v>1.4999999999999999E-2</v>
      </c>
      <c r="T172" s="19">
        <v>-3.0000000000000001E-3</v>
      </c>
      <c r="U172" s="19">
        <v>-4.28E-3</v>
      </c>
      <c r="V172" s="19">
        <v>3.2070000000000001E-2</v>
      </c>
      <c r="W172" s="19">
        <v>2.307E-2</v>
      </c>
      <c r="X172" s="19">
        <v>1.5820000000000001E-2</v>
      </c>
      <c r="Y172" s="19">
        <v>2.811E-2</v>
      </c>
      <c r="Z172" s="19">
        <v>6.5790000000000001E-2</v>
      </c>
      <c r="AA172" s="19">
        <v>1.26E-2</v>
      </c>
      <c r="AB172" s="19">
        <v>1.704E-2</v>
      </c>
    </row>
    <row r="173" spans="16:45" x14ac:dyDescent="0.25">
      <c r="Q173" t="s">
        <v>51</v>
      </c>
      <c r="S173" s="19">
        <v>5.9749999999999998E-2</v>
      </c>
      <c r="T173" s="19">
        <v>7.6730000000000007E-2</v>
      </c>
      <c r="U173" s="19">
        <v>0.12529999999999999</v>
      </c>
      <c r="V173" s="19">
        <v>9.3009999999999995E-2</v>
      </c>
      <c r="W173" s="19">
        <v>7.5990000000000002E-2</v>
      </c>
      <c r="X173" s="19">
        <v>5.6900000000000006E-2</v>
      </c>
      <c r="Y173" s="19">
        <v>3.141E-2</v>
      </c>
      <c r="Z173" s="19">
        <v>4.4569999999999999E-2</v>
      </c>
      <c r="AA173" s="19">
        <v>5.9020000000000003E-2</v>
      </c>
      <c r="AB173" s="19">
        <v>4.3120000000000006E-2</v>
      </c>
    </row>
    <row r="176" spans="16:45" x14ac:dyDescent="0.25">
      <c r="P176" t="s">
        <v>63</v>
      </c>
    </row>
    <row r="177" spans="17:33" x14ac:dyDescent="0.25">
      <c r="R177">
        <v>1999</v>
      </c>
      <c r="S177">
        <v>2000</v>
      </c>
      <c r="T177">
        <v>2001</v>
      </c>
      <c r="U177">
        <v>2002</v>
      </c>
      <c r="V177">
        <v>2003</v>
      </c>
      <c r="W177">
        <v>2004</v>
      </c>
      <c r="X177">
        <v>2005</v>
      </c>
      <c r="Y177">
        <v>2006</v>
      </c>
      <c r="Z177">
        <v>2007</v>
      </c>
      <c r="AA177">
        <v>2008</v>
      </c>
      <c r="AB177" t="s">
        <v>67</v>
      </c>
    </row>
    <row r="178" spans="17:33" x14ac:dyDescent="0.25">
      <c r="Q178" t="s">
        <v>13</v>
      </c>
      <c r="R178" s="18">
        <f t="shared" ref="R178:Z178" si="148">S178*(1-S170)</f>
        <v>0.77344906227907073</v>
      </c>
      <c r="S178" s="18">
        <f t="shared" si="148"/>
        <v>0.80056417074210584</v>
      </c>
      <c r="T178" s="18">
        <f t="shared" si="148"/>
        <v>0.813184798819789</v>
      </c>
      <c r="U178" s="18">
        <f t="shared" si="148"/>
        <v>0.83298484867274003</v>
      </c>
      <c r="V178" s="18">
        <f t="shared" si="148"/>
        <v>0.84894501495387287</v>
      </c>
      <c r="W178" s="18">
        <f t="shared" si="148"/>
        <v>0.8775169674128348</v>
      </c>
      <c r="X178" s="18">
        <f t="shared" si="148"/>
        <v>0.908543735997137</v>
      </c>
      <c r="Y178" s="18">
        <f t="shared" si="148"/>
        <v>0.93223174462813807</v>
      </c>
      <c r="Z178" s="18">
        <f t="shared" si="148"/>
        <v>0.97189477020000004</v>
      </c>
      <c r="AA178" s="18">
        <f>AB178*(1-AB170)</f>
        <v>0.97277999999999998</v>
      </c>
      <c r="AB178">
        <v>1</v>
      </c>
    </row>
    <row r="179" spans="17:33" x14ac:dyDescent="0.25">
      <c r="Q179" t="s">
        <v>14</v>
      </c>
      <c r="R179" s="18">
        <f t="shared" ref="R179:AA179" si="149">S179*(1-S171)</f>
        <v>0.85084871216079849</v>
      </c>
      <c r="S179" s="18">
        <f t="shared" si="149"/>
        <v>0.86821297159265154</v>
      </c>
      <c r="T179" s="18">
        <f t="shared" si="149"/>
        <v>0.8824647777533684</v>
      </c>
      <c r="U179" s="18">
        <f t="shared" si="149"/>
        <v>0.8925957393955074</v>
      </c>
      <c r="V179" s="18">
        <f t="shared" si="149"/>
        <v>0.90272430611006227</v>
      </c>
      <c r="W179" s="18">
        <f t="shared" si="149"/>
        <v>0.92321978534471494</v>
      </c>
      <c r="X179" s="18">
        <f t="shared" si="149"/>
        <v>0.93644235134571652</v>
      </c>
      <c r="Y179" s="18">
        <f t="shared" si="149"/>
        <v>0.94966164139391995</v>
      </c>
      <c r="Z179" s="18">
        <f t="shared" si="149"/>
        <v>0.98073120599999997</v>
      </c>
      <c r="AA179" s="18">
        <f t="shared" si="149"/>
        <v>0.9919</v>
      </c>
      <c r="AB179">
        <v>1</v>
      </c>
    </row>
    <row r="180" spans="17:33" x14ac:dyDescent="0.25">
      <c r="Q180" t="s">
        <v>50</v>
      </c>
      <c r="R180" s="18">
        <f t="shared" ref="R180:AA180" si="150">S180*(1-S172)</f>
        <v>0.81370035057188173</v>
      </c>
      <c r="S180" s="18">
        <f t="shared" si="150"/>
        <v>0.82609172646891549</v>
      </c>
      <c r="T180" s="18">
        <f t="shared" si="150"/>
        <v>0.82362086387728373</v>
      </c>
      <c r="U180" s="18">
        <f t="shared" si="150"/>
        <v>0.82011078969737894</v>
      </c>
      <c r="V180" s="18">
        <f t="shared" si="150"/>
        <v>0.84728316065973674</v>
      </c>
      <c r="W180" s="18">
        <f t="shared" si="150"/>
        <v>0.86729157734918239</v>
      </c>
      <c r="X180" s="18">
        <f t="shared" si="150"/>
        <v>0.88123267832020802</v>
      </c>
      <c r="Y180" s="18">
        <f t="shared" si="150"/>
        <v>0.9067205942238401</v>
      </c>
      <c r="Z180" s="18">
        <f t="shared" si="150"/>
        <v>0.97057470400000012</v>
      </c>
      <c r="AA180" s="18">
        <f t="shared" si="150"/>
        <v>0.98296000000000006</v>
      </c>
      <c r="AB180">
        <v>1</v>
      </c>
    </row>
    <row r="181" spans="17:33" x14ac:dyDescent="0.25">
      <c r="Q181" t="s">
        <v>51</v>
      </c>
      <c r="R181" s="18">
        <f t="shared" ref="R181:AA181" si="151">S181*(1-S173)</f>
        <v>0.50008615678875801</v>
      </c>
      <c r="S181" s="18">
        <f t="shared" si="151"/>
        <v>0.53186509629221801</v>
      </c>
      <c r="T181" s="18">
        <f t="shared" si="151"/>
        <v>0.5760666936998039</v>
      </c>
      <c r="U181" s="18">
        <f t="shared" si="151"/>
        <v>0.65858773716680452</v>
      </c>
      <c r="V181" s="18">
        <f t="shared" si="151"/>
        <v>0.72612458479895536</v>
      </c>
      <c r="W181" s="18">
        <f t="shared" si="151"/>
        <v>0.78584061297924845</v>
      </c>
      <c r="X181" s="18">
        <f t="shared" si="151"/>
        <v>0.8332526911030097</v>
      </c>
      <c r="Y181" s="18">
        <f t="shared" si="151"/>
        <v>0.86027389411723199</v>
      </c>
      <c r="Z181" s="18">
        <f t="shared" si="151"/>
        <v>0.90040494240000002</v>
      </c>
      <c r="AA181" s="18">
        <f t="shared" si="151"/>
        <v>0.95687999999999995</v>
      </c>
      <c r="AB181">
        <v>1</v>
      </c>
    </row>
    <row r="182" spans="17:33" ht="18.75" x14ac:dyDescent="0.3">
      <c r="AG182" s="4" t="str">
        <f>AD158&amp;" (Deflated)"</f>
        <v>Education (Deflated)</v>
      </c>
    </row>
    <row r="196" spans="30:45" x14ac:dyDescent="0.25">
      <c r="AD196" s="20"/>
      <c r="AE196" s="20"/>
    </row>
    <row r="197" spans="30:45" x14ac:dyDescent="0.25">
      <c r="AF197" s="12">
        <v>3</v>
      </c>
      <c r="AG197" s="12">
        <f>AF197+1</f>
        <v>4</v>
      </c>
      <c r="AH197" s="12">
        <f t="shared" ref="AH197" si="152">AG197+1</f>
        <v>5</v>
      </c>
      <c r="AI197" s="12">
        <f t="shared" ref="AI197" si="153">AH197+1</f>
        <v>6</v>
      </c>
      <c r="AJ197" s="12">
        <f t="shared" ref="AJ197" si="154">AI197+1</f>
        <v>7</v>
      </c>
      <c r="AK197" s="12">
        <f t="shared" ref="AK197" si="155">AJ197+1</f>
        <v>8</v>
      </c>
      <c r="AL197" s="12">
        <f t="shared" ref="AL197" si="156">AK197+1</f>
        <v>9</v>
      </c>
      <c r="AM197" s="12">
        <f t="shared" ref="AM197" si="157">AL197+1</f>
        <v>10</v>
      </c>
      <c r="AN197" s="12">
        <f t="shared" ref="AN197" si="158">AM197+1</f>
        <v>11</v>
      </c>
      <c r="AO197" s="12">
        <f t="shared" ref="AO197" si="159">AN197+1</f>
        <v>12</v>
      </c>
      <c r="AP197" s="12">
        <f t="shared" ref="AP197" si="160">AO197+1</f>
        <v>13</v>
      </c>
      <c r="AS197" s="12">
        <f>AP197+1</f>
        <v>14</v>
      </c>
    </row>
    <row r="198" spans="30:45" x14ac:dyDescent="0.25">
      <c r="AF198">
        <v>1999</v>
      </c>
      <c r="AG198">
        <v>2000</v>
      </c>
      <c r="AH198">
        <v>2001</v>
      </c>
      <c r="AI198">
        <v>2002</v>
      </c>
      <c r="AJ198">
        <v>2003</v>
      </c>
      <c r="AK198">
        <v>2004</v>
      </c>
      <c r="AL198">
        <v>2005</v>
      </c>
      <c r="AM198">
        <v>2006</v>
      </c>
      <c r="AN198">
        <v>2007</v>
      </c>
      <c r="AO198">
        <v>2008</v>
      </c>
      <c r="AP198">
        <v>2009</v>
      </c>
      <c r="AS198" t="s">
        <v>8</v>
      </c>
    </row>
    <row r="199" spans="30:45" x14ac:dyDescent="0.25">
      <c r="AE199" t="s">
        <v>13</v>
      </c>
      <c r="AF199">
        <f>VLOOKUP($AD$158,$BG$4:$BT$38,AF$159,FALSE)</f>
        <v>1</v>
      </c>
      <c r="AG199">
        <f t="shared" ref="AG199:AP199" si="161">VLOOKUP($AD$158,$BG$4:$BT$38,AG$159,FALSE)</f>
        <v>0.99131964347681767</v>
      </c>
      <c r="AH199">
        <f t="shared" si="161"/>
        <v>1.1157314283820745</v>
      </c>
      <c r="AI199">
        <f t="shared" si="161"/>
        <v>1.6495169450707565</v>
      </c>
      <c r="AJ199">
        <f t="shared" si="161"/>
        <v>1.7638568145323423</v>
      </c>
      <c r="AK199">
        <f t="shared" si="161"/>
        <v>1.7339399095057355</v>
      </c>
      <c r="AL199">
        <f t="shared" si="161"/>
        <v>1.5482720588202845</v>
      </c>
      <c r="AM199">
        <f t="shared" si="161"/>
        <v>1.7129980956464623</v>
      </c>
      <c r="AN199">
        <f t="shared" si="161"/>
        <v>1.9765590015146934</v>
      </c>
      <c r="AO199">
        <f t="shared" si="161"/>
        <v>1.9330108443819054</v>
      </c>
      <c r="AP199">
        <f t="shared" si="161"/>
        <v>1.7408488754496296</v>
      </c>
      <c r="AR199" t="s">
        <v>13</v>
      </c>
      <c r="AS199" s="5">
        <f>VLOOKUP($AD$158,$BG$4:$BT$38,AS$159,FALSE)</f>
        <v>7.4084887544962966E-2</v>
      </c>
    </row>
    <row r="200" spans="30:45" x14ac:dyDescent="0.25">
      <c r="AE200" t="s">
        <v>14</v>
      </c>
      <c r="AF200">
        <f>VLOOKUP($AD$158,$BG$43:$BT$77,AF$159,FALSE)</f>
        <v>1</v>
      </c>
      <c r="AG200">
        <f t="shared" ref="AG200:AP200" si="162">VLOOKUP($AD$158,$BG$43:$BT$77,AG$159,FALSE)</f>
        <v>0.36488872260313915</v>
      </c>
      <c r="AH200">
        <f t="shared" si="162"/>
        <v>0.36725749922130574</v>
      </c>
      <c r="AI200">
        <f t="shared" si="162"/>
        <v>0.32354263427966762</v>
      </c>
      <c r="AJ200">
        <f t="shared" si="162"/>
        <v>0.40905949371738543</v>
      </c>
      <c r="AK200">
        <f t="shared" si="162"/>
        <v>0.29662639422344611</v>
      </c>
      <c r="AL200">
        <f t="shared" si="162"/>
        <v>0.22289964647049848</v>
      </c>
      <c r="AM200">
        <f t="shared" si="162"/>
        <v>0.23018279232284516</v>
      </c>
      <c r="AN200">
        <f t="shared" si="162"/>
        <v>0.18590560718980606</v>
      </c>
      <c r="AO200">
        <f t="shared" si="162"/>
        <v>0.17326130752620894</v>
      </c>
      <c r="AP200">
        <f t="shared" si="162"/>
        <v>0.17905712611339356</v>
      </c>
      <c r="AR200" t="s">
        <v>14</v>
      </c>
      <c r="AS200" s="5">
        <f>VLOOKUP($AD$158,$BG$43:$BT$77,AS$159,FALSE)</f>
        <v>-8.2094287388660647E-2</v>
      </c>
    </row>
    <row r="201" spans="30:45" x14ac:dyDescent="0.25">
      <c r="AE201" t="s">
        <v>50</v>
      </c>
      <c r="AF201">
        <f>VLOOKUP($AD$158,$BG$82:$BT$116,AF$159,FALSE)</f>
        <v>1</v>
      </c>
      <c r="AG201">
        <f t="shared" ref="AG201:AP201" si="163">VLOOKUP($AD$158,$BG$82:$BT$116,AG$159,FALSE)</f>
        <v>1.0375238716503716</v>
      </c>
      <c r="AH201">
        <f t="shared" si="163"/>
        <v>0.90327944609884614</v>
      </c>
      <c r="AI201">
        <f t="shared" si="163"/>
        <v>0.78753545175635808</v>
      </c>
      <c r="AJ201">
        <f t="shared" si="163"/>
        <v>0.55621320988194323</v>
      </c>
      <c r="AK201">
        <f t="shared" si="163"/>
        <v>0.41570614791629595</v>
      </c>
      <c r="AL201">
        <f t="shared" si="163"/>
        <v>0.28673476524666353</v>
      </c>
      <c r="AM201">
        <f t="shared" si="163"/>
        <v>0.22879852424496472</v>
      </c>
      <c r="AN201">
        <f t="shared" si="163"/>
        <v>0.19839564742636059</v>
      </c>
      <c r="AO201">
        <f t="shared" si="163"/>
        <v>0.16807189932082137</v>
      </c>
      <c r="AP201">
        <f t="shared" si="163"/>
        <v>0.1652247624423025</v>
      </c>
      <c r="AR201" t="s">
        <v>50</v>
      </c>
      <c r="AS201" s="5">
        <f>VLOOKUP($AD$158,$BG$82:$BT$116,AS$159,FALSE)</f>
        <v>-8.347752375576975E-2</v>
      </c>
    </row>
    <row r="202" spans="30:45" x14ac:dyDescent="0.25">
      <c r="AE202" t="s">
        <v>51</v>
      </c>
      <c r="AF202">
        <f>VLOOKUP($AD$158,$BG$121:$BT$155,AF$159,FALSE)</f>
        <v>1</v>
      </c>
      <c r="AG202">
        <f t="shared" ref="AG202:AP202" si="164">VLOOKUP($AD$158,$BG$121:$BT$155,AG$159,FALSE)</f>
        <v>0.90331887273393763</v>
      </c>
      <c r="AH202">
        <f t="shared" si="164"/>
        <v>1.4271741177939614</v>
      </c>
      <c r="AI202">
        <f t="shared" si="164"/>
        <v>1.5024168247563667</v>
      </c>
      <c r="AJ202">
        <f t="shared" si="164"/>
        <v>1.5097566107422908</v>
      </c>
      <c r="AK202">
        <f t="shared" si="164"/>
        <v>1.4394315316530601</v>
      </c>
      <c r="AL202">
        <f t="shared" si="164"/>
        <v>1.3025511571933213</v>
      </c>
      <c r="AM202">
        <f t="shared" si="164"/>
        <v>1.180632826126657</v>
      </c>
      <c r="AN202">
        <f t="shared" si="164"/>
        <v>1.0672489442442432</v>
      </c>
      <c r="AO202">
        <f t="shared" si="164"/>
        <v>0.97314613299627628</v>
      </c>
      <c r="AP202">
        <f t="shared" si="164"/>
        <v>1.2741071902747068</v>
      </c>
      <c r="AR202" t="s">
        <v>51</v>
      </c>
      <c r="AS202" s="5">
        <f>VLOOKUP($AD$158,$BG$121:$BT$155,AS$159,FALSE)</f>
        <v>2.7410719027470675E-2</v>
      </c>
    </row>
  </sheetData>
  <dataValidations count="1">
    <dataValidation type="list" allowBlank="1" showInputMessage="1" showErrorMessage="1" sqref="P158 AD158 AD196">
      <formula1>$B$124:$B$159</formula1>
    </dataValidation>
  </dataValidations>
  <hyperlinks>
    <hyperlink ref="CC26" r:id="rId1"/>
  </hyperlink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C38"/>
  <sheetViews>
    <sheetView workbookViewId="0">
      <selection activeCell="H12" sqref="H12"/>
    </sheetView>
  </sheetViews>
  <sheetFormatPr defaultRowHeight="15" x14ac:dyDescent="0.25"/>
  <sheetData>
    <row r="2" spans="1:29" x14ac:dyDescent="0.25">
      <c r="E2" t="s">
        <v>4</v>
      </c>
      <c r="N2" t="s">
        <v>5</v>
      </c>
      <c r="W2" t="s">
        <v>6</v>
      </c>
    </row>
    <row r="3" spans="1:29" x14ac:dyDescent="0.25">
      <c r="E3" t="s">
        <v>2</v>
      </c>
      <c r="G3" t="s">
        <v>1</v>
      </c>
      <c r="I3" t="s">
        <v>0</v>
      </c>
      <c r="K3" t="s">
        <v>3</v>
      </c>
      <c r="N3" t="s">
        <v>2</v>
      </c>
      <c r="P3" t="s">
        <v>1</v>
      </c>
      <c r="R3" t="s">
        <v>0</v>
      </c>
      <c r="T3" t="s">
        <v>3</v>
      </c>
      <c r="W3" t="s">
        <v>2</v>
      </c>
      <c r="Y3" t="s">
        <v>1</v>
      </c>
      <c r="AA3" t="s">
        <v>0</v>
      </c>
      <c r="AC3" t="s">
        <v>3</v>
      </c>
    </row>
    <row r="4" spans="1:29" x14ac:dyDescent="0.25">
      <c r="A4" t="s">
        <v>15</v>
      </c>
      <c r="E4" s="1">
        <v>186190.79862714911</v>
      </c>
      <c r="G4" s="1">
        <v>365754.01918363746</v>
      </c>
      <c r="I4" s="1">
        <v>307402.89933384256</v>
      </c>
      <c r="K4" s="1">
        <v>203904.62567985663</v>
      </c>
      <c r="N4" s="1">
        <v>130443.27912278981</v>
      </c>
      <c r="P4" s="1">
        <v>114719.45663186052</v>
      </c>
      <c r="R4" s="1">
        <v>275971.6090770177</v>
      </c>
      <c r="T4" s="1">
        <v>237153.99555403806</v>
      </c>
      <c r="W4">
        <f>E4/N4</f>
        <v>1.4273698106890018</v>
      </c>
      <c r="Y4">
        <f t="shared" ref="Y4:Y38" si="0">G4/P4</f>
        <v>3.1882474858415448</v>
      </c>
      <c r="AA4">
        <f t="shared" ref="AA4:AA38" si="1">I4/R4</f>
        <v>1.1138932021375181</v>
      </c>
      <c r="AC4">
        <f t="shared" ref="AC4:AC38" si="2">K4/T4</f>
        <v>0.85979839894114196</v>
      </c>
    </row>
    <row r="5" spans="1:29" x14ac:dyDescent="0.25">
      <c r="A5" t="s">
        <v>16</v>
      </c>
      <c r="E5" s="1">
        <v>41791.77105468019</v>
      </c>
      <c r="G5" s="1">
        <v>211577.97794848378</v>
      </c>
      <c r="I5" s="1">
        <v>121276.66549222782</v>
      </c>
      <c r="K5" s="1">
        <v>280329.62292495655</v>
      </c>
      <c r="N5" s="1">
        <v>8094.1500173826335</v>
      </c>
      <c r="P5" s="1">
        <v>30172.651657568866</v>
      </c>
      <c r="R5" s="1">
        <v>4977.3082800976581</v>
      </c>
      <c r="T5" s="1">
        <v>40422.909892873417</v>
      </c>
      <c r="W5">
        <f t="shared" ref="W5:W38" si="3">E5/N5</f>
        <v>5.1632068796513604</v>
      </c>
      <c r="Y5">
        <f t="shared" si="0"/>
        <v>7.012243416644127</v>
      </c>
      <c r="AA5">
        <f t="shared" si="1"/>
        <v>24.365913997565023</v>
      </c>
      <c r="AC5">
        <f t="shared" si="2"/>
        <v>6.9349194223738664</v>
      </c>
    </row>
    <row r="6" spans="1:29" x14ac:dyDescent="0.25">
      <c r="A6" t="s">
        <v>17</v>
      </c>
      <c r="E6" s="1">
        <v>184434.8584924076</v>
      </c>
      <c r="G6" s="1">
        <v>364718.4735921222</v>
      </c>
      <c r="I6" s="1">
        <v>131867.9321983238</v>
      </c>
      <c r="K6" s="1">
        <v>107402.72327858765</v>
      </c>
      <c r="N6" s="1">
        <v>399415.3464415308</v>
      </c>
      <c r="P6" s="1">
        <v>651155.09701672522</v>
      </c>
      <c r="R6" s="1">
        <v>242436.37892363084</v>
      </c>
      <c r="T6" s="1">
        <v>261841.16450683985</v>
      </c>
      <c r="W6">
        <f t="shared" si="3"/>
        <v>0.46176207332936431</v>
      </c>
      <c r="Y6">
        <f t="shared" si="0"/>
        <v>0.56010998802448786</v>
      </c>
      <c r="AA6">
        <f t="shared" si="1"/>
        <v>0.54392798961851818</v>
      </c>
      <c r="AC6">
        <f t="shared" si="2"/>
        <v>0.41018272845247017</v>
      </c>
    </row>
    <row r="7" spans="1:29" x14ac:dyDescent="0.25">
      <c r="A7" t="s">
        <v>18</v>
      </c>
      <c r="E7" s="1">
        <v>68320.376757915947</v>
      </c>
      <c r="G7" s="1">
        <v>145258.77618955844</v>
      </c>
      <c r="I7" s="1">
        <v>100009.28061830356</v>
      </c>
      <c r="K7" s="1">
        <v>17558.382496624872</v>
      </c>
      <c r="N7" s="1">
        <v>98466.111464540911</v>
      </c>
      <c r="P7" s="1">
        <v>105713.9390279228</v>
      </c>
      <c r="R7" s="1">
        <v>67915.432682280312</v>
      </c>
      <c r="T7" s="1">
        <v>27208.664658393282</v>
      </c>
      <c r="W7">
        <f t="shared" si="3"/>
        <v>0.69384660104628093</v>
      </c>
      <c r="Y7">
        <f t="shared" si="0"/>
        <v>1.3740740107242664</v>
      </c>
      <c r="AA7">
        <f t="shared" si="1"/>
        <v>1.4725560401884443</v>
      </c>
      <c r="AC7">
        <f t="shared" si="2"/>
        <v>0.64532319821908246</v>
      </c>
    </row>
    <row r="8" spans="1:29" x14ac:dyDescent="0.25">
      <c r="A8" t="s">
        <v>19</v>
      </c>
      <c r="E8" s="1">
        <v>14433.032120573116</v>
      </c>
      <c r="G8" s="1">
        <v>9851.4889260120763</v>
      </c>
      <c r="I8" s="1">
        <v>18281.115425309363</v>
      </c>
      <c r="K8" s="1">
        <v>1792.1978998566676</v>
      </c>
      <c r="N8" s="1">
        <v>23115.374510718291</v>
      </c>
      <c r="P8" s="1">
        <v>14951.627182755703</v>
      </c>
      <c r="R8" s="1">
        <v>16945.201675646847</v>
      </c>
      <c r="T8" s="1">
        <v>4519.5399976359076</v>
      </c>
      <c r="W8">
        <f t="shared" si="3"/>
        <v>0.62439101360355254</v>
      </c>
      <c r="Y8">
        <f t="shared" si="0"/>
        <v>0.65889075520650919</v>
      </c>
      <c r="AA8">
        <f t="shared" si="1"/>
        <v>1.0788372882916142</v>
      </c>
      <c r="AC8">
        <f t="shared" si="2"/>
        <v>0.39654431663269601</v>
      </c>
    </row>
    <row r="9" spans="1:29" x14ac:dyDescent="0.25">
      <c r="A9" t="s">
        <v>20</v>
      </c>
      <c r="E9" s="1">
        <v>64670.59600268925</v>
      </c>
      <c r="G9" s="1">
        <v>153741.32147099893</v>
      </c>
      <c r="I9" s="1">
        <v>49912.682770564854</v>
      </c>
      <c r="K9" s="1">
        <v>28044.870049116093</v>
      </c>
      <c r="N9" s="1">
        <v>15776.108307272862</v>
      </c>
      <c r="P9" s="1">
        <v>24160.663424734248</v>
      </c>
      <c r="R9" s="1">
        <v>3728.1953665272945</v>
      </c>
      <c r="T9" s="1">
        <v>3022.9996617523057</v>
      </c>
      <c r="W9">
        <f t="shared" si="3"/>
        <v>4.0992743421313733</v>
      </c>
      <c r="Y9">
        <f t="shared" si="0"/>
        <v>6.3632905590501174</v>
      </c>
      <c r="AA9">
        <f t="shared" si="1"/>
        <v>13.387893568747462</v>
      </c>
      <c r="AC9">
        <f t="shared" si="2"/>
        <v>9.2771661220959789</v>
      </c>
    </row>
    <row r="10" spans="1:29" x14ac:dyDescent="0.25">
      <c r="A10" t="s">
        <v>21</v>
      </c>
      <c r="E10" s="1">
        <v>183457.72506077471</v>
      </c>
      <c r="G10" s="1">
        <v>470827.5663529372</v>
      </c>
      <c r="I10" s="1">
        <v>87718.346507665294</v>
      </c>
      <c r="K10" s="1">
        <v>89333.357420784363</v>
      </c>
      <c r="N10" s="1">
        <v>100336.19153101291</v>
      </c>
      <c r="P10" s="1">
        <v>117698.59946434459</v>
      </c>
      <c r="R10" s="1">
        <v>15809.730279838825</v>
      </c>
      <c r="T10" s="1">
        <v>17199.41974930634</v>
      </c>
      <c r="W10">
        <f t="shared" si="3"/>
        <v>1.8284302230473812</v>
      </c>
      <c r="Y10">
        <f t="shared" si="0"/>
        <v>4.0002818087531189</v>
      </c>
      <c r="AA10">
        <f t="shared" si="1"/>
        <v>5.5483771674161382</v>
      </c>
      <c r="AC10">
        <f t="shared" si="2"/>
        <v>5.1939750714199073</v>
      </c>
    </row>
    <row r="11" spans="1:29" x14ac:dyDescent="0.25">
      <c r="A11" t="s">
        <v>22</v>
      </c>
      <c r="E11" s="1">
        <v>62576.654259227726</v>
      </c>
      <c r="G11" s="1">
        <v>214365.17865892829</v>
      </c>
      <c r="I11" s="1">
        <v>95457.257793759403</v>
      </c>
      <c r="K11" s="1">
        <v>61208.62999802894</v>
      </c>
      <c r="N11" s="1">
        <v>59931.862292861566</v>
      </c>
      <c r="P11" s="1">
        <v>92742.408170827213</v>
      </c>
      <c r="R11" s="1">
        <v>23639.080499843301</v>
      </c>
      <c r="T11" s="1">
        <v>23481.165100905106</v>
      </c>
      <c r="W11">
        <f t="shared" si="3"/>
        <v>1.0441299813685445</v>
      </c>
      <c r="Y11">
        <f t="shared" si="0"/>
        <v>2.3114040586920881</v>
      </c>
      <c r="AA11">
        <f t="shared" si="1"/>
        <v>4.0381121336082497</v>
      </c>
      <c r="AC11">
        <f t="shared" si="2"/>
        <v>2.6067117936864892</v>
      </c>
    </row>
    <row r="12" spans="1:29" x14ac:dyDescent="0.25">
      <c r="A12" t="s">
        <v>23</v>
      </c>
      <c r="E12" s="1">
        <v>189567.24196169007</v>
      </c>
      <c r="G12" s="1">
        <v>512301.96920759801</v>
      </c>
      <c r="I12" s="1">
        <v>171406.94622522284</v>
      </c>
      <c r="K12" s="1">
        <v>46572.883820397248</v>
      </c>
      <c r="N12" s="1">
        <v>117619.66322729635</v>
      </c>
      <c r="P12" s="1">
        <v>144728.54674122349</v>
      </c>
      <c r="R12" s="1">
        <v>37376.264434906749</v>
      </c>
      <c r="T12" s="1">
        <v>18365.605126705825</v>
      </c>
      <c r="W12">
        <f t="shared" si="3"/>
        <v>1.6116968605441189</v>
      </c>
      <c r="Y12">
        <f t="shared" si="0"/>
        <v>3.5397437529971234</v>
      </c>
      <c r="AA12">
        <f t="shared" si="1"/>
        <v>4.5859838808594544</v>
      </c>
      <c r="AC12">
        <f t="shared" si="2"/>
        <v>2.5358752678763961</v>
      </c>
    </row>
    <row r="13" spans="1:29" x14ac:dyDescent="0.25">
      <c r="A13" t="s">
        <v>24</v>
      </c>
      <c r="E13" s="1">
        <v>113117.12824742142</v>
      </c>
      <c r="G13" s="1">
        <v>279184.57789878646</v>
      </c>
      <c r="I13" s="1">
        <v>77598.098139405352</v>
      </c>
      <c r="K13" s="1">
        <v>53137.518244195555</v>
      </c>
      <c r="N13" s="1">
        <v>30101.111061421754</v>
      </c>
      <c r="P13" s="1">
        <v>34540.280702011718</v>
      </c>
      <c r="R13" s="1">
        <v>12433.953847105895</v>
      </c>
      <c r="T13" s="1">
        <v>11960.393715824617</v>
      </c>
      <c r="W13">
        <f t="shared" si="3"/>
        <v>3.757905414740482</v>
      </c>
      <c r="Y13">
        <f t="shared" si="0"/>
        <v>8.0828693984101303</v>
      </c>
      <c r="AA13">
        <f t="shared" si="1"/>
        <v>6.2408224361768037</v>
      </c>
      <c r="AC13">
        <f t="shared" si="2"/>
        <v>4.4427900541342638</v>
      </c>
    </row>
    <row r="14" spans="1:29" x14ac:dyDescent="0.25">
      <c r="A14" t="s">
        <v>9</v>
      </c>
      <c r="E14" s="1">
        <v>119496.08358132733</v>
      </c>
      <c r="G14" s="1">
        <v>184719.0272954143</v>
      </c>
      <c r="I14" s="1">
        <v>132515.03500319802</v>
      </c>
      <c r="K14" s="1">
        <v>46132.581248077186</v>
      </c>
      <c r="N14" s="1">
        <v>21558.147814879525</v>
      </c>
      <c r="P14" s="1">
        <v>12394.559173762987</v>
      </c>
      <c r="R14" s="1">
        <v>11997.030234136313</v>
      </c>
      <c r="T14" s="1">
        <v>7234.0649957883916</v>
      </c>
      <c r="W14">
        <f t="shared" si="3"/>
        <v>5.5429661493855527</v>
      </c>
      <c r="Y14">
        <f t="shared" si="0"/>
        <v>14.903234936054092</v>
      </c>
      <c r="AA14">
        <f t="shared" si="1"/>
        <v>11.045653167243019</v>
      </c>
      <c r="AC14">
        <f t="shared" si="2"/>
        <v>6.3771311530840773</v>
      </c>
    </row>
    <row r="15" spans="1:29" x14ac:dyDescent="0.25">
      <c r="A15" t="s">
        <v>25</v>
      </c>
      <c r="E15" s="1">
        <v>363848.67908000806</v>
      </c>
      <c r="G15" s="1">
        <v>813808.66760511661</v>
      </c>
      <c r="I15" s="1">
        <v>267914.81122467935</v>
      </c>
      <c r="K15" s="1">
        <v>143599.11248533957</v>
      </c>
      <c r="N15" s="1">
        <v>79433.177510949899</v>
      </c>
      <c r="P15" s="1">
        <v>94890.696940648515</v>
      </c>
      <c r="R15" s="1">
        <v>20769.892627912013</v>
      </c>
      <c r="T15" s="1">
        <v>19670.878199842933</v>
      </c>
      <c r="W15">
        <f t="shared" si="3"/>
        <v>4.5805630654753973</v>
      </c>
      <c r="Y15">
        <f t="shared" si="0"/>
        <v>8.5762745331518779</v>
      </c>
      <c r="AA15">
        <f t="shared" si="1"/>
        <v>12.899190959929998</v>
      </c>
      <c r="AC15">
        <f t="shared" si="2"/>
        <v>7.3000865048560044</v>
      </c>
    </row>
    <row r="16" spans="1:29" x14ac:dyDescent="0.25">
      <c r="A16" t="s">
        <v>26</v>
      </c>
      <c r="E16" s="1">
        <v>133176.20197319126</v>
      </c>
      <c r="G16" s="1">
        <v>207644.12727408038</v>
      </c>
      <c r="I16" s="1">
        <v>77674.603482942854</v>
      </c>
      <c r="K16" s="1">
        <v>29820.303950985297</v>
      </c>
      <c r="N16" s="1">
        <v>154990.99132805891</v>
      </c>
      <c r="P16" s="1">
        <v>278676.50712388434</v>
      </c>
      <c r="R16" s="1">
        <v>60450.502314470774</v>
      </c>
      <c r="T16" s="1">
        <v>29697.869558425591</v>
      </c>
      <c r="W16">
        <f t="shared" si="3"/>
        <v>0.85925124313390722</v>
      </c>
      <c r="Y16">
        <f t="shared" si="0"/>
        <v>0.74510811627825213</v>
      </c>
      <c r="AA16">
        <f t="shared" si="1"/>
        <v>1.2849289999092188</v>
      </c>
      <c r="AC16">
        <f t="shared" si="2"/>
        <v>1.004122665847085</v>
      </c>
    </row>
    <row r="17" spans="1:29" x14ac:dyDescent="0.25">
      <c r="A17" t="s">
        <v>27</v>
      </c>
      <c r="E17" s="1">
        <v>200400.79260237486</v>
      </c>
      <c r="G17" s="1">
        <v>539666.83659893135</v>
      </c>
      <c r="I17" s="1">
        <v>111836.74793634017</v>
      </c>
      <c r="K17" s="1">
        <v>48979.045496515486</v>
      </c>
      <c r="N17" s="1">
        <v>131353.16747139688</v>
      </c>
      <c r="P17" s="1">
        <v>362687.52069116995</v>
      </c>
      <c r="R17" s="1">
        <v>60937.4906761807</v>
      </c>
      <c r="T17" s="1">
        <v>32647.647500229046</v>
      </c>
      <c r="W17">
        <f t="shared" si="3"/>
        <v>1.5256639520780007</v>
      </c>
      <c r="Y17">
        <f t="shared" si="0"/>
        <v>1.4879663782489503</v>
      </c>
      <c r="AA17">
        <f t="shared" si="1"/>
        <v>1.8352699905323639</v>
      </c>
      <c r="AC17">
        <f t="shared" si="2"/>
        <v>1.500231999753485</v>
      </c>
    </row>
    <row r="18" spans="1:29" x14ac:dyDescent="0.25">
      <c r="A18" t="s">
        <v>28</v>
      </c>
      <c r="E18" s="1">
        <v>172930.93093030827</v>
      </c>
      <c r="G18" s="1">
        <v>506347.2304762447</v>
      </c>
      <c r="I18" s="1">
        <v>74127.744562063672</v>
      </c>
      <c r="K18" s="1">
        <v>47070.424095154136</v>
      </c>
      <c r="N18" s="1">
        <v>259194.36088936872</v>
      </c>
      <c r="P18" s="1">
        <v>528065.21488642448</v>
      </c>
      <c r="R18" s="1">
        <v>74924.257578747754</v>
      </c>
      <c r="T18" s="1">
        <v>87901.708637175703</v>
      </c>
      <c r="W18">
        <f t="shared" si="3"/>
        <v>0.66718631661944194</v>
      </c>
      <c r="Y18">
        <f t="shared" si="0"/>
        <v>0.95887253354710966</v>
      </c>
      <c r="AA18">
        <f t="shared" si="1"/>
        <v>0.98936909029966802</v>
      </c>
      <c r="AC18">
        <f t="shared" si="2"/>
        <v>0.53548929622565888</v>
      </c>
    </row>
    <row r="19" spans="1:29" x14ac:dyDescent="0.25">
      <c r="A19" t="s">
        <v>29</v>
      </c>
      <c r="E19" s="1">
        <v>33751.478170536153</v>
      </c>
      <c r="G19" s="1">
        <v>75589.321405840834</v>
      </c>
      <c r="I19" s="1">
        <v>18936.234815286814</v>
      </c>
      <c r="K19" s="1">
        <v>12161.589201898882</v>
      </c>
      <c r="N19" s="1">
        <v>97820.442306320809</v>
      </c>
      <c r="P19" s="1">
        <v>111542.48537219391</v>
      </c>
      <c r="R19" s="1">
        <v>26703.178102702241</v>
      </c>
      <c r="T19" s="1">
        <v>17862.677934508563</v>
      </c>
      <c r="W19">
        <f t="shared" si="3"/>
        <v>0.34503501900803868</v>
      </c>
      <c r="Y19">
        <f t="shared" si="0"/>
        <v>0.67767291676902386</v>
      </c>
      <c r="AA19">
        <f t="shared" si="1"/>
        <v>0.70913786900034015</v>
      </c>
      <c r="AC19">
        <f t="shared" si="2"/>
        <v>0.68083795982259421</v>
      </c>
    </row>
    <row r="20" spans="1:29" x14ac:dyDescent="0.25">
      <c r="A20" t="s">
        <v>30</v>
      </c>
      <c r="E20" s="1">
        <v>161659.86736594618</v>
      </c>
      <c r="G20" s="1">
        <v>374629.82294548489</v>
      </c>
      <c r="I20" s="1">
        <v>136047.81345521531</v>
      </c>
      <c r="K20" s="1">
        <v>42483.968974517804</v>
      </c>
      <c r="N20" s="1">
        <v>146164.67658397782</v>
      </c>
      <c r="P20" s="1">
        <v>207716.68575207994</v>
      </c>
      <c r="R20" s="1">
        <v>35702.168125681914</v>
      </c>
      <c r="T20" s="1">
        <v>16907.352793508166</v>
      </c>
      <c r="W20">
        <f t="shared" si="3"/>
        <v>1.1060118706113355</v>
      </c>
      <c r="Y20">
        <f t="shared" si="0"/>
        <v>1.8035615270341063</v>
      </c>
      <c r="AA20">
        <f t="shared" si="1"/>
        <v>3.8106316954277908</v>
      </c>
      <c r="AC20">
        <f t="shared" si="2"/>
        <v>2.5127510789761343</v>
      </c>
    </row>
    <row r="21" spans="1:29" x14ac:dyDescent="0.25">
      <c r="A21" t="s">
        <v>31</v>
      </c>
      <c r="E21" s="1">
        <v>234331.3161702503</v>
      </c>
      <c r="G21" s="1">
        <v>231712.48643389193</v>
      </c>
      <c r="I21" s="1">
        <v>62981.63669320551</v>
      </c>
      <c r="K21" s="1">
        <v>51213.505590009314</v>
      </c>
      <c r="N21" s="1">
        <v>799595.05310095311</v>
      </c>
      <c r="P21" s="1">
        <v>1667829.8450937667</v>
      </c>
      <c r="R21" s="1">
        <v>459070.57282506535</v>
      </c>
      <c r="T21" s="1">
        <v>438552.39372191171</v>
      </c>
      <c r="W21">
        <f t="shared" si="3"/>
        <v>0.29306248864531775</v>
      </c>
      <c r="Y21">
        <f t="shared" si="0"/>
        <v>0.13893053126223728</v>
      </c>
      <c r="AA21">
        <f t="shared" si="1"/>
        <v>0.13719380073879286</v>
      </c>
      <c r="AC21">
        <f t="shared" si="2"/>
        <v>0.11677853392925283</v>
      </c>
    </row>
    <row r="22" spans="1:29" x14ac:dyDescent="0.25">
      <c r="A22" t="s">
        <v>32</v>
      </c>
      <c r="E22" s="1">
        <v>87803.900329991113</v>
      </c>
      <c r="G22" s="1">
        <v>126709.29486018248</v>
      </c>
      <c r="I22" s="1">
        <v>27623.108897857473</v>
      </c>
      <c r="K22" s="1">
        <v>14535.790189164667</v>
      </c>
      <c r="N22" s="1">
        <v>159125.51589246403</v>
      </c>
      <c r="P22" s="1">
        <v>168947.7613581309</v>
      </c>
      <c r="R22" s="1">
        <v>19841.157680951015</v>
      </c>
      <c r="T22" s="1">
        <v>16766.206301194467</v>
      </c>
      <c r="W22">
        <f t="shared" si="3"/>
        <v>0.55179020056926886</v>
      </c>
      <c r="Y22">
        <f t="shared" si="0"/>
        <v>0.74999096668459275</v>
      </c>
      <c r="AA22">
        <f t="shared" si="1"/>
        <v>1.3922125584626399</v>
      </c>
      <c r="AC22">
        <f t="shared" si="2"/>
        <v>0.866969541471591</v>
      </c>
    </row>
    <row r="23" spans="1:29" x14ac:dyDescent="0.25">
      <c r="A23" t="s">
        <v>33</v>
      </c>
      <c r="E23" s="1">
        <v>340923.56620003679</v>
      </c>
      <c r="G23" s="1">
        <v>745906.86681931466</v>
      </c>
      <c r="I23" s="1">
        <v>174887.56624199223</v>
      </c>
      <c r="K23" s="1">
        <v>187897.43256349236</v>
      </c>
      <c r="N23" s="1">
        <v>356820.26719641499</v>
      </c>
      <c r="P23" s="1">
        <v>645609.90349361394</v>
      </c>
      <c r="R23" s="1">
        <v>103681.41418461667</v>
      </c>
      <c r="T23" s="1">
        <v>169448.43119117149</v>
      </c>
      <c r="W23">
        <f t="shared" si="3"/>
        <v>0.95544899643374881</v>
      </c>
      <c r="Y23">
        <f t="shared" si="0"/>
        <v>1.1553522688901763</v>
      </c>
      <c r="AA23">
        <f t="shared" si="1"/>
        <v>1.6867783644480854</v>
      </c>
      <c r="AC23">
        <f t="shared" si="2"/>
        <v>1.1088767906709429</v>
      </c>
    </row>
    <row r="24" spans="1:29" x14ac:dyDescent="0.25">
      <c r="A24" t="s">
        <v>34</v>
      </c>
      <c r="E24" s="1">
        <v>227348.83844438809</v>
      </c>
      <c r="G24" s="1">
        <v>305295.20548636589</v>
      </c>
      <c r="I24" s="1">
        <v>103380.08256015059</v>
      </c>
      <c r="K24" s="1">
        <v>101630.93162708738</v>
      </c>
      <c r="N24" s="1">
        <v>337860.15132986428</v>
      </c>
      <c r="P24" s="1">
        <v>1125779.3605933993</v>
      </c>
      <c r="R24" s="1">
        <v>83183.619291596246</v>
      </c>
      <c r="T24" s="1">
        <v>125559.27516464365</v>
      </c>
      <c r="W24">
        <f t="shared" si="3"/>
        <v>0.67290811760283542</v>
      </c>
      <c r="Y24">
        <f t="shared" si="0"/>
        <v>0.27118564807001305</v>
      </c>
      <c r="AA24">
        <f t="shared" si="1"/>
        <v>1.2427937548347903</v>
      </c>
      <c r="AC24">
        <f t="shared" si="2"/>
        <v>0.80942591850598489</v>
      </c>
    </row>
    <row r="25" spans="1:29" x14ac:dyDescent="0.25">
      <c r="A25" t="s">
        <v>35</v>
      </c>
      <c r="E25" s="1">
        <v>66625.046637599633</v>
      </c>
      <c r="G25" s="1">
        <v>237930.34309767385</v>
      </c>
      <c r="I25" s="1">
        <v>44715.792525794102</v>
      </c>
      <c r="K25" s="1">
        <v>43276.642235844738</v>
      </c>
      <c r="N25" s="1">
        <v>375788.2405142209</v>
      </c>
      <c r="P25" s="1">
        <v>621577.94295081717</v>
      </c>
      <c r="R25" s="1">
        <v>90166.167506635742</v>
      </c>
      <c r="T25" s="1">
        <v>111235.27285532019</v>
      </c>
      <c r="W25">
        <f t="shared" si="3"/>
        <v>0.17729412327121064</v>
      </c>
      <c r="Y25">
        <f t="shared" si="0"/>
        <v>0.38278440507098282</v>
      </c>
      <c r="AA25">
        <f t="shared" si="1"/>
        <v>0.49592650727339899</v>
      </c>
      <c r="AC25">
        <f t="shared" si="2"/>
        <v>0.38905502836436734</v>
      </c>
    </row>
    <row r="26" spans="1:29" x14ac:dyDescent="0.25">
      <c r="A26" t="s">
        <v>36</v>
      </c>
      <c r="E26" s="1">
        <v>155841.77161404226</v>
      </c>
      <c r="G26" s="1">
        <v>317230.2172802274</v>
      </c>
      <c r="I26" s="1">
        <v>124899.58002836994</v>
      </c>
      <c r="K26" s="1">
        <v>120497.18484132666</v>
      </c>
      <c r="N26" s="1">
        <v>143547.56370731944</v>
      </c>
      <c r="P26" s="1">
        <v>230342.6811307618</v>
      </c>
      <c r="R26" s="1">
        <v>82699.785680414308</v>
      </c>
      <c r="T26" s="1">
        <v>138746.6831908852</v>
      </c>
      <c r="W26">
        <f t="shared" si="3"/>
        <v>1.085645535104933</v>
      </c>
      <c r="Y26">
        <f t="shared" si="0"/>
        <v>1.3772098845204503</v>
      </c>
      <c r="AA26">
        <f t="shared" si="1"/>
        <v>1.510276949338573</v>
      </c>
      <c r="AC26">
        <f t="shared" si="2"/>
        <v>0.8684689397262837</v>
      </c>
    </row>
    <row r="27" spans="1:29" x14ac:dyDescent="0.25">
      <c r="A27" t="s">
        <v>37</v>
      </c>
      <c r="E27" s="1">
        <v>8107.5884782625972</v>
      </c>
      <c r="G27" s="1">
        <v>36192.917321385306</v>
      </c>
      <c r="I27" s="1">
        <v>23290.019895515426</v>
      </c>
      <c r="K27" s="1">
        <v>24252.59285914194</v>
      </c>
      <c r="N27" s="1">
        <v>6449.481811993659</v>
      </c>
      <c r="P27" s="1">
        <v>11011.563970691943</v>
      </c>
      <c r="R27" s="1">
        <v>7068.1982879028183</v>
      </c>
      <c r="T27" s="1">
        <v>10316.104894260143</v>
      </c>
      <c r="W27">
        <f t="shared" si="3"/>
        <v>1.2570914555004205</v>
      </c>
      <c r="Y27">
        <f t="shared" si="0"/>
        <v>3.2868098861992099</v>
      </c>
      <c r="AA27">
        <f t="shared" si="1"/>
        <v>3.2950433684601301</v>
      </c>
      <c r="AC27">
        <f t="shared" si="2"/>
        <v>2.3509447710866169</v>
      </c>
    </row>
    <row r="28" spans="1:29" x14ac:dyDescent="0.25">
      <c r="A28" t="s">
        <v>38</v>
      </c>
      <c r="E28" s="1">
        <v>33231.271407608103</v>
      </c>
      <c r="G28" s="1">
        <v>49101.762860446863</v>
      </c>
      <c r="I28" s="1">
        <v>14368.764870324627</v>
      </c>
      <c r="K28" s="1">
        <v>13032.132626859344</v>
      </c>
      <c r="N28" s="1">
        <v>28806.436673675955</v>
      </c>
      <c r="P28" s="1">
        <v>88822.089708988293</v>
      </c>
      <c r="R28" s="1">
        <v>10130.223451239697</v>
      </c>
      <c r="T28" s="1">
        <v>9585.5472105674307</v>
      </c>
      <c r="W28">
        <f t="shared" si="3"/>
        <v>1.1536057647135396</v>
      </c>
      <c r="Y28">
        <f t="shared" si="0"/>
        <v>0.55281026399312516</v>
      </c>
      <c r="AA28">
        <f t="shared" si="1"/>
        <v>1.41840552081467</v>
      </c>
      <c r="AC28">
        <f t="shared" si="2"/>
        <v>1.359560632333257</v>
      </c>
    </row>
    <row r="29" spans="1:29" x14ac:dyDescent="0.25">
      <c r="A29" t="s">
        <v>39</v>
      </c>
      <c r="E29" s="1">
        <v>164322.65949449467</v>
      </c>
      <c r="G29" s="1">
        <v>169850.52366286863</v>
      </c>
      <c r="I29" s="1">
        <v>39840.383513482855</v>
      </c>
      <c r="K29" s="1">
        <v>31814.531477192981</v>
      </c>
      <c r="N29" s="1">
        <v>70592.829345560662</v>
      </c>
      <c r="P29" s="1">
        <v>32291.699843677481</v>
      </c>
      <c r="R29" s="1">
        <v>19821.747652337748</v>
      </c>
      <c r="T29" s="1">
        <v>25947.686317329917</v>
      </c>
      <c r="W29">
        <f t="shared" si="3"/>
        <v>2.3277528471073863</v>
      </c>
      <c r="Y29">
        <f t="shared" si="0"/>
        <v>5.259881780305979</v>
      </c>
      <c r="AA29">
        <f t="shared" si="1"/>
        <v>2.0099329389244915</v>
      </c>
      <c r="AC29">
        <f t="shared" si="2"/>
        <v>1.2261028242793548</v>
      </c>
    </row>
    <row r="30" spans="1:29" x14ac:dyDescent="0.25">
      <c r="A30" t="s">
        <v>40</v>
      </c>
      <c r="E30" s="1">
        <v>152082.67536010296</v>
      </c>
      <c r="G30" s="1">
        <v>411817.34080612229</v>
      </c>
      <c r="I30" s="1">
        <v>60789.985183388635</v>
      </c>
      <c r="K30" s="1">
        <v>52604.904964342903</v>
      </c>
      <c r="N30" s="1">
        <v>117260.29068324692</v>
      </c>
      <c r="P30" s="1">
        <v>240911.56487816694</v>
      </c>
      <c r="R30" s="1">
        <v>31033.953516281996</v>
      </c>
      <c r="T30" s="1">
        <v>38846.191863011874</v>
      </c>
      <c r="W30">
        <f t="shared" si="3"/>
        <v>1.2969665559752117</v>
      </c>
      <c r="Y30">
        <f t="shared" si="0"/>
        <v>1.7094129167870595</v>
      </c>
      <c r="AA30">
        <f t="shared" si="1"/>
        <v>1.9588218159666673</v>
      </c>
      <c r="AC30">
        <f t="shared" si="2"/>
        <v>1.354184347074485</v>
      </c>
    </row>
    <row r="31" spans="1:29" x14ac:dyDescent="0.25">
      <c r="A31" t="s">
        <v>41</v>
      </c>
      <c r="E31" s="1">
        <v>419389.03586021805</v>
      </c>
      <c r="G31" s="1">
        <v>1155013.3136128536</v>
      </c>
      <c r="I31" s="1">
        <v>172185.34245879608</v>
      </c>
      <c r="K31" s="1">
        <v>169042.36656820081</v>
      </c>
      <c r="N31" s="1">
        <v>228594.46249640908</v>
      </c>
      <c r="P31" s="1">
        <v>716165.95111375512</v>
      </c>
      <c r="R31" s="1">
        <v>88398.220217480673</v>
      </c>
      <c r="T31" s="1">
        <v>108425.4631348207</v>
      </c>
      <c r="W31">
        <f t="shared" si="3"/>
        <v>1.8346421487213678</v>
      </c>
      <c r="Y31">
        <f t="shared" si="0"/>
        <v>1.6127732850418526</v>
      </c>
      <c r="AA31">
        <f t="shared" si="1"/>
        <v>1.9478372079797437</v>
      </c>
      <c r="AC31">
        <f t="shared" si="2"/>
        <v>1.5590652018521383</v>
      </c>
    </row>
    <row r="32" spans="1:29" x14ac:dyDescent="0.25">
      <c r="A32" t="s">
        <v>42</v>
      </c>
      <c r="E32" s="1">
        <v>239474.24832162258</v>
      </c>
      <c r="G32" s="1">
        <v>535553.74494075822</v>
      </c>
      <c r="I32" s="1">
        <v>73013.801610797498</v>
      </c>
      <c r="K32" s="1">
        <v>67867.864804315439</v>
      </c>
      <c r="N32" s="1">
        <v>794199.50925459829</v>
      </c>
      <c r="P32" s="1">
        <v>1616396.5068082116</v>
      </c>
      <c r="R32" s="1">
        <v>177032.64431282846</v>
      </c>
      <c r="T32" s="1">
        <v>238349.72782032393</v>
      </c>
      <c r="W32">
        <f t="shared" si="3"/>
        <v>0.30152908120830102</v>
      </c>
      <c r="Y32">
        <f t="shared" si="0"/>
        <v>0.33132572526915433</v>
      </c>
      <c r="AA32">
        <f t="shared" si="1"/>
        <v>0.4124312885581557</v>
      </c>
      <c r="AC32">
        <f t="shared" si="2"/>
        <v>0.28474068514765216</v>
      </c>
    </row>
    <row r="33" spans="1:29" x14ac:dyDescent="0.25">
      <c r="A33" t="s">
        <v>43</v>
      </c>
      <c r="E33" s="1">
        <v>855693.77317248215</v>
      </c>
      <c r="G33" s="1">
        <v>1904157.6681637708</v>
      </c>
      <c r="I33" s="1">
        <v>167461.30732508263</v>
      </c>
      <c r="K33" s="1">
        <v>135525.44903578708</v>
      </c>
      <c r="N33" s="1">
        <v>250543.11451332786</v>
      </c>
      <c r="P33" s="1">
        <v>478304.41127457895</v>
      </c>
      <c r="R33" s="1">
        <v>80697.82726901221</v>
      </c>
      <c r="T33" s="1">
        <v>93246.524485091577</v>
      </c>
      <c r="W33">
        <f t="shared" si="3"/>
        <v>3.415355376397553</v>
      </c>
      <c r="Y33">
        <f t="shared" si="0"/>
        <v>3.9810581363646595</v>
      </c>
      <c r="AA33">
        <f t="shared" si="1"/>
        <v>2.0751650074398893</v>
      </c>
      <c r="AC33">
        <f t="shared" si="2"/>
        <v>1.4534101917917073</v>
      </c>
    </row>
    <row r="34" spans="1:29" x14ac:dyDescent="0.25">
      <c r="A34" t="s">
        <v>44</v>
      </c>
      <c r="E34" s="1">
        <v>39587.209993134646</v>
      </c>
      <c r="G34" s="1">
        <v>116512.4547656787</v>
      </c>
      <c r="I34" s="1">
        <v>11300.294162974245</v>
      </c>
      <c r="K34" s="1">
        <v>8703.8931904897145</v>
      </c>
      <c r="N34" s="1">
        <v>733133.90898158145</v>
      </c>
      <c r="P34" s="1">
        <v>2162972.4603883321</v>
      </c>
      <c r="R34" s="1">
        <v>235588.09060225193</v>
      </c>
      <c r="T34" s="1">
        <v>310478.58450402302</v>
      </c>
      <c r="W34">
        <f t="shared" si="3"/>
        <v>5.3997243215944603E-2</v>
      </c>
      <c r="Y34">
        <f t="shared" si="0"/>
        <v>5.3866823040715224E-2</v>
      </c>
      <c r="AA34">
        <f t="shared" si="1"/>
        <v>4.7966321786837504E-2</v>
      </c>
      <c r="AC34">
        <f t="shared" si="2"/>
        <v>2.8033795646143621E-2</v>
      </c>
    </row>
    <row r="35" spans="1:29" x14ac:dyDescent="0.25">
      <c r="A35" t="s">
        <v>45</v>
      </c>
      <c r="E35" s="1">
        <v>25198.052469304785</v>
      </c>
      <c r="G35" s="1">
        <v>26868.172697819766</v>
      </c>
      <c r="I35" s="1">
        <v>6665.0383377888029</v>
      </c>
      <c r="K35" s="1">
        <v>5854.8958007094288</v>
      </c>
      <c r="N35" s="1">
        <v>473472.54841627786</v>
      </c>
      <c r="P35" s="1">
        <v>418612.21520013688</v>
      </c>
      <c r="R35" s="1">
        <v>142147.2339611699</v>
      </c>
      <c r="T35" s="1">
        <v>195080.79196969795</v>
      </c>
      <c r="W35">
        <f t="shared" si="3"/>
        <v>5.3219669342161345E-2</v>
      </c>
      <c r="Y35">
        <f t="shared" si="0"/>
        <v>6.4183919441945084E-2</v>
      </c>
      <c r="AA35">
        <f t="shared" si="1"/>
        <v>4.6888273180253931E-2</v>
      </c>
      <c r="AC35">
        <f t="shared" si="2"/>
        <v>3.0012671886317101E-2</v>
      </c>
    </row>
    <row r="36" spans="1:29" x14ac:dyDescent="0.25">
      <c r="A36" t="s">
        <v>46</v>
      </c>
      <c r="E36" s="1">
        <v>28932.275859860554</v>
      </c>
      <c r="G36" s="1">
        <v>56078.330897863212</v>
      </c>
      <c r="I36" s="1">
        <v>3719.2487091334278</v>
      </c>
      <c r="K36" s="1">
        <v>3418.5128528937457</v>
      </c>
      <c r="N36" s="1">
        <v>726212.65624154126</v>
      </c>
      <c r="P36" s="1">
        <v>1262483.1771462618</v>
      </c>
      <c r="R36" s="1">
        <v>130823.99160654587</v>
      </c>
      <c r="T36" s="1">
        <v>161933.92373527368</v>
      </c>
      <c r="W36">
        <f t="shared" si="3"/>
        <v>3.9839949925408021E-2</v>
      </c>
      <c r="Y36">
        <f t="shared" si="0"/>
        <v>4.441907180468227E-2</v>
      </c>
      <c r="AA36">
        <f t="shared" si="1"/>
        <v>2.8429408577587939E-2</v>
      </c>
      <c r="AC36">
        <f t="shared" si="2"/>
        <v>2.1110541719981179E-2</v>
      </c>
    </row>
    <row r="37" spans="1:29" x14ac:dyDescent="0.25">
      <c r="A37" t="s">
        <v>47</v>
      </c>
      <c r="E37" s="1">
        <v>158659.19845247993</v>
      </c>
      <c r="G37" s="1">
        <v>437047.64458534587</v>
      </c>
      <c r="I37" s="1">
        <v>53240.515018978811</v>
      </c>
      <c r="K37" s="1">
        <v>58634.742712150328</v>
      </c>
      <c r="N37" s="1">
        <v>350668.89875308878</v>
      </c>
      <c r="P37" s="1">
        <v>667184.4163725744</v>
      </c>
      <c r="R37" s="1">
        <v>85059.840145634778</v>
      </c>
      <c r="T37" s="1">
        <v>104538.34231561591</v>
      </c>
      <c r="W37">
        <f t="shared" si="3"/>
        <v>0.45244730575377956</v>
      </c>
      <c r="Y37">
        <f t="shared" si="0"/>
        <v>0.65506272907502427</v>
      </c>
      <c r="AA37">
        <f t="shared" si="1"/>
        <v>0.6259183526306108</v>
      </c>
      <c r="AC37">
        <f t="shared" si="2"/>
        <v>0.56089221823628899</v>
      </c>
    </row>
    <row r="38" spans="1:29" x14ac:dyDescent="0.25">
      <c r="A38" t="s">
        <v>48</v>
      </c>
      <c r="E38" s="1">
        <v>677.49041</v>
      </c>
      <c r="G38" s="1">
        <v>3555.7190254062753</v>
      </c>
      <c r="I38" s="1">
        <v>406.34276555040736</v>
      </c>
      <c r="K38" s="1">
        <v>488.46776244086874</v>
      </c>
      <c r="N38" s="1">
        <v>32878.700030505628</v>
      </c>
      <c r="P38" s="1">
        <v>16386.590439467705</v>
      </c>
      <c r="R38" s="1">
        <v>747.17468159146347</v>
      </c>
      <c r="T38" s="1">
        <v>4490.0649828743517</v>
      </c>
      <c r="W38">
        <f t="shared" si="3"/>
        <v>2.0605754162159956E-2</v>
      </c>
      <c r="Y38">
        <f t="shared" si="0"/>
        <v>0.21698955853819324</v>
      </c>
      <c r="AA38">
        <f t="shared" si="1"/>
        <v>0.54383904535537442</v>
      </c>
      <c r="AC38">
        <f t="shared" si="2"/>
        <v>0.10878857306162462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C38"/>
  <sheetViews>
    <sheetView workbookViewId="0">
      <selection activeCell="H27" sqref="H27"/>
    </sheetView>
  </sheetViews>
  <sheetFormatPr defaultRowHeight="15" x14ac:dyDescent="0.25"/>
  <sheetData>
    <row r="2" spans="1:29" x14ac:dyDescent="0.25">
      <c r="E2" t="s">
        <v>4</v>
      </c>
      <c r="N2" t="s">
        <v>5</v>
      </c>
      <c r="W2" t="s">
        <v>6</v>
      </c>
    </row>
    <row r="3" spans="1:29" x14ac:dyDescent="0.25">
      <c r="E3" t="s">
        <v>2</v>
      </c>
      <c r="G3" t="s">
        <v>1</v>
      </c>
      <c r="I3" t="s">
        <v>0</v>
      </c>
      <c r="K3" t="s">
        <v>3</v>
      </c>
      <c r="N3" t="s">
        <v>2</v>
      </c>
      <c r="P3" t="s">
        <v>1</v>
      </c>
      <c r="R3" t="s">
        <v>0</v>
      </c>
      <c r="T3" t="s">
        <v>3</v>
      </c>
      <c r="W3" t="s">
        <v>2</v>
      </c>
      <c r="Y3" t="s">
        <v>1</v>
      </c>
      <c r="AA3" t="s">
        <v>0</v>
      </c>
      <c r="AC3" t="s">
        <v>3</v>
      </c>
    </row>
    <row r="4" spans="1:29" x14ac:dyDescent="0.25">
      <c r="A4" t="s">
        <v>15</v>
      </c>
      <c r="E4" s="1">
        <v>164452.9151552637</v>
      </c>
      <c r="G4" s="1">
        <v>355654.92835198977</v>
      </c>
      <c r="I4" s="1">
        <v>312565.94919053011</v>
      </c>
      <c r="K4" s="1">
        <v>196850.1692708855</v>
      </c>
      <c r="N4" s="1">
        <v>117945.6712237817</v>
      </c>
      <c r="P4" s="1">
        <v>113893.72737226856</v>
      </c>
      <c r="R4" s="1">
        <v>283600.90904565249</v>
      </c>
      <c r="T4" s="1">
        <v>227966.04441052739</v>
      </c>
      <c r="W4">
        <f>E4/N4</f>
        <v>1.3943107317880492</v>
      </c>
      <c r="Y4">
        <f t="shared" ref="Y4:Y38" si="0">G4/P4</f>
        <v>3.1226910959679985</v>
      </c>
      <c r="AA4">
        <f t="shared" ref="AA4:AA38" si="1">I4/R4</f>
        <v>1.1021331004979782</v>
      </c>
      <c r="AC4">
        <f t="shared" ref="AC4:AC38" si="2">K4/T4</f>
        <v>0.86350653572069891</v>
      </c>
    </row>
    <row r="5" spans="1:29" x14ac:dyDescent="0.25">
      <c r="A5" t="s">
        <v>16</v>
      </c>
      <c r="E5" s="1">
        <v>39596.24930082311</v>
      </c>
      <c r="G5" s="1">
        <v>287866.57513187785</v>
      </c>
      <c r="I5" s="1">
        <v>147374.30073152296</v>
      </c>
      <c r="K5" s="1">
        <v>348951.16685736558</v>
      </c>
      <c r="N5" s="1">
        <v>6426.1986128651615</v>
      </c>
      <c r="P5" s="1">
        <v>36911.345668425725</v>
      </c>
      <c r="R5" s="1">
        <v>6880.7783869152954</v>
      </c>
      <c r="T5" s="1">
        <v>51999.278873949428</v>
      </c>
      <c r="W5">
        <f t="shared" ref="W5:W38" si="3">E5/N5</f>
        <v>6.1616908667516066</v>
      </c>
      <c r="Y5">
        <f t="shared" si="0"/>
        <v>7.7988642765230134</v>
      </c>
      <c r="AA5">
        <f t="shared" si="1"/>
        <v>21.418260034616807</v>
      </c>
      <c r="AC5">
        <f t="shared" si="2"/>
        <v>6.7106924252402074</v>
      </c>
    </row>
    <row r="6" spans="1:29" x14ac:dyDescent="0.25">
      <c r="A6" t="s">
        <v>17</v>
      </c>
      <c r="E6" s="1">
        <v>164459.4056845842</v>
      </c>
      <c r="G6" s="1">
        <v>378330.59442627808</v>
      </c>
      <c r="I6" s="1">
        <v>136963.5323528623</v>
      </c>
      <c r="K6" s="1">
        <v>109378.98165729328</v>
      </c>
      <c r="N6" s="1">
        <v>361382.41621095786</v>
      </c>
      <c r="P6" s="1">
        <v>679539.0858761468</v>
      </c>
      <c r="R6" s="1">
        <v>247996.72580736043</v>
      </c>
      <c r="T6" s="1">
        <v>266266.36747334548</v>
      </c>
      <c r="W6">
        <f t="shared" si="3"/>
        <v>0.4550841388712743</v>
      </c>
      <c r="Y6">
        <f t="shared" si="0"/>
        <v>0.55674589186946755</v>
      </c>
      <c r="AA6">
        <f t="shared" si="1"/>
        <v>0.55227959928492443</v>
      </c>
      <c r="AC6">
        <f t="shared" si="2"/>
        <v>0.41078782384426615</v>
      </c>
    </row>
    <row r="7" spans="1:29" x14ac:dyDescent="0.25">
      <c r="A7" t="s">
        <v>18</v>
      </c>
      <c r="E7" s="1">
        <v>60795.908304743643</v>
      </c>
      <c r="G7" s="1">
        <v>138553.88856645767</v>
      </c>
      <c r="I7" s="1">
        <v>110746.03817656072</v>
      </c>
      <c r="K7" s="1">
        <v>15045.071522428623</v>
      </c>
      <c r="N7" s="1">
        <v>83686.109009067673</v>
      </c>
      <c r="P7" s="1">
        <v>107428.77943281693</v>
      </c>
      <c r="R7" s="1">
        <v>76302.751646801757</v>
      </c>
      <c r="T7" s="1">
        <v>24255.025450069232</v>
      </c>
      <c r="W7">
        <f t="shared" si="3"/>
        <v>0.72647550501070857</v>
      </c>
      <c r="Y7">
        <f t="shared" si="0"/>
        <v>1.2897278485147972</v>
      </c>
      <c r="AA7">
        <f t="shared" si="1"/>
        <v>1.4514029413931713</v>
      </c>
      <c r="AC7">
        <f t="shared" si="2"/>
        <v>0.62028677534888665</v>
      </c>
    </row>
    <row r="8" spans="1:29" x14ac:dyDescent="0.25">
      <c r="A8" t="s">
        <v>19</v>
      </c>
      <c r="E8" s="1">
        <v>12717.978898091427</v>
      </c>
      <c r="G8" s="1">
        <v>8947.4422110704836</v>
      </c>
      <c r="I8" s="1">
        <v>18604.448753543984</v>
      </c>
      <c r="K8" s="1">
        <v>1465.0940229701719</v>
      </c>
      <c r="N8" s="1">
        <v>19221.939638695658</v>
      </c>
      <c r="P8" s="1">
        <v>15090.150687382982</v>
      </c>
      <c r="R8" s="1">
        <v>19032.01056132689</v>
      </c>
      <c r="T8" s="1">
        <v>4171.2181131886973</v>
      </c>
      <c r="W8">
        <f t="shared" si="3"/>
        <v>0.66163868668533754</v>
      </c>
      <c r="Y8">
        <f t="shared" si="0"/>
        <v>0.5929325953352822</v>
      </c>
      <c r="AA8">
        <f t="shared" si="1"/>
        <v>0.97753459591643388</v>
      </c>
      <c r="AC8">
        <f t="shared" si="2"/>
        <v>0.35123889070623959</v>
      </c>
    </row>
    <row r="9" spans="1:29" x14ac:dyDescent="0.25">
      <c r="A9" t="s">
        <v>20</v>
      </c>
      <c r="E9" s="1">
        <v>57733.832616936976</v>
      </c>
      <c r="G9" s="1">
        <v>152636.47459701006</v>
      </c>
      <c r="I9" s="1">
        <v>53116.289775216501</v>
      </c>
      <c r="K9" s="1">
        <v>28151.708747531666</v>
      </c>
      <c r="N9" s="1">
        <v>15021.163980589163</v>
      </c>
      <c r="P9" s="1">
        <v>22409.749829369404</v>
      </c>
      <c r="R9" s="1">
        <v>3820.0580998620162</v>
      </c>
      <c r="T9" s="1">
        <v>2933.6069189088125</v>
      </c>
      <c r="W9">
        <f t="shared" si="3"/>
        <v>3.8434992582161085</v>
      </c>
      <c r="Y9">
        <f t="shared" si="0"/>
        <v>6.811163701478284</v>
      </c>
      <c r="AA9">
        <f t="shared" si="1"/>
        <v>13.904576419174123</v>
      </c>
      <c r="AC9">
        <f t="shared" si="2"/>
        <v>9.5962784127885143</v>
      </c>
    </row>
    <row r="10" spans="1:29" x14ac:dyDescent="0.25">
      <c r="A10" t="s">
        <v>21</v>
      </c>
      <c r="E10" s="1">
        <v>173304.79805941548</v>
      </c>
      <c r="G10" s="1">
        <v>500691.40926246415</v>
      </c>
      <c r="I10" s="1">
        <v>92021.480053825915</v>
      </c>
      <c r="K10" s="1">
        <v>89890.53078219603</v>
      </c>
      <c r="N10" s="1">
        <v>91964.60503815733</v>
      </c>
      <c r="P10" s="1">
        <v>126442.86313498991</v>
      </c>
      <c r="R10" s="1">
        <v>15896.568892768209</v>
      </c>
      <c r="T10" s="1">
        <v>17480.78251585937</v>
      </c>
      <c r="W10">
        <f t="shared" si="3"/>
        <v>1.8844728141605027</v>
      </c>
      <c r="Y10">
        <f t="shared" si="0"/>
        <v>3.9598234083637283</v>
      </c>
      <c r="AA10">
        <f t="shared" si="1"/>
        <v>5.7887636429323459</v>
      </c>
      <c r="AC10">
        <f t="shared" si="2"/>
        <v>5.1422486779778431</v>
      </c>
    </row>
    <row r="11" spans="1:29" x14ac:dyDescent="0.25">
      <c r="A11" t="s">
        <v>22</v>
      </c>
      <c r="E11" s="1">
        <v>90693.639402860703</v>
      </c>
      <c r="G11" s="1">
        <v>290239.62672746216</v>
      </c>
      <c r="I11" s="1">
        <v>124706.22917353286</v>
      </c>
      <c r="K11" s="1">
        <v>66743.752019530511</v>
      </c>
      <c r="N11" s="1">
        <v>80097.002998233933</v>
      </c>
      <c r="P11" s="1">
        <v>129132.29728731106</v>
      </c>
      <c r="R11" s="1">
        <v>28754.142332952364</v>
      </c>
      <c r="T11" s="1">
        <v>25252.835704943711</v>
      </c>
      <c r="W11">
        <f t="shared" si="3"/>
        <v>1.132297539333156</v>
      </c>
      <c r="Y11">
        <f t="shared" si="0"/>
        <v>2.2476145226604127</v>
      </c>
      <c r="AA11">
        <f t="shared" si="1"/>
        <v>4.3369830937582519</v>
      </c>
      <c r="AC11">
        <f t="shared" si="2"/>
        <v>2.6430200869070788</v>
      </c>
    </row>
    <row r="12" spans="1:29" x14ac:dyDescent="0.25">
      <c r="A12" t="s">
        <v>23</v>
      </c>
      <c r="E12" s="1">
        <v>188381.42991450493</v>
      </c>
      <c r="G12" s="1">
        <v>556526.33687787375</v>
      </c>
      <c r="I12" s="1">
        <v>195198.65192923316</v>
      </c>
      <c r="K12" s="1">
        <v>40596.890582826454</v>
      </c>
      <c r="N12" s="1">
        <v>108109.437880303</v>
      </c>
      <c r="P12" s="1">
        <v>156168.54709009308</v>
      </c>
      <c r="R12" s="1">
        <v>42610.876754103767</v>
      </c>
      <c r="T12" s="1">
        <v>17577.000771578416</v>
      </c>
      <c r="W12">
        <f t="shared" si="3"/>
        <v>1.7425067931911529</v>
      </c>
      <c r="Y12">
        <f t="shared" si="0"/>
        <v>3.5636262694870031</v>
      </c>
      <c r="AA12">
        <f t="shared" si="1"/>
        <v>4.5809583561416387</v>
      </c>
      <c r="AC12">
        <f t="shared" si="2"/>
        <v>2.309659714441763</v>
      </c>
    </row>
    <row r="13" spans="1:29" x14ac:dyDescent="0.25">
      <c r="A13" t="s">
        <v>24</v>
      </c>
      <c r="E13" s="1">
        <v>104440.63208409009</v>
      </c>
      <c r="G13" s="1">
        <v>295678.24085328367</v>
      </c>
      <c r="I13" s="1">
        <v>86505.661514384788</v>
      </c>
      <c r="K13" s="1">
        <v>52698.15227353682</v>
      </c>
      <c r="N13" s="1">
        <v>25861.414211754876</v>
      </c>
      <c r="P13" s="1">
        <v>38130.023704094761</v>
      </c>
      <c r="R13" s="1">
        <v>12733.111926342925</v>
      </c>
      <c r="T13" s="1">
        <v>12483.065083889269</v>
      </c>
      <c r="W13">
        <f t="shared" si="3"/>
        <v>4.0384733498687915</v>
      </c>
      <c r="Y13">
        <f t="shared" si="0"/>
        <v>7.754473040664041</v>
      </c>
      <c r="AA13">
        <f t="shared" si="1"/>
        <v>6.7937564685516802</v>
      </c>
      <c r="AC13">
        <f t="shared" si="2"/>
        <v>4.2215715386719745</v>
      </c>
    </row>
    <row r="14" spans="1:29" x14ac:dyDescent="0.25">
      <c r="A14" t="s">
        <v>9</v>
      </c>
      <c r="E14" s="1">
        <v>108323.14055324826</v>
      </c>
      <c r="G14" s="1">
        <v>191458.07760057965</v>
      </c>
      <c r="I14" s="1">
        <v>137160.58845891096</v>
      </c>
      <c r="K14" s="1">
        <v>44332.100335151241</v>
      </c>
      <c r="N14" s="1">
        <v>20114.529458482924</v>
      </c>
      <c r="P14" s="1">
        <v>13005.395439816546</v>
      </c>
      <c r="R14" s="1">
        <v>13556.039512815656</v>
      </c>
      <c r="T14" s="1">
        <v>7989.5429038476077</v>
      </c>
      <c r="W14">
        <f t="shared" si="3"/>
        <v>5.385318149093715</v>
      </c>
      <c r="Y14">
        <f t="shared" si="0"/>
        <v>14.721434537424596</v>
      </c>
      <c r="AA14">
        <f t="shared" si="1"/>
        <v>10.118042834652526</v>
      </c>
      <c r="AC14">
        <f t="shared" si="2"/>
        <v>5.5487655387396151</v>
      </c>
    </row>
    <row r="15" spans="1:29" x14ac:dyDescent="0.25">
      <c r="A15" t="s">
        <v>25</v>
      </c>
      <c r="E15" s="1">
        <v>343731.24166491913</v>
      </c>
      <c r="G15" s="1">
        <v>869915.72792522795</v>
      </c>
      <c r="I15" s="1">
        <v>285420.57750565978</v>
      </c>
      <c r="K15" s="1">
        <v>133596.15049069963</v>
      </c>
      <c r="N15" s="1">
        <v>71873.712796858075</v>
      </c>
      <c r="P15" s="1">
        <v>100016.14308148138</v>
      </c>
      <c r="R15" s="1">
        <v>21589.401551025469</v>
      </c>
      <c r="T15" s="1">
        <v>18831.641647746907</v>
      </c>
      <c r="W15">
        <f t="shared" si="3"/>
        <v>4.7824333583048899</v>
      </c>
      <c r="Y15">
        <f t="shared" si="0"/>
        <v>8.6977531938671451</v>
      </c>
      <c r="AA15">
        <f t="shared" si="1"/>
        <v>13.220402466047174</v>
      </c>
      <c r="AC15">
        <f t="shared" si="2"/>
        <v>7.0942381439529782</v>
      </c>
    </row>
    <row r="16" spans="1:29" x14ac:dyDescent="0.25">
      <c r="A16" t="s">
        <v>26</v>
      </c>
      <c r="E16" s="1">
        <v>120752.93530153994</v>
      </c>
      <c r="G16" s="1">
        <v>218453.1277078545</v>
      </c>
      <c r="I16" s="1">
        <v>89043.159891076095</v>
      </c>
      <c r="K16" s="1">
        <v>28488.226696245034</v>
      </c>
      <c r="N16" s="1">
        <v>141721.50522628918</v>
      </c>
      <c r="P16" s="1">
        <v>304125.83434854122</v>
      </c>
      <c r="R16" s="1">
        <v>65136.196915005414</v>
      </c>
      <c r="T16" s="1">
        <v>26205.747206902914</v>
      </c>
      <c r="W16">
        <f t="shared" si="3"/>
        <v>0.85204383843321196</v>
      </c>
      <c r="Y16">
        <f t="shared" si="0"/>
        <v>0.7182984904120242</v>
      </c>
      <c r="AA16">
        <f t="shared" si="1"/>
        <v>1.3670303780134152</v>
      </c>
      <c r="AC16">
        <f t="shared" si="2"/>
        <v>1.087098431932553</v>
      </c>
    </row>
    <row r="17" spans="1:29" x14ac:dyDescent="0.25">
      <c r="A17" t="s">
        <v>27</v>
      </c>
      <c r="E17" s="1">
        <v>196968.32474825726</v>
      </c>
      <c r="G17" s="1">
        <v>598856.8377126765</v>
      </c>
      <c r="I17" s="1">
        <v>135136.18479305398</v>
      </c>
      <c r="K17" s="1">
        <v>20284.838953398979</v>
      </c>
      <c r="N17" s="1">
        <v>117508.55114233127</v>
      </c>
      <c r="P17" s="1">
        <v>405907.87451265944</v>
      </c>
      <c r="R17" s="1">
        <v>71579.325958123052</v>
      </c>
      <c r="T17" s="1">
        <v>14345.759773424223</v>
      </c>
      <c r="W17">
        <f t="shared" si="3"/>
        <v>1.6762041811721513</v>
      </c>
      <c r="Y17">
        <f t="shared" si="0"/>
        <v>1.475351613790876</v>
      </c>
      <c r="AA17">
        <f t="shared" si="1"/>
        <v>1.8879220079847412</v>
      </c>
      <c r="AC17">
        <f t="shared" si="2"/>
        <v>1.4139954435161397</v>
      </c>
    </row>
    <row r="18" spans="1:29" x14ac:dyDescent="0.25">
      <c r="A18" t="s">
        <v>28</v>
      </c>
      <c r="E18" s="1">
        <v>171993.69078705908</v>
      </c>
      <c r="G18" s="1">
        <v>519560.67523408961</v>
      </c>
      <c r="I18" s="1">
        <v>82685.017775258952</v>
      </c>
      <c r="K18" s="1">
        <v>47864.258699259357</v>
      </c>
      <c r="N18" s="1">
        <v>233637.10129509322</v>
      </c>
      <c r="P18" s="1">
        <v>532048.43365819624</v>
      </c>
      <c r="R18" s="1">
        <v>81350.808856147793</v>
      </c>
      <c r="T18" s="1">
        <v>89532.153701317235</v>
      </c>
      <c r="W18">
        <f t="shared" si="3"/>
        <v>0.73615744174904829</v>
      </c>
      <c r="Y18">
        <f t="shared" si="0"/>
        <v>0.97652890670451786</v>
      </c>
      <c r="AA18">
        <f t="shared" si="1"/>
        <v>1.0164006841219051</v>
      </c>
      <c r="AC18">
        <f t="shared" si="2"/>
        <v>0.53460412511617217</v>
      </c>
    </row>
    <row r="19" spans="1:29" x14ac:dyDescent="0.25">
      <c r="A19" t="s">
        <v>29</v>
      </c>
      <c r="E19" s="1">
        <v>35125.64894675048</v>
      </c>
      <c r="G19" s="1">
        <v>78259.95137827599</v>
      </c>
      <c r="I19" s="1">
        <v>20611.795529586223</v>
      </c>
      <c r="K19" s="1">
        <v>10695.869688979777</v>
      </c>
      <c r="N19" s="1">
        <v>85728.31451968418</v>
      </c>
      <c r="P19" s="1">
        <v>118851.55706489694</v>
      </c>
      <c r="R19" s="1">
        <v>27327.273601463996</v>
      </c>
      <c r="T19" s="1">
        <v>15370.993406917898</v>
      </c>
      <c r="W19">
        <f t="shared" si="3"/>
        <v>0.40973217709401294</v>
      </c>
      <c r="Y19">
        <f t="shared" si="0"/>
        <v>0.65846803618688332</v>
      </c>
      <c r="AA19">
        <f t="shared" si="1"/>
        <v>0.75425729731347924</v>
      </c>
      <c r="AC19">
        <f t="shared" si="2"/>
        <v>0.69584765316248032</v>
      </c>
    </row>
    <row r="20" spans="1:29" x14ac:dyDescent="0.25">
      <c r="A20" t="s">
        <v>30</v>
      </c>
      <c r="E20" s="1">
        <v>150985.36135609058</v>
      </c>
      <c r="G20" s="1">
        <v>437152.15038902214</v>
      </c>
      <c r="I20" s="1">
        <v>146512.03194021294</v>
      </c>
      <c r="K20" s="1">
        <v>58761.225621918071</v>
      </c>
      <c r="N20" s="1">
        <v>130598.95420620774</v>
      </c>
      <c r="P20" s="1">
        <v>226713.50502441451</v>
      </c>
      <c r="R20" s="1">
        <v>39413.217381834533</v>
      </c>
      <c r="T20" s="1">
        <v>22888.333788365406</v>
      </c>
      <c r="W20">
        <f t="shared" si="3"/>
        <v>1.1560993139171234</v>
      </c>
      <c r="Y20">
        <f t="shared" si="0"/>
        <v>1.9282139824089692</v>
      </c>
      <c r="AA20">
        <f t="shared" si="1"/>
        <v>3.7173324501982936</v>
      </c>
      <c r="AC20">
        <f t="shared" si="2"/>
        <v>2.5673002746834968</v>
      </c>
    </row>
    <row r="21" spans="1:29" x14ac:dyDescent="0.25">
      <c r="A21" t="s">
        <v>31</v>
      </c>
      <c r="E21" s="1">
        <v>219442.24127920385</v>
      </c>
      <c r="G21" s="1">
        <v>253085.71856776276</v>
      </c>
      <c r="I21" s="1">
        <v>63109.163845195173</v>
      </c>
      <c r="K21" s="1">
        <v>52439.570873502365</v>
      </c>
      <c r="N21" s="1">
        <v>749789.95173988421</v>
      </c>
      <c r="P21" s="1">
        <v>1761610.0710532353</v>
      </c>
      <c r="R21" s="1">
        <v>485936.72934934095</v>
      </c>
      <c r="T21" s="1">
        <v>426416.59179280914</v>
      </c>
      <c r="W21">
        <f t="shared" si="3"/>
        <v>0.29267162192556612</v>
      </c>
      <c r="Y21">
        <f t="shared" si="0"/>
        <v>0.14366727502667337</v>
      </c>
      <c r="AA21">
        <f t="shared" si="1"/>
        <v>0.12987115406916661</v>
      </c>
      <c r="AC21">
        <f t="shared" si="2"/>
        <v>0.12297732284062282</v>
      </c>
    </row>
    <row r="22" spans="1:29" x14ac:dyDescent="0.25">
      <c r="A22" t="s">
        <v>32</v>
      </c>
      <c r="E22" s="1">
        <v>78825.117942074343</v>
      </c>
      <c r="G22" s="1">
        <v>135480.56100788701</v>
      </c>
      <c r="I22" s="1">
        <v>29767.610127127031</v>
      </c>
      <c r="K22" s="1">
        <v>15616.084116856031</v>
      </c>
      <c r="N22" s="1">
        <v>145587.41403102176</v>
      </c>
      <c r="P22" s="1">
        <v>179511.50291078311</v>
      </c>
      <c r="R22" s="1">
        <v>20694.938478014348</v>
      </c>
      <c r="T22" s="1">
        <v>17046.961331568415</v>
      </c>
      <c r="W22">
        <f t="shared" si="3"/>
        <v>0.54142810672685138</v>
      </c>
      <c r="Y22">
        <f t="shared" si="0"/>
        <v>0.75471799194517697</v>
      </c>
      <c r="AA22">
        <f t="shared" si="1"/>
        <v>1.4384005131859272</v>
      </c>
      <c r="AC22">
        <f t="shared" si="2"/>
        <v>0.91606262330972654</v>
      </c>
    </row>
    <row r="23" spans="1:29" x14ac:dyDescent="0.25">
      <c r="A23" t="s">
        <v>33</v>
      </c>
      <c r="E23" s="1">
        <v>327050.78665849689</v>
      </c>
      <c r="G23" s="1">
        <v>787764.05801193486</v>
      </c>
      <c r="I23" s="1">
        <v>188557.90865455172</v>
      </c>
      <c r="K23" s="1">
        <v>180211.13181548336</v>
      </c>
      <c r="N23" s="1">
        <v>325369.36440973054</v>
      </c>
      <c r="P23" s="1">
        <v>680830.09862264688</v>
      </c>
      <c r="R23" s="1">
        <v>113840.91372226937</v>
      </c>
      <c r="T23" s="1">
        <v>168472.69718106731</v>
      </c>
      <c r="W23">
        <f t="shared" si="3"/>
        <v>1.0051677337594973</v>
      </c>
      <c r="Y23">
        <f t="shared" si="0"/>
        <v>1.157064089272229</v>
      </c>
      <c r="AA23">
        <f t="shared" si="1"/>
        <v>1.656328138006383</v>
      </c>
      <c r="AC23">
        <f t="shared" si="2"/>
        <v>1.0696755903527804</v>
      </c>
    </row>
    <row r="24" spans="1:29" x14ac:dyDescent="0.25">
      <c r="A24" t="s">
        <v>34</v>
      </c>
      <c r="E24" s="1">
        <v>208882.83953732884</v>
      </c>
      <c r="G24" s="1">
        <v>322488.03965897567</v>
      </c>
      <c r="I24" s="1">
        <v>112423.60461641627</v>
      </c>
      <c r="K24" s="1">
        <v>100861.36702129859</v>
      </c>
      <c r="N24" s="1">
        <v>315895.6807617154</v>
      </c>
      <c r="P24" s="1">
        <v>1185813.0273381553</v>
      </c>
      <c r="R24" s="1">
        <v>88246.720578056906</v>
      </c>
      <c r="T24" s="1">
        <v>124084.72147449794</v>
      </c>
      <c r="W24">
        <f t="shared" si="3"/>
        <v>0.66123993539149439</v>
      </c>
      <c r="Y24">
        <f t="shared" si="0"/>
        <v>0.27195521741136391</v>
      </c>
      <c r="AA24">
        <f t="shared" si="1"/>
        <v>1.2739692067873976</v>
      </c>
      <c r="AC24">
        <f t="shared" si="2"/>
        <v>0.81284275632619085</v>
      </c>
    </row>
    <row r="25" spans="1:29" x14ac:dyDescent="0.25">
      <c r="A25" t="s">
        <v>35</v>
      </c>
      <c r="E25" s="1">
        <v>62733.174816846855</v>
      </c>
      <c r="G25" s="1">
        <v>252838.66841930553</v>
      </c>
      <c r="I25" s="1">
        <v>45786.950216234975</v>
      </c>
      <c r="K25" s="1">
        <v>38728.818068028711</v>
      </c>
      <c r="N25" s="1">
        <v>359356.99151652982</v>
      </c>
      <c r="P25" s="1">
        <v>666291.77791965357</v>
      </c>
      <c r="R25" s="1">
        <v>99397.365736827342</v>
      </c>
      <c r="T25" s="1">
        <v>105946.58600489046</v>
      </c>
      <c r="W25">
        <f t="shared" si="3"/>
        <v>0.17457062558350486</v>
      </c>
      <c r="Y25">
        <f t="shared" si="0"/>
        <v>0.37947139196094765</v>
      </c>
      <c r="AA25">
        <f t="shared" si="1"/>
        <v>0.46064550983639019</v>
      </c>
      <c r="AC25">
        <f t="shared" si="2"/>
        <v>0.36555041109338815</v>
      </c>
    </row>
    <row r="26" spans="1:29" x14ac:dyDescent="0.25">
      <c r="A26" t="s">
        <v>36</v>
      </c>
      <c r="E26" s="1">
        <v>163646.12792569431</v>
      </c>
      <c r="G26" s="1">
        <v>334530.46908983984</v>
      </c>
      <c r="I26" s="1">
        <v>139662.38399129975</v>
      </c>
      <c r="K26" s="1">
        <v>117440.76332291159</v>
      </c>
      <c r="N26" s="1">
        <v>115452.89805127768</v>
      </c>
      <c r="P26" s="1">
        <v>252488.77335468415</v>
      </c>
      <c r="R26" s="1">
        <v>95575.11211612956</v>
      </c>
      <c r="T26" s="1">
        <v>138579.48030971066</v>
      </c>
      <c r="W26">
        <f t="shared" si="3"/>
        <v>1.4174276322887271</v>
      </c>
      <c r="Y26">
        <f t="shared" si="0"/>
        <v>1.324932053988426</v>
      </c>
      <c r="AA26">
        <f t="shared" si="1"/>
        <v>1.4612840194380465</v>
      </c>
      <c r="AC26">
        <f t="shared" si="2"/>
        <v>0.84746142113135181</v>
      </c>
    </row>
    <row r="27" spans="1:29" x14ac:dyDescent="0.25">
      <c r="A27" t="s">
        <v>37</v>
      </c>
      <c r="E27" s="1">
        <v>8432.9443559459032</v>
      </c>
      <c r="G27" s="1">
        <v>32343.996315932818</v>
      </c>
      <c r="I27" s="1">
        <v>32777.207468217661</v>
      </c>
      <c r="K27" s="1">
        <v>30188.755569647485</v>
      </c>
      <c r="N27" s="1">
        <v>5905.5486154358605</v>
      </c>
      <c r="P27" s="1">
        <v>12338.071881257612</v>
      </c>
      <c r="R27" s="1">
        <v>9032.9027810445878</v>
      </c>
      <c r="T27" s="1">
        <v>12189.920032258084</v>
      </c>
      <c r="W27">
        <f t="shared" si="3"/>
        <v>1.427969678194497</v>
      </c>
      <c r="Y27">
        <f t="shared" si="0"/>
        <v>2.6214789982757023</v>
      </c>
      <c r="AA27">
        <f t="shared" si="1"/>
        <v>3.628646102225316</v>
      </c>
      <c r="AC27">
        <f t="shared" si="2"/>
        <v>2.476534340648604</v>
      </c>
    </row>
    <row r="28" spans="1:29" x14ac:dyDescent="0.25">
      <c r="A28" t="s">
        <v>38</v>
      </c>
      <c r="E28" s="1">
        <v>31882.834026034136</v>
      </c>
      <c r="G28" s="1">
        <v>49359.207863208627</v>
      </c>
      <c r="I28" s="1">
        <v>16139.555531518756</v>
      </c>
      <c r="K28" s="1">
        <v>11974.910287535504</v>
      </c>
      <c r="N28" s="1">
        <v>27869.534391027759</v>
      </c>
      <c r="P28" s="1">
        <v>97841.509107557984</v>
      </c>
      <c r="R28" s="1">
        <v>11154.535117718242</v>
      </c>
      <c r="T28" s="1">
        <v>8865.7351844874647</v>
      </c>
      <c r="W28">
        <f t="shared" si="3"/>
        <v>1.1440031103030701</v>
      </c>
      <c r="Y28">
        <f t="shared" si="0"/>
        <v>0.50448126069833654</v>
      </c>
      <c r="AA28">
        <f t="shared" si="1"/>
        <v>1.4469052597164842</v>
      </c>
      <c r="AC28">
        <f t="shared" si="2"/>
        <v>1.3506956883269217</v>
      </c>
    </row>
    <row r="29" spans="1:29" x14ac:dyDescent="0.25">
      <c r="A29" t="s">
        <v>39</v>
      </c>
      <c r="E29" s="1">
        <v>163196.32740415182</v>
      </c>
      <c r="G29" s="1">
        <v>183215.43609886285</v>
      </c>
      <c r="I29" s="1">
        <v>43922.504155429007</v>
      </c>
      <c r="K29" s="1">
        <v>29882.951981070935</v>
      </c>
      <c r="N29" s="1">
        <v>60247.693653706912</v>
      </c>
      <c r="P29" s="1">
        <v>33830.566387609368</v>
      </c>
      <c r="R29" s="1">
        <v>22239.482114712402</v>
      </c>
      <c r="T29" s="1">
        <v>24881.518003767342</v>
      </c>
      <c r="W29">
        <f t="shared" si="3"/>
        <v>2.7087564271285709</v>
      </c>
      <c r="Y29">
        <f t="shared" si="0"/>
        <v>5.4156774675213981</v>
      </c>
      <c r="AA29">
        <f t="shared" si="1"/>
        <v>1.9749787305691047</v>
      </c>
      <c r="AC29">
        <f t="shared" si="2"/>
        <v>1.2010100017429131</v>
      </c>
    </row>
    <row r="30" spans="1:29" x14ac:dyDescent="0.25">
      <c r="A30" t="s">
        <v>40</v>
      </c>
      <c r="E30" s="1">
        <v>146652.07566613553</v>
      </c>
      <c r="G30" s="1">
        <v>462808.55016225518</v>
      </c>
      <c r="I30" s="1">
        <v>70940.355667173775</v>
      </c>
      <c r="K30" s="1">
        <v>56781.593220638046</v>
      </c>
      <c r="N30" s="1">
        <v>117286.14003928678</v>
      </c>
      <c r="P30" s="1">
        <v>273154.16944154532</v>
      </c>
      <c r="R30" s="1">
        <v>37117.48610857944</v>
      </c>
      <c r="T30" s="1">
        <v>41245.259641584977</v>
      </c>
      <c r="W30">
        <f t="shared" si="3"/>
        <v>1.2503785666150509</v>
      </c>
      <c r="Y30">
        <f t="shared" si="0"/>
        <v>1.6943125968329606</v>
      </c>
      <c r="AA30">
        <f t="shared" si="1"/>
        <v>1.9112381549669772</v>
      </c>
      <c r="AC30">
        <f t="shared" si="2"/>
        <v>1.3766816772172472</v>
      </c>
    </row>
    <row r="31" spans="1:29" x14ac:dyDescent="0.25">
      <c r="A31" t="s">
        <v>41</v>
      </c>
      <c r="E31" s="1">
        <v>353997.13901011075</v>
      </c>
      <c r="G31" s="1">
        <v>1291000.5248422164</v>
      </c>
      <c r="I31" s="1">
        <v>171043.7299652223</v>
      </c>
      <c r="K31" s="1">
        <v>159151.00773122517</v>
      </c>
      <c r="N31" s="1">
        <v>253001.27128667827</v>
      </c>
      <c r="P31" s="1">
        <v>782570.39103819965</v>
      </c>
      <c r="R31" s="1">
        <v>84468.612072843898</v>
      </c>
      <c r="T31" s="1">
        <v>98669.549444911274</v>
      </c>
      <c r="W31">
        <f t="shared" si="3"/>
        <v>1.399191147181996</v>
      </c>
      <c r="Y31">
        <f t="shared" si="0"/>
        <v>1.6496925255880257</v>
      </c>
      <c r="AA31">
        <f t="shared" si="1"/>
        <v>2.0249383264131047</v>
      </c>
      <c r="AC31">
        <f t="shared" si="2"/>
        <v>1.6129698435491653</v>
      </c>
    </row>
    <row r="32" spans="1:29" x14ac:dyDescent="0.25">
      <c r="A32" t="s">
        <v>42</v>
      </c>
      <c r="E32" s="1">
        <v>220335.15757512953</v>
      </c>
      <c r="G32" s="1">
        <v>624846.59615803475</v>
      </c>
      <c r="I32" s="1">
        <v>73722.860882534485</v>
      </c>
      <c r="K32" s="1">
        <v>64998.584241144374</v>
      </c>
      <c r="N32" s="1">
        <v>732731.63921172172</v>
      </c>
      <c r="P32" s="1">
        <v>1730250.9444969385</v>
      </c>
      <c r="R32" s="1">
        <v>191519.19443117891</v>
      </c>
      <c r="T32" s="1">
        <v>240553.12612713329</v>
      </c>
      <c r="W32">
        <f t="shared" si="3"/>
        <v>0.30070375808006294</v>
      </c>
      <c r="Y32">
        <f t="shared" si="0"/>
        <v>0.36113061989381295</v>
      </c>
      <c r="AA32">
        <f t="shared" si="1"/>
        <v>0.38493719181252239</v>
      </c>
      <c r="AC32">
        <f t="shared" si="2"/>
        <v>0.27020469568452982</v>
      </c>
    </row>
    <row r="33" spans="1:29" x14ac:dyDescent="0.25">
      <c r="A33" t="s">
        <v>43</v>
      </c>
      <c r="E33" s="1">
        <v>803246.99725920893</v>
      </c>
      <c r="G33" s="1">
        <v>2118200.6416739919</v>
      </c>
      <c r="I33" s="1">
        <v>178596.32996493037</v>
      </c>
      <c r="K33" s="1">
        <v>137589.23059175853</v>
      </c>
      <c r="N33" s="1">
        <v>237297.94266802751</v>
      </c>
      <c r="P33" s="1">
        <v>546258.71048927191</v>
      </c>
      <c r="R33" s="1">
        <v>91184.748786301294</v>
      </c>
      <c r="T33" s="1">
        <v>98657.237976418852</v>
      </c>
      <c r="W33">
        <f t="shared" si="3"/>
        <v>3.3849724453065599</v>
      </c>
      <c r="Y33">
        <f t="shared" si="0"/>
        <v>3.8776510122406398</v>
      </c>
      <c r="AA33">
        <f t="shared" si="1"/>
        <v>1.9586206283628094</v>
      </c>
      <c r="AC33">
        <f t="shared" si="2"/>
        <v>1.3946187164153658</v>
      </c>
    </row>
    <row r="34" spans="1:29" x14ac:dyDescent="0.25">
      <c r="A34" t="s">
        <v>44</v>
      </c>
      <c r="E34" s="1">
        <v>32670.844998274493</v>
      </c>
      <c r="G34" s="1">
        <v>123279.14811287861</v>
      </c>
      <c r="I34" s="1">
        <v>13887.802843023117</v>
      </c>
      <c r="K34" s="1">
        <v>11606.949869750353</v>
      </c>
      <c r="N34" s="1">
        <v>680271.8481820944</v>
      </c>
      <c r="P34" s="1">
        <v>2339807.5670914296</v>
      </c>
      <c r="R34" s="1">
        <v>258600.12871597882</v>
      </c>
      <c r="T34" s="1">
        <v>318837.74335714645</v>
      </c>
      <c r="W34">
        <f t="shared" si="3"/>
        <v>4.8026160549758924E-2</v>
      </c>
      <c r="Y34">
        <f t="shared" si="0"/>
        <v>5.2687729472609829E-2</v>
      </c>
      <c r="AA34">
        <f t="shared" si="1"/>
        <v>5.3703773899803915E-2</v>
      </c>
      <c r="AC34">
        <f t="shared" si="2"/>
        <v>3.6403939343996723E-2</v>
      </c>
    </row>
    <row r="35" spans="1:29" x14ac:dyDescent="0.25">
      <c r="A35" t="s">
        <v>45</v>
      </c>
      <c r="E35" s="1">
        <v>31162.587309022165</v>
      </c>
      <c r="G35" s="1">
        <v>28061.114697199358</v>
      </c>
      <c r="I35" s="1">
        <v>6800.9737019342901</v>
      </c>
      <c r="K35" s="1">
        <v>5272.1110653100013</v>
      </c>
      <c r="N35" s="1">
        <v>429301.49324749678</v>
      </c>
      <c r="P35" s="1">
        <v>430059.93855401722</v>
      </c>
      <c r="R35" s="1">
        <v>153558.67159668362</v>
      </c>
      <c r="T35" s="1">
        <v>201343.78948495479</v>
      </c>
      <c r="W35">
        <f t="shared" si="3"/>
        <v>7.2589049419067853E-2</v>
      </c>
      <c r="Y35">
        <f t="shared" si="0"/>
        <v>6.5249311041499794E-2</v>
      </c>
      <c r="AA35">
        <f t="shared" si="1"/>
        <v>4.4289089187986762E-2</v>
      </c>
      <c r="AC35">
        <f t="shared" si="2"/>
        <v>2.6184622226472769E-2</v>
      </c>
    </row>
    <row r="36" spans="1:29" x14ac:dyDescent="0.25">
      <c r="A36" t="s">
        <v>46</v>
      </c>
      <c r="E36" s="1">
        <v>29632.650138596306</v>
      </c>
      <c r="G36" s="1">
        <v>58826.409089011446</v>
      </c>
      <c r="I36" s="1">
        <v>4068.9055009958206</v>
      </c>
      <c r="K36" s="1">
        <v>3624.2591282068815</v>
      </c>
      <c r="N36" s="1">
        <v>674679.83430074644</v>
      </c>
      <c r="P36" s="1">
        <v>1361768.2414897752</v>
      </c>
      <c r="R36" s="1">
        <v>138107.98341272131</v>
      </c>
      <c r="T36" s="1">
        <v>161775.4138038322</v>
      </c>
      <c r="W36">
        <f t="shared" si="3"/>
        <v>4.3921055042808951E-2</v>
      </c>
      <c r="Y36">
        <f t="shared" si="0"/>
        <v>4.3198546784036701E-2</v>
      </c>
      <c r="AA36">
        <f t="shared" si="1"/>
        <v>2.9461768975630617E-2</v>
      </c>
      <c r="AC36">
        <f t="shared" si="2"/>
        <v>2.2403028018841194E-2</v>
      </c>
    </row>
    <row r="37" spans="1:29" x14ac:dyDescent="0.25">
      <c r="A37" t="s">
        <v>47</v>
      </c>
      <c r="E37" s="1">
        <v>145115.26516611705</v>
      </c>
      <c r="G37" s="1">
        <v>477223.1777229638</v>
      </c>
      <c r="I37" s="1">
        <v>57146.292123162828</v>
      </c>
      <c r="K37" s="1">
        <v>58850.709247192208</v>
      </c>
      <c r="N37" s="1">
        <v>330008.16279639344</v>
      </c>
      <c r="P37" s="1">
        <v>722283.31085795024</v>
      </c>
      <c r="R37" s="1">
        <v>91971.399577408331</v>
      </c>
      <c r="T37" s="1">
        <v>108581.85772628128</v>
      </c>
      <c r="W37">
        <f t="shared" si="3"/>
        <v>0.43973235066809374</v>
      </c>
      <c r="Y37">
        <f t="shared" si="0"/>
        <v>0.66071466770581133</v>
      </c>
      <c r="AA37">
        <f t="shared" si="1"/>
        <v>0.62134851036017213</v>
      </c>
      <c r="AC37">
        <f t="shared" si="2"/>
        <v>0.54199394336709639</v>
      </c>
    </row>
    <row r="38" spans="1:29" x14ac:dyDescent="0.25">
      <c r="A38" t="s">
        <v>48</v>
      </c>
      <c r="E38" s="1">
        <v>622.07794999999987</v>
      </c>
      <c r="G38" s="1">
        <v>3625.2399033369275</v>
      </c>
      <c r="I38" s="1">
        <v>369.18176849339318</v>
      </c>
      <c r="K38" s="1">
        <v>397.5557683247057</v>
      </c>
      <c r="N38" s="1">
        <v>30520.639732385222</v>
      </c>
      <c r="P38" s="1">
        <v>17622.865623559235</v>
      </c>
      <c r="R38" s="1">
        <v>805.65193662874867</v>
      </c>
      <c r="T38" s="1">
        <v>4867.9897713746086</v>
      </c>
      <c r="W38">
        <f t="shared" si="3"/>
        <v>2.038220546668023E-2</v>
      </c>
      <c r="Y38">
        <f t="shared" si="0"/>
        <v>0.20571228203036987</v>
      </c>
      <c r="AA38">
        <f t="shared" si="1"/>
        <v>0.45823978284994221</v>
      </c>
      <c r="AC38">
        <f t="shared" si="2"/>
        <v>8.1667338469457187E-2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C38"/>
  <sheetViews>
    <sheetView workbookViewId="0">
      <selection activeCell="D36" sqref="D36"/>
    </sheetView>
  </sheetViews>
  <sheetFormatPr defaultRowHeight="15" x14ac:dyDescent="0.25"/>
  <sheetData>
    <row r="2" spans="1:29" x14ac:dyDescent="0.25">
      <c r="E2" t="s">
        <v>4</v>
      </c>
      <c r="N2" t="s">
        <v>5</v>
      </c>
      <c r="W2" t="s">
        <v>6</v>
      </c>
    </row>
    <row r="3" spans="1:29" x14ac:dyDescent="0.25">
      <c r="E3" t="s">
        <v>2</v>
      </c>
      <c r="G3" t="s">
        <v>1</v>
      </c>
      <c r="I3" t="s">
        <v>0</v>
      </c>
      <c r="K3" t="s">
        <v>3</v>
      </c>
      <c r="N3" t="s">
        <v>2</v>
      </c>
      <c r="P3" t="s">
        <v>1</v>
      </c>
      <c r="R3" t="s">
        <v>0</v>
      </c>
      <c r="T3" t="s">
        <v>3</v>
      </c>
      <c r="W3" t="s">
        <v>2</v>
      </c>
      <c r="Y3" t="s">
        <v>1</v>
      </c>
      <c r="AA3" t="s">
        <v>0</v>
      </c>
      <c r="AC3" t="s">
        <v>3</v>
      </c>
    </row>
    <row r="4" spans="1:29" x14ac:dyDescent="0.25">
      <c r="A4" t="s">
        <v>15</v>
      </c>
      <c r="E4" s="1">
        <v>165752.40555159419</v>
      </c>
      <c r="G4" s="1">
        <v>348104.52041795861</v>
      </c>
      <c r="I4" s="1">
        <v>319334.84784512903</v>
      </c>
      <c r="K4" s="1">
        <v>200546.09396100702</v>
      </c>
      <c r="N4" s="1">
        <v>119167.93548180754</v>
      </c>
      <c r="P4" s="1">
        <v>114213.91638642925</v>
      </c>
      <c r="R4" s="1">
        <v>282791.23488789925</v>
      </c>
      <c r="T4" s="1">
        <v>220829.24523839154</v>
      </c>
      <c r="W4">
        <f>E4/N4</f>
        <v>1.3909144677336325</v>
      </c>
      <c r="Y4">
        <f t="shared" ref="Y4:Y38" si="0">G4/P4</f>
        <v>3.0478292963896645</v>
      </c>
      <c r="AA4">
        <f t="shared" ref="AA4:AA38" si="1">I4/R4</f>
        <v>1.1292247016486066</v>
      </c>
      <c r="AC4">
        <f t="shared" ref="AC4:AC38" si="2">K4/T4</f>
        <v>0.90815006746281146</v>
      </c>
    </row>
    <row r="5" spans="1:29" x14ac:dyDescent="0.25">
      <c r="A5" t="s">
        <v>16</v>
      </c>
      <c r="E5" s="1">
        <v>42430.255905051694</v>
      </c>
      <c r="G5" s="1">
        <v>268814.85290553566</v>
      </c>
      <c r="I5" s="1">
        <v>141625.59992066561</v>
      </c>
      <c r="K5" s="1">
        <v>309569.39047406637</v>
      </c>
      <c r="N5" s="1">
        <v>6704.1116938971682</v>
      </c>
      <c r="P5" s="1">
        <v>49513.9553380543</v>
      </c>
      <c r="R5" s="1">
        <v>6292.4436636036353</v>
      </c>
      <c r="T5" s="1">
        <v>51701.158699557942</v>
      </c>
      <c r="W5">
        <f t="shared" ref="W5:W38" si="3">E5/N5</f>
        <v>6.3289900052942816</v>
      </c>
      <c r="Y5">
        <f t="shared" si="0"/>
        <v>5.4290724921936526</v>
      </c>
      <c r="AA5">
        <f t="shared" si="1"/>
        <v>22.507249566626662</v>
      </c>
      <c r="AC5">
        <f t="shared" si="2"/>
        <v>5.987668328151285</v>
      </c>
    </row>
    <row r="6" spans="1:29" x14ac:dyDescent="0.25">
      <c r="A6" t="s">
        <v>17</v>
      </c>
      <c r="E6" s="1">
        <v>169674.39642911675</v>
      </c>
      <c r="G6" s="1">
        <v>374661.45676973008</v>
      </c>
      <c r="I6" s="1">
        <v>140696.42806686036</v>
      </c>
      <c r="K6" s="1">
        <v>109775.45408703256</v>
      </c>
      <c r="N6" s="1">
        <v>366945.63577317755</v>
      </c>
      <c r="P6" s="1">
        <v>673219.92664665869</v>
      </c>
      <c r="R6" s="1">
        <v>241296.11431740347</v>
      </c>
      <c r="T6" s="1">
        <v>253359.77662541307</v>
      </c>
      <c r="W6">
        <f t="shared" si="3"/>
        <v>0.46239655111744854</v>
      </c>
      <c r="Y6">
        <f t="shared" si="0"/>
        <v>0.5565216386804489</v>
      </c>
      <c r="AA6">
        <f t="shared" si="1"/>
        <v>0.58308617386928485</v>
      </c>
      <c r="AC6">
        <f t="shared" si="2"/>
        <v>0.43327893460110356</v>
      </c>
    </row>
    <row r="7" spans="1:29" x14ac:dyDescent="0.25">
      <c r="A7" t="s">
        <v>18</v>
      </c>
      <c r="E7" s="1">
        <v>59864.992681065734</v>
      </c>
      <c r="G7" s="1">
        <v>118437.02843973873</v>
      </c>
      <c r="I7" s="1">
        <v>116773.93351128275</v>
      </c>
      <c r="K7" s="1">
        <v>13113.446998016214</v>
      </c>
      <c r="N7" s="1">
        <v>79949.153176560969</v>
      </c>
      <c r="P7" s="1">
        <v>97040.857763506181</v>
      </c>
      <c r="R7" s="1">
        <v>75266.300311878338</v>
      </c>
      <c r="T7" s="1">
        <v>18410.718906820592</v>
      </c>
      <c r="W7">
        <f t="shared" si="3"/>
        <v>0.74878832736175382</v>
      </c>
      <c r="Y7">
        <f t="shared" si="0"/>
        <v>1.2204862072466029</v>
      </c>
      <c r="AA7">
        <f t="shared" si="1"/>
        <v>1.5514769960448527</v>
      </c>
      <c r="AC7">
        <f t="shared" si="2"/>
        <v>0.71227240307047945</v>
      </c>
    </row>
    <row r="8" spans="1:29" x14ac:dyDescent="0.25">
      <c r="A8" t="s">
        <v>19</v>
      </c>
      <c r="E8" s="1">
        <v>13756.325300892284</v>
      </c>
      <c r="G8" s="1">
        <v>7950.9624758852333</v>
      </c>
      <c r="I8" s="1">
        <v>20290.552938137567</v>
      </c>
      <c r="K8" s="1">
        <v>1267.4548928141417</v>
      </c>
      <c r="N8" s="1">
        <v>19493.434148302404</v>
      </c>
      <c r="P8" s="1">
        <v>13934.216079239255</v>
      </c>
      <c r="R8" s="1">
        <v>19370.71073020214</v>
      </c>
      <c r="T8" s="1">
        <v>3277.5067069828497</v>
      </c>
      <c r="W8">
        <f t="shared" si="3"/>
        <v>0.70569019272010935</v>
      </c>
      <c r="Y8">
        <f t="shared" si="0"/>
        <v>0.57060708910144298</v>
      </c>
      <c r="AA8">
        <f t="shared" si="1"/>
        <v>1.0474862394440303</v>
      </c>
      <c r="AC8">
        <f t="shared" si="2"/>
        <v>0.3867131347477587</v>
      </c>
    </row>
    <row r="9" spans="1:29" x14ac:dyDescent="0.25">
      <c r="A9" t="s">
        <v>20</v>
      </c>
      <c r="E9" s="1">
        <v>55908.979575486817</v>
      </c>
      <c r="G9" s="1">
        <v>139698.59475002062</v>
      </c>
      <c r="I9" s="1">
        <v>56215.826924069392</v>
      </c>
      <c r="K9" s="1">
        <v>28239.164035034439</v>
      </c>
      <c r="N9" s="1">
        <v>15016.790348408798</v>
      </c>
      <c r="P9" s="1">
        <v>19510.828806525842</v>
      </c>
      <c r="R9" s="1">
        <v>3397.8221357535667</v>
      </c>
      <c r="T9" s="1">
        <v>2437.1856516762018</v>
      </c>
      <c r="W9">
        <f t="shared" si="3"/>
        <v>3.7230978310495635</v>
      </c>
      <c r="Y9">
        <f t="shared" si="0"/>
        <v>7.1600543541899793</v>
      </c>
      <c r="AA9">
        <f t="shared" si="1"/>
        <v>16.544664399156929</v>
      </c>
      <c r="AC9">
        <f t="shared" si="2"/>
        <v>11.586792337962697</v>
      </c>
    </row>
    <row r="10" spans="1:29" x14ac:dyDescent="0.25">
      <c r="A10" t="s">
        <v>21</v>
      </c>
      <c r="E10" s="1">
        <v>166881.84516504139</v>
      </c>
      <c r="G10" s="1">
        <v>465699.42514024174</v>
      </c>
      <c r="I10" s="1">
        <v>91717.297237537583</v>
      </c>
      <c r="K10" s="1">
        <v>89625.619902129503</v>
      </c>
      <c r="N10" s="1">
        <v>88699.286815401865</v>
      </c>
      <c r="P10" s="1">
        <v>129737.90182869286</v>
      </c>
      <c r="R10" s="1">
        <v>14527.25889211998</v>
      </c>
      <c r="T10" s="1">
        <v>15616.591528160219</v>
      </c>
      <c r="W10">
        <f t="shared" si="3"/>
        <v>1.8814339005041898</v>
      </c>
      <c r="Y10">
        <f t="shared" si="0"/>
        <v>3.5895402852680292</v>
      </c>
      <c r="AA10">
        <f t="shared" si="1"/>
        <v>6.3134620177580638</v>
      </c>
      <c r="AC10">
        <f t="shared" si="2"/>
        <v>5.7391281407671064</v>
      </c>
    </row>
    <row r="11" spans="1:29" x14ac:dyDescent="0.25">
      <c r="A11" t="s">
        <v>22</v>
      </c>
      <c r="E11" s="1">
        <v>79231.232038767528</v>
      </c>
      <c r="G11" s="1">
        <v>268446.38304864435</v>
      </c>
      <c r="I11" s="1">
        <v>127813.88472100794</v>
      </c>
      <c r="K11" s="1">
        <v>65443.037864577498</v>
      </c>
      <c r="N11" s="1">
        <v>74913.94869228889</v>
      </c>
      <c r="P11" s="1">
        <v>125035.95157034927</v>
      </c>
      <c r="R11" s="1">
        <v>25079.069157382768</v>
      </c>
      <c r="T11" s="1">
        <v>21452.608833465994</v>
      </c>
      <c r="W11">
        <f t="shared" si="3"/>
        <v>1.0576298996627718</v>
      </c>
      <c r="Y11">
        <f t="shared" si="0"/>
        <v>2.1469535735696605</v>
      </c>
      <c r="AA11">
        <f t="shared" si="1"/>
        <v>5.0964365510903393</v>
      </c>
      <c r="AC11">
        <f t="shared" si="2"/>
        <v>3.0505864518671775</v>
      </c>
    </row>
    <row r="12" spans="1:29" x14ac:dyDescent="0.25">
      <c r="A12" t="s">
        <v>23</v>
      </c>
      <c r="E12" s="1">
        <v>186595.89594749693</v>
      </c>
      <c r="G12" s="1">
        <v>516539.90702084306</v>
      </c>
      <c r="I12" s="1">
        <v>198624.93319166073</v>
      </c>
      <c r="K12" s="1">
        <v>35409.089842418871</v>
      </c>
      <c r="N12" s="1">
        <v>105533.91880766477</v>
      </c>
      <c r="P12" s="1">
        <v>161069.38230100487</v>
      </c>
      <c r="R12" s="1">
        <v>38076.23499894928</v>
      </c>
      <c r="T12" s="1">
        <v>13495.308643034185</v>
      </c>
      <c r="W12">
        <f t="shared" si="3"/>
        <v>1.7681130204931303</v>
      </c>
      <c r="Y12">
        <f t="shared" si="0"/>
        <v>3.2069403858241561</v>
      </c>
      <c r="AA12">
        <f t="shared" si="1"/>
        <v>5.2165066529593016</v>
      </c>
      <c r="AC12">
        <f t="shared" si="2"/>
        <v>2.6238073377221962</v>
      </c>
    </row>
    <row r="13" spans="1:29" x14ac:dyDescent="0.25">
      <c r="A13" t="s">
        <v>24</v>
      </c>
      <c r="E13" s="1">
        <v>104706.18594274047</v>
      </c>
      <c r="G13" s="1">
        <v>271835.41325059085</v>
      </c>
      <c r="I13" s="1">
        <v>90423.981206394499</v>
      </c>
      <c r="K13" s="1">
        <v>53284.229698800416</v>
      </c>
      <c r="N13" s="1">
        <v>26072.309621035289</v>
      </c>
      <c r="P13" s="1">
        <v>37377.040713868773</v>
      </c>
      <c r="R13" s="1">
        <v>11348.624488513129</v>
      </c>
      <c r="T13" s="1">
        <v>10034.734122393238</v>
      </c>
      <c r="W13">
        <f t="shared" si="3"/>
        <v>4.0159919648339448</v>
      </c>
      <c r="Y13">
        <f t="shared" si="0"/>
        <v>7.2727912124334164</v>
      </c>
      <c r="AA13">
        <f t="shared" si="1"/>
        <v>7.9678362164436765</v>
      </c>
      <c r="AC13">
        <f t="shared" si="2"/>
        <v>5.3099792230561231</v>
      </c>
    </row>
    <row r="14" spans="1:29" x14ac:dyDescent="0.25">
      <c r="A14" t="s">
        <v>9</v>
      </c>
      <c r="E14" s="1">
        <v>109482.80101703679</v>
      </c>
      <c r="G14" s="1">
        <v>177580.65116031157</v>
      </c>
      <c r="I14" s="1">
        <v>139011.28811111712</v>
      </c>
      <c r="K14" s="1">
        <v>43454.864808248763</v>
      </c>
      <c r="N14" s="1">
        <v>20004.198222500563</v>
      </c>
      <c r="P14" s="1">
        <v>13785.452331830584</v>
      </c>
      <c r="R14" s="1">
        <v>13850.4649260236</v>
      </c>
      <c r="T14" s="1">
        <v>7453.0460381715475</v>
      </c>
      <c r="W14">
        <f t="shared" si="3"/>
        <v>5.4729912091098658</v>
      </c>
      <c r="Y14">
        <f t="shared" si="0"/>
        <v>12.881742788394268</v>
      </c>
      <c r="AA14">
        <f t="shared" si="1"/>
        <v>10.036579194531527</v>
      </c>
      <c r="AC14">
        <f t="shared" si="2"/>
        <v>5.8304838834605572</v>
      </c>
    </row>
    <row r="15" spans="1:29" x14ac:dyDescent="0.25">
      <c r="A15" t="s">
        <v>25</v>
      </c>
      <c r="E15" s="1">
        <v>341919.37063918111</v>
      </c>
      <c r="G15" s="1">
        <v>775841.71768276673</v>
      </c>
      <c r="I15" s="1">
        <v>298011.70524139534</v>
      </c>
      <c r="K15" s="1">
        <v>132570.4055805422</v>
      </c>
      <c r="N15" s="1">
        <v>69444.93594564806</v>
      </c>
      <c r="P15" s="1">
        <v>93765.05173630669</v>
      </c>
      <c r="R15" s="1">
        <v>20817.058025581922</v>
      </c>
      <c r="T15" s="1">
        <v>15753.844768224411</v>
      </c>
      <c r="W15">
        <f t="shared" si="3"/>
        <v>4.923604089818566</v>
      </c>
      <c r="Y15">
        <f t="shared" si="0"/>
        <v>8.2743165317569343</v>
      </c>
      <c r="AA15">
        <f t="shared" si="1"/>
        <v>14.315745523463068</v>
      </c>
      <c r="AC15">
        <f t="shared" si="2"/>
        <v>8.4151143756308553</v>
      </c>
    </row>
    <row r="16" spans="1:29" x14ac:dyDescent="0.25">
      <c r="A16" t="s">
        <v>26</v>
      </c>
      <c r="E16" s="1">
        <v>124038.0793947491</v>
      </c>
      <c r="G16" s="1">
        <v>192459.50014765741</v>
      </c>
      <c r="I16" s="1">
        <v>99999.383227061378</v>
      </c>
      <c r="K16" s="1">
        <v>27851.931199007311</v>
      </c>
      <c r="N16" s="1">
        <v>136977.94739665938</v>
      </c>
      <c r="P16" s="1">
        <v>277441.08930284891</v>
      </c>
      <c r="R16" s="1">
        <v>65481.293098606526</v>
      </c>
      <c r="T16" s="1">
        <v>22642.192135956695</v>
      </c>
      <c r="W16">
        <f t="shared" si="3"/>
        <v>0.90553320262246928</v>
      </c>
      <c r="Y16">
        <f t="shared" si="0"/>
        <v>0.69369501334956418</v>
      </c>
      <c r="AA16">
        <f t="shared" si="1"/>
        <v>1.5271442956460097</v>
      </c>
      <c r="AC16">
        <f t="shared" si="2"/>
        <v>1.2300898707937975</v>
      </c>
    </row>
    <row r="17" spans="1:29" x14ac:dyDescent="0.25">
      <c r="A17" t="s">
        <v>27</v>
      </c>
      <c r="E17" s="1">
        <v>193034.41713431044</v>
      </c>
      <c r="G17" s="1">
        <v>486606.47723983694</v>
      </c>
      <c r="I17" s="1">
        <v>152759.21484928296</v>
      </c>
      <c r="K17" s="1">
        <v>31217.492576973953</v>
      </c>
      <c r="N17" s="1">
        <v>117258.90990030843</v>
      </c>
      <c r="P17" s="1">
        <v>362607.14692170592</v>
      </c>
      <c r="R17" s="1">
        <v>68841.483577480467</v>
      </c>
      <c r="T17" s="1">
        <v>17784.475866538025</v>
      </c>
      <c r="W17">
        <f t="shared" si="3"/>
        <v>1.6462238758523773</v>
      </c>
      <c r="Y17">
        <f t="shared" si="0"/>
        <v>1.3419660405780831</v>
      </c>
      <c r="AA17">
        <f t="shared" si="1"/>
        <v>2.2189994594952887</v>
      </c>
      <c r="AC17">
        <f t="shared" si="2"/>
        <v>1.7553226089564165</v>
      </c>
    </row>
    <row r="18" spans="1:29" x14ac:dyDescent="0.25">
      <c r="A18" t="s">
        <v>28</v>
      </c>
      <c r="E18" s="1">
        <v>178131.99126841949</v>
      </c>
      <c r="G18" s="1">
        <v>470745.9424500225</v>
      </c>
      <c r="I18" s="1">
        <v>94609.792983343767</v>
      </c>
      <c r="K18" s="1">
        <v>50730.688037594191</v>
      </c>
      <c r="N18" s="1">
        <v>229083.19917644141</v>
      </c>
      <c r="P18" s="1">
        <v>509638.12408642325</v>
      </c>
      <c r="R18" s="1">
        <v>83218.295552563199</v>
      </c>
      <c r="T18" s="1">
        <v>82817.856525397772</v>
      </c>
      <c r="W18">
        <f t="shared" si="3"/>
        <v>0.7775864485427455</v>
      </c>
      <c r="Y18">
        <f t="shared" si="0"/>
        <v>0.92368667138841143</v>
      </c>
      <c r="AA18">
        <f t="shared" si="1"/>
        <v>1.1368869352002693</v>
      </c>
      <c r="AC18">
        <f t="shared" si="2"/>
        <v>0.6125573658385689</v>
      </c>
    </row>
    <row r="19" spans="1:29" x14ac:dyDescent="0.25">
      <c r="A19" t="s">
        <v>29</v>
      </c>
      <c r="E19" s="1">
        <v>35945.324678471901</v>
      </c>
      <c r="G19" s="1">
        <v>72165.703133550502</v>
      </c>
      <c r="I19" s="1">
        <v>22558.072859960768</v>
      </c>
      <c r="K19" s="1">
        <v>10929.761895097214</v>
      </c>
      <c r="N19" s="1">
        <v>82883.540684620355</v>
      </c>
      <c r="P19" s="1">
        <v>116841.85058433971</v>
      </c>
      <c r="R19" s="1">
        <v>26310.206358067946</v>
      </c>
      <c r="T19" s="1">
        <v>14187.904551391013</v>
      </c>
      <c r="W19">
        <f t="shared" si="3"/>
        <v>0.43368471449895263</v>
      </c>
      <c r="Y19">
        <f t="shared" si="0"/>
        <v>0.61763574243853048</v>
      </c>
      <c r="AA19">
        <f t="shared" si="1"/>
        <v>0.8573886708814582</v>
      </c>
      <c r="AC19">
        <f t="shared" si="2"/>
        <v>0.77035772657672952</v>
      </c>
    </row>
    <row r="20" spans="1:29" x14ac:dyDescent="0.25">
      <c r="A20" t="s">
        <v>30</v>
      </c>
      <c r="E20" s="1">
        <v>159044.91130079416</v>
      </c>
      <c r="G20" s="1">
        <v>477215.25865837792</v>
      </c>
      <c r="I20" s="1">
        <v>157633.44849139219</v>
      </c>
      <c r="K20" s="1">
        <v>68512.676267134564</v>
      </c>
      <c r="N20" s="1">
        <v>136560.97654022492</v>
      </c>
      <c r="P20" s="1">
        <v>233849.78486498696</v>
      </c>
      <c r="R20" s="1">
        <v>38293.355163229171</v>
      </c>
      <c r="T20" s="1">
        <v>23484.362012839967</v>
      </c>
      <c r="W20">
        <f t="shared" si="3"/>
        <v>1.164643921932899</v>
      </c>
      <c r="Y20">
        <f t="shared" si="0"/>
        <v>2.0406914589803788</v>
      </c>
      <c r="AA20">
        <f t="shared" si="1"/>
        <v>4.1164700199150532</v>
      </c>
      <c r="AC20">
        <f t="shared" si="2"/>
        <v>2.9173743885260999</v>
      </c>
    </row>
    <row r="21" spans="1:29" x14ac:dyDescent="0.25">
      <c r="A21" t="s">
        <v>31</v>
      </c>
      <c r="E21" s="1">
        <v>228883.41760203781</v>
      </c>
      <c r="G21" s="1">
        <v>248982.87534956081</v>
      </c>
      <c r="I21" s="1">
        <v>66019.648616702296</v>
      </c>
      <c r="K21" s="1">
        <v>56952.943749156453</v>
      </c>
      <c r="N21" s="1">
        <v>754408.31388048653</v>
      </c>
      <c r="P21" s="1">
        <v>1685618.2513853719</v>
      </c>
      <c r="R21" s="1">
        <v>503202.12235845649</v>
      </c>
      <c r="T21" s="1">
        <v>437848.58276644861</v>
      </c>
      <c r="W21">
        <f t="shared" si="3"/>
        <v>0.30339461189752681</v>
      </c>
      <c r="Y21">
        <f t="shared" si="0"/>
        <v>0.14771012069009537</v>
      </c>
      <c r="AA21">
        <f t="shared" si="1"/>
        <v>0.13119906630614953</v>
      </c>
      <c r="AC21">
        <f t="shared" si="2"/>
        <v>0.13007451888804111</v>
      </c>
    </row>
    <row r="22" spans="1:29" x14ac:dyDescent="0.25">
      <c r="A22" t="s">
        <v>32</v>
      </c>
      <c r="E22" s="1">
        <v>80702.35481201885</v>
      </c>
      <c r="G22" s="1">
        <v>120925.42797744239</v>
      </c>
      <c r="I22" s="1">
        <v>27350.248566281542</v>
      </c>
      <c r="K22" s="1">
        <v>14216.845129696703</v>
      </c>
      <c r="N22" s="1">
        <v>150511.14989322581</v>
      </c>
      <c r="P22" s="1">
        <v>176413.24602110923</v>
      </c>
      <c r="R22" s="1">
        <v>18434.03099917205</v>
      </c>
      <c r="T22" s="1">
        <v>15152.545536706752</v>
      </c>
      <c r="W22">
        <f t="shared" si="3"/>
        <v>0.53618854728882182</v>
      </c>
      <c r="Y22">
        <f t="shared" si="0"/>
        <v>0.68546682692394156</v>
      </c>
      <c r="AA22">
        <f t="shared" si="1"/>
        <v>1.4836824657347032</v>
      </c>
      <c r="AC22">
        <f t="shared" si="2"/>
        <v>0.93824797261005866</v>
      </c>
    </row>
    <row r="23" spans="1:29" x14ac:dyDescent="0.25">
      <c r="A23" t="s">
        <v>33</v>
      </c>
      <c r="E23" s="1">
        <v>332126.11464069411</v>
      </c>
      <c r="G23" s="1">
        <v>732740.8760011564</v>
      </c>
      <c r="I23" s="1">
        <v>201282.91586252517</v>
      </c>
      <c r="K23" s="1">
        <v>190695.54173009368</v>
      </c>
      <c r="N23" s="1">
        <v>327320.83150904672</v>
      </c>
      <c r="P23" s="1">
        <v>667865.70546239824</v>
      </c>
      <c r="R23" s="1">
        <v>115887.02105755309</v>
      </c>
      <c r="T23" s="1">
        <v>168959.24611768185</v>
      </c>
      <c r="W23">
        <f t="shared" si="3"/>
        <v>1.0146806517308831</v>
      </c>
      <c r="Y23">
        <f t="shared" si="0"/>
        <v>1.0971380473771171</v>
      </c>
      <c r="AA23">
        <f t="shared" si="1"/>
        <v>1.7368892048969127</v>
      </c>
      <c r="AC23">
        <f t="shared" si="2"/>
        <v>1.1286481569482874</v>
      </c>
    </row>
    <row r="24" spans="1:29" x14ac:dyDescent="0.25">
      <c r="A24" t="s">
        <v>34</v>
      </c>
      <c r="E24" s="1">
        <v>219618.57613798679</v>
      </c>
      <c r="G24" s="1">
        <v>308331.61581144691</v>
      </c>
      <c r="I24" s="1">
        <v>111213.35506438806</v>
      </c>
      <c r="K24" s="1">
        <v>98755.597278998321</v>
      </c>
      <c r="N24" s="1">
        <v>326581.9793993503</v>
      </c>
      <c r="P24" s="1">
        <v>1144295.9784025499</v>
      </c>
      <c r="R24" s="1">
        <v>84265.401270183502</v>
      </c>
      <c r="T24" s="1">
        <v>117757.08024276889</v>
      </c>
      <c r="W24">
        <f t="shared" si="3"/>
        <v>0.67247610092237597</v>
      </c>
      <c r="Y24">
        <f t="shared" si="0"/>
        <v>0.26945093020590821</v>
      </c>
      <c r="AA24">
        <f t="shared" si="1"/>
        <v>1.3197985577473281</v>
      </c>
      <c r="AC24">
        <f t="shared" si="2"/>
        <v>0.83863829737798379</v>
      </c>
    </row>
    <row r="25" spans="1:29" x14ac:dyDescent="0.25">
      <c r="A25" t="s">
        <v>35</v>
      </c>
      <c r="E25" s="1">
        <v>62829.925136662496</v>
      </c>
      <c r="G25" s="1">
        <v>243134.6830236057</v>
      </c>
      <c r="I25" s="1">
        <v>48726.837119313524</v>
      </c>
      <c r="K25" s="1">
        <v>42296.038251028134</v>
      </c>
      <c r="N25" s="1">
        <v>364159.14565289649</v>
      </c>
      <c r="P25" s="1">
        <v>660392.87404134672</v>
      </c>
      <c r="R25" s="1">
        <v>96839.585002248379</v>
      </c>
      <c r="T25" s="1">
        <v>105093.46188195782</v>
      </c>
      <c r="W25">
        <f t="shared" si="3"/>
        <v>0.17253425016695789</v>
      </c>
      <c r="Y25">
        <f t="shared" si="0"/>
        <v>0.36816672708128467</v>
      </c>
      <c r="AA25">
        <f t="shared" si="1"/>
        <v>0.50317065194137511</v>
      </c>
      <c r="AC25">
        <f t="shared" si="2"/>
        <v>0.40246117592486896</v>
      </c>
    </row>
    <row r="26" spans="1:29" x14ac:dyDescent="0.25">
      <c r="A26" t="s">
        <v>36</v>
      </c>
      <c r="E26" s="1">
        <v>169930.22946133136</v>
      </c>
      <c r="G26" s="1">
        <v>323912.410794892</v>
      </c>
      <c r="I26" s="1">
        <v>145224.49324263941</v>
      </c>
      <c r="K26" s="1">
        <v>121014.0714821022</v>
      </c>
      <c r="N26" s="1">
        <v>115984.85266235074</v>
      </c>
      <c r="P26" s="1">
        <v>246732.00345550416</v>
      </c>
      <c r="R26" s="1">
        <v>94681.413245310061</v>
      </c>
      <c r="T26" s="1">
        <v>139904.76491056592</v>
      </c>
      <c r="W26">
        <f t="shared" si="3"/>
        <v>1.465107085629739</v>
      </c>
      <c r="Y26">
        <f t="shared" si="0"/>
        <v>1.312810686325524</v>
      </c>
      <c r="AA26">
        <f t="shared" si="1"/>
        <v>1.5338226190855146</v>
      </c>
      <c r="AC26">
        <f t="shared" si="2"/>
        <v>0.86497462441297412</v>
      </c>
    </row>
    <row r="27" spans="1:29" x14ac:dyDescent="0.25">
      <c r="A27" t="s">
        <v>37</v>
      </c>
      <c r="E27" s="1">
        <v>10276.02143421978</v>
      </c>
      <c r="G27" s="1">
        <v>29704.888261724285</v>
      </c>
      <c r="I27" s="1">
        <v>40288.357066005461</v>
      </c>
      <c r="K27" s="1">
        <v>37233.783961773821</v>
      </c>
      <c r="N27" s="1">
        <v>6194.5232574021984</v>
      </c>
      <c r="P27" s="1">
        <v>12001.222685582978</v>
      </c>
      <c r="R27" s="1">
        <v>9557.757402877658</v>
      </c>
      <c r="T27" s="1">
        <v>13170.722869401834</v>
      </c>
      <c r="W27">
        <f t="shared" si="3"/>
        <v>1.6588881835160374</v>
      </c>
      <c r="Y27">
        <f t="shared" si="0"/>
        <v>2.4751551604328328</v>
      </c>
      <c r="AA27">
        <f t="shared" si="1"/>
        <v>4.2152521106965333</v>
      </c>
      <c r="AC27">
        <f t="shared" si="2"/>
        <v>2.8270114200242711</v>
      </c>
    </row>
    <row r="28" spans="1:29" x14ac:dyDescent="0.25">
      <c r="A28" t="s">
        <v>38</v>
      </c>
      <c r="E28" s="1">
        <v>30535.008186724772</v>
      </c>
      <c r="G28" s="1">
        <v>41923.489011158912</v>
      </c>
      <c r="I28" s="1">
        <v>16656.313672537719</v>
      </c>
      <c r="K28" s="1">
        <v>11689.49391556971</v>
      </c>
      <c r="N28" s="1">
        <v>24285.08309496798</v>
      </c>
      <c r="P28" s="1">
        <v>87803.294932862525</v>
      </c>
      <c r="R28" s="1">
        <v>9867.5281003803138</v>
      </c>
      <c r="T28" s="1">
        <v>7689.1067306790037</v>
      </c>
      <c r="W28">
        <f t="shared" si="3"/>
        <v>1.2573565454693385</v>
      </c>
      <c r="Y28">
        <f t="shared" si="0"/>
        <v>0.47747056694415718</v>
      </c>
      <c r="AA28">
        <f t="shared" si="1"/>
        <v>1.6879925248853107</v>
      </c>
      <c r="AC28">
        <f t="shared" si="2"/>
        <v>1.5202668300765598</v>
      </c>
    </row>
    <row r="29" spans="1:29" x14ac:dyDescent="0.25">
      <c r="A29" t="s">
        <v>39</v>
      </c>
      <c r="E29" s="1">
        <v>166388.87472534383</v>
      </c>
      <c r="G29" s="1">
        <v>182669.95782985433</v>
      </c>
      <c r="I29" s="1">
        <v>42170.641780748454</v>
      </c>
      <c r="K29" s="1">
        <v>27567.968193495559</v>
      </c>
      <c r="N29" s="1">
        <v>62322.813261539741</v>
      </c>
      <c r="P29" s="1">
        <v>32929.623472381958</v>
      </c>
      <c r="R29" s="1">
        <v>22035.844833130664</v>
      </c>
      <c r="T29" s="1">
        <v>22990.190971302221</v>
      </c>
      <c r="W29">
        <f t="shared" si="3"/>
        <v>2.6697908200499141</v>
      </c>
      <c r="Y29">
        <f t="shared" si="0"/>
        <v>5.5472835267326834</v>
      </c>
      <c r="AA29">
        <f t="shared" si="1"/>
        <v>1.9137292942517607</v>
      </c>
      <c r="AC29">
        <f t="shared" si="2"/>
        <v>1.1991187123198586</v>
      </c>
    </row>
    <row r="30" spans="1:29" x14ac:dyDescent="0.25">
      <c r="A30" t="s">
        <v>40</v>
      </c>
      <c r="E30" s="1">
        <v>155178.55301805574</v>
      </c>
      <c r="G30" s="1">
        <v>458881.86675372202</v>
      </c>
      <c r="I30" s="1">
        <v>78987.609110038713</v>
      </c>
      <c r="K30" s="1">
        <v>63692.248519107634</v>
      </c>
      <c r="N30" s="1">
        <v>126666.54596037534</v>
      </c>
      <c r="P30" s="1">
        <v>286414.89614790533</v>
      </c>
      <c r="R30" s="1">
        <v>38898.434728496934</v>
      </c>
      <c r="T30" s="1">
        <v>43185.912896107802</v>
      </c>
      <c r="W30">
        <f t="shared" si="3"/>
        <v>1.2250950070636624</v>
      </c>
      <c r="Y30">
        <f t="shared" si="0"/>
        <v>1.6021578239308976</v>
      </c>
      <c r="AA30">
        <f t="shared" si="1"/>
        <v>2.0306115056134253</v>
      </c>
      <c r="AC30">
        <f t="shared" si="2"/>
        <v>1.4748385352494886</v>
      </c>
    </row>
    <row r="31" spans="1:29" x14ac:dyDescent="0.25">
      <c r="A31" t="s">
        <v>41</v>
      </c>
      <c r="E31" s="1">
        <v>345531.47979879234</v>
      </c>
      <c r="G31" s="1">
        <v>1302253.1308412587</v>
      </c>
      <c r="I31" s="1">
        <v>174822.68792769627</v>
      </c>
      <c r="K31" s="1">
        <v>155073.47673878231</v>
      </c>
      <c r="N31" s="1">
        <v>264674.05873298261</v>
      </c>
      <c r="P31" s="1">
        <v>766121.91775470774</v>
      </c>
      <c r="R31" s="1">
        <v>83761.218323453155</v>
      </c>
      <c r="T31" s="1">
        <v>91116.15686594283</v>
      </c>
      <c r="W31">
        <f t="shared" si="3"/>
        <v>1.3054980962353513</v>
      </c>
      <c r="Y31">
        <f t="shared" si="0"/>
        <v>1.6997988187804414</v>
      </c>
      <c r="AA31">
        <f t="shared" si="1"/>
        <v>2.0871555049808284</v>
      </c>
      <c r="AC31">
        <f t="shared" si="2"/>
        <v>1.7019317108264176</v>
      </c>
    </row>
    <row r="32" spans="1:29" x14ac:dyDescent="0.25">
      <c r="A32" t="s">
        <v>42</v>
      </c>
      <c r="E32" s="1">
        <v>229696.06932242954</v>
      </c>
      <c r="G32" s="1">
        <v>641344.97681281553</v>
      </c>
      <c r="I32" s="1">
        <v>74027.116446082757</v>
      </c>
      <c r="K32" s="1">
        <v>67569.862825007949</v>
      </c>
      <c r="N32" s="1">
        <v>740825.00200730306</v>
      </c>
      <c r="P32" s="1">
        <v>1762403.157466209</v>
      </c>
      <c r="R32" s="1">
        <v>186008.69085498483</v>
      </c>
      <c r="T32" s="1">
        <v>236866.79677093273</v>
      </c>
      <c r="W32">
        <f t="shared" si="3"/>
        <v>0.31005442405433986</v>
      </c>
      <c r="Y32">
        <f t="shared" si="0"/>
        <v>0.36390366988156747</v>
      </c>
      <c r="AA32">
        <f t="shared" si="1"/>
        <v>0.39797665424028711</v>
      </c>
      <c r="AC32">
        <f t="shared" si="2"/>
        <v>0.28526523660617947</v>
      </c>
    </row>
    <row r="33" spans="1:29" x14ac:dyDescent="0.25">
      <c r="A33" t="s">
        <v>43</v>
      </c>
      <c r="E33" s="1">
        <v>847894.54264699214</v>
      </c>
      <c r="G33" s="1">
        <v>2099638.9844467961</v>
      </c>
      <c r="I33" s="1">
        <v>173751.47702287123</v>
      </c>
      <c r="K33" s="1">
        <v>147610.37398737622</v>
      </c>
      <c r="N33" s="1">
        <v>238636.80974696574</v>
      </c>
      <c r="P33" s="1">
        <v>552595.71676766954</v>
      </c>
      <c r="R33" s="1">
        <v>92771.193090238405</v>
      </c>
      <c r="T33" s="1">
        <v>103333.27567361193</v>
      </c>
      <c r="W33">
        <f t="shared" si="3"/>
        <v>3.5530752508217063</v>
      </c>
      <c r="Y33">
        <f t="shared" si="0"/>
        <v>3.7995933025473621</v>
      </c>
      <c r="AA33">
        <f t="shared" si="1"/>
        <v>1.8729033359942178</v>
      </c>
      <c r="AC33">
        <f t="shared" si="2"/>
        <v>1.428488287293028</v>
      </c>
    </row>
    <row r="34" spans="1:29" x14ac:dyDescent="0.25">
      <c r="A34" t="s">
        <v>44</v>
      </c>
      <c r="E34" s="1">
        <v>35264.10027537556</v>
      </c>
      <c r="G34" s="1">
        <v>126726.67179506175</v>
      </c>
      <c r="I34" s="1">
        <v>14960.394070671988</v>
      </c>
      <c r="K34" s="1">
        <v>13514.678778605459</v>
      </c>
      <c r="N34" s="1">
        <v>677848.9900243415</v>
      </c>
      <c r="P34" s="1">
        <v>2421908.5785992751</v>
      </c>
      <c r="R34" s="1">
        <v>268186.22902819194</v>
      </c>
      <c r="T34" s="1">
        <v>326234.10934963869</v>
      </c>
      <c r="W34">
        <f t="shared" si="3"/>
        <v>5.2023534436643815E-2</v>
      </c>
      <c r="Y34">
        <f t="shared" si="0"/>
        <v>5.2325126107094784E-2</v>
      </c>
      <c r="AA34">
        <f t="shared" si="1"/>
        <v>5.5783602778125267E-2</v>
      </c>
      <c r="AC34">
        <f t="shared" si="2"/>
        <v>4.1426320520400323E-2</v>
      </c>
    </row>
    <row r="35" spans="1:29" x14ac:dyDescent="0.25">
      <c r="A35" t="s">
        <v>45</v>
      </c>
      <c r="E35" s="1">
        <v>32670.764718950155</v>
      </c>
      <c r="G35" s="1">
        <v>27511.294220565345</v>
      </c>
      <c r="I35" s="1">
        <v>7415.3742683986347</v>
      </c>
      <c r="K35" s="1">
        <v>6038.9721764276937</v>
      </c>
      <c r="N35" s="1">
        <v>435728.23467658786</v>
      </c>
      <c r="P35" s="1">
        <v>420380.49716345087</v>
      </c>
      <c r="R35" s="1">
        <v>154952.63240420609</v>
      </c>
      <c r="T35" s="1">
        <v>206986.72233504298</v>
      </c>
      <c r="W35">
        <f t="shared" si="3"/>
        <v>7.4979682561079605E-2</v>
      </c>
      <c r="Y35">
        <f t="shared" si="0"/>
        <v>6.5443792959473335E-2</v>
      </c>
      <c r="AA35">
        <f t="shared" si="1"/>
        <v>4.785574890431709E-2</v>
      </c>
      <c r="AC35">
        <f t="shared" si="2"/>
        <v>2.9175650052821248E-2</v>
      </c>
    </row>
    <row r="36" spans="1:29" x14ac:dyDescent="0.25">
      <c r="A36" t="s">
        <v>46</v>
      </c>
      <c r="E36" s="1">
        <v>31171.514763801479</v>
      </c>
      <c r="G36" s="1">
        <v>57355.3454407471</v>
      </c>
      <c r="I36" s="1">
        <v>4519.9954096712718</v>
      </c>
      <c r="K36" s="1">
        <v>4215.8788869094797</v>
      </c>
      <c r="N36" s="1">
        <v>693629.57687745441</v>
      </c>
      <c r="P36" s="1">
        <v>1421512.7385379926</v>
      </c>
      <c r="R36" s="1">
        <v>135205.52705071867</v>
      </c>
      <c r="T36" s="1">
        <v>160429.31665705401</v>
      </c>
      <c r="W36">
        <f t="shared" si="3"/>
        <v>4.493971393798947E-2</v>
      </c>
      <c r="Y36">
        <f t="shared" si="0"/>
        <v>4.0348105145885875E-2</v>
      </c>
      <c r="AA36">
        <f t="shared" si="1"/>
        <v>3.3430552051142988E-2</v>
      </c>
      <c r="AC36">
        <f t="shared" si="2"/>
        <v>2.6278731186779692E-2</v>
      </c>
    </row>
    <row r="37" spans="1:29" x14ac:dyDescent="0.25">
      <c r="A37" t="s">
        <v>47</v>
      </c>
      <c r="E37" s="1">
        <v>146898.79279337334</v>
      </c>
      <c r="G37" s="1">
        <v>466845.82759872347</v>
      </c>
      <c r="I37" s="1">
        <v>58081.523578097331</v>
      </c>
      <c r="K37" s="1">
        <v>59820.276521978143</v>
      </c>
      <c r="N37" s="1">
        <v>335263.1390510351</v>
      </c>
      <c r="P37" s="1">
        <v>710938.55370448076</v>
      </c>
      <c r="R37" s="1">
        <v>91775.75775857277</v>
      </c>
      <c r="T37" s="1">
        <v>109857.21061191338</v>
      </c>
      <c r="W37">
        <f t="shared" si="3"/>
        <v>0.43815968915989845</v>
      </c>
      <c r="Y37">
        <f t="shared" si="0"/>
        <v>0.65666128973613025</v>
      </c>
      <c r="AA37">
        <f t="shared" si="1"/>
        <v>0.63286345976992964</v>
      </c>
      <c r="AC37">
        <f t="shared" si="2"/>
        <v>0.54452753887318328</v>
      </c>
    </row>
    <row r="38" spans="1:29" x14ac:dyDescent="0.25">
      <c r="A38" t="s">
        <v>48</v>
      </c>
      <c r="E38" s="1">
        <v>601.46740594328901</v>
      </c>
      <c r="G38" s="1">
        <v>3569.420931151315</v>
      </c>
      <c r="I38" s="1">
        <v>347.01428662009022</v>
      </c>
      <c r="K38" s="1">
        <v>351.81362938227068</v>
      </c>
      <c r="N38" s="1">
        <v>30975.047262799097</v>
      </c>
      <c r="P38" s="1">
        <v>17971.316529795076</v>
      </c>
      <c r="R38" s="1">
        <v>797.27792912513712</v>
      </c>
      <c r="T38" s="1">
        <v>5204.1318287203885</v>
      </c>
      <c r="W38">
        <f t="shared" si="3"/>
        <v>1.94178043003553E-2</v>
      </c>
      <c r="Y38">
        <f t="shared" si="0"/>
        <v>0.19861766527975214</v>
      </c>
      <c r="AA38">
        <f t="shared" si="1"/>
        <v>0.43524883098278322</v>
      </c>
      <c r="AC38">
        <f t="shared" si="2"/>
        <v>6.7602751229454527E-2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C38"/>
  <sheetViews>
    <sheetView workbookViewId="0">
      <selection activeCell="F4" sqref="F4"/>
    </sheetView>
  </sheetViews>
  <sheetFormatPr defaultRowHeight="15" x14ac:dyDescent="0.25"/>
  <sheetData>
    <row r="2" spans="1:29" x14ac:dyDescent="0.25">
      <c r="E2" t="s">
        <v>4</v>
      </c>
      <c r="N2" t="s">
        <v>5</v>
      </c>
      <c r="W2" t="s">
        <v>6</v>
      </c>
    </row>
    <row r="3" spans="1:29" x14ac:dyDescent="0.25">
      <c r="E3" t="s">
        <v>2</v>
      </c>
      <c r="G3" t="s">
        <v>1</v>
      </c>
      <c r="I3" t="s">
        <v>0</v>
      </c>
      <c r="K3" t="s">
        <v>3</v>
      </c>
      <c r="N3" t="s">
        <v>2</v>
      </c>
      <c r="P3" t="s">
        <v>1</v>
      </c>
      <c r="R3" t="s">
        <v>0</v>
      </c>
      <c r="T3" t="s">
        <v>3</v>
      </c>
      <c r="W3" t="s">
        <v>2</v>
      </c>
      <c r="Y3" t="s">
        <v>1</v>
      </c>
      <c r="AA3" t="s">
        <v>0</v>
      </c>
      <c r="AC3" t="s">
        <v>3</v>
      </c>
    </row>
    <row r="4" spans="1:29" x14ac:dyDescent="0.25">
      <c r="A4" t="s">
        <v>15</v>
      </c>
      <c r="E4" s="1">
        <v>168223.24926362099</v>
      </c>
      <c r="G4" s="1">
        <v>338759.32222966495</v>
      </c>
      <c r="I4" s="1">
        <v>341392.79269110644</v>
      </c>
      <c r="K4" s="1">
        <v>217045.3458694327</v>
      </c>
      <c r="N4" s="1">
        <v>129149.78576621838</v>
      </c>
      <c r="P4" s="1">
        <v>115370.48479538092</v>
      </c>
      <c r="R4" s="1">
        <v>286405.38145052851</v>
      </c>
      <c r="T4" s="1">
        <v>239507.84447633938</v>
      </c>
      <c r="W4">
        <f>E4/N4</f>
        <v>1.3025437732287979</v>
      </c>
      <c r="Y4">
        <f t="shared" ref="Y4:Y38" si="0">G4/P4</f>
        <v>2.9362737170644864</v>
      </c>
      <c r="AA4">
        <f t="shared" ref="AA4:AA38" si="1">I4/R4</f>
        <v>1.1919915434622377</v>
      </c>
      <c r="AC4">
        <f t="shared" ref="AC4:AC38" si="2">K4/T4</f>
        <v>0.9062139335936209</v>
      </c>
    </row>
    <row r="5" spans="1:29" x14ac:dyDescent="0.25">
      <c r="A5" t="s">
        <v>16</v>
      </c>
      <c r="E5" s="1">
        <v>43659.708594357558</v>
      </c>
      <c r="G5" s="1">
        <v>256106.9773564311</v>
      </c>
      <c r="I5" s="1">
        <v>147725.37800622673</v>
      </c>
      <c r="K5" s="1">
        <v>306894.79959092324</v>
      </c>
      <c r="N5" s="1">
        <v>6768.3785612572674</v>
      </c>
      <c r="P5" s="1">
        <v>45408.490972697233</v>
      </c>
      <c r="R5" s="1">
        <v>6815.7016719192352</v>
      </c>
      <c r="T5" s="1">
        <v>60537.880555805663</v>
      </c>
      <c r="W5">
        <f t="shared" ref="W5:W38" si="3">E5/N5</f>
        <v>6.4505417655373432</v>
      </c>
      <c r="Y5">
        <f t="shared" si="0"/>
        <v>5.6400680108577177</v>
      </c>
      <c r="AA5">
        <f t="shared" si="1"/>
        <v>21.674272894727316</v>
      </c>
      <c r="AC5">
        <f t="shared" si="2"/>
        <v>5.0694671959653137</v>
      </c>
    </row>
    <row r="6" spans="1:29" x14ac:dyDescent="0.25">
      <c r="A6" t="s">
        <v>17</v>
      </c>
      <c r="E6" s="1">
        <v>175340.45800281555</v>
      </c>
      <c r="G6" s="1">
        <v>368592.5326681544</v>
      </c>
      <c r="I6" s="1">
        <v>155333.64252262039</v>
      </c>
      <c r="K6" s="1">
        <v>104946.06070516413</v>
      </c>
      <c r="N6" s="1">
        <v>393281.04339691676</v>
      </c>
      <c r="P6" s="1">
        <v>662049.95487698645</v>
      </c>
      <c r="R6" s="1">
        <v>257219.28447595364</v>
      </c>
      <c r="T6" s="1">
        <v>248251.98956830933</v>
      </c>
      <c r="W6">
        <f t="shared" si="3"/>
        <v>0.445840095643395</v>
      </c>
      <c r="Y6">
        <f t="shared" si="0"/>
        <v>0.55674429089968214</v>
      </c>
      <c r="AA6">
        <f t="shared" si="1"/>
        <v>0.60389578813691891</v>
      </c>
      <c r="AC6">
        <f t="shared" si="2"/>
        <v>0.422740058952426</v>
      </c>
    </row>
    <row r="7" spans="1:29" x14ac:dyDescent="0.25">
      <c r="A7" t="s">
        <v>18</v>
      </c>
      <c r="E7" s="1">
        <v>62812.808112115061</v>
      </c>
      <c r="G7" s="1">
        <v>112639.87997781512</v>
      </c>
      <c r="I7" s="1">
        <v>130636.38621368684</v>
      </c>
      <c r="K7" s="1">
        <v>10502.095314626884</v>
      </c>
      <c r="N7" s="1">
        <v>81890.821522133338</v>
      </c>
      <c r="P7" s="1">
        <v>86711.463284682395</v>
      </c>
      <c r="R7" s="1">
        <v>83591.321996026119</v>
      </c>
      <c r="T7" s="1">
        <v>14574.780181440447</v>
      </c>
      <c r="W7">
        <f t="shared" si="3"/>
        <v>0.76703111465474927</v>
      </c>
      <c r="Y7">
        <f t="shared" si="0"/>
        <v>1.2990194803656714</v>
      </c>
      <c r="AA7">
        <f t="shared" si="1"/>
        <v>1.5627984232609362</v>
      </c>
      <c r="AC7">
        <f t="shared" si="2"/>
        <v>0.72056629217641799</v>
      </c>
    </row>
    <row r="8" spans="1:29" x14ac:dyDescent="0.25">
      <c r="A8" t="s">
        <v>19</v>
      </c>
      <c r="E8" s="1">
        <v>14224.783432534981</v>
      </c>
      <c r="G8" s="1">
        <v>7091.0832718288784</v>
      </c>
      <c r="I8" s="1">
        <v>21784.749890372106</v>
      </c>
      <c r="K8" s="1">
        <v>1225.6733840022998</v>
      </c>
      <c r="N8" s="1">
        <v>20648.95601516958</v>
      </c>
      <c r="P8" s="1">
        <v>12222.68616850282</v>
      </c>
      <c r="R8" s="1">
        <v>20678.400115017823</v>
      </c>
      <c r="T8" s="1">
        <v>3214.5249430921085</v>
      </c>
      <c r="W8">
        <f t="shared" si="3"/>
        <v>0.68888632539508854</v>
      </c>
      <c r="Y8">
        <f t="shared" si="0"/>
        <v>0.58015751808323479</v>
      </c>
      <c r="AA8">
        <f t="shared" si="1"/>
        <v>1.0535026776346585</v>
      </c>
      <c r="AC8">
        <f t="shared" si="2"/>
        <v>0.38129223001869222</v>
      </c>
    </row>
    <row r="9" spans="1:29" x14ac:dyDescent="0.25">
      <c r="A9" t="s">
        <v>20</v>
      </c>
      <c r="E9" s="1">
        <v>59274.645746356779</v>
      </c>
      <c r="G9" s="1">
        <v>137544.46348960209</v>
      </c>
      <c r="I9" s="1">
        <v>58853.589767428464</v>
      </c>
      <c r="K9" s="1">
        <v>27744.43445372034</v>
      </c>
      <c r="N9" s="1">
        <v>15806.879480140356</v>
      </c>
      <c r="P9" s="1">
        <v>17677.664153460912</v>
      </c>
      <c r="R9" s="1">
        <v>3077.2704850488449</v>
      </c>
      <c r="T9" s="1">
        <v>2344.9428199841764</v>
      </c>
      <c r="W9">
        <f t="shared" si="3"/>
        <v>3.7499271010972781</v>
      </c>
      <c r="Y9">
        <f t="shared" si="0"/>
        <v>7.7806921941479352</v>
      </c>
      <c r="AA9">
        <f t="shared" si="1"/>
        <v>19.125257286732886</v>
      </c>
      <c r="AC9">
        <f t="shared" si="2"/>
        <v>11.831603831562749</v>
      </c>
    </row>
    <row r="10" spans="1:29" x14ac:dyDescent="0.25">
      <c r="A10" t="s">
        <v>21</v>
      </c>
      <c r="E10" s="1">
        <v>171454.9158156738</v>
      </c>
      <c r="G10" s="1">
        <v>448737.09467007889</v>
      </c>
      <c r="I10" s="1">
        <v>95838.114692628791</v>
      </c>
      <c r="K10" s="1">
        <v>89405.456879073783</v>
      </c>
      <c r="N10" s="1">
        <v>95458.291035649163</v>
      </c>
      <c r="P10" s="1">
        <v>130220.57647120327</v>
      </c>
      <c r="R10" s="1">
        <v>14680.843545314949</v>
      </c>
      <c r="T10" s="1">
        <v>15905.487623096586</v>
      </c>
      <c r="W10">
        <f t="shared" si="3"/>
        <v>1.7961238773030568</v>
      </c>
      <c r="Y10">
        <f t="shared" si="0"/>
        <v>3.4459768711691408</v>
      </c>
      <c r="AA10">
        <f t="shared" si="1"/>
        <v>6.5281068078144129</v>
      </c>
      <c r="AC10">
        <f t="shared" si="2"/>
        <v>5.6210446983874194</v>
      </c>
    </row>
    <row r="11" spans="1:29" x14ac:dyDescent="0.25">
      <c r="A11" t="s">
        <v>22</v>
      </c>
      <c r="E11" s="1">
        <v>76824.188542201679</v>
      </c>
      <c r="G11" s="1">
        <v>268265.46658933448</v>
      </c>
      <c r="I11" s="1">
        <v>138853.01500610926</v>
      </c>
      <c r="K11" s="1">
        <v>55351.392830817633</v>
      </c>
      <c r="N11" s="1">
        <v>72343.856461492323</v>
      </c>
      <c r="P11" s="1">
        <v>116846.95586164045</v>
      </c>
      <c r="R11" s="1">
        <v>23433.90082335817</v>
      </c>
      <c r="T11" s="1">
        <v>18189.129348932445</v>
      </c>
      <c r="W11">
        <f t="shared" si="3"/>
        <v>1.0619310650531075</v>
      </c>
      <c r="Y11">
        <f t="shared" si="0"/>
        <v>2.2958703939791985</v>
      </c>
      <c r="AA11">
        <f t="shared" si="1"/>
        <v>5.9253052256543208</v>
      </c>
      <c r="AC11">
        <f t="shared" si="2"/>
        <v>3.0431029308209472</v>
      </c>
    </row>
    <row r="12" spans="1:29" x14ac:dyDescent="0.25">
      <c r="A12" t="s">
        <v>23</v>
      </c>
      <c r="E12" s="1">
        <v>193888.74836809598</v>
      </c>
      <c r="G12" s="1">
        <v>522586.77716345218</v>
      </c>
      <c r="I12" s="1">
        <v>218948.42530465013</v>
      </c>
      <c r="K12" s="1">
        <v>30641.888141706921</v>
      </c>
      <c r="N12" s="1">
        <v>113692.80436746054</v>
      </c>
      <c r="P12" s="1">
        <v>169905.18878114322</v>
      </c>
      <c r="R12" s="1">
        <v>37877.860387470137</v>
      </c>
      <c r="T12" s="1">
        <v>11510.193950441821</v>
      </c>
      <c r="W12">
        <f t="shared" si="3"/>
        <v>1.705373963170425</v>
      </c>
      <c r="Y12">
        <f t="shared" si="0"/>
        <v>3.0757552545178717</v>
      </c>
      <c r="AA12">
        <f t="shared" si="1"/>
        <v>5.780379965101659</v>
      </c>
      <c r="AC12">
        <f t="shared" si="2"/>
        <v>2.6621521994884132</v>
      </c>
    </row>
    <row r="13" spans="1:29" x14ac:dyDescent="0.25">
      <c r="A13" t="s">
        <v>24</v>
      </c>
      <c r="E13" s="1">
        <v>113565.67435957454</v>
      </c>
      <c r="G13" s="1">
        <v>272839.45091685193</v>
      </c>
      <c r="I13" s="1">
        <v>95400.454170012395</v>
      </c>
      <c r="K13" s="1">
        <v>51731.230137373357</v>
      </c>
      <c r="N13" s="1">
        <v>28145.276012502276</v>
      </c>
      <c r="P13" s="1">
        <v>32638.486645874131</v>
      </c>
      <c r="R13" s="1">
        <v>11457.902008631778</v>
      </c>
      <c r="T13" s="1">
        <v>10246.409750494764</v>
      </c>
      <c r="W13">
        <f t="shared" si="3"/>
        <v>4.0349817251437887</v>
      </c>
      <c r="Y13">
        <f t="shared" si="0"/>
        <v>8.3594393905926356</v>
      </c>
      <c r="AA13">
        <f t="shared" si="1"/>
        <v>8.3261712395639922</v>
      </c>
      <c r="AC13">
        <f t="shared" si="2"/>
        <v>5.0487176871757873</v>
      </c>
    </row>
    <row r="14" spans="1:29" x14ac:dyDescent="0.25">
      <c r="A14" t="s">
        <v>9</v>
      </c>
      <c r="E14" s="1">
        <v>118731.17357188897</v>
      </c>
      <c r="G14" s="1">
        <v>175062.96734079963</v>
      </c>
      <c r="I14" s="1">
        <v>144513.91053192187</v>
      </c>
      <c r="K14" s="1">
        <v>41975.470301524962</v>
      </c>
      <c r="N14" s="1">
        <v>21076.499692972979</v>
      </c>
      <c r="P14" s="1">
        <v>12812.875343101134</v>
      </c>
      <c r="R14" s="1">
        <v>14337.760407059126</v>
      </c>
      <c r="T14" s="1">
        <v>7351.0256333933721</v>
      </c>
      <c r="W14">
        <f t="shared" si="3"/>
        <v>5.6333440230340805</v>
      </c>
      <c r="Y14">
        <f t="shared" si="0"/>
        <v>13.663050849476905</v>
      </c>
      <c r="AA14">
        <f t="shared" si="1"/>
        <v>10.079252716538013</v>
      </c>
      <c r="AC14">
        <f t="shared" si="2"/>
        <v>5.7101515346163056</v>
      </c>
    </row>
    <row r="15" spans="1:29" x14ac:dyDescent="0.25">
      <c r="A15" t="s">
        <v>25</v>
      </c>
      <c r="E15" s="1">
        <v>356772.31237392931</v>
      </c>
      <c r="G15" s="1">
        <v>757150.58457421116</v>
      </c>
      <c r="I15" s="1">
        <v>309701.43654822221</v>
      </c>
      <c r="K15" s="1">
        <v>130045.21018279024</v>
      </c>
      <c r="N15" s="1">
        <v>73492.429736094346</v>
      </c>
      <c r="P15" s="1">
        <v>83807.908416210848</v>
      </c>
      <c r="R15" s="1">
        <v>21520.708806454444</v>
      </c>
      <c r="T15" s="1">
        <v>17623.865526738839</v>
      </c>
      <c r="W15">
        <f t="shared" si="3"/>
        <v>4.8545450688604417</v>
      </c>
      <c r="Y15">
        <f t="shared" si="0"/>
        <v>9.034357244832</v>
      </c>
      <c r="AA15">
        <f t="shared" si="1"/>
        <v>14.390856701491971</v>
      </c>
      <c r="AC15">
        <f t="shared" si="2"/>
        <v>7.3789266029910587</v>
      </c>
    </row>
    <row r="16" spans="1:29" x14ac:dyDescent="0.25">
      <c r="A16" t="s">
        <v>26</v>
      </c>
      <c r="E16" s="1">
        <v>127373.43843884868</v>
      </c>
      <c r="G16" s="1">
        <v>178329.72286755141</v>
      </c>
      <c r="I16" s="1">
        <v>112561.01446202521</v>
      </c>
      <c r="K16" s="1">
        <v>25909.678143579113</v>
      </c>
      <c r="N16" s="1">
        <v>141054.59942592308</v>
      </c>
      <c r="P16" s="1">
        <v>257719.9076961898</v>
      </c>
      <c r="R16" s="1">
        <v>71842.743479319193</v>
      </c>
      <c r="T16" s="1">
        <v>22841.607135507125</v>
      </c>
      <c r="W16">
        <f t="shared" si="3"/>
        <v>0.90300804764427933</v>
      </c>
      <c r="Y16">
        <f t="shared" si="0"/>
        <v>0.69195167909874233</v>
      </c>
      <c r="AA16">
        <f t="shared" si="1"/>
        <v>1.5667694329410913</v>
      </c>
      <c r="AC16">
        <f t="shared" si="2"/>
        <v>1.1343194018647966</v>
      </c>
    </row>
    <row r="17" spans="1:29" x14ac:dyDescent="0.25">
      <c r="A17" t="s">
        <v>27</v>
      </c>
      <c r="E17" s="1">
        <v>192005.57795424838</v>
      </c>
      <c r="G17" s="1">
        <v>440918.82639352599</v>
      </c>
      <c r="I17" s="1">
        <v>164835.33807716405</v>
      </c>
      <c r="K17" s="1">
        <v>20254.06151143352</v>
      </c>
      <c r="N17" s="1">
        <v>116999.16592346944</v>
      </c>
      <c r="P17" s="1">
        <v>302964.18581902375</v>
      </c>
      <c r="R17" s="1">
        <v>71688.797066602507</v>
      </c>
      <c r="T17" s="1">
        <v>12361.03883538433</v>
      </c>
      <c r="W17">
        <f t="shared" si="3"/>
        <v>1.6410850149123417</v>
      </c>
      <c r="Y17">
        <f t="shared" si="0"/>
        <v>1.4553496651809192</v>
      </c>
      <c r="AA17">
        <f t="shared" si="1"/>
        <v>2.2993179523437073</v>
      </c>
      <c r="AC17">
        <f t="shared" si="2"/>
        <v>1.6385403994893104</v>
      </c>
    </row>
    <row r="18" spans="1:29" x14ac:dyDescent="0.25">
      <c r="A18" t="s">
        <v>28</v>
      </c>
      <c r="E18" s="1">
        <v>191815.74222627649</v>
      </c>
      <c r="G18" s="1">
        <v>496798.50849218457</v>
      </c>
      <c r="I18" s="1">
        <v>114213.51988251816</v>
      </c>
      <c r="K18" s="1">
        <v>49370.428904082757</v>
      </c>
      <c r="N18" s="1">
        <v>238944.61463067803</v>
      </c>
      <c r="P18" s="1">
        <v>514557.55061128689</v>
      </c>
      <c r="R18" s="1">
        <v>93721.44338280955</v>
      </c>
      <c r="T18" s="1">
        <v>82136.106694952046</v>
      </c>
      <c r="W18">
        <f t="shared" si="3"/>
        <v>0.80276235780728633</v>
      </c>
      <c r="Y18">
        <f t="shared" si="0"/>
        <v>0.96548677189168663</v>
      </c>
      <c r="AA18">
        <f t="shared" si="1"/>
        <v>1.2186487505960379</v>
      </c>
      <c r="AC18">
        <f t="shared" si="2"/>
        <v>0.60108070482864739</v>
      </c>
    </row>
    <row r="19" spans="1:29" x14ac:dyDescent="0.25">
      <c r="A19" t="s">
        <v>29</v>
      </c>
      <c r="E19" s="1">
        <v>39148.647883801365</v>
      </c>
      <c r="G19" s="1">
        <v>73704.137319438218</v>
      </c>
      <c r="I19" s="1">
        <v>20767.584348012082</v>
      </c>
      <c r="K19" s="1">
        <v>7406.2815689080635</v>
      </c>
      <c r="N19" s="1">
        <v>85711.914712082798</v>
      </c>
      <c r="P19" s="1">
        <v>118079.24573410756</v>
      </c>
      <c r="R19" s="1">
        <v>25188.365670286217</v>
      </c>
      <c r="T19" s="1">
        <v>11396.631681058232</v>
      </c>
      <c r="W19">
        <f t="shared" si="3"/>
        <v>0.45674685970213874</v>
      </c>
      <c r="Y19">
        <f t="shared" si="0"/>
        <v>0.62419214199086426</v>
      </c>
      <c r="AA19">
        <f t="shared" si="1"/>
        <v>0.82449114086472208</v>
      </c>
      <c r="AC19">
        <f t="shared" si="2"/>
        <v>0.64986583546590093</v>
      </c>
    </row>
    <row r="20" spans="1:29" x14ac:dyDescent="0.25">
      <c r="A20" t="s">
        <v>30</v>
      </c>
      <c r="E20" s="1">
        <v>177961.22689982128</v>
      </c>
      <c r="G20" s="1">
        <v>368422.07054035238</v>
      </c>
      <c r="I20" s="1">
        <v>178587.74158341938</v>
      </c>
      <c r="K20" s="1">
        <v>84708.839833586113</v>
      </c>
      <c r="N20" s="1">
        <v>147671.05426775999</v>
      </c>
      <c r="P20" s="1">
        <v>223901.15938002136</v>
      </c>
      <c r="R20" s="1">
        <v>42300.900760619035</v>
      </c>
      <c r="T20" s="1">
        <v>31107.378209994764</v>
      </c>
      <c r="W20">
        <f t="shared" si="3"/>
        <v>1.2051192278829308</v>
      </c>
      <c r="Y20">
        <f t="shared" si="0"/>
        <v>1.6454674534089375</v>
      </c>
      <c r="AA20">
        <f t="shared" si="1"/>
        <v>4.2218425227880632</v>
      </c>
      <c r="AC20">
        <f t="shared" si="2"/>
        <v>2.7231108729815507</v>
      </c>
    </row>
    <row r="21" spans="1:29" x14ac:dyDescent="0.25">
      <c r="A21" t="s">
        <v>31</v>
      </c>
      <c r="E21" s="1">
        <v>265278.17140973912</v>
      </c>
      <c r="G21" s="1">
        <v>258391.49863741017</v>
      </c>
      <c r="I21" s="1">
        <v>77276.962367727174</v>
      </c>
      <c r="K21" s="1">
        <v>54019.483263641618</v>
      </c>
      <c r="N21" s="1">
        <v>822986.01950069028</v>
      </c>
      <c r="P21" s="1">
        <v>1638375.7811212144</v>
      </c>
      <c r="R21" s="1">
        <v>560303.44919552119</v>
      </c>
      <c r="T21" s="1">
        <v>447445.70214583341</v>
      </c>
      <c r="W21">
        <f t="shared" si="3"/>
        <v>0.32233618205408243</v>
      </c>
      <c r="Y21">
        <f t="shared" si="0"/>
        <v>0.15771198623345203</v>
      </c>
      <c r="AA21">
        <f t="shared" si="1"/>
        <v>0.13791984054119383</v>
      </c>
      <c r="AC21">
        <f t="shared" si="2"/>
        <v>0.1207285778019058</v>
      </c>
    </row>
    <row r="22" spans="1:29" x14ac:dyDescent="0.25">
      <c r="A22" t="s">
        <v>32</v>
      </c>
      <c r="E22" s="1">
        <v>90928.333629847417</v>
      </c>
      <c r="G22" s="1">
        <v>116134.51691061497</v>
      </c>
      <c r="I22" s="1">
        <v>29527.433684079417</v>
      </c>
      <c r="K22" s="1">
        <v>12601.786587552187</v>
      </c>
      <c r="N22" s="1">
        <v>167675.85647201451</v>
      </c>
      <c r="P22" s="1">
        <v>179015.77638443024</v>
      </c>
      <c r="R22" s="1">
        <v>18912.014474937347</v>
      </c>
      <c r="T22" s="1">
        <v>14354.379192481176</v>
      </c>
      <c r="W22">
        <f t="shared" si="3"/>
        <v>0.54228638244661997</v>
      </c>
      <c r="Y22">
        <f t="shared" si="0"/>
        <v>0.6487390064505828</v>
      </c>
      <c r="AA22">
        <f t="shared" si="1"/>
        <v>1.5613055776374261</v>
      </c>
      <c r="AC22">
        <f t="shared" si="2"/>
        <v>0.87790537079813269</v>
      </c>
    </row>
    <row r="23" spans="1:29" x14ac:dyDescent="0.25">
      <c r="A23" t="s">
        <v>33</v>
      </c>
      <c r="E23" s="1">
        <v>351645.25015935983</v>
      </c>
      <c r="G23" s="1">
        <v>722593.58457014873</v>
      </c>
      <c r="I23" s="1">
        <v>219165.28297215482</v>
      </c>
      <c r="K23" s="1">
        <v>181283.59874570055</v>
      </c>
      <c r="N23" s="1">
        <v>354125.30037317256</v>
      </c>
      <c r="P23" s="1">
        <v>685972.16092340194</v>
      </c>
      <c r="R23" s="1">
        <v>128412.16792765989</v>
      </c>
      <c r="T23" s="1">
        <v>175364.8952672382</v>
      </c>
      <c r="W23">
        <f t="shared" si="3"/>
        <v>0.99299668729910207</v>
      </c>
      <c r="Y23">
        <f t="shared" si="0"/>
        <v>1.0533861659887915</v>
      </c>
      <c r="AA23">
        <f t="shared" si="1"/>
        <v>1.7067329872946315</v>
      </c>
      <c r="AC23">
        <f t="shared" si="2"/>
        <v>1.0337507884314181</v>
      </c>
    </row>
    <row r="24" spans="1:29" x14ac:dyDescent="0.25">
      <c r="A24" t="s">
        <v>34</v>
      </c>
      <c r="E24" s="1">
        <v>240266.11115859624</v>
      </c>
      <c r="G24" s="1">
        <v>312222.25202162901</v>
      </c>
      <c r="I24" s="1">
        <v>118031.45294016463</v>
      </c>
      <c r="K24" s="1">
        <v>90577.184386586043</v>
      </c>
      <c r="N24" s="1">
        <v>363183.35163261188</v>
      </c>
      <c r="P24" s="1">
        <v>1183763.8857840351</v>
      </c>
      <c r="R24" s="1">
        <v>88015.695582668995</v>
      </c>
      <c r="T24" s="1">
        <v>116568.59359803578</v>
      </c>
      <c r="W24">
        <f t="shared" si="3"/>
        <v>0.66155596086255641</v>
      </c>
      <c r="Y24">
        <f t="shared" si="0"/>
        <v>0.26375382436577438</v>
      </c>
      <c r="AA24">
        <f t="shared" si="1"/>
        <v>1.3410273265329506</v>
      </c>
      <c r="AC24">
        <f t="shared" si="2"/>
        <v>0.77702905723409454</v>
      </c>
    </row>
    <row r="25" spans="1:29" x14ac:dyDescent="0.25">
      <c r="A25" t="s">
        <v>35</v>
      </c>
      <c r="E25" s="1">
        <v>66571.715222129162</v>
      </c>
      <c r="G25" s="1">
        <v>251230.23728964356</v>
      </c>
      <c r="I25" s="1">
        <v>55287.046057630767</v>
      </c>
      <c r="K25" s="1">
        <v>41888.877280328525</v>
      </c>
      <c r="N25" s="1">
        <v>400094.53076852666</v>
      </c>
      <c r="P25" s="1">
        <v>676654.39151812205</v>
      </c>
      <c r="R25" s="1">
        <v>105249.32860452842</v>
      </c>
      <c r="T25" s="1">
        <v>108043.30530316565</v>
      </c>
      <c r="W25">
        <f t="shared" si="3"/>
        <v>0.16638996562700828</v>
      </c>
      <c r="Y25">
        <f t="shared" si="0"/>
        <v>0.37128294804381706</v>
      </c>
      <c r="AA25">
        <f t="shared" si="1"/>
        <v>0.5252959500138038</v>
      </c>
      <c r="AC25">
        <f t="shared" si="2"/>
        <v>0.38770451498859493</v>
      </c>
    </row>
    <row r="26" spans="1:29" x14ac:dyDescent="0.25">
      <c r="A26" t="s">
        <v>36</v>
      </c>
      <c r="E26" s="1">
        <v>179433.2436415483</v>
      </c>
      <c r="G26" s="1">
        <v>322878.76507499849</v>
      </c>
      <c r="I26" s="1">
        <v>158763.78687487371</v>
      </c>
      <c r="K26" s="1">
        <v>111384.3966341792</v>
      </c>
      <c r="N26" s="1">
        <v>128320.32260143672</v>
      </c>
      <c r="P26" s="1">
        <v>247709.81594171436</v>
      </c>
      <c r="R26" s="1">
        <v>103866.64167923741</v>
      </c>
      <c r="T26" s="1">
        <v>141656.09311504135</v>
      </c>
      <c r="W26">
        <f t="shared" si="3"/>
        <v>1.3983228845119759</v>
      </c>
      <c r="Y26">
        <f t="shared" si="0"/>
        <v>1.3034556739203715</v>
      </c>
      <c r="AA26">
        <f t="shared" si="1"/>
        <v>1.5285349011780947</v>
      </c>
      <c r="AC26">
        <f t="shared" si="2"/>
        <v>0.78630148682501089</v>
      </c>
    </row>
    <row r="27" spans="1:29" x14ac:dyDescent="0.25">
      <c r="A27" t="s">
        <v>37</v>
      </c>
      <c r="E27" s="1">
        <v>10683.666044984708</v>
      </c>
      <c r="G27" s="1">
        <v>29366.997465725603</v>
      </c>
      <c r="I27" s="1">
        <v>48004.904417068559</v>
      </c>
      <c r="K27" s="1">
        <v>40690.103716215643</v>
      </c>
      <c r="N27" s="1">
        <v>6697.1319365438794</v>
      </c>
      <c r="P27" s="1">
        <v>11508.387157376559</v>
      </c>
      <c r="R27" s="1">
        <v>10810.278635570594</v>
      </c>
      <c r="T27" s="1">
        <v>15793.969994538536</v>
      </c>
      <c r="W27">
        <f t="shared" si="3"/>
        <v>1.5952599032262933</v>
      </c>
      <c r="Y27">
        <f t="shared" si="0"/>
        <v>2.5517908864320895</v>
      </c>
      <c r="AA27">
        <f t="shared" si="1"/>
        <v>4.4406722560426157</v>
      </c>
      <c r="AC27">
        <f t="shared" si="2"/>
        <v>2.5763062567730626</v>
      </c>
    </row>
    <row r="28" spans="1:29" x14ac:dyDescent="0.25">
      <c r="A28" t="s">
        <v>38</v>
      </c>
      <c r="E28" s="1">
        <v>30630.83179577515</v>
      </c>
      <c r="G28" s="1">
        <v>39329.896104841348</v>
      </c>
      <c r="I28" s="1">
        <v>17383.232500857142</v>
      </c>
      <c r="K28" s="1">
        <v>13533.166632738192</v>
      </c>
      <c r="N28" s="1">
        <v>27549.932710659574</v>
      </c>
      <c r="P28" s="1">
        <v>82548.316701990843</v>
      </c>
      <c r="R28" s="1">
        <v>10259.826423470331</v>
      </c>
      <c r="T28" s="1">
        <v>9749.3856557347353</v>
      </c>
      <c r="W28">
        <f t="shared" si="3"/>
        <v>1.1118296410184523</v>
      </c>
      <c r="Y28">
        <f t="shared" si="0"/>
        <v>0.47644697888664295</v>
      </c>
      <c r="AA28">
        <f t="shared" si="1"/>
        <v>1.6943008373992898</v>
      </c>
      <c r="AC28">
        <f t="shared" si="2"/>
        <v>1.3881045545447039</v>
      </c>
    </row>
    <row r="29" spans="1:29" x14ac:dyDescent="0.25">
      <c r="A29" t="s">
        <v>39</v>
      </c>
      <c r="E29" s="1">
        <v>180899.7947077541</v>
      </c>
      <c r="G29" s="1">
        <v>186168.36073978405</v>
      </c>
      <c r="I29" s="1">
        <v>43693.009060596029</v>
      </c>
      <c r="K29" s="1">
        <v>24122.276902685851</v>
      </c>
      <c r="N29" s="1">
        <v>67283.094023491081</v>
      </c>
      <c r="P29" s="1">
        <v>33208.367118348964</v>
      </c>
      <c r="R29" s="1">
        <v>22525.646596374492</v>
      </c>
      <c r="T29" s="1">
        <v>22643.67196018892</v>
      </c>
      <c r="W29">
        <f t="shared" si="3"/>
        <v>2.6886366825609285</v>
      </c>
      <c r="Y29">
        <f t="shared" si="0"/>
        <v>5.6060678947661513</v>
      </c>
      <c r="AA29">
        <f t="shared" si="1"/>
        <v>1.9397005486017183</v>
      </c>
      <c r="AC29">
        <f t="shared" si="2"/>
        <v>1.0652988148342966</v>
      </c>
    </row>
    <row r="30" spans="1:29" x14ac:dyDescent="0.25">
      <c r="A30" t="s">
        <v>40</v>
      </c>
      <c r="E30" s="1">
        <v>174684.42663666364</v>
      </c>
      <c r="G30" s="1">
        <v>455588.60450261843</v>
      </c>
      <c r="I30" s="1">
        <v>90972.533389574673</v>
      </c>
      <c r="K30" s="1">
        <v>65169.726725999783</v>
      </c>
      <c r="N30" s="1">
        <v>143027.05972016457</v>
      </c>
      <c r="P30" s="1">
        <v>300124.28758559778</v>
      </c>
      <c r="R30" s="1">
        <v>43780.534462602278</v>
      </c>
      <c r="T30" s="1">
        <v>46724.724953601653</v>
      </c>
      <c r="W30">
        <f t="shared" si="3"/>
        <v>1.2213383046427535</v>
      </c>
      <c r="Y30">
        <f t="shared" si="0"/>
        <v>1.517999786580688</v>
      </c>
      <c r="AA30">
        <f t="shared" si="1"/>
        <v>2.0779219465053407</v>
      </c>
      <c r="AC30">
        <f t="shared" si="2"/>
        <v>1.3947589159853651</v>
      </c>
    </row>
    <row r="31" spans="1:29" x14ac:dyDescent="0.25">
      <c r="A31" t="s">
        <v>41</v>
      </c>
      <c r="E31" s="1">
        <v>377653.59180656238</v>
      </c>
      <c r="G31" s="1">
        <v>1347827.1689443421</v>
      </c>
      <c r="I31" s="1">
        <v>180587.50357646824</v>
      </c>
      <c r="K31" s="1">
        <v>154286.6612868126</v>
      </c>
      <c r="N31" s="1">
        <v>276273.39593981835</v>
      </c>
      <c r="P31" s="1">
        <v>793836.47463568731</v>
      </c>
      <c r="R31" s="1">
        <v>84813.959448039226</v>
      </c>
      <c r="T31" s="1">
        <v>98156.390958667456</v>
      </c>
      <c r="W31">
        <f t="shared" si="3"/>
        <v>1.3669560564160439</v>
      </c>
      <c r="Y31">
        <f t="shared" si="0"/>
        <v>1.6978650036997807</v>
      </c>
      <c r="AA31">
        <f t="shared" si="1"/>
        <v>2.1292191138311862</v>
      </c>
      <c r="AC31">
        <f t="shared" si="2"/>
        <v>1.571845294839548</v>
      </c>
    </row>
    <row r="32" spans="1:29" x14ac:dyDescent="0.25">
      <c r="A32" t="s">
        <v>42</v>
      </c>
      <c r="E32" s="1">
        <v>256116.8516608557</v>
      </c>
      <c r="G32" s="1">
        <v>658605.99062598788</v>
      </c>
      <c r="I32" s="1">
        <v>81439.782399644871</v>
      </c>
      <c r="K32" s="1">
        <v>59424.792161501558</v>
      </c>
      <c r="N32" s="1">
        <v>823479.89519318007</v>
      </c>
      <c r="P32" s="1">
        <v>1820872.5167952008</v>
      </c>
      <c r="R32" s="1">
        <v>201490.24467525096</v>
      </c>
      <c r="T32" s="1">
        <v>228164.94461804631</v>
      </c>
      <c r="W32">
        <f t="shared" si="3"/>
        <v>0.31101773480550277</v>
      </c>
      <c r="Y32">
        <f t="shared" si="0"/>
        <v>0.36169802364042347</v>
      </c>
      <c r="AA32">
        <f t="shared" si="1"/>
        <v>0.40418722271593982</v>
      </c>
      <c r="AC32">
        <f t="shared" si="2"/>
        <v>0.26044663548548225</v>
      </c>
    </row>
    <row r="33" spans="1:29" x14ac:dyDescent="0.25">
      <c r="A33" t="s">
        <v>43</v>
      </c>
      <c r="E33" s="1">
        <v>920885.35055842856</v>
      </c>
      <c r="G33" s="1">
        <v>2106225.8758954634</v>
      </c>
      <c r="I33" s="1">
        <v>186703.66884797189</v>
      </c>
      <c r="K33" s="1">
        <v>139611.67659901315</v>
      </c>
      <c r="N33" s="1">
        <v>259848.25356408744</v>
      </c>
      <c r="P33" s="1">
        <v>549397.96780575474</v>
      </c>
      <c r="R33" s="1">
        <v>96253.201288994518</v>
      </c>
      <c r="T33" s="1">
        <v>105472.48397450203</v>
      </c>
      <c r="W33">
        <f t="shared" si="3"/>
        <v>3.5439351156974652</v>
      </c>
      <c r="Y33">
        <f t="shared" si="0"/>
        <v>3.833697973633825</v>
      </c>
      <c r="AA33">
        <f t="shared" si="1"/>
        <v>1.9397138624761707</v>
      </c>
      <c r="AC33">
        <f t="shared" si="2"/>
        <v>1.3236786632688415</v>
      </c>
    </row>
    <row r="34" spans="1:29" x14ac:dyDescent="0.25">
      <c r="A34" t="s">
        <v>44</v>
      </c>
      <c r="E34" s="1">
        <v>37914.884902610778</v>
      </c>
      <c r="G34" s="1">
        <v>123789.32461049549</v>
      </c>
      <c r="I34" s="1">
        <v>15984.720372483118</v>
      </c>
      <c r="K34" s="1">
        <v>11361.755904945896</v>
      </c>
      <c r="N34" s="1">
        <v>754143.81231403758</v>
      </c>
      <c r="P34" s="1">
        <v>2570603.6391738653</v>
      </c>
      <c r="R34" s="1">
        <v>290380.81109074532</v>
      </c>
      <c r="T34" s="1">
        <v>314081.34382594598</v>
      </c>
      <c r="W34">
        <f t="shared" si="3"/>
        <v>5.027540408542451E-2</v>
      </c>
      <c r="Y34">
        <f t="shared" si="0"/>
        <v>4.8155741602497151E-2</v>
      </c>
      <c r="AA34">
        <f t="shared" si="1"/>
        <v>5.5047440333403502E-2</v>
      </c>
      <c r="AC34">
        <f t="shared" si="2"/>
        <v>3.6174564737096335E-2</v>
      </c>
    </row>
    <row r="35" spans="1:29" x14ac:dyDescent="0.25">
      <c r="A35" t="s">
        <v>45</v>
      </c>
      <c r="E35" s="1">
        <v>37519.496003678891</v>
      </c>
      <c r="G35" s="1">
        <v>22756.83459543603</v>
      </c>
      <c r="I35" s="1">
        <v>8749.6486050670173</v>
      </c>
      <c r="K35" s="1">
        <v>5698.2312172765105</v>
      </c>
      <c r="N35" s="1">
        <v>485038.81871153379</v>
      </c>
      <c r="P35" s="1">
        <v>428559.82027979806</v>
      </c>
      <c r="R35" s="1">
        <v>169518.23300307643</v>
      </c>
      <c r="T35" s="1">
        <v>201534.43661615791</v>
      </c>
      <c r="W35">
        <f t="shared" si="3"/>
        <v>7.7353594302712478E-2</v>
      </c>
      <c r="Y35">
        <f t="shared" si="0"/>
        <v>5.3100719009492189E-2</v>
      </c>
      <c r="AA35">
        <f t="shared" si="1"/>
        <v>5.1614793583344087E-2</v>
      </c>
      <c r="AC35">
        <f t="shared" si="2"/>
        <v>2.8274231009608301E-2</v>
      </c>
    </row>
    <row r="36" spans="1:29" x14ac:dyDescent="0.25">
      <c r="A36" t="s">
        <v>46</v>
      </c>
      <c r="E36" s="1">
        <v>34506.222019044741</v>
      </c>
      <c r="G36" s="1">
        <v>54766.735778208764</v>
      </c>
      <c r="I36" s="1">
        <v>5710.0219449919223</v>
      </c>
      <c r="K36" s="1">
        <v>4106.163677597523</v>
      </c>
      <c r="N36" s="1">
        <v>783598.3418468287</v>
      </c>
      <c r="P36" s="1">
        <v>1511438.9927070499</v>
      </c>
      <c r="R36" s="1">
        <v>145206.19779164717</v>
      </c>
      <c r="T36" s="1">
        <v>150633.53891823505</v>
      </c>
      <c r="W36">
        <f t="shared" si="3"/>
        <v>4.4035598566631133E-2</v>
      </c>
      <c r="Y36">
        <f t="shared" si="0"/>
        <v>3.6234830543917136E-2</v>
      </c>
      <c r="AA36">
        <f t="shared" si="1"/>
        <v>3.932354150051566E-2</v>
      </c>
      <c r="AC36">
        <f t="shared" si="2"/>
        <v>2.7259292366664623E-2</v>
      </c>
    </row>
    <row r="37" spans="1:29" x14ac:dyDescent="0.25">
      <c r="A37" t="s">
        <v>47</v>
      </c>
      <c r="E37" s="1">
        <v>156420.09716407946</v>
      </c>
      <c r="G37" s="1">
        <v>469998.62657451275</v>
      </c>
      <c r="I37" s="1">
        <v>62924.997121229018</v>
      </c>
      <c r="K37" s="1">
        <v>53567.40643425419</v>
      </c>
      <c r="N37" s="1">
        <v>374619.22454809007</v>
      </c>
      <c r="P37" s="1">
        <v>726222.58941703103</v>
      </c>
      <c r="R37" s="1">
        <v>100151.92901408212</v>
      </c>
      <c r="T37" s="1">
        <v>111512.19076888246</v>
      </c>
      <c r="W37">
        <f t="shared" si="3"/>
        <v>0.41754423402261814</v>
      </c>
      <c r="Y37">
        <f t="shared" si="0"/>
        <v>0.64718260409910977</v>
      </c>
      <c r="AA37">
        <f t="shared" si="1"/>
        <v>0.62829540819309915</v>
      </c>
      <c r="AC37">
        <f t="shared" si="2"/>
        <v>0.48037264863064827</v>
      </c>
    </row>
    <row r="38" spans="1:29" x14ac:dyDescent="0.25">
      <c r="A38" t="s">
        <v>48</v>
      </c>
      <c r="E38" s="1">
        <v>637.69821304725008</v>
      </c>
      <c r="G38" s="1">
        <v>3460.2916604077991</v>
      </c>
      <c r="I38" s="1">
        <v>330.44687565911829</v>
      </c>
      <c r="K38" s="1">
        <v>251.96163146457556</v>
      </c>
      <c r="N38" s="1">
        <v>34540.058714221697</v>
      </c>
      <c r="P38" s="1">
        <v>18642.836419928375</v>
      </c>
      <c r="R38" s="1">
        <v>906.96313786657345</v>
      </c>
      <c r="T38" s="1">
        <v>5102.2728326141405</v>
      </c>
      <c r="W38">
        <f t="shared" si="3"/>
        <v>1.8462568877587952E-2</v>
      </c>
      <c r="Y38">
        <f t="shared" si="0"/>
        <v>0.18560972067045006</v>
      </c>
      <c r="AA38">
        <f t="shared" si="1"/>
        <v>0.36434432874132033</v>
      </c>
      <c r="AC38">
        <f t="shared" si="2"/>
        <v>4.9382234100461359E-2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C38"/>
  <sheetViews>
    <sheetView workbookViewId="0">
      <selection activeCell="A27" sqref="A27"/>
    </sheetView>
  </sheetViews>
  <sheetFormatPr defaultRowHeight="15" x14ac:dyDescent="0.25"/>
  <sheetData>
    <row r="2" spans="1:29" x14ac:dyDescent="0.25">
      <c r="E2" t="s">
        <v>4</v>
      </c>
      <c r="N2" t="s">
        <v>5</v>
      </c>
      <c r="W2" t="s">
        <v>6</v>
      </c>
    </row>
    <row r="3" spans="1:29" x14ac:dyDescent="0.25">
      <c r="E3" t="s">
        <v>2</v>
      </c>
      <c r="G3" t="s">
        <v>1</v>
      </c>
      <c r="I3" t="s">
        <v>0</v>
      </c>
      <c r="K3" t="s">
        <v>3</v>
      </c>
      <c r="N3" t="s">
        <v>2</v>
      </c>
      <c r="P3" t="s">
        <v>1</v>
      </c>
      <c r="R3" t="s">
        <v>0</v>
      </c>
      <c r="T3" t="s">
        <v>3</v>
      </c>
      <c r="W3" t="s">
        <v>2</v>
      </c>
      <c r="Y3" t="s">
        <v>1</v>
      </c>
      <c r="AA3" t="s">
        <v>0</v>
      </c>
      <c r="AC3" t="s">
        <v>3</v>
      </c>
    </row>
    <row r="4" spans="1:29" x14ac:dyDescent="0.25">
      <c r="A4" t="s">
        <v>15</v>
      </c>
      <c r="E4" s="1">
        <v>197461.46529422214</v>
      </c>
      <c r="G4" s="1">
        <v>365271.78050784353</v>
      </c>
      <c r="I4" s="1">
        <v>394533.93597513949</v>
      </c>
      <c r="K4" s="1">
        <v>231291.8392897055</v>
      </c>
      <c r="N4" s="1">
        <v>156148.48609280915</v>
      </c>
      <c r="P4" s="1">
        <v>117664.93296901663</v>
      </c>
      <c r="R4" s="1">
        <v>308483.68692387885</v>
      </c>
      <c r="T4" s="1">
        <v>252730.45269071966</v>
      </c>
      <c r="W4">
        <f>E4/N4</f>
        <v>1.2645749583307393</v>
      </c>
      <c r="Y4">
        <f t="shared" ref="Y4:Y38" si="0">G4/P4</f>
        <v>3.1043384914350511</v>
      </c>
      <c r="AA4">
        <f t="shared" ref="AA4:AA38" si="1">I4/R4</f>
        <v>1.2789458655312762</v>
      </c>
      <c r="AC4">
        <f t="shared" ref="AC4:AC38" si="2">K4/T4</f>
        <v>0.91517202152425303</v>
      </c>
    </row>
    <row r="5" spans="1:29" x14ac:dyDescent="0.25">
      <c r="A5" t="s">
        <v>16</v>
      </c>
      <c r="E5" s="1">
        <v>53989.539859295277</v>
      </c>
      <c r="G5" s="1">
        <v>308104.1897410237</v>
      </c>
      <c r="I5" s="1">
        <v>185068.19558308704</v>
      </c>
      <c r="K5" s="1">
        <v>376427.44641563256</v>
      </c>
      <c r="N5" s="1">
        <v>8970.5300214687195</v>
      </c>
      <c r="P5" s="1">
        <v>54608.038590768505</v>
      </c>
      <c r="R5" s="1">
        <v>7491.0283612101512</v>
      </c>
      <c r="T5" s="1">
        <v>49598.549179914786</v>
      </c>
      <c r="W5">
        <f t="shared" ref="W5:W38" si="3">E5/N5</f>
        <v>6.0185451394828196</v>
      </c>
      <c r="Y5">
        <f t="shared" si="0"/>
        <v>5.6421032084662484</v>
      </c>
      <c r="AA5">
        <f t="shared" si="1"/>
        <v>24.705312362906323</v>
      </c>
      <c r="AC5">
        <f t="shared" si="2"/>
        <v>7.5894850280836232</v>
      </c>
    </row>
    <row r="6" spans="1:29" x14ac:dyDescent="0.25">
      <c r="A6" t="s">
        <v>17</v>
      </c>
      <c r="E6" s="1">
        <v>215642.19930568419</v>
      </c>
      <c r="G6" s="1">
        <v>412293.4636310254</v>
      </c>
      <c r="I6" s="1">
        <v>194519.20821067563</v>
      </c>
      <c r="K6" s="1">
        <v>120501.2574724969</v>
      </c>
      <c r="N6" s="1">
        <v>467647.90766279626</v>
      </c>
      <c r="P6" s="1">
        <v>679425.79254643724</v>
      </c>
      <c r="R6" s="1">
        <v>297129.99211977853</v>
      </c>
      <c r="T6" s="1">
        <v>272225.23152358783</v>
      </c>
      <c r="W6">
        <f t="shared" si="3"/>
        <v>0.4611208470565335</v>
      </c>
      <c r="Y6">
        <f t="shared" si="0"/>
        <v>0.60682633505239802</v>
      </c>
      <c r="AA6">
        <f t="shared" si="1"/>
        <v>0.65466029471794751</v>
      </c>
      <c r="AC6">
        <f t="shared" si="2"/>
        <v>0.44265278717213868</v>
      </c>
    </row>
    <row r="7" spans="1:29" x14ac:dyDescent="0.25">
      <c r="A7" t="s">
        <v>18</v>
      </c>
      <c r="E7" s="1">
        <v>71053.677912277039</v>
      </c>
      <c r="G7" s="1">
        <v>109627.55396582777</v>
      </c>
      <c r="I7" s="1">
        <v>153655.26924548444</v>
      </c>
      <c r="K7" s="1">
        <v>12437.286429709005</v>
      </c>
      <c r="N7" s="1">
        <v>92273.857954464038</v>
      </c>
      <c r="P7" s="1">
        <v>82595.23297082822</v>
      </c>
      <c r="R7" s="1">
        <v>89307.140220667847</v>
      </c>
      <c r="T7" s="1">
        <v>18186.479481029488</v>
      </c>
      <c r="W7">
        <f t="shared" si="3"/>
        <v>0.77003042343088235</v>
      </c>
      <c r="Y7">
        <f t="shared" si="0"/>
        <v>1.3272866970972415</v>
      </c>
      <c r="AA7">
        <f t="shared" si="1"/>
        <v>1.7205261400803971</v>
      </c>
      <c r="AC7">
        <f t="shared" si="2"/>
        <v>0.6838754274945007</v>
      </c>
    </row>
    <row r="8" spans="1:29" x14ac:dyDescent="0.25">
      <c r="A8" t="s">
        <v>19</v>
      </c>
      <c r="E8" s="1">
        <v>16566.379847129654</v>
      </c>
      <c r="G8" s="1">
        <v>6831.1881353529006</v>
      </c>
      <c r="I8" s="1">
        <v>26475.797524945345</v>
      </c>
      <c r="K8" s="1">
        <v>1080.0134070596191</v>
      </c>
      <c r="N8" s="1">
        <v>23414.169930841963</v>
      </c>
      <c r="P8" s="1">
        <v>11732.117267248756</v>
      </c>
      <c r="R8" s="1">
        <v>22590.64852635904</v>
      </c>
      <c r="T8" s="1">
        <v>2800.0664335853794</v>
      </c>
      <c r="W8">
        <f t="shared" si="3"/>
        <v>0.70753650016470748</v>
      </c>
      <c r="Y8">
        <f t="shared" si="0"/>
        <v>0.58226388125379269</v>
      </c>
      <c r="AA8">
        <f t="shared" si="1"/>
        <v>1.1719804101264764</v>
      </c>
      <c r="AC8">
        <f t="shared" si="2"/>
        <v>0.38570992248805425</v>
      </c>
    </row>
    <row r="9" spans="1:29" x14ac:dyDescent="0.25">
      <c r="A9" t="s">
        <v>20</v>
      </c>
      <c r="E9" s="1">
        <v>71987.697436385468</v>
      </c>
      <c r="G9" s="1">
        <v>145283.13326669243</v>
      </c>
      <c r="I9" s="1">
        <v>67203.398485686528</v>
      </c>
      <c r="K9" s="1">
        <v>31012.358524708368</v>
      </c>
      <c r="N9" s="1">
        <v>18584.84217790969</v>
      </c>
      <c r="P9" s="1">
        <v>17252.902542224976</v>
      </c>
      <c r="R9" s="1">
        <v>3221.5895354480672</v>
      </c>
      <c r="T9" s="1">
        <v>2436.4253097578521</v>
      </c>
      <c r="W9">
        <f t="shared" si="3"/>
        <v>3.8734629407803887</v>
      </c>
      <c r="Y9">
        <f t="shared" si="0"/>
        <v>8.4207937134707986</v>
      </c>
      <c r="AA9">
        <f t="shared" si="1"/>
        <v>20.860323062956468</v>
      </c>
      <c r="AC9">
        <f t="shared" si="2"/>
        <v>12.728630916984924</v>
      </c>
    </row>
    <row r="10" spans="1:29" x14ac:dyDescent="0.25">
      <c r="A10" t="s">
        <v>21</v>
      </c>
      <c r="E10" s="1">
        <v>200301.15998782296</v>
      </c>
      <c r="G10" s="1">
        <v>450475.73928556172</v>
      </c>
      <c r="I10" s="1">
        <v>116325.13872147589</v>
      </c>
      <c r="K10" s="1">
        <v>100910.31483180771</v>
      </c>
      <c r="N10" s="1">
        <v>111917.64619092504</v>
      </c>
      <c r="P10" s="1">
        <v>132955.77809086809</v>
      </c>
      <c r="R10" s="1">
        <v>17041.985058439332</v>
      </c>
      <c r="T10" s="1">
        <v>16975.58577084036</v>
      </c>
      <c r="W10">
        <f t="shared" si="3"/>
        <v>1.7897191980442544</v>
      </c>
      <c r="Y10">
        <f t="shared" si="0"/>
        <v>3.3881621825994346</v>
      </c>
      <c r="AA10">
        <f t="shared" si="1"/>
        <v>6.8257974832497998</v>
      </c>
      <c r="AC10">
        <f t="shared" si="2"/>
        <v>5.9444378647095277</v>
      </c>
    </row>
    <row r="11" spans="1:29" x14ac:dyDescent="0.25">
      <c r="A11" t="s">
        <v>22</v>
      </c>
      <c r="E11" s="1">
        <v>93676.944460265717</v>
      </c>
      <c r="G11" s="1">
        <v>294835.00253250601</v>
      </c>
      <c r="I11" s="1">
        <v>165578.59784854256</v>
      </c>
      <c r="K11" s="1">
        <v>56616.184068683979</v>
      </c>
      <c r="N11" s="1">
        <v>86767.878043250326</v>
      </c>
      <c r="P11" s="1">
        <v>140900.99830274432</v>
      </c>
      <c r="R11" s="1">
        <v>26877.030221045508</v>
      </c>
      <c r="T11" s="1">
        <v>18070.769279546595</v>
      </c>
      <c r="W11">
        <f t="shared" si="3"/>
        <v>1.0796270068235563</v>
      </c>
      <c r="Y11">
        <f t="shared" si="0"/>
        <v>2.0924976123945851</v>
      </c>
      <c r="AA11">
        <f t="shared" si="1"/>
        <v>6.1605987152140651</v>
      </c>
      <c r="AC11">
        <f t="shared" si="2"/>
        <v>3.1330256721701946</v>
      </c>
    </row>
    <row r="12" spans="1:29" x14ac:dyDescent="0.25">
      <c r="A12" t="s">
        <v>23</v>
      </c>
      <c r="E12" s="1">
        <v>235691.52784484084</v>
      </c>
      <c r="G12" s="1">
        <v>560799.965186388</v>
      </c>
      <c r="I12" s="1">
        <v>272124.87101925752</v>
      </c>
      <c r="K12" s="1">
        <v>28743.646484776818</v>
      </c>
      <c r="N12" s="1">
        <v>138073.92384697445</v>
      </c>
      <c r="P12" s="1">
        <v>176540.733743908</v>
      </c>
      <c r="R12" s="1">
        <v>43143.802043302887</v>
      </c>
      <c r="T12" s="1">
        <v>10327.22724767336</v>
      </c>
      <c r="W12">
        <f t="shared" si="3"/>
        <v>1.7069952187789978</v>
      </c>
      <c r="Y12">
        <f t="shared" si="0"/>
        <v>3.1766037972850549</v>
      </c>
      <c r="AA12">
        <f t="shared" si="1"/>
        <v>6.3073919805706797</v>
      </c>
      <c r="AC12">
        <f t="shared" si="2"/>
        <v>2.7832878850663936</v>
      </c>
    </row>
    <row r="13" spans="1:29" x14ac:dyDescent="0.25">
      <c r="A13" t="s">
        <v>24</v>
      </c>
      <c r="E13" s="1">
        <v>136392.24490938117</v>
      </c>
      <c r="G13" s="1">
        <v>287670.86855878303</v>
      </c>
      <c r="I13" s="1">
        <v>112924.4036615871</v>
      </c>
      <c r="K13" s="1">
        <v>58752.966948011664</v>
      </c>
      <c r="N13" s="1">
        <v>33606.573859757205</v>
      </c>
      <c r="P13" s="1">
        <v>32979.252985487445</v>
      </c>
      <c r="R13" s="1">
        <v>11735.927831211366</v>
      </c>
      <c r="T13" s="1">
        <v>10404.122431743839</v>
      </c>
      <c r="W13">
        <f t="shared" si="3"/>
        <v>4.0584989555482931</v>
      </c>
      <c r="Y13">
        <f t="shared" si="0"/>
        <v>8.7227830383354323</v>
      </c>
      <c r="AA13">
        <f t="shared" si="1"/>
        <v>9.6221112881478241</v>
      </c>
      <c r="AC13">
        <f t="shared" si="2"/>
        <v>5.6470853100259086</v>
      </c>
    </row>
    <row r="14" spans="1:29" x14ac:dyDescent="0.25">
      <c r="A14" t="s">
        <v>9</v>
      </c>
      <c r="E14" s="1">
        <v>142657.36634916646</v>
      </c>
      <c r="G14" s="1">
        <v>182116.34852671204</v>
      </c>
      <c r="I14" s="1">
        <v>169615.40736436954</v>
      </c>
      <c r="K14" s="1">
        <v>48475.706004188141</v>
      </c>
      <c r="N14" s="1">
        <v>24444.173381046974</v>
      </c>
      <c r="P14" s="1">
        <v>13590.74939687768</v>
      </c>
      <c r="R14" s="1">
        <v>11055.026906471103</v>
      </c>
      <c r="T14" s="1">
        <v>6478.0945564085523</v>
      </c>
      <c r="W14">
        <f t="shared" si="3"/>
        <v>5.8360478845145662</v>
      </c>
      <c r="Y14">
        <f t="shared" si="0"/>
        <v>13.400022560091587</v>
      </c>
      <c r="AA14">
        <f t="shared" si="1"/>
        <v>15.342830804426583</v>
      </c>
      <c r="AC14">
        <f t="shared" si="2"/>
        <v>7.4830192091334666</v>
      </c>
    </row>
    <row r="15" spans="1:29" x14ac:dyDescent="0.25">
      <c r="A15" t="s">
        <v>25</v>
      </c>
      <c r="E15" s="1">
        <v>436439.81603617204</v>
      </c>
      <c r="G15" s="1">
        <v>793253.10203903588</v>
      </c>
      <c r="I15" s="1">
        <v>402867.95345767809</v>
      </c>
      <c r="K15" s="1">
        <v>139172.99597118949</v>
      </c>
      <c r="N15" s="1">
        <v>87254.732281294389</v>
      </c>
      <c r="P15" s="1">
        <v>87124.1768985526</v>
      </c>
      <c r="R15" s="1">
        <v>26646.474704975764</v>
      </c>
      <c r="T15" s="1">
        <v>19594.517574753037</v>
      </c>
      <c r="W15">
        <f t="shared" si="3"/>
        <v>5.0019042477737994</v>
      </c>
      <c r="Y15">
        <f t="shared" si="0"/>
        <v>9.1048561980987195</v>
      </c>
      <c r="AA15">
        <f t="shared" si="1"/>
        <v>15.118996336969465</v>
      </c>
      <c r="AC15">
        <f t="shared" si="2"/>
        <v>7.1026497815138772</v>
      </c>
    </row>
    <row r="16" spans="1:29" x14ac:dyDescent="0.25">
      <c r="A16" t="s">
        <v>26</v>
      </c>
      <c r="E16" s="1">
        <v>157524.14544850844</v>
      </c>
      <c r="G16" s="1">
        <v>194256.03004107781</v>
      </c>
      <c r="I16" s="1">
        <v>138431.20635382013</v>
      </c>
      <c r="K16" s="1">
        <v>26441.726379076892</v>
      </c>
      <c r="N16" s="1">
        <v>166752.41141858173</v>
      </c>
      <c r="P16" s="1">
        <v>270336.88897068641</v>
      </c>
      <c r="R16" s="1">
        <v>88511.020465206675</v>
      </c>
      <c r="T16" s="1">
        <v>24033.197869198058</v>
      </c>
      <c r="W16">
        <f t="shared" si="3"/>
        <v>0.94465887544553395</v>
      </c>
      <c r="Y16">
        <f t="shared" si="0"/>
        <v>0.71857019136645339</v>
      </c>
      <c r="AA16">
        <f t="shared" si="1"/>
        <v>1.56399966497095</v>
      </c>
      <c r="AC16">
        <f t="shared" si="2"/>
        <v>1.1002167303322419</v>
      </c>
    </row>
    <row r="17" spans="1:29" x14ac:dyDescent="0.25">
      <c r="A17" t="s">
        <v>27</v>
      </c>
      <c r="E17" s="1">
        <v>224412.29712833284</v>
      </c>
      <c r="G17" s="1">
        <v>471256.32494390942</v>
      </c>
      <c r="I17" s="1">
        <v>193294.08517072888</v>
      </c>
      <c r="K17" s="1">
        <v>27817.392661743481</v>
      </c>
      <c r="N17" s="1">
        <v>135228.14333940716</v>
      </c>
      <c r="P17" s="1">
        <v>299529.90183670714</v>
      </c>
      <c r="R17" s="1">
        <v>78544.623721140742</v>
      </c>
      <c r="T17" s="1">
        <v>17136.782387553325</v>
      </c>
      <c r="W17">
        <f t="shared" si="3"/>
        <v>1.6595088240255111</v>
      </c>
      <c r="Y17">
        <f t="shared" si="0"/>
        <v>1.5733197989722618</v>
      </c>
      <c r="AA17">
        <f t="shared" si="1"/>
        <v>2.4609460967944345</v>
      </c>
      <c r="AC17">
        <f t="shared" si="2"/>
        <v>1.623256456938359</v>
      </c>
    </row>
    <row r="18" spans="1:29" x14ac:dyDescent="0.25">
      <c r="A18" t="s">
        <v>28</v>
      </c>
      <c r="E18" s="1">
        <v>227447.64945088542</v>
      </c>
      <c r="G18" s="1">
        <v>528149.74766944826</v>
      </c>
      <c r="I18" s="1">
        <v>146011.52507216594</v>
      </c>
      <c r="K18" s="1">
        <v>53636.490618521682</v>
      </c>
      <c r="N18" s="1">
        <v>285620.2814717787</v>
      </c>
      <c r="P18" s="1">
        <v>539378.57134122972</v>
      </c>
      <c r="R18" s="1">
        <v>120550.50579640713</v>
      </c>
      <c r="T18" s="1">
        <v>93446.450280233432</v>
      </c>
      <c r="W18">
        <f t="shared" si="3"/>
        <v>0.79632877707026162</v>
      </c>
      <c r="Y18">
        <f t="shared" si="0"/>
        <v>0.97918192477713817</v>
      </c>
      <c r="AA18">
        <f t="shared" si="1"/>
        <v>1.2112062417951104</v>
      </c>
      <c r="AC18">
        <f t="shared" si="2"/>
        <v>0.57398103895517705</v>
      </c>
    </row>
    <row r="19" spans="1:29" x14ac:dyDescent="0.25">
      <c r="A19" t="s">
        <v>29</v>
      </c>
      <c r="E19" s="1">
        <v>47068.27687360275</v>
      </c>
      <c r="G19" s="1">
        <v>75589.520908290579</v>
      </c>
      <c r="I19" s="1">
        <v>21581.298683848541</v>
      </c>
      <c r="K19" s="1">
        <v>7850.5960921213873</v>
      </c>
      <c r="N19" s="1">
        <v>100337.05271175504</v>
      </c>
      <c r="P19" s="1">
        <v>116726.63580700036</v>
      </c>
      <c r="R19" s="1">
        <v>26300.221681081384</v>
      </c>
      <c r="T19" s="1">
        <v>12010.573238805875</v>
      </c>
      <c r="W19">
        <f t="shared" si="3"/>
        <v>0.46910164890749717</v>
      </c>
      <c r="Y19">
        <f t="shared" si="0"/>
        <v>0.64757731074570468</v>
      </c>
      <c r="AA19">
        <f t="shared" si="1"/>
        <v>0.82057478243130855</v>
      </c>
      <c r="AC19">
        <f t="shared" si="2"/>
        <v>0.65364041632553382</v>
      </c>
    </row>
    <row r="20" spans="1:29" x14ac:dyDescent="0.25">
      <c r="A20" t="s">
        <v>30</v>
      </c>
      <c r="E20" s="1">
        <v>224382.83769283109</v>
      </c>
      <c r="G20" s="1">
        <v>381627.13822526322</v>
      </c>
      <c r="I20" s="1">
        <v>223579.14432854869</v>
      </c>
      <c r="K20" s="1">
        <v>127404.238520385</v>
      </c>
      <c r="N20" s="1">
        <v>184619.55146851591</v>
      </c>
      <c r="P20" s="1">
        <v>241994.19770899508</v>
      </c>
      <c r="R20" s="1">
        <v>47782.486815157812</v>
      </c>
      <c r="T20" s="1">
        <v>44387.792846779514</v>
      </c>
      <c r="W20">
        <f t="shared" si="3"/>
        <v>1.2153796058327886</v>
      </c>
      <c r="Y20">
        <f t="shared" si="0"/>
        <v>1.5770094565828423</v>
      </c>
      <c r="AA20">
        <f t="shared" si="1"/>
        <v>4.6791023077857838</v>
      </c>
      <c r="AC20">
        <f t="shared" si="2"/>
        <v>2.8702539673501386</v>
      </c>
    </row>
    <row r="21" spans="1:29" x14ac:dyDescent="0.25">
      <c r="A21" t="s">
        <v>31</v>
      </c>
      <c r="E21" s="1">
        <v>336915.68914448016</v>
      </c>
      <c r="G21" s="1">
        <v>274977.55268677697</v>
      </c>
      <c r="I21" s="1">
        <v>91542.535391137513</v>
      </c>
      <c r="K21" s="1">
        <v>55540.238011967762</v>
      </c>
      <c r="N21" s="1">
        <v>1013960.6174629322</v>
      </c>
      <c r="P21" s="1">
        <v>1749504.9822742082</v>
      </c>
      <c r="R21" s="1">
        <v>670553.949518473</v>
      </c>
      <c r="T21" s="1">
        <v>498338.00548042415</v>
      </c>
      <c r="W21">
        <f t="shared" si="3"/>
        <v>0.33227689847312725</v>
      </c>
      <c r="Y21">
        <f t="shared" si="0"/>
        <v>0.15717448962581945</v>
      </c>
      <c r="AA21">
        <f t="shared" si="1"/>
        <v>0.13651777825911623</v>
      </c>
      <c r="AC21">
        <f t="shared" si="2"/>
        <v>0.11145093771931772</v>
      </c>
    </row>
    <row r="22" spans="1:29" x14ac:dyDescent="0.25">
      <c r="A22" t="s">
        <v>32</v>
      </c>
      <c r="E22" s="1">
        <v>109383.70704629195</v>
      </c>
      <c r="G22" s="1">
        <v>125170.89037318097</v>
      </c>
      <c r="I22" s="1">
        <v>35040.308032384572</v>
      </c>
      <c r="K22" s="1">
        <v>11731.042684704747</v>
      </c>
      <c r="N22" s="1">
        <v>205883.1608682627</v>
      </c>
      <c r="P22" s="1">
        <v>186165.76389507315</v>
      </c>
      <c r="R22" s="1">
        <v>21335.958127474882</v>
      </c>
      <c r="T22" s="1">
        <v>13825.480447875865</v>
      </c>
      <c r="W22">
        <f t="shared" si="3"/>
        <v>0.53129020646949698</v>
      </c>
      <c r="Y22">
        <f t="shared" si="0"/>
        <v>0.67236256417012241</v>
      </c>
      <c r="AA22">
        <f t="shared" si="1"/>
        <v>1.6423123734603806</v>
      </c>
      <c r="AC22">
        <f t="shared" si="2"/>
        <v>0.84850886223683419</v>
      </c>
    </row>
    <row r="23" spans="1:29" x14ac:dyDescent="0.25">
      <c r="A23" t="s">
        <v>33</v>
      </c>
      <c r="E23" s="1">
        <v>431218.60253381392</v>
      </c>
      <c r="G23" s="1">
        <v>755049.49974997295</v>
      </c>
      <c r="I23" s="1">
        <v>238324.38490448438</v>
      </c>
      <c r="K23" s="1">
        <v>184679.08294077072</v>
      </c>
      <c r="N23" s="1">
        <v>432329.69026155409</v>
      </c>
      <c r="P23" s="1">
        <v>701671.46190949413</v>
      </c>
      <c r="R23" s="1">
        <v>156475.63307252707</v>
      </c>
      <c r="T23" s="1">
        <v>206256.299111689</v>
      </c>
      <c r="W23">
        <f t="shared" si="3"/>
        <v>0.99742999901980367</v>
      </c>
      <c r="Y23">
        <f t="shared" si="0"/>
        <v>1.076072693187804</v>
      </c>
      <c r="AA23">
        <f t="shared" si="1"/>
        <v>1.5230766620002751</v>
      </c>
      <c r="AC23">
        <f t="shared" si="2"/>
        <v>0.89538638934254278</v>
      </c>
    </row>
    <row r="24" spans="1:29" x14ac:dyDescent="0.25">
      <c r="A24" t="s">
        <v>34</v>
      </c>
      <c r="E24" s="1">
        <v>293341.09353447967</v>
      </c>
      <c r="G24" s="1">
        <v>338077.75650603464</v>
      </c>
      <c r="I24" s="1">
        <v>141625.01738425397</v>
      </c>
      <c r="K24" s="1">
        <v>99476.793377811104</v>
      </c>
      <c r="N24" s="1">
        <v>438003.48133996339</v>
      </c>
      <c r="P24" s="1">
        <v>1247655.1021248973</v>
      </c>
      <c r="R24" s="1">
        <v>107048.29436530141</v>
      </c>
      <c r="T24" s="1">
        <v>133818.3615594884</v>
      </c>
      <c r="W24">
        <f t="shared" si="3"/>
        <v>0.66972320091400894</v>
      </c>
      <c r="Y24">
        <f t="shared" si="0"/>
        <v>0.2709705237691491</v>
      </c>
      <c r="AA24">
        <f t="shared" si="1"/>
        <v>1.3230011577854737</v>
      </c>
      <c r="AC24">
        <f t="shared" si="2"/>
        <v>0.7433717781217124</v>
      </c>
    </row>
    <row r="25" spans="1:29" x14ac:dyDescent="0.25">
      <c r="A25" t="s">
        <v>35</v>
      </c>
      <c r="E25" s="1">
        <v>81192.29927411367</v>
      </c>
      <c r="G25" s="1">
        <v>266070.05888752552</v>
      </c>
      <c r="I25" s="1">
        <v>67168.601390066193</v>
      </c>
      <c r="K25" s="1">
        <v>49322.113704149102</v>
      </c>
      <c r="N25" s="1">
        <v>485752.74340838206</v>
      </c>
      <c r="P25" s="1">
        <v>716479.91543109843</v>
      </c>
      <c r="R25" s="1">
        <v>119130.94679751861</v>
      </c>
      <c r="T25" s="1">
        <v>115651.37175199606</v>
      </c>
      <c r="W25">
        <f t="shared" si="3"/>
        <v>0.16714738182312988</v>
      </c>
      <c r="Y25">
        <f t="shared" si="0"/>
        <v>0.37135731673292471</v>
      </c>
      <c r="AA25">
        <f t="shared" si="1"/>
        <v>0.56382160299816619</v>
      </c>
      <c r="AC25">
        <f t="shared" si="2"/>
        <v>0.42647236221214846</v>
      </c>
    </row>
    <row r="26" spans="1:29" x14ac:dyDescent="0.25">
      <c r="A26" t="s">
        <v>36</v>
      </c>
      <c r="E26" s="1">
        <v>223247.73554948778</v>
      </c>
      <c r="G26" s="1">
        <v>342276.72904951806</v>
      </c>
      <c r="I26" s="1">
        <v>184615.08036929736</v>
      </c>
      <c r="K26" s="1">
        <v>124521.59155150328</v>
      </c>
      <c r="N26" s="1">
        <v>157024.34224338137</v>
      </c>
      <c r="P26" s="1">
        <v>250274.78493910423</v>
      </c>
      <c r="R26" s="1">
        <v>121154.61483857833</v>
      </c>
      <c r="T26" s="1">
        <v>158365.81797029718</v>
      </c>
      <c r="W26">
        <f t="shared" si="3"/>
        <v>1.4217396637997874</v>
      </c>
      <c r="Y26">
        <f t="shared" si="0"/>
        <v>1.3676037285689782</v>
      </c>
      <c r="AA26">
        <f t="shared" si="1"/>
        <v>1.5237973445359161</v>
      </c>
      <c r="AC26">
        <f t="shared" si="2"/>
        <v>0.78629083692074475</v>
      </c>
    </row>
    <row r="27" spans="1:29" x14ac:dyDescent="0.25">
      <c r="A27" t="s">
        <v>37</v>
      </c>
      <c r="E27" s="1">
        <v>13277.343726724077</v>
      </c>
      <c r="G27" s="1">
        <v>32827.88360850561</v>
      </c>
      <c r="I27" s="1">
        <v>47396.84624411675</v>
      </c>
      <c r="K27" s="1">
        <v>40719.85654828907</v>
      </c>
      <c r="N27" s="1">
        <v>8247.9684718762001</v>
      </c>
      <c r="P27" s="1">
        <v>12605.900551772098</v>
      </c>
      <c r="R27" s="1">
        <v>12613.969111426319</v>
      </c>
      <c r="T27" s="1">
        <v>19460.874553711794</v>
      </c>
      <c r="W27">
        <f t="shared" si="3"/>
        <v>1.6097713966774929</v>
      </c>
      <c r="Y27">
        <f t="shared" si="0"/>
        <v>2.6041680619073873</v>
      </c>
      <c r="AA27">
        <f t="shared" si="1"/>
        <v>3.7574886877741349</v>
      </c>
      <c r="AC27">
        <f t="shared" si="2"/>
        <v>2.0923960244388158</v>
      </c>
    </row>
    <row r="28" spans="1:29" x14ac:dyDescent="0.25">
      <c r="A28" t="s">
        <v>38</v>
      </c>
      <c r="E28" s="1">
        <v>40720.393576925206</v>
      </c>
      <c r="G28" s="1">
        <v>50490.095638194216</v>
      </c>
      <c r="I28" s="1">
        <v>19401.436832448559</v>
      </c>
      <c r="K28" s="1">
        <v>15795.651509069843</v>
      </c>
      <c r="N28" s="1">
        <v>37155.898748845138</v>
      </c>
      <c r="P28" s="1">
        <v>89840.987638674487</v>
      </c>
      <c r="R28" s="1">
        <v>11800.4000226363</v>
      </c>
      <c r="T28" s="1">
        <v>11144.501596103952</v>
      </c>
      <c r="W28">
        <f t="shared" si="3"/>
        <v>1.0959334842678474</v>
      </c>
      <c r="Y28">
        <f t="shared" si="0"/>
        <v>0.56199399589480237</v>
      </c>
      <c r="AA28">
        <f t="shared" si="1"/>
        <v>1.6441338255679003</v>
      </c>
      <c r="AC28">
        <f t="shared" si="2"/>
        <v>1.4173492975757573</v>
      </c>
    </row>
    <row r="29" spans="1:29" x14ac:dyDescent="0.25">
      <c r="A29" t="s">
        <v>39</v>
      </c>
      <c r="E29" s="1">
        <v>220712.05309852879</v>
      </c>
      <c r="G29" s="1">
        <v>195942.20641024725</v>
      </c>
      <c r="I29" s="1">
        <v>58683.34583049544</v>
      </c>
      <c r="K29" s="1">
        <v>31651.571857531369</v>
      </c>
      <c r="N29" s="1">
        <v>84186.299765472839</v>
      </c>
      <c r="P29" s="1">
        <v>33592.531842284152</v>
      </c>
      <c r="R29" s="1">
        <v>25861.590092609244</v>
      </c>
      <c r="T29" s="1">
        <v>26065.32685450108</v>
      </c>
      <c r="W29">
        <f t="shared" si="3"/>
        <v>2.6217098710050326</v>
      </c>
      <c r="Y29">
        <f t="shared" si="0"/>
        <v>5.832909747029178</v>
      </c>
      <c r="AA29">
        <f t="shared" si="1"/>
        <v>2.2691313883002899</v>
      </c>
      <c r="AC29">
        <f t="shared" si="2"/>
        <v>1.2143170900642526</v>
      </c>
    </row>
    <row r="30" spans="1:29" x14ac:dyDescent="0.25">
      <c r="A30" t="s">
        <v>40</v>
      </c>
      <c r="E30" s="1">
        <v>215629.0444583956</v>
      </c>
      <c r="G30" s="1">
        <v>466288.10305417224</v>
      </c>
      <c r="I30" s="1">
        <v>104209.36113253587</v>
      </c>
      <c r="K30" s="1">
        <v>72382.310341369332</v>
      </c>
      <c r="N30" s="1">
        <v>175896.0874454414</v>
      </c>
      <c r="P30" s="1">
        <v>313131.82920743868</v>
      </c>
      <c r="R30" s="1">
        <v>56609.891367803109</v>
      </c>
      <c r="T30" s="1">
        <v>58777.586010332656</v>
      </c>
      <c r="W30">
        <f t="shared" si="3"/>
        <v>1.2258888050894161</v>
      </c>
      <c r="Y30">
        <f t="shared" si="0"/>
        <v>1.4891111652059905</v>
      </c>
      <c r="AA30">
        <f t="shared" si="1"/>
        <v>1.8408330879045807</v>
      </c>
      <c r="AC30">
        <f t="shared" si="2"/>
        <v>1.2314610934965085</v>
      </c>
    </row>
    <row r="31" spans="1:29" x14ac:dyDescent="0.25">
      <c r="A31" t="s">
        <v>41</v>
      </c>
      <c r="E31" s="1">
        <v>485674.08285752684</v>
      </c>
      <c r="G31" s="1">
        <v>1468391.7349193634</v>
      </c>
      <c r="I31" s="1">
        <v>196835.44744524325</v>
      </c>
      <c r="K31" s="1">
        <v>152240.56943597834</v>
      </c>
      <c r="N31" s="1">
        <v>336916.42564173695</v>
      </c>
      <c r="P31" s="1">
        <v>836577.07659951376</v>
      </c>
      <c r="R31" s="1">
        <v>99944.522032613953</v>
      </c>
      <c r="T31" s="1">
        <v>113215.40793412214</v>
      </c>
      <c r="W31">
        <f t="shared" si="3"/>
        <v>1.4415268769768224</v>
      </c>
      <c r="Y31">
        <f t="shared" si="0"/>
        <v>1.755237832822321</v>
      </c>
      <c r="AA31">
        <f t="shared" si="1"/>
        <v>1.9694470836631925</v>
      </c>
      <c r="AC31">
        <f t="shared" si="2"/>
        <v>1.344698325201144</v>
      </c>
    </row>
    <row r="32" spans="1:29" x14ac:dyDescent="0.25">
      <c r="A32" t="s">
        <v>42</v>
      </c>
      <c r="E32" s="1">
        <v>321037.19437713659</v>
      </c>
      <c r="G32" s="1">
        <v>689031.06777706242</v>
      </c>
      <c r="I32" s="1">
        <v>96622.764239250668</v>
      </c>
      <c r="K32" s="1">
        <v>62085.916974823995</v>
      </c>
      <c r="N32" s="1">
        <v>1020402.655491802</v>
      </c>
      <c r="P32" s="1">
        <v>1932000.4552643551</v>
      </c>
      <c r="R32" s="1">
        <v>239144.34699400712</v>
      </c>
      <c r="T32" s="1">
        <v>251837.43269262236</v>
      </c>
      <c r="W32">
        <f t="shared" si="3"/>
        <v>0.31461814867818699</v>
      </c>
      <c r="Y32">
        <f t="shared" si="0"/>
        <v>0.35664125538872221</v>
      </c>
      <c r="AA32">
        <f t="shared" si="1"/>
        <v>0.40403532616922783</v>
      </c>
      <c r="AC32">
        <f t="shared" si="2"/>
        <v>0.24653172608617852</v>
      </c>
    </row>
    <row r="33" spans="1:29" x14ac:dyDescent="0.25">
      <c r="A33" t="s">
        <v>43</v>
      </c>
      <c r="E33" s="1">
        <v>1130429.1449204404</v>
      </c>
      <c r="G33" s="1">
        <v>2232962.2839164669</v>
      </c>
      <c r="I33" s="1">
        <v>237334.48992254416</v>
      </c>
      <c r="K33" s="1">
        <v>165632.54932188574</v>
      </c>
      <c r="N33" s="1">
        <v>312794.37243455835</v>
      </c>
      <c r="P33" s="1">
        <v>579665.2256085847</v>
      </c>
      <c r="R33" s="1">
        <v>102926.28111484132</v>
      </c>
      <c r="T33" s="1">
        <v>114759.55642015819</v>
      </c>
      <c r="W33">
        <f t="shared" si="3"/>
        <v>3.6139689346775077</v>
      </c>
      <c r="Y33">
        <f t="shared" si="0"/>
        <v>3.8521584274304228</v>
      </c>
      <c r="AA33">
        <f t="shared" si="1"/>
        <v>2.3058686989548876</v>
      </c>
      <c r="AC33">
        <f t="shared" si="2"/>
        <v>1.4433007105349129</v>
      </c>
    </row>
    <row r="34" spans="1:29" x14ac:dyDescent="0.25">
      <c r="A34" t="s">
        <v>44</v>
      </c>
      <c r="E34" s="1">
        <v>49895.901791438177</v>
      </c>
      <c r="G34" s="1">
        <v>131212.7696070527</v>
      </c>
      <c r="I34" s="1">
        <v>20747.488941984004</v>
      </c>
      <c r="K34" s="1">
        <v>14324.617400116931</v>
      </c>
      <c r="N34" s="1">
        <v>928368.61688674218</v>
      </c>
      <c r="P34" s="1">
        <v>2762483.6483322755</v>
      </c>
      <c r="R34" s="1">
        <v>329668.51020274521</v>
      </c>
      <c r="T34" s="1">
        <v>346273.79698449117</v>
      </c>
      <c r="W34">
        <f t="shared" si="3"/>
        <v>5.3745786839243519E-2</v>
      </c>
      <c r="Y34">
        <f t="shared" si="0"/>
        <v>4.7498116300621895E-2</v>
      </c>
      <c r="AA34">
        <f t="shared" si="1"/>
        <v>6.2934397128874567E-2</v>
      </c>
      <c r="AC34">
        <f t="shared" si="2"/>
        <v>4.1367893051285361E-2</v>
      </c>
    </row>
    <row r="35" spans="1:29" x14ac:dyDescent="0.25">
      <c r="A35" t="s">
        <v>45</v>
      </c>
      <c r="E35" s="1">
        <v>45288.535163480956</v>
      </c>
      <c r="G35" s="1">
        <v>24057.618887965269</v>
      </c>
      <c r="I35" s="1">
        <v>12340.868335247282</v>
      </c>
      <c r="K35" s="1">
        <v>7941.1552239625889</v>
      </c>
      <c r="N35" s="1">
        <v>595010.77261516149</v>
      </c>
      <c r="P35" s="1">
        <v>460578.0215998122</v>
      </c>
      <c r="R35" s="1">
        <v>192900.26739661978</v>
      </c>
      <c r="T35" s="1">
        <v>220228.28635320437</v>
      </c>
      <c r="W35">
        <f t="shared" si="3"/>
        <v>7.6113807090300328E-2</v>
      </c>
      <c r="Y35">
        <f t="shared" si="0"/>
        <v>5.2233536468808087E-2</v>
      </c>
      <c r="AA35">
        <f t="shared" si="1"/>
        <v>6.3975382210711917E-2</v>
      </c>
      <c r="AC35">
        <f t="shared" si="2"/>
        <v>3.6058743204433252E-2</v>
      </c>
    </row>
    <row r="36" spans="1:29" x14ac:dyDescent="0.25">
      <c r="A36" t="s">
        <v>46</v>
      </c>
      <c r="E36" s="1">
        <v>42300.212195512977</v>
      </c>
      <c r="G36" s="1">
        <v>63741.192498769597</v>
      </c>
      <c r="I36" s="1">
        <v>8022.6322926392495</v>
      </c>
      <c r="K36" s="1">
        <v>5183.4424390392733</v>
      </c>
      <c r="N36" s="1">
        <v>979135.87405244284</v>
      </c>
      <c r="P36" s="1">
        <v>1626728.0974260173</v>
      </c>
      <c r="R36" s="1">
        <v>171925.50476262509</v>
      </c>
      <c r="T36" s="1">
        <v>169401.31872601827</v>
      </c>
      <c r="W36">
        <f t="shared" si="3"/>
        <v>4.3201575303784004E-2</v>
      </c>
      <c r="Y36">
        <f t="shared" si="0"/>
        <v>3.9183679558758289E-2</v>
      </c>
      <c r="AA36">
        <f t="shared" si="1"/>
        <v>4.6663421484299118E-2</v>
      </c>
      <c r="AC36">
        <f t="shared" si="2"/>
        <v>3.0598595560066031E-2</v>
      </c>
    </row>
    <row r="37" spans="1:29" x14ac:dyDescent="0.25">
      <c r="A37" t="s">
        <v>47</v>
      </c>
      <c r="E37" s="1">
        <v>193348.24474865271</v>
      </c>
      <c r="G37" s="1">
        <v>500706.35519204038</v>
      </c>
      <c r="I37" s="1">
        <v>77827.236852139235</v>
      </c>
      <c r="K37" s="1">
        <v>63684.526887018503</v>
      </c>
      <c r="N37" s="1">
        <v>456738.09319459531</v>
      </c>
      <c r="P37" s="1">
        <v>770712.97175626876</v>
      </c>
      <c r="R37" s="1">
        <v>117451.5513857222</v>
      </c>
      <c r="T37" s="1">
        <v>124916.40511272271</v>
      </c>
      <c r="W37">
        <f t="shared" si="3"/>
        <v>0.42332410549841271</v>
      </c>
      <c r="Y37">
        <f t="shared" si="0"/>
        <v>0.6496664433336985</v>
      </c>
      <c r="AA37">
        <f t="shared" si="1"/>
        <v>0.6626326850000227</v>
      </c>
      <c r="AC37">
        <f t="shared" si="2"/>
        <v>0.5098171599602993</v>
      </c>
    </row>
    <row r="38" spans="1:29" x14ac:dyDescent="0.25">
      <c r="A38" t="s">
        <v>48</v>
      </c>
      <c r="E38" s="1">
        <v>766.24473144457784</v>
      </c>
      <c r="G38" s="1">
        <v>3612.6053964377816</v>
      </c>
      <c r="I38" s="1">
        <v>378.41821058268272</v>
      </c>
      <c r="K38" s="1">
        <v>250.50941928106883</v>
      </c>
      <c r="N38" s="1">
        <v>42212.518447936127</v>
      </c>
      <c r="P38" s="1">
        <v>19086.847563488307</v>
      </c>
      <c r="R38" s="1">
        <v>1087.2569546013724</v>
      </c>
      <c r="T38" s="1">
        <v>5090.0940389135603</v>
      </c>
      <c r="W38">
        <f t="shared" si="3"/>
        <v>1.8152073356856098E-2</v>
      </c>
      <c r="Y38">
        <f t="shared" si="0"/>
        <v>0.18927197822590788</v>
      </c>
      <c r="AA38">
        <f t="shared" si="1"/>
        <v>0.34804855373072729</v>
      </c>
      <c r="AC38">
        <f t="shared" si="2"/>
        <v>4.9215086669506414E-2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C41"/>
  <sheetViews>
    <sheetView workbookViewId="0">
      <selection activeCell="D12" sqref="D12"/>
    </sheetView>
  </sheetViews>
  <sheetFormatPr defaultRowHeight="15" x14ac:dyDescent="0.25"/>
  <sheetData>
    <row r="2" spans="1:29" x14ac:dyDescent="0.25">
      <c r="E2" t="s">
        <v>4</v>
      </c>
      <c r="N2" t="s">
        <v>5</v>
      </c>
      <c r="W2" t="s">
        <v>6</v>
      </c>
    </row>
    <row r="3" spans="1:29" x14ac:dyDescent="0.25">
      <c r="E3" t="s">
        <v>2</v>
      </c>
      <c r="G3" t="s">
        <v>1</v>
      </c>
      <c r="I3" t="s">
        <v>0</v>
      </c>
      <c r="K3" t="s">
        <v>3</v>
      </c>
      <c r="N3" t="s">
        <v>2</v>
      </c>
      <c r="P3" t="s">
        <v>1</v>
      </c>
      <c r="R3" t="s">
        <v>0</v>
      </c>
      <c r="T3" t="s">
        <v>3</v>
      </c>
      <c r="W3" t="s">
        <v>2</v>
      </c>
      <c r="Y3" t="s">
        <v>1</v>
      </c>
      <c r="AA3" t="s">
        <v>0</v>
      </c>
      <c r="AC3" t="s">
        <v>3</v>
      </c>
    </row>
    <row r="4" spans="1:29" x14ac:dyDescent="0.25">
      <c r="A4" t="s">
        <v>15</v>
      </c>
      <c r="E4" s="1">
        <v>222715.06671168029</v>
      </c>
      <c r="G4" s="1">
        <v>403916.4312919096</v>
      </c>
      <c r="I4" s="1">
        <v>468644.05984180782</v>
      </c>
      <c r="K4" s="1">
        <v>263747.32376652263</v>
      </c>
      <c r="N4" s="1">
        <v>177143.93956158613</v>
      </c>
      <c r="P4" s="1">
        <v>125172.83615572396</v>
      </c>
      <c r="R4" s="1">
        <v>356289.21103525534</v>
      </c>
      <c r="T4" s="1">
        <v>276780.75058473257</v>
      </c>
      <c r="W4">
        <f>E4/N4</f>
        <v>1.2572547910071223</v>
      </c>
      <c r="Y4">
        <f t="shared" ref="Y4:Y38" si="0">G4/P4</f>
        <v>3.2268696923141431</v>
      </c>
      <c r="AA4">
        <f t="shared" ref="AA4:AA38" si="1">I4/R4</f>
        <v>1.3153473226991284</v>
      </c>
      <c r="AC4">
        <f t="shared" ref="AC4:AC38" si="2">K4/T4</f>
        <v>0.95291064573430317</v>
      </c>
    </row>
    <row r="5" spans="1:29" x14ac:dyDescent="0.25">
      <c r="A5" t="s">
        <v>16</v>
      </c>
      <c r="E5" s="1">
        <v>60275.419598411012</v>
      </c>
      <c r="G5" s="1">
        <v>368861.49129886337</v>
      </c>
      <c r="I5" s="1">
        <v>272403.70878445246</v>
      </c>
      <c r="K5" s="1">
        <v>482063.52534736303</v>
      </c>
      <c r="N5" s="1">
        <v>8862.0447279194341</v>
      </c>
      <c r="P5" s="1">
        <v>71262.567339414556</v>
      </c>
      <c r="R5" s="1">
        <v>9420.6356950369136</v>
      </c>
      <c r="T5" s="1">
        <v>65914.066796302752</v>
      </c>
      <c r="W5">
        <f t="shared" ref="W5:W38" si="3">E5/N5</f>
        <v>6.8015250936972009</v>
      </c>
      <c r="Y5">
        <f t="shared" si="0"/>
        <v>5.1760904086155488</v>
      </c>
      <c r="AA5">
        <f t="shared" si="1"/>
        <v>28.91563983606364</v>
      </c>
      <c r="AC5">
        <f t="shared" si="2"/>
        <v>7.313515138386256</v>
      </c>
    </row>
    <row r="6" spans="1:29" x14ac:dyDescent="0.25">
      <c r="A6" t="s">
        <v>17</v>
      </c>
      <c r="E6" s="1">
        <v>243683.52150952842</v>
      </c>
      <c r="G6" s="1">
        <v>446289.23066784779</v>
      </c>
      <c r="I6" s="1">
        <v>222298.19933999906</v>
      </c>
      <c r="K6" s="1">
        <v>141416.95294419344</v>
      </c>
      <c r="N6" s="1">
        <v>519086.5876912403</v>
      </c>
      <c r="P6" s="1">
        <v>713456.93543872051</v>
      </c>
      <c r="R6" s="1">
        <v>335129.55810424441</v>
      </c>
      <c r="T6" s="1">
        <v>314455.64883220504</v>
      </c>
      <c r="W6">
        <f t="shared" si="3"/>
        <v>0.46944676916690953</v>
      </c>
      <c r="Y6">
        <f t="shared" si="0"/>
        <v>0.62553072021567024</v>
      </c>
      <c r="AA6">
        <f t="shared" si="1"/>
        <v>0.66332018159631156</v>
      </c>
      <c r="AC6">
        <f t="shared" si="2"/>
        <v>0.44971986818927895</v>
      </c>
    </row>
    <row r="7" spans="1:29" x14ac:dyDescent="0.25">
      <c r="A7" t="s">
        <v>18</v>
      </c>
      <c r="E7" s="1">
        <v>73289.060090807805</v>
      </c>
      <c r="G7" s="1">
        <v>109041.37561416917</v>
      </c>
      <c r="I7" s="1">
        <v>168065.34352289233</v>
      </c>
      <c r="K7" s="1">
        <v>17059.416764928756</v>
      </c>
      <c r="N7" s="1">
        <v>93862.908781660153</v>
      </c>
      <c r="P7" s="1">
        <v>76354.625064463704</v>
      </c>
      <c r="R7" s="1">
        <v>97775.136006934656</v>
      </c>
      <c r="T7" s="1">
        <v>26148.212926822493</v>
      </c>
      <c r="W7">
        <f t="shared" si="3"/>
        <v>0.78080959819058726</v>
      </c>
      <c r="Y7">
        <f t="shared" si="0"/>
        <v>1.4280912979679896</v>
      </c>
      <c r="AA7">
        <f t="shared" si="1"/>
        <v>1.7188965455488845</v>
      </c>
      <c r="AC7">
        <f t="shared" si="2"/>
        <v>0.65241233933158893</v>
      </c>
    </row>
    <row r="8" spans="1:29" x14ac:dyDescent="0.25">
      <c r="A8" t="s">
        <v>19</v>
      </c>
      <c r="E8" s="1">
        <v>16295.501939412865</v>
      </c>
      <c r="G8" s="1">
        <v>6209.54728598154</v>
      </c>
      <c r="I8" s="1">
        <v>24907.658710516167</v>
      </c>
      <c r="K8" s="1">
        <v>1843.8806898137352</v>
      </c>
      <c r="N8" s="1">
        <v>24859.323592416866</v>
      </c>
      <c r="P8" s="1">
        <v>11059.588563889012</v>
      </c>
      <c r="R8" s="1">
        <v>22494.745683546385</v>
      </c>
      <c r="T8" s="1">
        <v>5266.1964274722659</v>
      </c>
      <c r="W8">
        <f t="shared" si="3"/>
        <v>0.65550866172334932</v>
      </c>
      <c r="Y8">
        <f t="shared" si="0"/>
        <v>0.56146277504902087</v>
      </c>
      <c r="AA8">
        <f t="shared" si="1"/>
        <v>1.1072656282011086</v>
      </c>
      <c r="AC8">
        <f t="shared" si="2"/>
        <v>0.35013519058930809</v>
      </c>
    </row>
    <row r="9" spans="1:29" x14ac:dyDescent="0.25">
      <c r="A9" t="s">
        <v>20</v>
      </c>
      <c r="E9" s="1">
        <v>82064.881431024784</v>
      </c>
      <c r="G9" s="1">
        <v>163465.42437962201</v>
      </c>
      <c r="I9" s="1">
        <v>75582.703138486992</v>
      </c>
      <c r="K9" s="1">
        <v>35801.777171931077</v>
      </c>
      <c r="N9" s="1">
        <v>20900.198065688473</v>
      </c>
      <c r="P9" s="1">
        <v>17008.117619170356</v>
      </c>
      <c r="R9" s="1">
        <v>3306.0158335674364</v>
      </c>
      <c r="T9" s="1">
        <v>2403.5097587319283</v>
      </c>
      <c r="W9">
        <f t="shared" si="3"/>
        <v>3.9265121398896889</v>
      </c>
      <c r="Y9">
        <f t="shared" si="0"/>
        <v>9.6110238675310704</v>
      </c>
      <c r="AA9">
        <f t="shared" si="1"/>
        <v>22.862172156304421</v>
      </c>
      <c r="AC9">
        <f t="shared" si="2"/>
        <v>14.89562380259267</v>
      </c>
    </row>
    <row r="10" spans="1:29" x14ac:dyDescent="0.25">
      <c r="A10" t="s">
        <v>21</v>
      </c>
      <c r="E10" s="1">
        <v>224606.93652366882</v>
      </c>
      <c r="G10" s="1">
        <v>465431.26031223591</v>
      </c>
      <c r="I10" s="1">
        <v>147100.74510804104</v>
      </c>
      <c r="K10" s="1">
        <v>117407.41472099337</v>
      </c>
      <c r="N10" s="1">
        <v>125176.90709960295</v>
      </c>
      <c r="P10" s="1">
        <v>141203.83701410569</v>
      </c>
      <c r="R10" s="1">
        <v>20370.597795219917</v>
      </c>
      <c r="T10" s="1">
        <v>19781.162232999017</v>
      </c>
      <c r="W10">
        <f t="shared" si="3"/>
        <v>1.7943160741697319</v>
      </c>
      <c r="Y10">
        <f t="shared" si="0"/>
        <v>3.2961658135801311</v>
      </c>
      <c r="AA10">
        <f t="shared" si="1"/>
        <v>7.2212286839495263</v>
      </c>
      <c r="AC10">
        <f t="shared" si="2"/>
        <v>5.9353142822484841</v>
      </c>
    </row>
    <row r="11" spans="1:29" x14ac:dyDescent="0.25">
      <c r="A11" t="s">
        <v>22</v>
      </c>
      <c r="E11" s="1">
        <v>122111.56298934086</v>
      </c>
      <c r="G11" s="1">
        <v>373603.81101310335</v>
      </c>
      <c r="I11" s="1">
        <v>221029.22878699173</v>
      </c>
      <c r="K11" s="1">
        <v>51822.312749427474</v>
      </c>
      <c r="N11" s="1">
        <v>111149.36607685298</v>
      </c>
      <c r="P11" s="1">
        <v>174675.35030586831</v>
      </c>
      <c r="R11" s="1">
        <v>33515.933128194207</v>
      </c>
      <c r="T11" s="1">
        <v>15665.332829982523</v>
      </c>
      <c r="W11">
        <f t="shared" si="3"/>
        <v>1.0986258158675255</v>
      </c>
      <c r="Y11">
        <f t="shared" si="0"/>
        <v>2.1388467826679487</v>
      </c>
      <c r="AA11">
        <f t="shared" si="1"/>
        <v>6.5947508589894506</v>
      </c>
      <c r="AC11">
        <f t="shared" si="2"/>
        <v>3.3080888425327695</v>
      </c>
    </row>
    <row r="12" spans="1:29" x14ac:dyDescent="0.25">
      <c r="A12" t="s">
        <v>23</v>
      </c>
      <c r="E12" s="1">
        <v>270644.278704311</v>
      </c>
      <c r="G12" s="1">
        <v>627158.25492345425</v>
      </c>
      <c r="I12" s="1">
        <v>329741.66242988419</v>
      </c>
      <c r="K12" s="1">
        <v>27691.2194683696</v>
      </c>
      <c r="N12" s="1">
        <v>153720.14392799375</v>
      </c>
      <c r="P12" s="1">
        <v>184351.65050959316</v>
      </c>
      <c r="R12" s="1">
        <v>46332.101808141881</v>
      </c>
      <c r="T12" s="1">
        <v>9708.295376650658</v>
      </c>
      <c r="W12">
        <f t="shared" si="3"/>
        <v>1.7606298809548824</v>
      </c>
      <c r="Y12">
        <f t="shared" si="0"/>
        <v>3.4019671274427705</v>
      </c>
      <c r="AA12">
        <f t="shared" si="1"/>
        <v>7.1169156926081669</v>
      </c>
      <c r="AC12">
        <f t="shared" si="2"/>
        <v>2.8523256034184463</v>
      </c>
    </row>
    <row r="13" spans="1:29" x14ac:dyDescent="0.25">
      <c r="A13" t="s">
        <v>24</v>
      </c>
      <c r="E13" s="1">
        <v>156863.68590177631</v>
      </c>
      <c r="G13" s="1">
        <v>303899.06709541951</v>
      </c>
      <c r="I13" s="1">
        <v>130551.28573764942</v>
      </c>
      <c r="K13" s="1">
        <v>66484.714175738278</v>
      </c>
      <c r="N13" s="1">
        <v>38406.655562074171</v>
      </c>
      <c r="P13" s="1">
        <v>34583.440573447377</v>
      </c>
      <c r="R13" s="1">
        <v>14040.733497509262</v>
      </c>
      <c r="T13" s="1">
        <v>14601.77602191131</v>
      </c>
      <c r="W13">
        <f t="shared" si="3"/>
        <v>4.0842839243903386</v>
      </c>
      <c r="Y13">
        <f t="shared" si="0"/>
        <v>8.787415654900121</v>
      </c>
      <c r="AA13">
        <f t="shared" si="1"/>
        <v>9.2980388639103797</v>
      </c>
      <c r="AC13">
        <f t="shared" si="2"/>
        <v>4.5531936715076196</v>
      </c>
    </row>
    <row r="14" spans="1:29" x14ac:dyDescent="0.25">
      <c r="A14" t="s">
        <v>9</v>
      </c>
      <c r="E14" s="1">
        <v>161628.46177641279</v>
      </c>
      <c r="G14" s="1">
        <v>192695.69495887522</v>
      </c>
      <c r="I14" s="1">
        <v>198602.36011709418</v>
      </c>
      <c r="K14" s="1">
        <v>57277.930654468502</v>
      </c>
      <c r="N14" s="1">
        <v>27867.134176824402</v>
      </c>
      <c r="P14" s="1">
        <v>14334.469967406563</v>
      </c>
      <c r="R14" s="1">
        <v>9827.8523648984155</v>
      </c>
      <c r="T14" s="1">
        <v>6260.5560071348564</v>
      </c>
      <c r="W14">
        <f t="shared" si="3"/>
        <v>5.7999671136198314</v>
      </c>
      <c r="Y14">
        <f t="shared" si="0"/>
        <v>13.442819678510814</v>
      </c>
      <c r="AA14">
        <f t="shared" si="1"/>
        <v>20.20811391372046</v>
      </c>
      <c r="AC14">
        <f t="shared" si="2"/>
        <v>9.1490165712424876</v>
      </c>
    </row>
    <row r="15" spans="1:29" x14ac:dyDescent="0.25">
      <c r="A15" t="s">
        <v>25</v>
      </c>
      <c r="E15" s="1">
        <v>527144.21940490883</v>
      </c>
      <c r="G15" s="1">
        <v>959602.24679851579</v>
      </c>
      <c r="I15" s="1">
        <v>516963.85331043985</v>
      </c>
      <c r="K15" s="1">
        <v>138049.46498448201</v>
      </c>
      <c r="N15" s="1">
        <v>99414.989384015455</v>
      </c>
      <c r="P15" s="1">
        <v>92926.838494795084</v>
      </c>
      <c r="R15" s="1">
        <v>32541.839932970048</v>
      </c>
      <c r="T15" s="1">
        <v>22084.552922589115</v>
      </c>
      <c r="W15">
        <f t="shared" si="3"/>
        <v>5.3024621605971447</v>
      </c>
      <c r="Y15">
        <f t="shared" si="0"/>
        <v>10.326427352333353</v>
      </c>
      <c r="AA15">
        <f t="shared" si="1"/>
        <v>15.886128577096018</v>
      </c>
      <c r="AC15">
        <f t="shared" si="2"/>
        <v>6.2509513082910795</v>
      </c>
    </row>
    <row r="16" spans="1:29" x14ac:dyDescent="0.25">
      <c r="A16" t="s">
        <v>26</v>
      </c>
      <c r="E16" s="1">
        <v>182106.33420189685</v>
      </c>
      <c r="G16" s="1">
        <v>219267.33267168631</v>
      </c>
      <c r="I16" s="1">
        <v>135634.98193074638</v>
      </c>
      <c r="K16" s="1">
        <v>22084.444271275133</v>
      </c>
      <c r="N16" s="1">
        <v>184251.79810922474</v>
      </c>
      <c r="P16" s="1">
        <v>285821.74996369984</v>
      </c>
      <c r="R16" s="1">
        <v>130613.24530191644</v>
      </c>
      <c r="T16" s="1">
        <v>32091.889507046802</v>
      </c>
      <c r="W16">
        <f t="shared" si="3"/>
        <v>0.98835580477724272</v>
      </c>
      <c r="Y16">
        <f t="shared" si="0"/>
        <v>0.76714712123739315</v>
      </c>
      <c r="AA16">
        <f t="shared" si="1"/>
        <v>1.0384473765828424</v>
      </c>
      <c r="AC16">
        <f t="shared" si="2"/>
        <v>0.68816279161206095</v>
      </c>
    </row>
    <row r="17" spans="1:29" x14ac:dyDescent="0.25">
      <c r="A17" t="s">
        <v>27</v>
      </c>
      <c r="E17" s="1">
        <v>254002.40007056817</v>
      </c>
      <c r="G17" s="1">
        <v>473700.95043818105</v>
      </c>
      <c r="I17" s="1">
        <v>205645.09688412191</v>
      </c>
      <c r="K17" s="1">
        <v>28505.533622378502</v>
      </c>
      <c r="N17" s="1">
        <v>151039.21133215446</v>
      </c>
      <c r="P17" s="1">
        <v>322190.67968396121</v>
      </c>
      <c r="R17" s="1">
        <v>100093.26503028467</v>
      </c>
      <c r="T17" s="1">
        <v>24043.274247474073</v>
      </c>
      <c r="W17">
        <f t="shared" si="3"/>
        <v>1.6816984002384954</v>
      </c>
      <c r="Y17">
        <f t="shared" si="0"/>
        <v>1.4702503216506362</v>
      </c>
      <c r="AA17">
        <f t="shared" si="1"/>
        <v>2.0545348063318847</v>
      </c>
      <c r="AC17">
        <f t="shared" si="2"/>
        <v>1.1855928326972032</v>
      </c>
    </row>
    <row r="18" spans="1:29" x14ac:dyDescent="0.25">
      <c r="A18" t="s">
        <v>28</v>
      </c>
      <c r="E18" s="1">
        <v>262326.15999170637</v>
      </c>
      <c r="G18" s="1">
        <v>559895.34723889851</v>
      </c>
      <c r="I18" s="1">
        <v>152780.64064457902</v>
      </c>
      <c r="K18" s="1">
        <v>53758.504699367346</v>
      </c>
      <c r="N18" s="1">
        <v>336664.92344807123</v>
      </c>
      <c r="P18" s="1">
        <v>565965.69730425626</v>
      </c>
      <c r="R18" s="1">
        <v>146019.57449939553</v>
      </c>
      <c r="T18" s="1">
        <v>113701.88717285587</v>
      </c>
      <c r="W18">
        <f t="shared" si="3"/>
        <v>0.7791906483901011</v>
      </c>
      <c r="Y18">
        <f t="shared" si="0"/>
        <v>0.9892743498514639</v>
      </c>
      <c r="AA18">
        <f t="shared" si="1"/>
        <v>1.0463024643672789</v>
      </c>
      <c r="AC18">
        <f t="shared" si="2"/>
        <v>0.47280222022736268</v>
      </c>
    </row>
    <row r="19" spans="1:29" x14ac:dyDescent="0.25">
      <c r="A19" t="s">
        <v>29</v>
      </c>
      <c r="E19" s="1">
        <v>58940.511520154745</v>
      </c>
      <c r="G19" s="1">
        <v>78042.887630895173</v>
      </c>
      <c r="I19" s="1">
        <v>19111.042913804737</v>
      </c>
      <c r="K19" s="1">
        <v>6143.5460817031144</v>
      </c>
      <c r="N19" s="1">
        <v>114212.30580635075</v>
      </c>
      <c r="P19" s="1">
        <v>117530.8953986167</v>
      </c>
      <c r="R19" s="1">
        <v>27356.392301052292</v>
      </c>
      <c r="T19" s="1">
        <v>11958.207222453089</v>
      </c>
      <c r="W19">
        <f t="shared" si="3"/>
        <v>0.5160609542380622</v>
      </c>
      <c r="Y19">
        <f t="shared" si="0"/>
        <v>0.66402019116935707</v>
      </c>
      <c r="AA19">
        <f t="shared" si="1"/>
        <v>0.69859514747014395</v>
      </c>
      <c r="AC19">
        <f t="shared" si="2"/>
        <v>0.51375143175038873</v>
      </c>
    </row>
    <row r="20" spans="1:29" x14ac:dyDescent="0.25">
      <c r="A20" t="s">
        <v>30</v>
      </c>
      <c r="E20" s="1">
        <v>263386.4274239731</v>
      </c>
      <c r="G20" s="1">
        <v>397377.10883288173</v>
      </c>
      <c r="I20" s="1">
        <v>314099.43861401593</v>
      </c>
      <c r="K20" s="1">
        <v>157583.7900305076</v>
      </c>
      <c r="N20" s="1">
        <v>213201.36710976591</v>
      </c>
      <c r="P20" s="1">
        <v>256563.37797216245</v>
      </c>
      <c r="R20" s="1">
        <v>58859.932922332482</v>
      </c>
      <c r="T20" s="1">
        <v>51507.999586774291</v>
      </c>
      <c r="W20">
        <f t="shared" si="3"/>
        <v>1.2353880793286358</v>
      </c>
      <c r="Y20">
        <f t="shared" si="0"/>
        <v>1.5488457938685147</v>
      </c>
      <c r="AA20">
        <f t="shared" si="1"/>
        <v>5.3363879810817991</v>
      </c>
      <c r="AC20">
        <f t="shared" si="2"/>
        <v>3.0594041953625082</v>
      </c>
    </row>
    <row r="21" spans="1:29" x14ac:dyDescent="0.25">
      <c r="A21" t="s">
        <v>31</v>
      </c>
      <c r="E21" s="1">
        <v>388282.58705693821</v>
      </c>
      <c r="G21" s="1">
        <v>263339.87815603765</v>
      </c>
      <c r="I21" s="1">
        <v>110227.84634234021</v>
      </c>
      <c r="K21" s="1">
        <v>60427.104790581332</v>
      </c>
      <c r="N21" s="1">
        <v>1186324.8748807078</v>
      </c>
      <c r="P21" s="1">
        <v>1937978.5500272606</v>
      </c>
      <c r="R21" s="1">
        <v>826009.73027009494</v>
      </c>
      <c r="T21" s="1">
        <v>582545.60209832981</v>
      </c>
      <c r="W21">
        <f t="shared" si="3"/>
        <v>0.32729869808721862</v>
      </c>
      <c r="Y21">
        <f t="shared" si="0"/>
        <v>0.13588379404526091</v>
      </c>
      <c r="AA21">
        <f t="shared" si="1"/>
        <v>0.13344618386795162</v>
      </c>
      <c r="AC21">
        <f t="shared" si="2"/>
        <v>0.10372939830448095</v>
      </c>
    </row>
    <row r="22" spans="1:29" x14ac:dyDescent="0.25">
      <c r="A22" t="s">
        <v>32</v>
      </c>
      <c r="E22" s="1">
        <v>126451.39413133792</v>
      </c>
      <c r="G22" s="1">
        <v>136146.32363086351</v>
      </c>
      <c r="I22" s="1">
        <v>46113.914639519069</v>
      </c>
      <c r="K22" s="1">
        <v>14996.920948613149</v>
      </c>
      <c r="N22" s="1">
        <v>234149.89665580224</v>
      </c>
      <c r="P22" s="1">
        <v>198006.98395634038</v>
      </c>
      <c r="R22" s="1">
        <v>28805.366149048503</v>
      </c>
      <c r="T22" s="1">
        <v>19242.23662091088</v>
      </c>
      <c r="W22">
        <f t="shared" si="3"/>
        <v>0.54004462926251073</v>
      </c>
      <c r="Y22">
        <f t="shared" si="0"/>
        <v>0.68758344231374757</v>
      </c>
      <c r="AA22">
        <f t="shared" si="1"/>
        <v>1.6008793084215769</v>
      </c>
      <c r="AC22">
        <f t="shared" si="2"/>
        <v>0.77937514458769985</v>
      </c>
    </row>
    <row r="23" spans="1:29" x14ac:dyDescent="0.25">
      <c r="A23" t="s">
        <v>33</v>
      </c>
      <c r="E23" s="1">
        <v>513985.52437069651</v>
      </c>
      <c r="G23" s="1">
        <v>829285.05674271472</v>
      </c>
      <c r="I23" s="1">
        <v>263686.45030418591</v>
      </c>
      <c r="K23" s="1">
        <v>195274.90266923158</v>
      </c>
      <c r="N23" s="1">
        <v>498509.17080629268</v>
      </c>
      <c r="P23" s="1">
        <v>760001.87217550934</v>
      </c>
      <c r="R23" s="1">
        <v>192269.09592617647</v>
      </c>
      <c r="T23" s="1">
        <v>250328.20279115369</v>
      </c>
      <c r="W23">
        <f t="shared" si="3"/>
        <v>1.031045273529015</v>
      </c>
      <c r="Y23">
        <f t="shared" si="0"/>
        <v>1.0911618603897408</v>
      </c>
      <c r="AA23">
        <f t="shared" si="1"/>
        <v>1.3714447921751856</v>
      </c>
      <c r="AC23">
        <f t="shared" si="2"/>
        <v>0.78007551882656812</v>
      </c>
    </row>
    <row r="24" spans="1:29" x14ac:dyDescent="0.25">
      <c r="A24" t="s">
        <v>34</v>
      </c>
      <c r="E24" s="1">
        <v>334934.68832886725</v>
      </c>
      <c r="G24" s="1">
        <v>366700.30623633059</v>
      </c>
      <c r="I24" s="1">
        <v>164611.46842988289</v>
      </c>
      <c r="K24" s="1">
        <v>111196.4911247827</v>
      </c>
      <c r="N24" s="1">
        <v>490938.25734769914</v>
      </c>
      <c r="P24" s="1">
        <v>1326318.5323790247</v>
      </c>
      <c r="R24" s="1">
        <v>129411.62548318011</v>
      </c>
      <c r="T24" s="1">
        <v>160688.30059457052</v>
      </c>
      <c r="W24">
        <f t="shared" si="3"/>
        <v>0.6822338314768065</v>
      </c>
      <c r="Y24">
        <f t="shared" si="0"/>
        <v>0.27647981784479653</v>
      </c>
      <c r="AA24">
        <f t="shared" si="1"/>
        <v>1.2719990790261559</v>
      </c>
      <c r="AC24">
        <f t="shared" si="2"/>
        <v>0.69200116444905568</v>
      </c>
    </row>
    <row r="25" spans="1:29" x14ac:dyDescent="0.25">
      <c r="A25" t="s">
        <v>35</v>
      </c>
      <c r="E25" s="1">
        <v>93498.332699857521</v>
      </c>
      <c r="G25" s="1">
        <v>290205.13780402788</v>
      </c>
      <c r="I25" s="1">
        <v>81481.64310601211</v>
      </c>
      <c r="K25" s="1">
        <v>58825.25075878315</v>
      </c>
      <c r="N25" s="1">
        <v>562017.99291689554</v>
      </c>
      <c r="P25" s="1">
        <v>762771.37217351526</v>
      </c>
      <c r="R25" s="1">
        <v>137301.61093708652</v>
      </c>
      <c r="T25" s="1">
        <v>128722.64388955712</v>
      </c>
      <c r="W25">
        <f t="shared" si="3"/>
        <v>0.16636181381773471</v>
      </c>
      <c r="Y25">
        <f t="shared" si="0"/>
        <v>0.38046149657804934</v>
      </c>
      <c r="AA25">
        <f t="shared" si="1"/>
        <v>0.5934500152612785</v>
      </c>
      <c r="AC25">
        <f t="shared" si="2"/>
        <v>0.45699225079042571</v>
      </c>
    </row>
    <row r="26" spans="1:29" x14ac:dyDescent="0.25">
      <c r="A26" t="s">
        <v>36</v>
      </c>
      <c r="E26" s="1">
        <v>252864.14219118122</v>
      </c>
      <c r="G26" s="1">
        <v>370500.97894988285</v>
      </c>
      <c r="I26" s="1">
        <v>231249.13771724276</v>
      </c>
      <c r="K26" s="1">
        <v>147592.60963093562</v>
      </c>
      <c r="N26" s="1">
        <v>180576.87914868281</v>
      </c>
      <c r="P26" s="1">
        <v>269309.95652933093</v>
      </c>
      <c r="R26" s="1">
        <v>141489.84841436832</v>
      </c>
      <c r="T26" s="1">
        <v>174326.0393087056</v>
      </c>
      <c r="W26">
        <f t="shared" si="3"/>
        <v>1.400312949162106</v>
      </c>
      <c r="Y26">
        <f t="shared" si="0"/>
        <v>1.3757418541988851</v>
      </c>
      <c r="AA26">
        <f t="shared" si="1"/>
        <v>1.6343867797497715</v>
      </c>
      <c r="AC26">
        <f t="shared" si="2"/>
        <v>0.8466469508297092</v>
      </c>
    </row>
    <row r="27" spans="1:29" x14ac:dyDescent="0.25">
      <c r="A27" t="s">
        <v>37</v>
      </c>
      <c r="E27" s="1">
        <v>16526.183502493466</v>
      </c>
      <c r="G27" s="1">
        <v>37986.32459233862</v>
      </c>
      <c r="I27" s="1">
        <v>50712.842148504235</v>
      </c>
      <c r="K27" s="1">
        <v>42744.384925580001</v>
      </c>
      <c r="N27" s="1">
        <v>9358.7023569617195</v>
      </c>
      <c r="P27" s="1">
        <v>15461.131606878802</v>
      </c>
      <c r="R27" s="1">
        <v>14074.254744945243</v>
      </c>
      <c r="T27" s="1">
        <v>21793.085443809283</v>
      </c>
      <c r="W27">
        <f t="shared" si="3"/>
        <v>1.7658627096095245</v>
      </c>
      <c r="Y27">
        <f t="shared" si="0"/>
        <v>2.4568916142876729</v>
      </c>
      <c r="AA27">
        <f t="shared" si="1"/>
        <v>3.6032346342684831</v>
      </c>
      <c r="AC27">
        <f t="shared" si="2"/>
        <v>1.9613737135015139</v>
      </c>
    </row>
    <row r="28" spans="1:29" x14ac:dyDescent="0.25">
      <c r="A28" t="s">
        <v>38</v>
      </c>
      <c r="E28" s="1">
        <v>44736.699731997207</v>
      </c>
      <c r="G28" s="1">
        <v>48738.837886582347</v>
      </c>
      <c r="I28" s="1">
        <v>23048.784959124325</v>
      </c>
      <c r="K28" s="1">
        <v>17951.334939205688</v>
      </c>
      <c r="N28" s="1">
        <v>44940.919405472654</v>
      </c>
      <c r="P28" s="1">
        <v>99096.873941585261</v>
      </c>
      <c r="R28" s="1">
        <v>13888.403088664209</v>
      </c>
      <c r="T28" s="1">
        <v>12673.757365632588</v>
      </c>
      <c r="W28">
        <f t="shared" si="3"/>
        <v>0.99545581896905788</v>
      </c>
      <c r="Y28">
        <f t="shared" si="0"/>
        <v>0.49183022579816676</v>
      </c>
      <c r="AA28">
        <f t="shared" si="1"/>
        <v>1.6595705648791883</v>
      </c>
      <c r="AC28">
        <f t="shared" si="2"/>
        <v>1.4164177537345239</v>
      </c>
    </row>
    <row r="29" spans="1:29" x14ac:dyDescent="0.25">
      <c r="A29" t="s">
        <v>39</v>
      </c>
      <c r="E29" s="1">
        <v>255101.4116235103</v>
      </c>
      <c r="G29" s="1">
        <v>210797.69555696598</v>
      </c>
      <c r="I29" s="1">
        <v>72189.591892967539</v>
      </c>
      <c r="K29" s="1">
        <v>36673.481758141563</v>
      </c>
      <c r="N29" s="1">
        <v>97140.633221733457</v>
      </c>
      <c r="P29" s="1">
        <v>36265.818360408724</v>
      </c>
      <c r="R29" s="1">
        <v>28684.663874490041</v>
      </c>
      <c r="T29" s="1">
        <v>28168.271850851095</v>
      </c>
      <c r="W29">
        <f t="shared" si="3"/>
        <v>2.6261040633862778</v>
      </c>
      <c r="Y29">
        <f t="shared" si="0"/>
        <v>5.8125724190769432</v>
      </c>
      <c r="AA29">
        <f t="shared" si="1"/>
        <v>2.5166615934156882</v>
      </c>
      <c r="AC29">
        <f t="shared" si="2"/>
        <v>1.301942907691495</v>
      </c>
    </row>
    <row r="30" spans="1:29" x14ac:dyDescent="0.25">
      <c r="A30" t="s">
        <v>40</v>
      </c>
      <c r="E30" s="1">
        <v>242323.10947884797</v>
      </c>
      <c r="G30" s="1">
        <v>477142.48087271396</v>
      </c>
      <c r="I30" s="1">
        <v>124813.7552145869</v>
      </c>
      <c r="K30" s="1">
        <v>83166.956487701551</v>
      </c>
      <c r="N30" s="1">
        <v>202706.15603808122</v>
      </c>
      <c r="P30" s="1">
        <v>336608.63959949132</v>
      </c>
      <c r="R30" s="1">
        <v>74483.982052619307</v>
      </c>
      <c r="T30" s="1">
        <v>74986.378231151524</v>
      </c>
      <c r="W30">
        <f t="shared" si="3"/>
        <v>1.1954403073645388</v>
      </c>
      <c r="Y30">
        <f t="shared" si="0"/>
        <v>1.4174992104790736</v>
      </c>
      <c r="AA30">
        <f t="shared" si="1"/>
        <v>1.6757127072826485</v>
      </c>
      <c r="AC30">
        <f t="shared" si="2"/>
        <v>1.1090941908320033</v>
      </c>
    </row>
    <row r="31" spans="1:29" x14ac:dyDescent="0.25">
      <c r="A31" t="s">
        <v>41</v>
      </c>
      <c r="E31" s="1">
        <v>579333.87708371016</v>
      </c>
      <c r="G31" s="1">
        <v>1540563.2434760397</v>
      </c>
      <c r="I31" s="1">
        <v>216681.17408385366</v>
      </c>
      <c r="K31" s="1">
        <v>159386.85956176367</v>
      </c>
      <c r="N31" s="1">
        <v>423177.31935623672</v>
      </c>
      <c r="P31" s="1">
        <v>924113.57094412646</v>
      </c>
      <c r="R31" s="1">
        <v>113903.77140823152</v>
      </c>
      <c r="T31" s="1">
        <v>129467.89066676133</v>
      </c>
      <c r="W31">
        <f t="shared" si="3"/>
        <v>1.3690097521413207</v>
      </c>
      <c r="Y31">
        <f t="shared" si="0"/>
        <v>1.6670713339942769</v>
      </c>
      <c r="AA31">
        <f t="shared" si="1"/>
        <v>1.9023178197258066</v>
      </c>
      <c r="AC31">
        <f t="shared" si="2"/>
        <v>1.2310918077132427</v>
      </c>
    </row>
    <row r="32" spans="1:29" x14ac:dyDescent="0.25">
      <c r="A32" t="s">
        <v>42</v>
      </c>
      <c r="E32" s="1">
        <v>368018.02695126523</v>
      </c>
      <c r="G32" s="1">
        <v>779896.14112505189</v>
      </c>
      <c r="I32" s="1">
        <v>112371.15396895053</v>
      </c>
      <c r="K32" s="1">
        <v>66094.98022724413</v>
      </c>
      <c r="N32" s="1">
        <v>1178827.7078003231</v>
      </c>
      <c r="P32" s="1">
        <v>2067246.3638824061</v>
      </c>
      <c r="R32" s="1">
        <v>277620.27663575771</v>
      </c>
      <c r="T32" s="1">
        <v>284275.27981313993</v>
      </c>
      <c r="W32">
        <f t="shared" si="3"/>
        <v>0.31218983445679438</v>
      </c>
      <c r="Y32">
        <f t="shared" si="0"/>
        <v>0.37726327870296145</v>
      </c>
      <c r="AA32">
        <f t="shared" si="1"/>
        <v>0.40476565808045534</v>
      </c>
      <c r="AC32">
        <f t="shared" si="2"/>
        <v>0.23250343916885682</v>
      </c>
    </row>
    <row r="33" spans="1:29" x14ac:dyDescent="0.25">
      <c r="A33" t="s">
        <v>43</v>
      </c>
      <c r="E33" s="1">
        <v>1283967.2884011555</v>
      </c>
      <c r="G33" s="1">
        <v>2411209.7327585658</v>
      </c>
      <c r="I33" s="1">
        <v>287143.4535107679</v>
      </c>
      <c r="K33" s="1">
        <v>202648.36530043802</v>
      </c>
      <c r="N33" s="1">
        <v>371492.57807227364</v>
      </c>
      <c r="P33" s="1">
        <v>622246.884127283</v>
      </c>
      <c r="R33" s="1">
        <v>115934.21366247542</v>
      </c>
      <c r="T33" s="1">
        <v>136984.13084434537</v>
      </c>
      <c r="W33">
        <f t="shared" si="3"/>
        <v>3.456239408775915</v>
      </c>
      <c r="Y33">
        <f t="shared" si="0"/>
        <v>3.8750049124638823</v>
      </c>
      <c r="AA33">
        <f t="shared" si="1"/>
        <v>2.4767792391876808</v>
      </c>
      <c r="AC33">
        <f t="shared" si="2"/>
        <v>1.4793565068548467</v>
      </c>
    </row>
    <row r="34" spans="1:29" x14ac:dyDescent="0.25">
      <c r="A34" t="s">
        <v>44</v>
      </c>
      <c r="E34" s="1">
        <v>55222.909533605278</v>
      </c>
      <c r="G34" s="1">
        <v>140290.6517770949</v>
      </c>
      <c r="I34" s="1">
        <v>25511.751285969462</v>
      </c>
      <c r="K34" s="1">
        <v>16476.366381667543</v>
      </c>
      <c r="N34" s="1">
        <v>1066911.930405261</v>
      </c>
      <c r="P34" s="1">
        <v>2943794.6540473001</v>
      </c>
      <c r="R34" s="1">
        <v>390999.36300952046</v>
      </c>
      <c r="T34" s="1">
        <v>403643.44271873491</v>
      </c>
      <c r="W34">
        <f t="shared" si="3"/>
        <v>5.1759576362248698E-2</v>
      </c>
      <c r="Y34">
        <f t="shared" si="0"/>
        <v>4.7656398717965995E-2</v>
      </c>
      <c r="AA34">
        <f t="shared" si="1"/>
        <v>6.5247552041020271E-2</v>
      </c>
      <c r="AC34">
        <f t="shared" si="2"/>
        <v>4.0819110724780269E-2</v>
      </c>
    </row>
    <row r="35" spans="1:29" x14ac:dyDescent="0.25">
      <c r="A35" t="s">
        <v>45</v>
      </c>
      <c r="E35" s="1">
        <v>55146.02016863937</v>
      </c>
      <c r="G35" s="1">
        <v>26353.060828291884</v>
      </c>
      <c r="I35" s="1">
        <v>15984.547051848604</v>
      </c>
      <c r="K35" s="1">
        <v>10736.661673040771</v>
      </c>
      <c r="N35" s="1">
        <v>672599.2877041616</v>
      </c>
      <c r="P35" s="1">
        <v>493605.37857481476</v>
      </c>
      <c r="R35" s="1">
        <v>225579.79649349564</v>
      </c>
      <c r="T35" s="1">
        <v>249582.17660869006</v>
      </c>
      <c r="W35">
        <f t="shared" si="3"/>
        <v>8.1989412086465055E-2</v>
      </c>
      <c r="Y35">
        <f t="shared" si="0"/>
        <v>5.338892559149374E-2</v>
      </c>
      <c r="AA35">
        <f t="shared" si="1"/>
        <v>7.0859834525604348E-2</v>
      </c>
      <c r="AC35">
        <f t="shared" si="2"/>
        <v>4.3018543306777693E-2</v>
      </c>
    </row>
    <row r="36" spans="1:29" x14ac:dyDescent="0.25">
      <c r="A36" t="s">
        <v>46</v>
      </c>
      <c r="E36" s="1">
        <v>48945.266815191113</v>
      </c>
      <c r="G36" s="1">
        <v>68981.215819443285</v>
      </c>
      <c r="I36" s="1">
        <v>10857.594356284206</v>
      </c>
      <c r="K36" s="1">
        <v>6797.055974669287</v>
      </c>
      <c r="N36" s="1">
        <v>1141756.8797517454</v>
      </c>
      <c r="P36" s="1">
        <v>1739800.2375482069</v>
      </c>
      <c r="R36" s="1">
        <v>213598.94070397771</v>
      </c>
      <c r="T36" s="1">
        <v>204193.34217795532</v>
      </c>
      <c r="W36">
        <f t="shared" si="3"/>
        <v>4.2868379147260653E-2</v>
      </c>
      <c r="Y36">
        <f t="shared" si="0"/>
        <v>3.9648928842919491E-2</v>
      </c>
      <c r="AA36">
        <f t="shared" si="1"/>
        <v>5.0831686339360256E-2</v>
      </c>
      <c r="AC36">
        <f t="shared" si="2"/>
        <v>3.3287353555071474E-2</v>
      </c>
    </row>
    <row r="37" spans="1:29" x14ac:dyDescent="0.25">
      <c r="A37" t="s">
        <v>47</v>
      </c>
      <c r="E37" s="1">
        <v>222298.66669916359</v>
      </c>
      <c r="G37" s="1">
        <v>540652.22446252895</v>
      </c>
      <c r="I37" s="1">
        <v>96620.304505387248</v>
      </c>
      <c r="K37" s="1">
        <v>78235.490157518143</v>
      </c>
      <c r="N37" s="1">
        <v>529820.46717086574</v>
      </c>
      <c r="P37" s="1">
        <v>820567.47063001327</v>
      </c>
      <c r="R37" s="1">
        <v>134380.01335782692</v>
      </c>
      <c r="T37" s="1">
        <v>138786.00354964391</v>
      </c>
      <c r="W37">
        <f t="shared" si="3"/>
        <v>0.41957357345251978</v>
      </c>
      <c r="Y37">
        <f t="shared" si="0"/>
        <v>0.65887601423857112</v>
      </c>
      <c r="AA37">
        <f t="shared" si="1"/>
        <v>0.71900799896564105</v>
      </c>
      <c r="AC37">
        <f t="shared" si="2"/>
        <v>0.56371311340147656</v>
      </c>
    </row>
    <row r="38" spans="1:29" x14ac:dyDescent="0.25">
      <c r="A38" t="s">
        <v>48</v>
      </c>
      <c r="E38" s="1">
        <v>913.51022674941896</v>
      </c>
      <c r="G38" s="1">
        <v>3801.9310959756558</v>
      </c>
      <c r="I38" s="1">
        <v>472.49926797121719</v>
      </c>
      <c r="K38" s="1">
        <v>302.52248597654818</v>
      </c>
      <c r="N38" s="1">
        <v>49051.462523682152</v>
      </c>
      <c r="P38" s="1">
        <v>20000.928123223519</v>
      </c>
      <c r="R38" s="1">
        <v>1230.1168862406844</v>
      </c>
      <c r="T38" s="1">
        <v>5252.7116050745135</v>
      </c>
      <c r="W38">
        <f t="shared" si="3"/>
        <v>1.862350641040263E-2</v>
      </c>
      <c r="Y38">
        <f t="shared" si="0"/>
        <v>0.1900877335567818</v>
      </c>
      <c r="AA38">
        <f t="shared" si="1"/>
        <v>0.38410924462243995</v>
      </c>
      <c r="AC38">
        <f t="shared" si="2"/>
        <v>5.7593583794756362E-2</v>
      </c>
    </row>
    <row r="41" spans="1:29" x14ac:dyDescent="0.25">
      <c r="E41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C38"/>
  <sheetViews>
    <sheetView workbookViewId="0">
      <selection activeCell="U22" sqref="U22"/>
    </sheetView>
  </sheetViews>
  <sheetFormatPr defaultRowHeight="15" x14ac:dyDescent="0.25"/>
  <sheetData>
    <row r="2" spans="1:29" x14ac:dyDescent="0.25">
      <c r="E2" t="s">
        <v>4</v>
      </c>
      <c r="N2" t="s">
        <v>5</v>
      </c>
      <c r="W2" t="s">
        <v>6</v>
      </c>
    </row>
    <row r="3" spans="1:29" x14ac:dyDescent="0.25">
      <c r="E3" t="s">
        <v>2</v>
      </c>
      <c r="G3" t="s">
        <v>1</v>
      </c>
      <c r="I3" t="s">
        <v>0</v>
      </c>
      <c r="K3" t="s">
        <v>3</v>
      </c>
      <c r="N3" t="s">
        <v>2</v>
      </c>
      <c r="P3" t="s">
        <v>1</v>
      </c>
      <c r="R3" t="s">
        <v>0</v>
      </c>
      <c r="T3" t="s">
        <v>3</v>
      </c>
      <c r="W3" t="s">
        <v>2</v>
      </c>
      <c r="Y3" t="s">
        <v>1</v>
      </c>
      <c r="AA3" t="s">
        <v>0</v>
      </c>
      <c r="AC3" t="s">
        <v>3</v>
      </c>
    </row>
    <row r="4" spans="1:29" x14ac:dyDescent="0.25">
      <c r="A4" t="s">
        <v>15</v>
      </c>
      <c r="E4" s="1">
        <v>210459.94217069651</v>
      </c>
      <c r="G4" s="1">
        <v>409812.37001755438</v>
      </c>
      <c r="I4" s="1">
        <v>526907.7204725733</v>
      </c>
      <c r="K4" s="1">
        <v>291062.28493962908</v>
      </c>
      <c r="N4" s="1">
        <v>171835.52352022394</v>
      </c>
      <c r="P4" s="1">
        <v>127517.0503025277</v>
      </c>
      <c r="R4" s="1">
        <v>382943.01935211924</v>
      </c>
      <c r="T4" s="1">
        <v>303977.52969057643</v>
      </c>
      <c r="W4">
        <f>E4/N4</f>
        <v>1.2247755170712809</v>
      </c>
      <c r="Y4">
        <f t="shared" ref="Y4:Y38" si="0">G4/P4</f>
        <v>3.2137848942184237</v>
      </c>
      <c r="AA4">
        <f t="shared" ref="AA4:AA38" si="1">I4/R4</f>
        <v>1.3759428788231216</v>
      </c>
      <c r="AC4">
        <f t="shared" ref="AC4:AC38" si="2">K4/T4</f>
        <v>0.95751250178230618</v>
      </c>
    </row>
    <row r="5" spans="1:29" x14ac:dyDescent="0.25">
      <c r="A5" t="s">
        <v>16</v>
      </c>
      <c r="E5" s="1">
        <v>63311.378632620617</v>
      </c>
      <c r="G5" s="1">
        <v>464104.34841025952</v>
      </c>
      <c r="I5" s="1">
        <v>355814.78302115935</v>
      </c>
      <c r="K5" s="1">
        <v>697736.56726374675</v>
      </c>
      <c r="N5" s="1">
        <v>8966.5592660850216</v>
      </c>
      <c r="P5" s="1">
        <v>98281.085070935718</v>
      </c>
      <c r="R5" s="1">
        <v>11599.195802837232</v>
      </c>
      <c r="T5" s="1">
        <v>88629.392558813503</v>
      </c>
      <c r="W5">
        <f t="shared" ref="W5:W38" si="3">E5/N5</f>
        <v>7.0608331193536653</v>
      </c>
      <c r="Y5">
        <f t="shared" si="0"/>
        <v>4.7222143312244249</v>
      </c>
      <c r="AA5">
        <f t="shared" si="1"/>
        <v>30.675814864175752</v>
      </c>
      <c r="AC5">
        <f t="shared" si="2"/>
        <v>7.8725188915261528</v>
      </c>
    </row>
    <row r="6" spans="1:29" x14ac:dyDescent="0.25">
      <c r="A6" t="s">
        <v>17</v>
      </c>
      <c r="E6" s="1">
        <v>244813.92324901462</v>
      </c>
      <c r="G6" s="1">
        <v>455043.20798442635</v>
      </c>
      <c r="I6" s="1">
        <v>279848.6885509062</v>
      </c>
      <c r="K6" s="1">
        <v>163301.0921716702</v>
      </c>
      <c r="N6" s="1">
        <v>521108.87500204472</v>
      </c>
      <c r="P6" s="1">
        <v>740989.18549305038</v>
      </c>
      <c r="R6" s="1">
        <v>391234.78614987817</v>
      </c>
      <c r="T6" s="1">
        <v>347311.85384852428</v>
      </c>
      <c r="W6">
        <f t="shared" si="3"/>
        <v>0.46979419271654899</v>
      </c>
      <c r="Y6">
        <f t="shared" si="0"/>
        <v>0.61410236059200096</v>
      </c>
      <c r="AA6">
        <f t="shared" si="1"/>
        <v>0.71529602800631065</v>
      </c>
      <c r="AC6">
        <f t="shared" si="2"/>
        <v>0.47018577213000029</v>
      </c>
    </row>
    <row r="7" spans="1:29" x14ac:dyDescent="0.25">
      <c r="A7" t="s">
        <v>18</v>
      </c>
      <c r="E7" s="1">
        <v>70070.823168613555</v>
      </c>
      <c r="G7" s="1">
        <v>113497.08016344551</v>
      </c>
      <c r="I7" s="1">
        <v>209291.29833530297</v>
      </c>
      <c r="K7" s="1">
        <v>21496.821351807645</v>
      </c>
      <c r="N7" s="1">
        <v>91035.116584288888</v>
      </c>
      <c r="P7" s="1">
        <v>74470.153603696337</v>
      </c>
      <c r="R7" s="1">
        <v>111882.33421093087</v>
      </c>
      <c r="T7" s="1">
        <v>34500.747306834761</v>
      </c>
      <c r="W7">
        <f t="shared" si="3"/>
        <v>0.76971201661213218</v>
      </c>
      <c r="Y7">
        <f t="shared" si="0"/>
        <v>1.524061314112988</v>
      </c>
      <c r="AA7">
        <f t="shared" si="1"/>
        <v>1.8706375748357891</v>
      </c>
      <c r="AC7">
        <f t="shared" si="2"/>
        <v>0.62308277442874471</v>
      </c>
    </row>
    <row r="8" spans="1:29" x14ac:dyDescent="0.25">
      <c r="A8" t="s">
        <v>19</v>
      </c>
      <c r="E8" s="1">
        <v>15276.240941807078</v>
      </c>
      <c r="G8" s="1">
        <v>6851.2198827003494</v>
      </c>
      <c r="I8" s="1">
        <v>31962.892664713909</v>
      </c>
      <c r="K8" s="1">
        <v>2072.763618946939</v>
      </c>
      <c r="N8" s="1">
        <v>24369.852184964522</v>
      </c>
      <c r="P8" s="1">
        <v>10578.076290668225</v>
      </c>
      <c r="R8" s="1">
        <v>25291.424165670731</v>
      </c>
      <c r="T8" s="1">
        <v>5637.061987217111</v>
      </c>
      <c r="W8">
        <f t="shared" si="3"/>
        <v>0.62684996305525675</v>
      </c>
      <c r="Y8">
        <f t="shared" si="0"/>
        <v>0.64768108060861351</v>
      </c>
      <c r="AA8">
        <f t="shared" si="1"/>
        <v>1.2637838207663561</v>
      </c>
      <c r="AC8">
        <f t="shared" si="2"/>
        <v>0.36770282527445031</v>
      </c>
    </row>
    <row r="9" spans="1:29" x14ac:dyDescent="0.25">
      <c r="A9" t="s">
        <v>20</v>
      </c>
      <c r="E9" s="1">
        <v>82905.831552807562</v>
      </c>
      <c r="G9" s="1">
        <v>170112.09829888603</v>
      </c>
      <c r="I9" s="1">
        <v>92164.364942739427</v>
      </c>
      <c r="K9" s="1">
        <v>40262.73738430746</v>
      </c>
      <c r="N9" s="1">
        <v>21196.189181527068</v>
      </c>
      <c r="P9" s="1">
        <v>18274.084123548932</v>
      </c>
      <c r="R9" s="1">
        <v>3566.5557092495455</v>
      </c>
      <c r="T9" s="1">
        <v>2530.7142090373491</v>
      </c>
      <c r="W9">
        <f t="shared" si="3"/>
        <v>3.9113555197488878</v>
      </c>
      <c r="Y9">
        <f t="shared" si="0"/>
        <v>9.3089260807150804</v>
      </c>
      <c r="AA9">
        <f t="shared" si="1"/>
        <v>25.841280062924387</v>
      </c>
      <c r="AC9">
        <f t="shared" si="2"/>
        <v>15.909634221251274</v>
      </c>
    </row>
    <row r="10" spans="1:29" x14ac:dyDescent="0.25">
      <c r="A10" t="s">
        <v>21</v>
      </c>
      <c r="E10" s="1">
        <v>226139.99100777227</v>
      </c>
      <c r="G10" s="1">
        <v>480661.5798215121</v>
      </c>
      <c r="I10" s="1">
        <v>181832.18323994681</v>
      </c>
      <c r="K10" s="1">
        <v>130939.22680412581</v>
      </c>
      <c r="N10" s="1">
        <v>125818.88382867177</v>
      </c>
      <c r="P10" s="1">
        <v>146296.49368819603</v>
      </c>
      <c r="R10" s="1">
        <v>23264.280807613908</v>
      </c>
      <c r="T10" s="1">
        <v>22518.149930315521</v>
      </c>
      <c r="W10">
        <f t="shared" si="3"/>
        <v>1.7973453914573609</v>
      </c>
      <c r="Y10">
        <f t="shared" si="0"/>
        <v>3.2855304163745274</v>
      </c>
      <c r="AA10">
        <f t="shared" si="1"/>
        <v>7.8159382937140691</v>
      </c>
      <c r="AC10">
        <f t="shared" si="2"/>
        <v>5.8148305793028845</v>
      </c>
    </row>
    <row r="11" spans="1:29" x14ac:dyDescent="0.25">
      <c r="A11" t="s">
        <v>22</v>
      </c>
      <c r="E11" s="1">
        <v>161215.67315742618</v>
      </c>
      <c r="G11" s="1">
        <v>510798.50007089647</v>
      </c>
      <c r="I11" s="1">
        <v>292084.14503464254</v>
      </c>
      <c r="K11" s="1">
        <v>35208.21095474199</v>
      </c>
      <c r="N11" s="1">
        <v>135205.82227180857</v>
      </c>
      <c r="P11" s="1">
        <v>232232.51209840385</v>
      </c>
      <c r="R11" s="1">
        <v>43762.576691621878</v>
      </c>
      <c r="T11" s="1">
        <v>11261.866142832834</v>
      </c>
      <c r="W11">
        <f t="shared" si="3"/>
        <v>1.192372269541242</v>
      </c>
      <c r="Y11">
        <f t="shared" si="0"/>
        <v>2.1995133043837369</v>
      </c>
      <c r="AA11">
        <f t="shared" si="1"/>
        <v>6.674290389545563</v>
      </c>
      <c r="AC11">
        <f t="shared" si="2"/>
        <v>3.1263212071783371</v>
      </c>
    </row>
    <row r="12" spans="1:29" x14ac:dyDescent="0.25">
      <c r="A12" t="s">
        <v>23</v>
      </c>
      <c r="E12" s="1">
        <v>275643.01090379799</v>
      </c>
      <c r="G12" s="1">
        <v>705425.22075362713</v>
      </c>
      <c r="I12" s="1">
        <v>413514.26694811002</v>
      </c>
      <c r="K12" s="1">
        <v>24357.468846226478</v>
      </c>
      <c r="N12" s="1">
        <v>156026.42191687628</v>
      </c>
      <c r="P12" s="1">
        <v>189809.86142131075</v>
      </c>
      <c r="R12" s="1">
        <v>55340.881156163916</v>
      </c>
      <c r="T12" s="1">
        <v>8565.3970858720859</v>
      </c>
      <c r="W12">
        <f t="shared" si="3"/>
        <v>1.7666431590070555</v>
      </c>
      <c r="Y12">
        <f t="shared" si="0"/>
        <v>3.7164835139299357</v>
      </c>
      <c r="AA12">
        <f t="shared" si="1"/>
        <v>7.472130156027565</v>
      </c>
      <c r="AC12">
        <f t="shared" si="2"/>
        <v>2.8437057385701485</v>
      </c>
    </row>
    <row r="13" spans="1:29" x14ac:dyDescent="0.25">
      <c r="A13" t="s">
        <v>24</v>
      </c>
      <c r="E13" s="1">
        <v>160495.1746368988</v>
      </c>
      <c r="G13" s="1">
        <v>328487.49744370859</v>
      </c>
      <c r="I13" s="1">
        <v>164200.21572895403</v>
      </c>
      <c r="K13" s="1">
        <v>74560.629069743853</v>
      </c>
      <c r="N13" s="1">
        <v>39191.625343946296</v>
      </c>
      <c r="P13" s="1">
        <v>37665.5340982052</v>
      </c>
      <c r="R13" s="1">
        <v>15619.207944801357</v>
      </c>
      <c r="T13" s="1">
        <v>14568.874389037161</v>
      </c>
      <c r="W13">
        <f t="shared" si="3"/>
        <v>4.0951395413788205</v>
      </c>
      <c r="Y13">
        <f t="shared" si="0"/>
        <v>8.7211692415470452</v>
      </c>
      <c r="AA13">
        <f t="shared" si="1"/>
        <v>10.512710779524889</v>
      </c>
      <c r="AC13">
        <f t="shared" si="2"/>
        <v>5.1178030010231614</v>
      </c>
    </row>
    <row r="14" spans="1:29" x14ac:dyDescent="0.25">
      <c r="A14" t="s">
        <v>9</v>
      </c>
      <c r="E14" s="1">
        <v>168587.32083792365</v>
      </c>
      <c r="G14" s="1">
        <v>207570.29245436276</v>
      </c>
      <c r="I14" s="1">
        <v>246329.29614513277</v>
      </c>
      <c r="K14" s="1">
        <v>63026.23815123058</v>
      </c>
      <c r="N14" s="1">
        <v>29145.880503744222</v>
      </c>
      <c r="P14" s="1">
        <v>14890.930926959069</v>
      </c>
      <c r="R14" s="1">
        <v>9362.9968360107396</v>
      </c>
      <c r="T14" s="1">
        <v>5606.2986716521318</v>
      </c>
      <c r="W14">
        <f t="shared" si="3"/>
        <v>5.7842589732798118</v>
      </c>
      <c r="Y14">
        <f t="shared" si="0"/>
        <v>13.939376488448426</v>
      </c>
      <c r="AA14">
        <f t="shared" si="1"/>
        <v>26.308809076783312</v>
      </c>
      <c r="AC14">
        <f t="shared" si="2"/>
        <v>11.242040754966993</v>
      </c>
    </row>
    <row r="15" spans="1:29" x14ac:dyDescent="0.25">
      <c r="A15" t="s">
        <v>25</v>
      </c>
      <c r="E15" s="1">
        <v>563858.3824474311</v>
      </c>
      <c r="G15" s="1">
        <v>1081913.02760607</v>
      </c>
      <c r="I15" s="1">
        <v>650044.64365658117</v>
      </c>
      <c r="K15" s="1">
        <v>144930.70674593592</v>
      </c>
      <c r="N15" s="1">
        <v>104514.70300467598</v>
      </c>
      <c r="P15" s="1">
        <v>103994.11642940971</v>
      </c>
      <c r="R15" s="1">
        <v>38480.289762575536</v>
      </c>
      <c r="T15" s="1">
        <v>23915.457034076418</v>
      </c>
      <c r="W15">
        <f t="shared" si="3"/>
        <v>5.3950149236151406</v>
      </c>
      <c r="Y15">
        <f t="shared" si="0"/>
        <v>10.403598441460513</v>
      </c>
      <c r="AA15">
        <f t="shared" si="1"/>
        <v>16.892924862764154</v>
      </c>
      <c r="AC15">
        <f t="shared" si="2"/>
        <v>6.0601269939950759</v>
      </c>
    </row>
    <row r="16" spans="1:29" x14ac:dyDescent="0.25">
      <c r="A16" t="s">
        <v>26</v>
      </c>
      <c r="E16" s="1">
        <v>189032.58979375649</v>
      </c>
      <c r="G16" s="1">
        <v>240698.85998415443</v>
      </c>
      <c r="I16" s="1">
        <v>169707.88265526947</v>
      </c>
      <c r="K16" s="1">
        <v>20759.965835899442</v>
      </c>
      <c r="N16" s="1">
        <v>190192.3389838243</v>
      </c>
      <c r="P16" s="1">
        <v>312070.69985119731</v>
      </c>
      <c r="R16" s="1">
        <v>161337.92311938055</v>
      </c>
      <c r="T16" s="1">
        <v>32846.801052134157</v>
      </c>
      <c r="W16">
        <f t="shared" si="3"/>
        <v>0.99390222973089126</v>
      </c>
      <c r="Y16">
        <f t="shared" si="0"/>
        <v>0.77129592781034984</v>
      </c>
      <c r="AA16">
        <f t="shared" si="1"/>
        <v>1.051878438584434</v>
      </c>
      <c r="AC16">
        <f t="shared" si="2"/>
        <v>0.6320239770974776</v>
      </c>
    </row>
    <row r="17" spans="1:29" x14ac:dyDescent="0.25">
      <c r="A17" t="s">
        <v>27</v>
      </c>
      <c r="E17" s="1">
        <v>259108.16565677722</v>
      </c>
      <c r="G17" s="1">
        <v>490340.56042886782</v>
      </c>
      <c r="I17" s="1">
        <v>253917.11868512761</v>
      </c>
      <c r="K17" s="1">
        <v>35913.783342419811</v>
      </c>
      <c r="N17" s="1">
        <v>152259.25267525198</v>
      </c>
      <c r="P17" s="1">
        <v>325949.95647210284</v>
      </c>
      <c r="R17" s="1">
        <v>115380.1660498561</v>
      </c>
      <c r="T17" s="1">
        <v>32112.525538190519</v>
      </c>
      <c r="W17">
        <f t="shared" si="3"/>
        <v>1.7017564522625055</v>
      </c>
      <c r="Y17">
        <f t="shared" si="0"/>
        <v>1.5043430768822168</v>
      </c>
      <c r="AA17">
        <f t="shared" si="1"/>
        <v>2.2006998895755561</v>
      </c>
      <c r="AC17">
        <f t="shared" si="2"/>
        <v>1.1183730566351302</v>
      </c>
    </row>
    <row r="18" spans="1:29" x14ac:dyDescent="0.25">
      <c r="A18" t="s">
        <v>28</v>
      </c>
      <c r="E18" s="1">
        <v>275442.59827705065</v>
      </c>
      <c r="G18" s="1">
        <v>591964.13115843351</v>
      </c>
      <c r="I18" s="1">
        <v>185536.24665295429</v>
      </c>
      <c r="K18" s="1">
        <v>55008.791343927121</v>
      </c>
      <c r="N18" s="1">
        <v>344246.66045213147</v>
      </c>
      <c r="P18" s="1">
        <v>592011.09175008116</v>
      </c>
      <c r="R18" s="1">
        <v>177406.03425374196</v>
      </c>
      <c r="T18" s="1">
        <v>124495.07988990779</v>
      </c>
      <c r="W18">
        <f t="shared" si="3"/>
        <v>0.80013150429777891</v>
      </c>
      <c r="Y18">
        <f t="shared" si="0"/>
        <v>0.99992067616248737</v>
      </c>
      <c r="AA18">
        <f t="shared" si="1"/>
        <v>1.0458282742941187</v>
      </c>
      <c r="AC18">
        <f t="shared" si="2"/>
        <v>0.44185514313153523</v>
      </c>
    </row>
    <row r="19" spans="1:29" x14ac:dyDescent="0.25">
      <c r="A19" t="s">
        <v>29</v>
      </c>
      <c r="E19" s="1">
        <v>62531.457722732754</v>
      </c>
      <c r="G19" s="1">
        <v>84450.64542989849</v>
      </c>
      <c r="I19" s="1">
        <v>18945.765293277836</v>
      </c>
      <c r="K19" s="1">
        <v>3692.6009213929465</v>
      </c>
      <c r="N19" s="1">
        <v>114558.76458719853</v>
      </c>
      <c r="P19" s="1">
        <v>126431.12876573029</v>
      </c>
      <c r="R19" s="1">
        <v>30903.938714191696</v>
      </c>
      <c r="T19" s="1">
        <v>9569.4496421336698</v>
      </c>
      <c r="W19">
        <f t="shared" si="3"/>
        <v>0.54584612489545292</v>
      </c>
      <c r="Y19">
        <f t="shared" si="0"/>
        <v>0.66795769565880203</v>
      </c>
      <c r="AA19">
        <f t="shared" si="1"/>
        <v>0.61305341912866174</v>
      </c>
      <c r="AC19">
        <f t="shared" si="2"/>
        <v>0.38587390701495128</v>
      </c>
    </row>
    <row r="20" spans="1:29" x14ac:dyDescent="0.25">
      <c r="A20" t="s">
        <v>30</v>
      </c>
      <c r="E20" s="1">
        <v>303191.82761801517</v>
      </c>
      <c r="G20" s="1">
        <v>445494.10635127593</v>
      </c>
      <c r="I20" s="1">
        <v>400906.26067842089</v>
      </c>
      <c r="K20" s="1">
        <v>201242.32146223131</v>
      </c>
      <c r="N20" s="1">
        <v>242378.52551380446</v>
      </c>
      <c r="P20" s="1">
        <v>282891.93546233815</v>
      </c>
      <c r="R20" s="1">
        <v>69800.911986605468</v>
      </c>
      <c r="T20" s="1">
        <v>67294.263923443912</v>
      </c>
      <c r="W20">
        <f t="shared" si="3"/>
        <v>1.2509021868801951</v>
      </c>
      <c r="Y20">
        <f t="shared" si="0"/>
        <v>1.5747854587059633</v>
      </c>
      <c r="AA20">
        <f t="shared" si="1"/>
        <v>5.7435676593359313</v>
      </c>
      <c r="AC20">
        <f t="shared" si="2"/>
        <v>2.9904825423333401</v>
      </c>
    </row>
    <row r="21" spans="1:29" x14ac:dyDescent="0.25">
      <c r="A21" t="s">
        <v>31</v>
      </c>
      <c r="E21" s="1">
        <v>436845.20029138611</v>
      </c>
      <c r="G21" s="1">
        <v>293571.16556694155</v>
      </c>
      <c r="I21" s="1">
        <v>124778.64327262747</v>
      </c>
      <c r="K21" s="1">
        <v>64964.006370895622</v>
      </c>
      <c r="N21" s="1">
        <v>1261216.5337777841</v>
      </c>
      <c r="P21" s="1">
        <v>2097712.5479753902</v>
      </c>
      <c r="R21" s="1">
        <v>1001388.8206855096</v>
      </c>
      <c r="T21" s="1">
        <v>693872.61803361378</v>
      </c>
      <c r="W21">
        <f t="shared" si="3"/>
        <v>0.34636812045500398</v>
      </c>
      <c r="Y21">
        <f t="shared" si="0"/>
        <v>0.13994823354147456</v>
      </c>
      <c r="AA21">
        <f t="shared" si="1"/>
        <v>0.12460558845385265</v>
      </c>
      <c r="AC21">
        <f t="shared" si="2"/>
        <v>9.3625263027382527E-2</v>
      </c>
    </row>
    <row r="22" spans="1:29" x14ac:dyDescent="0.25">
      <c r="A22" t="s">
        <v>32</v>
      </c>
      <c r="E22" s="1">
        <v>133773.45546054307</v>
      </c>
      <c r="G22" s="1">
        <v>140989.08502683166</v>
      </c>
      <c r="I22" s="1">
        <v>53816.155826120834</v>
      </c>
      <c r="K22" s="1">
        <v>17228.591949949354</v>
      </c>
      <c r="N22" s="1">
        <v>245966.17422756454</v>
      </c>
      <c r="P22" s="1">
        <v>206281.75017672009</v>
      </c>
      <c r="R22" s="1">
        <v>34777.863237998827</v>
      </c>
      <c r="T22" s="1">
        <v>24228.636815408725</v>
      </c>
      <c r="W22">
        <f t="shared" si="3"/>
        <v>0.54386931813143424</v>
      </c>
      <c r="Y22">
        <f t="shared" si="0"/>
        <v>0.68347822774456457</v>
      </c>
      <c r="AA22">
        <f t="shared" si="1"/>
        <v>1.5474255982271066</v>
      </c>
      <c r="AC22">
        <f t="shared" si="2"/>
        <v>0.71108383361429806</v>
      </c>
    </row>
    <row r="23" spans="1:29" x14ac:dyDescent="0.25">
      <c r="A23" t="s">
        <v>33</v>
      </c>
      <c r="E23" s="1">
        <v>518003.12485570775</v>
      </c>
      <c r="G23" s="1">
        <v>884708.10218846705</v>
      </c>
      <c r="I23" s="1">
        <v>256143.04683720885</v>
      </c>
      <c r="K23" s="1">
        <v>173049.4723244351</v>
      </c>
      <c r="N23" s="1">
        <v>513300.37574174721</v>
      </c>
      <c r="P23" s="1">
        <v>819712.85029224888</v>
      </c>
      <c r="R23" s="1">
        <v>202997.67963802867</v>
      </c>
      <c r="T23" s="1">
        <v>262534.00020589656</v>
      </c>
      <c r="W23">
        <f t="shared" si="3"/>
        <v>1.0091617877878325</v>
      </c>
      <c r="Y23">
        <f t="shared" si="0"/>
        <v>1.0792902683824532</v>
      </c>
      <c r="AA23">
        <f t="shared" si="1"/>
        <v>1.2618028309187834</v>
      </c>
      <c r="AC23">
        <f t="shared" si="2"/>
        <v>0.65915070881759408</v>
      </c>
    </row>
    <row r="24" spans="1:29" x14ac:dyDescent="0.25">
      <c r="A24" t="s">
        <v>34</v>
      </c>
      <c r="E24" s="1">
        <v>341963.84119636333</v>
      </c>
      <c r="G24" s="1">
        <v>388752.41014142963</v>
      </c>
      <c r="I24" s="1">
        <v>235401.35921188773</v>
      </c>
      <c r="K24" s="1">
        <v>149741.1594189243</v>
      </c>
      <c r="N24" s="1">
        <v>504351.31119502755</v>
      </c>
      <c r="P24" s="1">
        <v>1365351.8372199326</v>
      </c>
      <c r="R24" s="1">
        <v>181517.47281000766</v>
      </c>
      <c r="T24" s="1">
        <v>222523.47215797033</v>
      </c>
      <c r="W24">
        <f t="shared" si="3"/>
        <v>0.67802706884235575</v>
      </c>
      <c r="Y24">
        <f t="shared" si="0"/>
        <v>0.28472691034201825</v>
      </c>
      <c r="AA24">
        <f t="shared" si="1"/>
        <v>1.296852339158995</v>
      </c>
      <c r="AC24">
        <f t="shared" si="2"/>
        <v>0.67292298635634462</v>
      </c>
    </row>
    <row r="25" spans="1:29" x14ac:dyDescent="0.25">
      <c r="A25" t="s">
        <v>35</v>
      </c>
      <c r="E25" s="1">
        <v>95031.602580484439</v>
      </c>
      <c r="G25" s="1">
        <v>300642.85663098993</v>
      </c>
      <c r="I25" s="1">
        <v>100126.2213007027</v>
      </c>
      <c r="K25" s="1">
        <v>66988.175215749434</v>
      </c>
      <c r="N25" s="1">
        <v>596014.16088547755</v>
      </c>
      <c r="P25" s="1">
        <v>809632.15062922251</v>
      </c>
      <c r="R25" s="1">
        <v>157260.40220560521</v>
      </c>
      <c r="T25" s="1">
        <v>144507.9061174349</v>
      </c>
      <c r="W25">
        <f t="shared" si="3"/>
        <v>0.15944520922002808</v>
      </c>
      <c r="Y25">
        <f t="shared" si="0"/>
        <v>0.37133265569720653</v>
      </c>
      <c r="AA25">
        <f t="shared" si="1"/>
        <v>0.63669060931051036</v>
      </c>
      <c r="AC25">
        <f t="shared" si="2"/>
        <v>0.46356062457448688</v>
      </c>
    </row>
    <row r="26" spans="1:29" x14ac:dyDescent="0.25">
      <c r="A26" t="s">
        <v>36</v>
      </c>
      <c r="E26" s="1">
        <v>267869.1476889383</v>
      </c>
      <c r="G26" s="1">
        <v>394742.74256611778</v>
      </c>
      <c r="I26" s="1">
        <v>281599.3836986954</v>
      </c>
      <c r="K26" s="1">
        <v>168909.8098205555</v>
      </c>
      <c r="N26" s="1">
        <v>189790.64088277999</v>
      </c>
      <c r="P26" s="1">
        <v>284999.08246555174</v>
      </c>
      <c r="R26" s="1">
        <v>164979.4935824399</v>
      </c>
      <c r="T26" s="1">
        <v>195486.22876329909</v>
      </c>
      <c r="W26">
        <f t="shared" si="3"/>
        <v>1.4113928191769045</v>
      </c>
      <c r="Y26">
        <f t="shared" si="0"/>
        <v>1.3850667137282133</v>
      </c>
      <c r="AA26">
        <f t="shared" si="1"/>
        <v>1.7068750641908159</v>
      </c>
      <c r="AC26">
        <f t="shared" si="2"/>
        <v>0.86404966165200736</v>
      </c>
    </row>
    <row r="27" spans="1:29" x14ac:dyDescent="0.25">
      <c r="A27" t="s">
        <v>37</v>
      </c>
      <c r="E27" s="1">
        <v>18953.191526981191</v>
      </c>
      <c r="G27" s="1">
        <v>45200.728359713998</v>
      </c>
      <c r="I27" s="1">
        <v>55849.460910087</v>
      </c>
      <c r="K27" s="1">
        <v>45263.566435771041</v>
      </c>
      <c r="N27" s="1">
        <v>9826.4532272183314</v>
      </c>
      <c r="P27" s="1">
        <v>16897.704277464596</v>
      </c>
      <c r="R27" s="1">
        <v>15327.792849476315</v>
      </c>
      <c r="T27" s="1">
        <v>23957.014708186874</v>
      </c>
      <c r="W27">
        <f t="shared" si="3"/>
        <v>1.9287927280295469</v>
      </c>
      <c r="Y27">
        <f t="shared" si="0"/>
        <v>2.6749626823565236</v>
      </c>
      <c r="AA27">
        <f t="shared" si="1"/>
        <v>3.6436727360909722</v>
      </c>
      <c r="AC27">
        <f t="shared" si="2"/>
        <v>1.8893658908304229</v>
      </c>
    </row>
    <row r="28" spans="1:29" x14ac:dyDescent="0.25">
      <c r="A28" t="s">
        <v>38</v>
      </c>
      <c r="E28" s="1">
        <v>44373.540197846472</v>
      </c>
      <c r="G28" s="1">
        <v>49981.366338495143</v>
      </c>
      <c r="I28" s="1">
        <v>21395.548854649613</v>
      </c>
      <c r="K28" s="1">
        <v>15685.137376583229</v>
      </c>
      <c r="N28" s="1">
        <v>41602.92830962313</v>
      </c>
      <c r="P28" s="1">
        <v>107697.44364779233</v>
      </c>
      <c r="R28" s="1">
        <v>15535.261039593413</v>
      </c>
      <c r="T28" s="1">
        <v>15051.294790667025</v>
      </c>
      <c r="W28">
        <f t="shared" si="3"/>
        <v>1.0665965594441695</v>
      </c>
      <c r="Y28">
        <f t="shared" si="0"/>
        <v>0.4640905544791889</v>
      </c>
      <c r="AA28">
        <f t="shared" si="1"/>
        <v>1.3772249336603084</v>
      </c>
      <c r="AC28">
        <f t="shared" si="2"/>
        <v>1.0421121634206005</v>
      </c>
    </row>
    <row r="29" spans="1:29" x14ac:dyDescent="0.25">
      <c r="A29" t="s">
        <v>39</v>
      </c>
      <c r="E29" s="1">
        <v>277028.25610503601</v>
      </c>
      <c r="G29" s="1">
        <v>222208.28165800776</v>
      </c>
      <c r="I29" s="1">
        <v>97738.819632421393</v>
      </c>
      <c r="K29" s="1">
        <v>51369.472085171139</v>
      </c>
      <c r="N29" s="1">
        <v>102028.31838625114</v>
      </c>
      <c r="P29" s="1">
        <v>38414.568193003586</v>
      </c>
      <c r="R29" s="1">
        <v>36603.957170077818</v>
      </c>
      <c r="T29" s="1">
        <v>36794.585714451794</v>
      </c>
      <c r="W29">
        <f t="shared" si="3"/>
        <v>2.7152094681819929</v>
      </c>
      <c r="Y29">
        <f t="shared" si="0"/>
        <v>5.7844794855322199</v>
      </c>
      <c r="AA29">
        <f t="shared" si="1"/>
        <v>2.6701708555248427</v>
      </c>
      <c r="AC29">
        <f t="shared" si="2"/>
        <v>1.3961149741929224</v>
      </c>
    </row>
    <row r="30" spans="1:29" x14ac:dyDescent="0.25">
      <c r="A30" t="s">
        <v>40</v>
      </c>
      <c r="E30" s="1">
        <v>250022.14675496644</v>
      </c>
      <c r="G30" s="1">
        <v>494527.44190264586</v>
      </c>
      <c r="I30" s="1">
        <v>143879.77237025282</v>
      </c>
      <c r="K30" s="1">
        <v>91975.648156747484</v>
      </c>
      <c r="N30" s="1">
        <v>209875.66308139105</v>
      </c>
      <c r="P30" s="1">
        <v>349962.90799767734</v>
      </c>
      <c r="R30" s="1">
        <v>89512.178833574144</v>
      </c>
      <c r="T30" s="1">
        <v>91333.327382029383</v>
      </c>
      <c r="W30">
        <f t="shared" si="3"/>
        <v>1.1912869890874691</v>
      </c>
      <c r="Y30">
        <f t="shared" si="0"/>
        <v>1.4130853030456816</v>
      </c>
      <c r="AA30">
        <f t="shared" si="1"/>
        <v>1.6073764960828607</v>
      </c>
      <c r="AC30">
        <f t="shared" si="2"/>
        <v>1.0070327096704952</v>
      </c>
    </row>
    <row r="31" spans="1:29" x14ac:dyDescent="0.25">
      <c r="A31" t="s">
        <v>41</v>
      </c>
      <c r="E31" s="1">
        <v>614352.7090341649</v>
      </c>
      <c r="G31" s="1">
        <v>1703667.0314510239</v>
      </c>
      <c r="I31" s="1">
        <v>253298.30002045981</v>
      </c>
      <c r="K31" s="1">
        <v>165936.22142787869</v>
      </c>
      <c r="N31" s="1">
        <v>463565.05612463295</v>
      </c>
      <c r="P31" s="1">
        <v>993973.48796311207</v>
      </c>
      <c r="R31" s="1">
        <v>141362.45544950056</v>
      </c>
      <c r="T31" s="1">
        <v>154857.94991671064</v>
      </c>
      <c r="W31">
        <f t="shared" si="3"/>
        <v>1.3252782989514023</v>
      </c>
      <c r="Y31">
        <f t="shared" si="0"/>
        <v>1.7139964516983672</v>
      </c>
      <c r="AA31">
        <f t="shared" si="1"/>
        <v>1.7918357403670491</v>
      </c>
      <c r="AC31">
        <f t="shared" si="2"/>
        <v>1.0715382808381901</v>
      </c>
    </row>
    <row r="32" spans="1:29" x14ac:dyDescent="0.25">
      <c r="A32" t="s">
        <v>42</v>
      </c>
      <c r="E32" s="1">
        <v>383101.88548627682</v>
      </c>
      <c r="G32" s="1">
        <v>862202.73253364302</v>
      </c>
      <c r="I32" s="1">
        <v>134001.30543030138</v>
      </c>
      <c r="K32" s="1">
        <v>68829.308706034382</v>
      </c>
      <c r="N32" s="1">
        <v>1234444.8898744953</v>
      </c>
      <c r="P32" s="1">
        <v>2198262.3606038732</v>
      </c>
      <c r="R32" s="1">
        <v>331785.72269202641</v>
      </c>
      <c r="T32" s="1">
        <v>304507.39043144637</v>
      </c>
      <c r="W32">
        <f t="shared" si="3"/>
        <v>0.31034344961744414</v>
      </c>
      <c r="Y32">
        <f t="shared" si="0"/>
        <v>0.39222012257753974</v>
      </c>
      <c r="AA32">
        <f t="shared" si="1"/>
        <v>0.40387905887887005</v>
      </c>
      <c r="AC32">
        <f t="shared" si="2"/>
        <v>0.22603493665133195</v>
      </c>
    </row>
    <row r="33" spans="1:29" x14ac:dyDescent="0.25">
      <c r="A33" t="s">
        <v>43</v>
      </c>
      <c r="E33" s="1">
        <v>1368476.4285458662</v>
      </c>
      <c r="G33" s="1">
        <v>2613502.8932545166</v>
      </c>
      <c r="I33" s="1">
        <v>356219.38139901217</v>
      </c>
      <c r="K33" s="1">
        <v>225803.77399540829</v>
      </c>
      <c r="N33" s="1">
        <v>392037.23776188656</v>
      </c>
      <c r="P33" s="1">
        <v>660670.16561988322</v>
      </c>
      <c r="R33" s="1">
        <v>137243.16362502787</v>
      </c>
      <c r="T33" s="1">
        <v>148581.94701610276</v>
      </c>
      <c r="W33">
        <f t="shared" si="3"/>
        <v>3.4906797026690715</v>
      </c>
      <c r="Y33">
        <f t="shared" si="0"/>
        <v>3.9558361028795059</v>
      </c>
      <c r="AA33">
        <f t="shared" si="1"/>
        <v>2.5955346116347573</v>
      </c>
      <c r="AC33">
        <f t="shared" si="2"/>
        <v>1.5197255018534421</v>
      </c>
    </row>
    <row r="34" spans="1:29" x14ac:dyDescent="0.25">
      <c r="A34" t="s">
        <v>44</v>
      </c>
      <c r="E34" s="1">
        <v>60390.823763213164</v>
      </c>
      <c r="G34" s="1">
        <v>150907.67704283251</v>
      </c>
      <c r="I34" s="1">
        <v>32137.501261707341</v>
      </c>
      <c r="K34" s="1">
        <v>18442.941269675877</v>
      </c>
      <c r="N34" s="1">
        <v>1089065.5171153389</v>
      </c>
      <c r="P34" s="1">
        <v>3111208.5108579649</v>
      </c>
      <c r="R34" s="1">
        <v>472594.38300632068</v>
      </c>
      <c r="T34" s="1">
        <v>447225.5062860371</v>
      </c>
      <c r="W34">
        <f t="shared" si="3"/>
        <v>5.5451965757921794E-2</v>
      </c>
      <c r="Y34">
        <f t="shared" si="0"/>
        <v>4.8504520515475623E-2</v>
      </c>
      <c r="AA34">
        <f t="shared" si="1"/>
        <v>6.8002292065493131E-2</v>
      </c>
      <c r="AC34">
        <f t="shared" si="2"/>
        <v>4.12385720636428E-2</v>
      </c>
    </row>
    <row r="35" spans="1:29" x14ac:dyDescent="0.25">
      <c r="A35" t="s">
        <v>45</v>
      </c>
      <c r="E35" s="1">
        <v>58087.400108194794</v>
      </c>
      <c r="G35" s="1">
        <v>28440.162996695806</v>
      </c>
      <c r="I35" s="1">
        <v>22430.883299803332</v>
      </c>
      <c r="K35" s="1">
        <v>13761.586865330741</v>
      </c>
      <c r="N35" s="1">
        <v>693389.29257222381</v>
      </c>
      <c r="P35" s="1">
        <v>518331.48892200436</v>
      </c>
      <c r="R35" s="1">
        <v>272239.62416324834</v>
      </c>
      <c r="T35" s="1">
        <v>273192.50516286667</v>
      </c>
      <c r="W35">
        <f t="shared" si="3"/>
        <v>8.3773142634942524E-2</v>
      </c>
      <c r="Y35">
        <f t="shared" si="0"/>
        <v>5.4868676907598266E-2</v>
      </c>
      <c r="AA35">
        <f t="shared" si="1"/>
        <v>8.2393896071325259E-2</v>
      </c>
      <c r="AC35">
        <f t="shared" si="2"/>
        <v>5.0373222563798455E-2</v>
      </c>
    </row>
    <row r="36" spans="1:29" x14ac:dyDescent="0.25">
      <c r="A36" t="s">
        <v>46</v>
      </c>
      <c r="E36" s="1">
        <v>50883.461620259426</v>
      </c>
      <c r="G36" s="1">
        <v>72800.030644097162</v>
      </c>
      <c r="I36" s="1">
        <v>15964.479958403512</v>
      </c>
      <c r="K36" s="1">
        <v>8408.4443001096843</v>
      </c>
      <c r="N36" s="1">
        <v>1247705.7075540742</v>
      </c>
      <c r="P36" s="1">
        <v>1855652.860406806</v>
      </c>
      <c r="R36" s="1">
        <v>263058.42497939756</v>
      </c>
      <c r="T36" s="1">
        <v>229859.39448770363</v>
      </c>
      <c r="W36">
        <f t="shared" si="3"/>
        <v>4.0781621268695036E-2</v>
      </c>
      <c r="Y36">
        <f t="shared" si="0"/>
        <v>3.9231492159658328E-2</v>
      </c>
      <c r="AA36">
        <f t="shared" si="1"/>
        <v>6.0687962986373967E-2</v>
      </c>
      <c r="AC36">
        <f t="shared" si="2"/>
        <v>3.6580816367544622E-2</v>
      </c>
    </row>
    <row r="37" spans="1:29" x14ac:dyDescent="0.25">
      <c r="A37" t="s">
        <v>47</v>
      </c>
      <c r="E37" s="1">
        <v>233153.72941027596</v>
      </c>
      <c r="G37" s="1">
        <v>570274.43198819994</v>
      </c>
      <c r="I37" s="1">
        <v>126415.26710257072</v>
      </c>
      <c r="K37" s="1">
        <v>91672.397182743574</v>
      </c>
      <c r="N37" s="1">
        <v>547639.31789272372</v>
      </c>
      <c r="P37" s="1">
        <v>853639.66170635563</v>
      </c>
      <c r="R37" s="1">
        <v>155633.05321570151</v>
      </c>
      <c r="T37" s="1">
        <v>148940.56204969625</v>
      </c>
      <c r="W37">
        <f t="shared" si="3"/>
        <v>0.42574322513481055</v>
      </c>
      <c r="Y37">
        <f t="shared" si="0"/>
        <v>0.66805053416598303</v>
      </c>
      <c r="AA37">
        <f t="shared" si="1"/>
        <v>0.8122649044696435</v>
      </c>
      <c r="AC37">
        <f t="shared" si="2"/>
        <v>0.6154965170076081</v>
      </c>
    </row>
    <row r="38" spans="1:29" x14ac:dyDescent="0.25">
      <c r="A38" t="s">
        <v>48</v>
      </c>
      <c r="E38" s="1">
        <v>956.04437943773348</v>
      </c>
      <c r="G38" s="1">
        <v>4112.7454346014529</v>
      </c>
      <c r="I38" s="1">
        <v>582.71695475983142</v>
      </c>
      <c r="K38" s="1">
        <v>326.91641864040633</v>
      </c>
      <c r="N38" s="1">
        <v>51762.526546086476</v>
      </c>
      <c r="P38" s="1">
        <v>20949.078599154011</v>
      </c>
      <c r="R38" s="1">
        <v>1482.9555986464754</v>
      </c>
      <c r="T38" s="1">
        <v>5297.1940979124247</v>
      </c>
      <c r="W38">
        <f t="shared" si="3"/>
        <v>1.8469816742552641E-2</v>
      </c>
      <c r="Y38">
        <f t="shared" si="0"/>
        <v>0.1963210656323347</v>
      </c>
      <c r="AA38">
        <f t="shared" si="1"/>
        <v>0.39294295479358204</v>
      </c>
      <c r="AC38">
        <f t="shared" si="2"/>
        <v>6.1715016025038816E-2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C38"/>
  <sheetViews>
    <sheetView workbookViewId="0">
      <selection activeCell="U9" sqref="U9"/>
    </sheetView>
  </sheetViews>
  <sheetFormatPr defaultRowHeight="15" x14ac:dyDescent="0.25"/>
  <sheetData>
    <row r="2" spans="1:29" x14ac:dyDescent="0.25">
      <c r="E2" t="s">
        <v>4</v>
      </c>
      <c r="N2" t="s">
        <v>5</v>
      </c>
      <c r="W2" t="s">
        <v>6</v>
      </c>
    </row>
    <row r="3" spans="1:29" x14ac:dyDescent="0.25">
      <c r="E3" t="s">
        <v>2</v>
      </c>
      <c r="G3" t="s">
        <v>1</v>
      </c>
      <c r="I3" t="s">
        <v>0</v>
      </c>
      <c r="K3" t="s">
        <v>3</v>
      </c>
      <c r="N3" t="s">
        <v>2</v>
      </c>
      <c r="P3" t="s">
        <v>1</v>
      </c>
      <c r="R3" t="s">
        <v>0</v>
      </c>
      <c r="T3" t="s">
        <v>3</v>
      </c>
      <c r="W3" t="s">
        <v>2</v>
      </c>
      <c r="Y3" t="s">
        <v>1</v>
      </c>
      <c r="AA3" t="s">
        <v>0</v>
      </c>
      <c r="AC3" t="s">
        <v>3</v>
      </c>
    </row>
    <row r="4" spans="1:29" x14ac:dyDescent="0.25">
      <c r="A4" t="s">
        <v>15</v>
      </c>
      <c r="E4" s="1">
        <v>209396.05356656332</v>
      </c>
      <c r="G4" s="1">
        <v>404766.37908111745</v>
      </c>
      <c r="I4" s="1">
        <v>599133.66425682185</v>
      </c>
      <c r="K4" s="1">
        <v>333211.85120892868</v>
      </c>
      <c r="N4" s="1">
        <v>176486.20718682031</v>
      </c>
      <c r="P4" s="1">
        <v>133617.88782224659</v>
      </c>
      <c r="R4" s="1">
        <v>399448.05784617382</v>
      </c>
      <c r="T4" s="1">
        <v>339306.0215680371</v>
      </c>
      <c r="W4">
        <f>E4/N4</f>
        <v>1.1864726252794711</v>
      </c>
      <c r="Y4">
        <f t="shared" ref="Y4:Y38" si="0">G4/P4</f>
        <v>3.0292828728110326</v>
      </c>
      <c r="AA4">
        <f t="shared" ref="AA4:AA38" si="1">I4/R4</f>
        <v>1.4999038109919822</v>
      </c>
      <c r="AC4">
        <f t="shared" ref="AC4:AC38" si="2">K4/T4</f>
        <v>0.98203930973300912</v>
      </c>
    </row>
    <row r="5" spans="1:29" x14ac:dyDescent="0.25">
      <c r="A5" t="s">
        <v>16</v>
      </c>
      <c r="E5" s="1">
        <v>68577.433344389487</v>
      </c>
      <c r="G5" s="1">
        <v>488741.60580270155</v>
      </c>
      <c r="I5" s="1">
        <v>442372.11646305729</v>
      </c>
      <c r="K5" s="1">
        <v>785148.54271489556</v>
      </c>
      <c r="N5" s="1">
        <v>10333.115614832777</v>
      </c>
      <c r="P5" s="1">
        <v>139938.78009446335</v>
      </c>
      <c r="R5" s="1">
        <v>12452.120844730194</v>
      </c>
      <c r="T5" s="1">
        <v>93892.314533671582</v>
      </c>
      <c r="W5">
        <f t="shared" ref="W5:W38" si="3">E5/N5</f>
        <v>6.6366656389626861</v>
      </c>
      <c r="Y5">
        <f t="shared" si="0"/>
        <v>3.4925387049450101</v>
      </c>
      <c r="AA5">
        <f t="shared" si="1"/>
        <v>35.525845113386573</v>
      </c>
      <c r="AC5">
        <f t="shared" si="2"/>
        <v>8.3622237519059794</v>
      </c>
    </row>
    <row r="6" spans="1:29" x14ac:dyDescent="0.25">
      <c r="A6" t="s">
        <v>17</v>
      </c>
      <c r="E6" s="1">
        <v>255918.26162805595</v>
      </c>
      <c r="G6" s="1">
        <v>450075.71303897427</v>
      </c>
      <c r="I6" s="1">
        <v>365336.18333216861</v>
      </c>
      <c r="K6" s="1">
        <v>192204.97267035989</v>
      </c>
      <c r="N6" s="1">
        <v>536356.9764359257</v>
      </c>
      <c r="P6" s="1">
        <v>739925.63103953737</v>
      </c>
      <c r="R6" s="1">
        <v>464951.00614602386</v>
      </c>
      <c r="T6" s="1">
        <v>387885.1394331982</v>
      </c>
      <c r="W6">
        <f t="shared" si="3"/>
        <v>0.47714166659791452</v>
      </c>
      <c r="Y6">
        <f t="shared" si="0"/>
        <v>0.60827155346227602</v>
      </c>
      <c r="AA6">
        <f t="shared" si="1"/>
        <v>0.78575200075474205</v>
      </c>
      <c r="AC6">
        <f t="shared" si="2"/>
        <v>0.49552033097019832</v>
      </c>
    </row>
    <row r="7" spans="1:29" x14ac:dyDescent="0.25">
      <c r="A7" t="s">
        <v>18</v>
      </c>
      <c r="E7" s="1">
        <v>69437.985377749254</v>
      </c>
      <c r="G7" s="1">
        <v>110731.35685557185</v>
      </c>
      <c r="I7" s="1">
        <v>280565.02031471243</v>
      </c>
      <c r="K7" s="1">
        <v>25520.858167278526</v>
      </c>
      <c r="N7" s="1">
        <v>87597.727826377552</v>
      </c>
      <c r="P7" s="1">
        <v>67669.045139046531</v>
      </c>
      <c r="R7" s="1">
        <v>132016.20135615437</v>
      </c>
      <c r="T7" s="1">
        <v>38374.288912270262</v>
      </c>
      <c r="W7">
        <f t="shared" si="3"/>
        <v>0.79269162683509686</v>
      </c>
      <c r="Y7">
        <f t="shared" si="0"/>
        <v>1.6363664749227771</v>
      </c>
      <c r="AA7">
        <f t="shared" si="1"/>
        <v>2.1252317324129169</v>
      </c>
      <c r="AC7">
        <f t="shared" si="2"/>
        <v>0.66505097268703206</v>
      </c>
    </row>
    <row r="8" spans="1:29" x14ac:dyDescent="0.25">
      <c r="A8" t="s">
        <v>19</v>
      </c>
      <c r="E8" s="1">
        <v>16230.682027732919</v>
      </c>
      <c r="G8" s="1">
        <v>7410.9228275147625</v>
      </c>
      <c r="I8" s="1">
        <v>44035.308328505191</v>
      </c>
      <c r="K8" s="1">
        <v>2684.0388270187877</v>
      </c>
      <c r="N8" s="1">
        <v>25343.607840400964</v>
      </c>
      <c r="P8" s="1">
        <v>9519.905579319231</v>
      </c>
      <c r="R8" s="1">
        <v>30366.777136910321</v>
      </c>
      <c r="T8" s="1">
        <v>6395.8095804060877</v>
      </c>
      <c r="W8">
        <f t="shared" si="3"/>
        <v>0.64042507798984838</v>
      </c>
      <c r="Y8">
        <f t="shared" si="0"/>
        <v>0.77846600113493125</v>
      </c>
      <c r="AA8">
        <f t="shared" si="1"/>
        <v>1.4501146476614732</v>
      </c>
      <c r="AC8">
        <f t="shared" si="2"/>
        <v>0.41965583766619435</v>
      </c>
    </row>
    <row r="9" spans="1:29" x14ac:dyDescent="0.25">
      <c r="A9" t="s">
        <v>20</v>
      </c>
      <c r="E9" s="1">
        <v>90613.386149644939</v>
      </c>
      <c r="G9" s="1">
        <v>168944.99495323113</v>
      </c>
      <c r="I9" s="1">
        <v>124066.1698336191</v>
      </c>
      <c r="K9" s="1">
        <v>47457.135005709395</v>
      </c>
      <c r="N9" s="1">
        <v>23375.351305015683</v>
      </c>
      <c r="P9" s="1">
        <v>17328.44085309442</v>
      </c>
      <c r="R9" s="1">
        <v>3875.6209240246108</v>
      </c>
      <c r="T9" s="1">
        <v>2446.4727536604637</v>
      </c>
      <c r="W9">
        <f t="shared" si="3"/>
        <v>3.8764502388548867</v>
      </c>
      <c r="Y9">
        <f t="shared" si="0"/>
        <v>9.7495785330889611</v>
      </c>
      <c r="AA9">
        <f t="shared" si="1"/>
        <v>32.011946541145072</v>
      </c>
      <c r="AC9">
        <f t="shared" si="2"/>
        <v>19.398186607516081</v>
      </c>
    </row>
    <row r="10" spans="1:29" x14ac:dyDescent="0.25">
      <c r="A10" t="s">
        <v>21</v>
      </c>
      <c r="E10" s="1">
        <v>238551.05563592311</v>
      </c>
      <c r="G10" s="1">
        <v>489900.18875143229</v>
      </c>
      <c r="I10" s="1">
        <v>204147.85100727036</v>
      </c>
      <c r="K10" s="1">
        <v>148825.3860960262</v>
      </c>
      <c r="N10" s="1">
        <v>131630.77207553538</v>
      </c>
      <c r="P10" s="1">
        <v>155394.63518372452</v>
      </c>
      <c r="R10" s="1">
        <v>25195.451932510841</v>
      </c>
      <c r="T10" s="1">
        <v>26673.944161022395</v>
      </c>
      <c r="W10">
        <f t="shared" si="3"/>
        <v>1.8122742264174543</v>
      </c>
      <c r="Y10">
        <f t="shared" si="0"/>
        <v>3.1526197038412476</v>
      </c>
      <c r="AA10">
        <f t="shared" si="1"/>
        <v>8.1025675409238875</v>
      </c>
      <c r="AC10">
        <f t="shared" si="2"/>
        <v>5.5794293186494324</v>
      </c>
    </row>
    <row r="11" spans="1:29" x14ac:dyDescent="0.25">
      <c r="A11" t="s">
        <v>22</v>
      </c>
      <c r="E11" s="1">
        <v>186027.86394106376</v>
      </c>
      <c r="G11" s="1">
        <v>580345.33256090723</v>
      </c>
      <c r="I11" s="1">
        <v>332319.73472964833</v>
      </c>
      <c r="K11" s="1">
        <v>35679.359650769984</v>
      </c>
      <c r="N11" s="1">
        <v>146142.11706223313</v>
      </c>
      <c r="P11" s="1">
        <v>267246.71848633926</v>
      </c>
      <c r="R11" s="1">
        <v>51547.519580980676</v>
      </c>
      <c r="T11" s="1">
        <v>12745.637366002462</v>
      </c>
      <c r="W11">
        <f t="shared" si="3"/>
        <v>1.2729243812845936</v>
      </c>
      <c r="Y11">
        <f t="shared" si="0"/>
        <v>2.1715714073045671</v>
      </c>
      <c r="AA11">
        <f t="shared" si="1"/>
        <v>6.4468617972505369</v>
      </c>
      <c r="AC11">
        <f t="shared" si="2"/>
        <v>2.7993389915470699</v>
      </c>
    </row>
    <row r="12" spans="1:29" x14ac:dyDescent="0.25">
      <c r="A12" t="s">
        <v>23</v>
      </c>
      <c r="E12" s="1">
        <v>297371.62857433234</v>
      </c>
      <c r="G12" s="1">
        <v>746470.92360109929</v>
      </c>
      <c r="I12" s="1">
        <v>511850.69697812025</v>
      </c>
      <c r="K12" s="1">
        <v>30050.138253186054</v>
      </c>
      <c r="N12" s="1">
        <v>163698.03432898992</v>
      </c>
      <c r="P12" s="1">
        <v>192006.22311742694</v>
      </c>
      <c r="R12" s="1">
        <v>61760.064145675919</v>
      </c>
      <c r="T12" s="1">
        <v>10138.650735743176</v>
      </c>
      <c r="W12">
        <f t="shared" si="3"/>
        <v>1.8165864348541518</v>
      </c>
      <c r="Y12">
        <f t="shared" si="0"/>
        <v>3.8877433839452875</v>
      </c>
      <c r="AA12">
        <f t="shared" si="1"/>
        <v>8.2877293613361154</v>
      </c>
      <c r="AC12">
        <f t="shared" si="2"/>
        <v>2.9639188720887857</v>
      </c>
    </row>
    <row r="13" spans="1:29" x14ac:dyDescent="0.25">
      <c r="A13" t="s">
        <v>24</v>
      </c>
      <c r="E13" s="1">
        <v>170488.51414261069</v>
      </c>
      <c r="G13" s="1">
        <v>339678.32584426994</v>
      </c>
      <c r="I13" s="1">
        <v>214177.60696261461</v>
      </c>
      <c r="K13" s="1">
        <v>84583.85797717559</v>
      </c>
      <c r="N13" s="1">
        <v>40740.069641030896</v>
      </c>
      <c r="P13" s="1">
        <v>38938.307041330947</v>
      </c>
      <c r="R13" s="1">
        <v>18018.659421988963</v>
      </c>
      <c r="T13" s="1">
        <v>17023.446887020458</v>
      </c>
      <c r="W13">
        <f t="shared" si="3"/>
        <v>4.1847870080935046</v>
      </c>
      <c r="Y13">
        <f t="shared" si="0"/>
        <v>8.7235001122087663</v>
      </c>
      <c r="AA13">
        <f t="shared" si="1"/>
        <v>11.886434054091962</v>
      </c>
      <c r="AC13">
        <f t="shared" si="2"/>
        <v>4.968668128054996</v>
      </c>
    </row>
    <row r="14" spans="1:29" x14ac:dyDescent="0.25">
      <c r="A14" t="s">
        <v>9</v>
      </c>
      <c r="E14" s="1">
        <v>183705.88425564318</v>
      </c>
      <c r="G14" s="1">
        <v>220488.12838679622</v>
      </c>
      <c r="I14" s="1">
        <v>299296.96035083011</v>
      </c>
      <c r="K14" s="1">
        <v>72490.677174163444</v>
      </c>
      <c r="N14" s="1">
        <v>30936.949624306399</v>
      </c>
      <c r="P14" s="1">
        <v>15494.047664970785</v>
      </c>
      <c r="R14" s="1">
        <v>8828.1805522150025</v>
      </c>
      <c r="T14" s="1">
        <v>5279.5595681506529</v>
      </c>
      <c r="W14">
        <f t="shared" si="3"/>
        <v>5.938073613802894</v>
      </c>
      <c r="Y14">
        <f t="shared" si="0"/>
        <v>14.230505362732274</v>
      </c>
      <c r="AA14">
        <f t="shared" si="1"/>
        <v>33.902451199385141</v>
      </c>
      <c r="AC14">
        <f t="shared" si="2"/>
        <v>13.730440245710836</v>
      </c>
    </row>
    <row r="15" spans="1:29" x14ac:dyDescent="0.25">
      <c r="A15" t="s">
        <v>25</v>
      </c>
      <c r="E15" s="1">
        <v>643496.7350756349</v>
      </c>
      <c r="G15" s="1">
        <v>1175265.7682700758</v>
      </c>
      <c r="I15" s="1">
        <v>866291.00429190579</v>
      </c>
      <c r="K15" s="1">
        <v>156487.67969843</v>
      </c>
      <c r="N15" s="1">
        <v>113491.49393239219</v>
      </c>
      <c r="P15" s="1">
        <v>110803.68835772076</v>
      </c>
      <c r="R15" s="1">
        <v>45431.258552272877</v>
      </c>
      <c r="T15" s="1">
        <v>26017.132491779485</v>
      </c>
      <c r="W15">
        <f t="shared" si="3"/>
        <v>5.6699996870159382</v>
      </c>
      <c r="Y15">
        <f t="shared" si="0"/>
        <v>10.606738689743118</v>
      </c>
      <c r="AA15">
        <f t="shared" si="1"/>
        <v>19.068170944354485</v>
      </c>
      <c r="AC15">
        <f t="shared" si="2"/>
        <v>6.0147935114630604</v>
      </c>
    </row>
    <row r="16" spans="1:29" x14ac:dyDescent="0.25">
      <c r="A16" t="s">
        <v>26</v>
      </c>
      <c r="E16" s="1">
        <v>209259.17144274226</v>
      </c>
      <c r="G16" s="1">
        <v>257007.28043310804</v>
      </c>
      <c r="I16" s="1">
        <v>231128.85100797538</v>
      </c>
      <c r="K16" s="1">
        <v>26887.069745060908</v>
      </c>
      <c r="N16" s="1">
        <v>201497.98606050335</v>
      </c>
      <c r="P16" s="1">
        <v>318194.9753141728</v>
      </c>
      <c r="R16" s="1">
        <v>193364.38238350139</v>
      </c>
      <c r="T16" s="1">
        <v>41194.478293648455</v>
      </c>
      <c r="W16">
        <f t="shared" si="3"/>
        <v>1.0385174340149905</v>
      </c>
      <c r="Y16">
        <f t="shared" si="0"/>
        <v>0.80770376772716002</v>
      </c>
      <c r="AA16">
        <f t="shared" si="1"/>
        <v>1.195302093172337</v>
      </c>
      <c r="AC16">
        <f t="shared" si="2"/>
        <v>0.65268625453636275</v>
      </c>
    </row>
    <row r="17" spans="1:29" x14ac:dyDescent="0.25">
      <c r="A17" t="s">
        <v>27</v>
      </c>
      <c r="E17" s="1">
        <v>289657.36912438454</v>
      </c>
      <c r="G17" s="1">
        <v>504448.25241077895</v>
      </c>
      <c r="I17" s="1">
        <v>401600.36536279944</v>
      </c>
      <c r="K17" s="1">
        <v>53665.977566875612</v>
      </c>
      <c r="N17" s="1">
        <v>154020.35077945419</v>
      </c>
      <c r="P17" s="1">
        <v>335393.84011546662</v>
      </c>
      <c r="R17" s="1">
        <v>147214.44793854456</v>
      </c>
      <c r="T17" s="1">
        <v>47482.875883717206</v>
      </c>
      <c r="W17">
        <f t="shared" si="3"/>
        <v>1.8806434841792601</v>
      </c>
      <c r="Y17">
        <f t="shared" si="0"/>
        <v>1.5040474572732512</v>
      </c>
      <c r="AA17">
        <f t="shared" si="1"/>
        <v>2.7279955940903955</v>
      </c>
      <c r="AC17">
        <f t="shared" si="2"/>
        <v>1.1302175061658115</v>
      </c>
    </row>
    <row r="18" spans="1:29" x14ac:dyDescent="0.25">
      <c r="A18" t="s">
        <v>28</v>
      </c>
      <c r="E18" s="1">
        <v>296509.21289690776</v>
      </c>
      <c r="G18" s="1">
        <v>601869.41703548329</v>
      </c>
      <c r="I18" s="1">
        <v>224476.02109849002</v>
      </c>
      <c r="K18" s="1">
        <v>61414.178584328234</v>
      </c>
      <c r="N18" s="1">
        <v>357501.18544517248</v>
      </c>
      <c r="P18" s="1">
        <v>590614.60809995548</v>
      </c>
      <c r="R18" s="1">
        <v>205757.72613581014</v>
      </c>
      <c r="T18" s="1">
        <v>137569.78960682137</v>
      </c>
      <c r="W18">
        <f t="shared" si="3"/>
        <v>0.82939364949988781</v>
      </c>
      <c r="Y18">
        <f t="shared" si="0"/>
        <v>1.0190560964479616</v>
      </c>
      <c r="AA18">
        <f t="shared" si="1"/>
        <v>1.0909725010779177</v>
      </c>
      <c r="AC18">
        <f t="shared" si="2"/>
        <v>0.4464219852327449</v>
      </c>
    </row>
    <row r="19" spans="1:29" x14ac:dyDescent="0.25">
      <c r="A19" t="s">
        <v>29</v>
      </c>
      <c r="E19" s="1">
        <v>68463.439863441454</v>
      </c>
      <c r="G19" s="1">
        <v>86245.308292475194</v>
      </c>
      <c r="I19" s="1">
        <v>27532.727589909384</v>
      </c>
      <c r="K19" s="1">
        <v>10776.199507674792</v>
      </c>
      <c r="N19" s="1">
        <v>119128.9624146101</v>
      </c>
      <c r="P19" s="1">
        <v>128018.50332186488</v>
      </c>
      <c r="R19" s="1">
        <v>37851.083842824359</v>
      </c>
      <c r="T19" s="1">
        <v>26204.23287526401</v>
      </c>
      <c r="W19">
        <f t="shared" si="3"/>
        <v>0.57470021123129522</v>
      </c>
      <c r="Y19">
        <f t="shared" si="0"/>
        <v>0.67369408370317163</v>
      </c>
      <c r="AA19">
        <f t="shared" si="1"/>
        <v>0.72739601603585036</v>
      </c>
      <c r="AC19">
        <f t="shared" si="2"/>
        <v>0.41123888491493271</v>
      </c>
    </row>
    <row r="20" spans="1:29" x14ac:dyDescent="0.25">
      <c r="A20" t="s">
        <v>30</v>
      </c>
      <c r="E20" s="1">
        <v>356914.30506864877</v>
      </c>
      <c r="G20" s="1">
        <v>438499.61040265684</v>
      </c>
      <c r="I20" s="1">
        <v>436448.72634880547</v>
      </c>
      <c r="K20" s="1">
        <v>243859.70995576901</v>
      </c>
      <c r="N20" s="1">
        <v>272209.31844182091</v>
      </c>
      <c r="P20" s="1">
        <v>290622.63622463658</v>
      </c>
      <c r="R20" s="1">
        <v>76442.479531555378</v>
      </c>
      <c r="T20" s="1">
        <v>84975.938852371357</v>
      </c>
      <c r="W20">
        <f t="shared" si="3"/>
        <v>1.3111759256137727</v>
      </c>
      <c r="Y20">
        <f t="shared" si="0"/>
        <v>1.508828135684926</v>
      </c>
      <c r="AA20">
        <f t="shared" si="1"/>
        <v>5.7095050948555359</v>
      </c>
      <c r="AC20">
        <f t="shared" si="2"/>
        <v>2.8697501110217365</v>
      </c>
    </row>
    <row r="21" spans="1:29" x14ac:dyDescent="0.25">
      <c r="A21" t="s">
        <v>31</v>
      </c>
      <c r="E21" s="1">
        <v>499549.23147053219</v>
      </c>
      <c r="G21" s="1">
        <v>310862.41357656778</v>
      </c>
      <c r="I21" s="1">
        <v>147091.41230715805</v>
      </c>
      <c r="K21" s="1">
        <v>71805.004807627134</v>
      </c>
      <c r="N21" s="1">
        <v>1400946.494528742</v>
      </c>
      <c r="P21" s="1">
        <v>2207008.7285353653</v>
      </c>
      <c r="R21" s="1">
        <v>1225478.2393576596</v>
      </c>
      <c r="T21" s="1">
        <v>832141.46686358855</v>
      </c>
      <c r="W21">
        <f t="shared" si="3"/>
        <v>0.35657980759541658</v>
      </c>
      <c r="Y21">
        <f t="shared" si="0"/>
        <v>0.14085237160927092</v>
      </c>
      <c r="AA21">
        <f t="shared" si="1"/>
        <v>0.12002776351561879</v>
      </c>
      <c r="AC21">
        <f t="shared" si="2"/>
        <v>8.6289420329293598E-2</v>
      </c>
    </row>
    <row r="22" spans="1:29" x14ac:dyDescent="0.25">
      <c r="A22" t="s">
        <v>32</v>
      </c>
      <c r="E22" s="1">
        <v>141523.05924183546</v>
      </c>
      <c r="G22" s="1">
        <v>140714.25556921095</v>
      </c>
      <c r="I22" s="1">
        <v>61838.783862542521</v>
      </c>
      <c r="K22" s="1">
        <v>19742.244879598507</v>
      </c>
      <c r="N22" s="1">
        <v>255785.16199160763</v>
      </c>
      <c r="P22" s="1">
        <v>211663.44495077746</v>
      </c>
      <c r="R22" s="1">
        <v>41421.976060749163</v>
      </c>
      <c r="T22" s="1">
        <v>30027.16481492138</v>
      </c>
      <c r="W22">
        <f t="shared" si="3"/>
        <v>0.55328877617411942</v>
      </c>
      <c r="Y22">
        <f t="shared" si="0"/>
        <v>0.66480187734794827</v>
      </c>
      <c r="AA22">
        <f t="shared" si="1"/>
        <v>1.4928979672976059</v>
      </c>
      <c r="AC22">
        <f t="shared" si="2"/>
        <v>0.65747948570182713</v>
      </c>
    </row>
    <row r="23" spans="1:29" x14ac:dyDescent="0.25">
      <c r="A23" t="s">
        <v>33</v>
      </c>
      <c r="E23" s="1">
        <v>549764.10115901439</v>
      </c>
      <c r="G23" s="1">
        <v>925003.64122890565</v>
      </c>
      <c r="I23" s="1">
        <v>313899.13239951152</v>
      </c>
      <c r="K23" s="1">
        <v>191123.46970232594</v>
      </c>
      <c r="N23" s="1">
        <v>538133.80109371059</v>
      </c>
      <c r="P23" s="1">
        <v>833243.9312544628</v>
      </c>
      <c r="R23" s="1">
        <v>242588.31890531941</v>
      </c>
      <c r="T23" s="1">
        <v>304255.83059931744</v>
      </c>
      <c r="W23">
        <f t="shared" si="3"/>
        <v>1.0216122831193026</v>
      </c>
      <c r="Y23">
        <f t="shared" si="0"/>
        <v>1.1101234662895139</v>
      </c>
      <c r="AA23">
        <f t="shared" si="1"/>
        <v>1.2939581502356849</v>
      </c>
      <c r="AC23">
        <f t="shared" si="2"/>
        <v>0.62816699133046849</v>
      </c>
    </row>
    <row r="24" spans="1:29" x14ac:dyDescent="0.25">
      <c r="A24" t="s">
        <v>34</v>
      </c>
      <c r="E24" s="1">
        <v>359883.94577915914</v>
      </c>
      <c r="G24" s="1">
        <v>409276.04757103941</v>
      </c>
      <c r="I24" s="1">
        <v>279213.84363157814</v>
      </c>
      <c r="K24" s="1">
        <v>162847.71617200683</v>
      </c>
      <c r="N24" s="1">
        <v>525860.24615458073</v>
      </c>
      <c r="P24" s="1">
        <v>1420495.5338930984</v>
      </c>
      <c r="R24" s="1">
        <v>214692.32883724177</v>
      </c>
      <c r="T24" s="1">
        <v>258045.17675778706</v>
      </c>
      <c r="W24">
        <f t="shared" si="3"/>
        <v>0.68437184291996933</v>
      </c>
      <c r="Y24">
        <f t="shared" si="0"/>
        <v>0.28812202348102567</v>
      </c>
      <c r="AA24">
        <f t="shared" si="1"/>
        <v>1.3005301360499477</v>
      </c>
      <c r="AC24">
        <f t="shared" si="2"/>
        <v>0.63108219350622896</v>
      </c>
    </row>
    <row r="25" spans="1:29" x14ac:dyDescent="0.25">
      <c r="A25" t="s">
        <v>35</v>
      </c>
      <c r="E25" s="1">
        <v>101028.21804596564</v>
      </c>
      <c r="G25" s="1">
        <v>310375.70398981048</v>
      </c>
      <c r="I25" s="1">
        <v>122799.34756941597</v>
      </c>
      <c r="K25" s="1">
        <v>75052.170819452382</v>
      </c>
      <c r="N25" s="1">
        <v>632456.54946096346</v>
      </c>
      <c r="P25" s="1">
        <v>846478.50864843989</v>
      </c>
      <c r="R25" s="1">
        <v>183576.4335467816</v>
      </c>
      <c r="T25" s="1">
        <v>163481.69417292069</v>
      </c>
      <c r="W25">
        <f t="shared" si="3"/>
        <v>0.15973938151493727</v>
      </c>
      <c r="Y25">
        <f t="shared" si="0"/>
        <v>0.36666696297509421</v>
      </c>
      <c r="AA25">
        <f t="shared" si="1"/>
        <v>0.66892762429727926</v>
      </c>
      <c r="AC25">
        <f t="shared" si="2"/>
        <v>0.45908608421972247</v>
      </c>
    </row>
    <row r="26" spans="1:29" x14ac:dyDescent="0.25">
      <c r="A26" t="s">
        <v>36</v>
      </c>
      <c r="E26" s="1">
        <v>286014.53074845159</v>
      </c>
      <c r="G26" s="1">
        <v>418020.59157750045</v>
      </c>
      <c r="I26" s="1">
        <v>338956.82139422174</v>
      </c>
      <c r="K26" s="1">
        <v>192677.80141987005</v>
      </c>
      <c r="N26" s="1">
        <v>204264.49407334041</v>
      </c>
      <c r="P26" s="1">
        <v>299068.69070728571</v>
      </c>
      <c r="R26" s="1">
        <v>183266.66700668918</v>
      </c>
      <c r="T26" s="1">
        <v>215196.04318155933</v>
      </c>
      <c r="W26">
        <f t="shared" si="3"/>
        <v>1.4002165772665276</v>
      </c>
      <c r="Y26">
        <f t="shared" si="0"/>
        <v>1.397741069414181</v>
      </c>
      <c r="AA26">
        <f t="shared" si="1"/>
        <v>1.8495279416078971</v>
      </c>
      <c r="AC26">
        <f t="shared" si="2"/>
        <v>0.89535940610817455</v>
      </c>
    </row>
    <row r="27" spans="1:29" x14ac:dyDescent="0.25">
      <c r="A27" t="s">
        <v>37</v>
      </c>
      <c r="E27" s="1">
        <v>22190.139021965068</v>
      </c>
      <c r="G27" s="1">
        <v>45284.506396821896</v>
      </c>
      <c r="I27" s="1">
        <v>62258.923478285949</v>
      </c>
      <c r="K27" s="1">
        <v>48916.824390953501</v>
      </c>
      <c r="N27" s="1">
        <v>11219.02305957809</v>
      </c>
      <c r="P27" s="1">
        <v>17552.79196043736</v>
      </c>
      <c r="R27" s="1">
        <v>15924.983588292032</v>
      </c>
      <c r="T27" s="1">
        <v>25664.838285529841</v>
      </c>
      <c r="W27">
        <f t="shared" si="3"/>
        <v>1.9779029692804253</v>
      </c>
      <c r="Y27">
        <f t="shared" si="0"/>
        <v>2.5799033281366111</v>
      </c>
      <c r="AA27">
        <f t="shared" si="1"/>
        <v>3.9095125676649611</v>
      </c>
      <c r="AC27">
        <f t="shared" si="2"/>
        <v>1.9059860750626052</v>
      </c>
    </row>
    <row r="28" spans="1:29" x14ac:dyDescent="0.25">
      <c r="A28" t="s">
        <v>38</v>
      </c>
      <c r="E28" s="1">
        <v>47725.184673847005</v>
      </c>
      <c r="G28" s="1">
        <v>53513.531274001885</v>
      </c>
      <c r="I28" s="1">
        <v>26172.829276979544</v>
      </c>
      <c r="K28" s="1">
        <v>19201.848237108741</v>
      </c>
      <c r="N28" s="1">
        <v>45845.206904692939</v>
      </c>
      <c r="P28" s="1">
        <v>116193.20232700695</v>
      </c>
      <c r="R28" s="1">
        <v>17428.966665578682</v>
      </c>
      <c r="T28" s="1">
        <v>18160.113259085647</v>
      </c>
      <c r="W28">
        <f t="shared" si="3"/>
        <v>1.0410070734997954</v>
      </c>
      <c r="Y28">
        <f t="shared" si="0"/>
        <v>0.46055647148270101</v>
      </c>
      <c r="AA28">
        <f t="shared" si="1"/>
        <v>1.5016856580872084</v>
      </c>
      <c r="AC28">
        <f t="shared" si="2"/>
        <v>1.0573639031409623</v>
      </c>
    </row>
    <row r="29" spans="1:29" x14ac:dyDescent="0.25">
      <c r="A29" t="s">
        <v>39</v>
      </c>
      <c r="E29" s="1">
        <v>300773.77838134347</v>
      </c>
      <c r="G29" s="1">
        <v>234686.63227432908</v>
      </c>
      <c r="I29" s="1">
        <v>113700.51318849251</v>
      </c>
      <c r="K29" s="1">
        <v>60361.192633970095</v>
      </c>
      <c r="N29" s="1">
        <v>106605.42484622844</v>
      </c>
      <c r="P29" s="1">
        <v>39796.120481991871</v>
      </c>
      <c r="R29" s="1">
        <v>42091.012697830352</v>
      </c>
      <c r="T29" s="1">
        <v>43042.555620434425</v>
      </c>
      <c r="W29">
        <f t="shared" si="3"/>
        <v>2.821374041848157</v>
      </c>
      <c r="Y29">
        <f t="shared" si="0"/>
        <v>5.8972238859445367</v>
      </c>
      <c r="AA29">
        <f t="shared" si="1"/>
        <v>2.7013014394484594</v>
      </c>
      <c r="AC29">
        <f t="shared" si="2"/>
        <v>1.4023607976779533</v>
      </c>
    </row>
    <row r="30" spans="1:29" x14ac:dyDescent="0.25">
      <c r="A30" t="s">
        <v>40</v>
      </c>
      <c r="E30" s="1">
        <v>250327.67696541184</v>
      </c>
      <c r="G30" s="1">
        <v>496193.3996762904</v>
      </c>
      <c r="I30" s="1">
        <v>169451.53966967389</v>
      </c>
      <c r="K30" s="1">
        <v>101889.36031835288</v>
      </c>
      <c r="N30" s="1">
        <v>216007.14972925876</v>
      </c>
      <c r="P30" s="1">
        <v>366432.24286545347</v>
      </c>
      <c r="R30" s="1">
        <v>103292.39830863394</v>
      </c>
      <c r="T30" s="1">
        <v>105274.2381024699</v>
      </c>
      <c r="W30">
        <f t="shared" si="3"/>
        <v>1.1588860705729884</v>
      </c>
      <c r="Y30">
        <f t="shared" si="0"/>
        <v>1.3541204665728135</v>
      </c>
      <c r="AA30">
        <f t="shared" si="1"/>
        <v>1.6405034876173445</v>
      </c>
      <c r="AC30">
        <f t="shared" si="2"/>
        <v>0.96784704553432799</v>
      </c>
    </row>
    <row r="31" spans="1:29" x14ac:dyDescent="0.25">
      <c r="A31" t="s">
        <v>41</v>
      </c>
      <c r="E31" s="1">
        <v>637442.34520792693</v>
      </c>
      <c r="G31" s="1">
        <v>1857912.9395437958</v>
      </c>
      <c r="I31" s="1">
        <v>322322.15589769295</v>
      </c>
      <c r="K31" s="1">
        <v>191546.92582418889</v>
      </c>
      <c r="N31" s="1">
        <v>505722.66188345436</v>
      </c>
      <c r="P31" s="1">
        <v>1053932.1494405922</v>
      </c>
      <c r="R31" s="1">
        <v>178652.8652995209</v>
      </c>
      <c r="T31" s="1">
        <v>190310.25539164458</v>
      </c>
      <c r="W31">
        <f t="shared" si="3"/>
        <v>1.2604583366581026</v>
      </c>
      <c r="Y31">
        <f t="shared" si="0"/>
        <v>1.7628392307132312</v>
      </c>
      <c r="AA31">
        <f t="shared" si="1"/>
        <v>1.8041812839514382</v>
      </c>
      <c r="AC31">
        <f t="shared" si="2"/>
        <v>1.0064981807207358</v>
      </c>
    </row>
    <row r="32" spans="1:29" x14ac:dyDescent="0.25">
      <c r="A32" t="s">
        <v>42</v>
      </c>
      <c r="E32" s="1">
        <v>417093.74498934747</v>
      </c>
      <c r="G32" s="1">
        <v>882386.24926747067</v>
      </c>
      <c r="I32" s="1">
        <v>161312.60024803277</v>
      </c>
      <c r="K32" s="1">
        <v>76798.673110665361</v>
      </c>
      <c r="N32" s="1">
        <v>1312703.1919658913</v>
      </c>
      <c r="P32" s="1">
        <v>2276873.2962952233</v>
      </c>
      <c r="R32" s="1">
        <v>384476.16355607362</v>
      </c>
      <c r="T32" s="1">
        <v>334823.609243643</v>
      </c>
      <c r="W32">
        <f t="shared" si="3"/>
        <v>0.31773652074747533</v>
      </c>
      <c r="Y32">
        <f t="shared" si="0"/>
        <v>0.3875429742635354</v>
      </c>
      <c r="AA32">
        <f t="shared" si="1"/>
        <v>0.41956463244959075</v>
      </c>
      <c r="AC32">
        <f t="shared" si="2"/>
        <v>0.22937054314703606</v>
      </c>
    </row>
    <row r="33" spans="1:29" x14ac:dyDescent="0.25">
      <c r="A33" t="s">
        <v>43</v>
      </c>
      <c r="E33" s="1">
        <v>1492490.6508968757</v>
      </c>
      <c r="G33" s="1">
        <v>2751383.5223986777</v>
      </c>
      <c r="I33" s="1">
        <v>424871.72209959291</v>
      </c>
      <c r="K33" s="1">
        <v>267941.84242902725</v>
      </c>
      <c r="N33" s="1">
        <v>426205.54149410815</v>
      </c>
      <c r="P33" s="1">
        <v>696327.64676153928</v>
      </c>
      <c r="R33" s="1">
        <v>160732.08479867422</v>
      </c>
      <c r="T33" s="1">
        <v>179557.34188904444</v>
      </c>
      <c r="W33">
        <f t="shared" si="3"/>
        <v>3.5018095862029233</v>
      </c>
      <c r="Y33">
        <f t="shared" si="0"/>
        <v>3.9512771540735652</v>
      </c>
      <c r="AA33">
        <f t="shared" si="1"/>
        <v>2.6433535198138451</v>
      </c>
      <c r="AC33">
        <f t="shared" si="2"/>
        <v>1.4922355143494999</v>
      </c>
    </row>
    <row r="34" spans="1:29" x14ac:dyDescent="0.25">
      <c r="A34" t="s">
        <v>44</v>
      </c>
      <c r="E34" s="1">
        <v>63862.30275619751</v>
      </c>
      <c r="G34" s="1">
        <v>156976.50357847445</v>
      </c>
      <c r="I34" s="1">
        <v>39979.624747667294</v>
      </c>
      <c r="K34" s="1">
        <v>21137.429791657163</v>
      </c>
      <c r="N34" s="1">
        <v>1144318.3943295716</v>
      </c>
      <c r="P34" s="1">
        <v>3260273.9807252819</v>
      </c>
      <c r="R34" s="1">
        <v>554135.83098571026</v>
      </c>
      <c r="T34" s="1">
        <v>495526.5765631714</v>
      </c>
      <c r="W34">
        <f t="shared" si="3"/>
        <v>5.5808158876632305E-2</v>
      </c>
      <c r="Y34">
        <f t="shared" si="0"/>
        <v>4.8148255179324959E-2</v>
      </c>
      <c r="AA34">
        <f t="shared" si="1"/>
        <v>7.2147698293666671E-2</v>
      </c>
      <c r="AC34">
        <f t="shared" si="2"/>
        <v>4.2656500763814213E-2</v>
      </c>
    </row>
    <row r="35" spans="1:29" x14ac:dyDescent="0.25">
      <c r="A35" t="s">
        <v>45</v>
      </c>
      <c r="E35" s="1">
        <v>58390.516821268233</v>
      </c>
      <c r="G35" s="1">
        <v>27950.67209136872</v>
      </c>
      <c r="I35" s="1">
        <v>29501.424194198058</v>
      </c>
      <c r="K35" s="1">
        <v>17247.037871272329</v>
      </c>
      <c r="N35" s="1">
        <v>726687.39895910292</v>
      </c>
      <c r="P35" s="1">
        <v>540397.86349589319</v>
      </c>
      <c r="R35" s="1">
        <v>324195.27541132813</v>
      </c>
      <c r="T35" s="1">
        <v>305027.15591609775</v>
      </c>
      <c r="W35">
        <f t="shared" si="3"/>
        <v>8.0351629744654998E-2</v>
      </c>
      <c r="Y35">
        <f t="shared" si="0"/>
        <v>5.1722395626349719E-2</v>
      </c>
      <c r="AA35">
        <f t="shared" si="1"/>
        <v>9.0998933148447758E-2</v>
      </c>
      <c r="AC35">
        <f t="shared" si="2"/>
        <v>5.6542630833880191E-2</v>
      </c>
    </row>
    <row r="36" spans="1:29" x14ac:dyDescent="0.25">
      <c r="A36" t="s">
        <v>46</v>
      </c>
      <c r="E36" s="1">
        <v>53058.641643885494</v>
      </c>
      <c r="G36" s="1">
        <v>77570.585707656734</v>
      </c>
      <c r="I36" s="1">
        <v>21529.424467852929</v>
      </c>
      <c r="K36" s="1">
        <v>10041.174233272661</v>
      </c>
      <c r="N36" s="1">
        <v>1330340.042029904</v>
      </c>
      <c r="P36" s="1">
        <v>1930417.4153851918</v>
      </c>
      <c r="R36" s="1">
        <v>318571.95923361636</v>
      </c>
      <c r="T36" s="1">
        <v>265826.96704787225</v>
      </c>
      <c r="W36">
        <f t="shared" si="3"/>
        <v>3.9883518474664405E-2</v>
      </c>
      <c r="Y36">
        <f t="shared" si="0"/>
        <v>4.0183322575432966E-2</v>
      </c>
      <c r="AA36">
        <f t="shared" si="1"/>
        <v>6.7581040464596856E-2</v>
      </c>
      <c r="AC36">
        <f t="shared" si="2"/>
        <v>3.7773346868394904E-2</v>
      </c>
    </row>
    <row r="37" spans="1:29" x14ac:dyDescent="0.25">
      <c r="A37" t="s">
        <v>47</v>
      </c>
      <c r="E37" s="1">
        <v>248908.31648808517</v>
      </c>
      <c r="G37" s="1">
        <v>591645.73870462959</v>
      </c>
      <c r="I37" s="1">
        <v>158284.98012653226</v>
      </c>
      <c r="K37" s="1">
        <v>107034.15802580983</v>
      </c>
      <c r="N37" s="1">
        <v>582342.63145437255</v>
      </c>
      <c r="P37" s="1">
        <v>893301.67849279032</v>
      </c>
      <c r="R37" s="1">
        <v>178274.99704344169</v>
      </c>
      <c r="T37" s="1">
        <v>165261.42600112528</v>
      </c>
      <c r="W37">
        <f t="shared" si="3"/>
        <v>0.427425888203391</v>
      </c>
      <c r="Y37">
        <f t="shared" si="0"/>
        <v>0.66231347477469749</v>
      </c>
      <c r="AA37">
        <f t="shared" si="1"/>
        <v>0.88786976722238675</v>
      </c>
      <c r="AC37">
        <f t="shared" si="2"/>
        <v>0.64766570527523482</v>
      </c>
    </row>
    <row r="38" spans="1:29" x14ac:dyDescent="0.25">
      <c r="A38" t="s">
        <v>48</v>
      </c>
      <c r="E38" s="1">
        <v>995.80520325223949</v>
      </c>
      <c r="G38" s="1">
        <v>4403.4345809475826</v>
      </c>
      <c r="I38" s="1">
        <v>725.76584850623533</v>
      </c>
      <c r="K38" s="1">
        <v>356.21203967536053</v>
      </c>
      <c r="N38" s="1">
        <v>54575.946253816466</v>
      </c>
      <c r="P38" s="1">
        <v>21991.685971753999</v>
      </c>
      <c r="R38" s="1">
        <v>1626.0184096620071</v>
      </c>
      <c r="T38" s="1">
        <v>5315.9686093489399</v>
      </c>
      <c r="W38">
        <f t="shared" si="3"/>
        <v>1.8246228817014848E-2</v>
      </c>
      <c r="Y38">
        <f t="shared" si="0"/>
        <v>0.20023178698546942</v>
      </c>
      <c r="AA38">
        <f t="shared" si="1"/>
        <v>0.44634540678853502</v>
      </c>
      <c r="AC38">
        <f t="shared" si="2"/>
        <v>6.7007927595529329E-2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Info</vt:lpstr>
      <vt:lpstr>99</vt:lpstr>
      <vt:lpstr>00</vt:lpstr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Development</vt:lpstr>
      <vt:lpstr>Emissions</vt:lpstr>
      <vt:lpstr>Country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2013-06-24T14:11:13Z</dcterms:modified>
</cp:coreProperties>
</file>