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wnloads\"/>
    </mc:Choice>
  </mc:AlternateContent>
  <bookViews>
    <workbookView xWindow="0" yWindow="735" windowWidth="29400" windowHeight="17220" activeTab="1"/>
  </bookViews>
  <sheets>
    <sheet name="Figures" sheetId="1" r:id="rId1"/>
    <sheet name="Sources" sheetId="3" r:id="rId2"/>
    <sheet name="Global_tax" sheetId="4" r:id="rId3"/>
    <sheet name="ReadMe"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9" i="4" l="1"/>
  <c r="C29" i="4" s="1"/>
  <c r="B29" i="4" s="1"/>
  <c r="G28" i="4"/>
  <c r="C28" i="4" s="1"/>
  <c r="B28" i="4" s="1"/>
  <c r="G27" i="4"/>
  <c r="C27" i="4" s="1"/>
  <c r="B27" i="4" s="1"/>
  <c r="G26" i="4"/>
  <c r="C26" i="4" s="1"/>
  <c r="B26" i="4" s="1"/>
  <c r="G25" i="4"/>
  <c r="C25" i="4" s="1"/>
  <c r="B25" i="4" s="1"/>
  <c r="G24" i="4"/>
  <c r="C24" i="4" s="1"/>
  <c r="B24" i="4" s="1"/>
  <c r="G23" i="4"/>
  <c r="C23" i="4" s="1"/>
  <c r="B23" i="4" s="1"/>
  <c r="G22" i="4"/>
  <c r="C22" i="4" s="1"/>
  <c r="B22" i="4" s="1"/>
  <c r="G21" i="4"/>
  <c r="C21" i="4" s="1"/>
  <c r="B21" i="4" s="1"/>
  <c r="G20" i="4"/>
  <c r="C20" i="4" s="1"/>
  <c r="B20" i="4" s="1"/>
  <c r="G19" i="4"/>
  <c r="C19" i="4" s="1"/>
  <c r="B19" i="4" s="1"/>
  <c r="G18" i="4"/>
  <c r="C18" i="4" s="1"/>
  <c r="B18" i="4" s="1"/>
  <c r="G17" i="4"/>
  <c r="C17" i="4" s="1"/>
  <c r="B17" i="4" s="1"/>
  <c r="G16" i="4"/>
  <c r="C16" i="4" s="1"/>
  <c r="B16" i="4" s="1"/>
  <c r="G15" i="4"/>
  <c r="C15" i="4" s="1"/>
  <c r="B15" i="4" s="1"/>
  <c r="G14" i="4"/>
  <c r="C14" i="4" s="1"/>
  <c r="B14" i="4" s="1"/>
  <c r="G13" i="4"/>
  <c r="C13" i="4" s="1"/>
  <c r="B13" i="4" s="1"/>
  <c r="G12" i="4"/>
  <c r="C12" i="4" s="1"/>
  <c r="B12" i="4" s="1"/>
  <c r="G11" i="4"/>
  <c r="C11" i="4" s="1"/>
  <c r="B11" i="4" s="1"/>
  <c r="G10" i="4"/>
  <c r="C10" i="4" s="1"/>
  <c r="B10" i="4" s="1"/>
  <c r="G9" i="4"/>
  <c r="C9" i="4" s="1"/>
  <c r="B9" i="4" s="1"/>
  <c r="G8" i="4"/>
  <c r="C8" i="4" s="1"/>
  <c r="B8" i="4" s="1"/>
  <c r="G7" i="4"/>
  <c r="C7" i="4" s="1"/>
  <c r="B7" i="4" s="1"/>
  <c r="G6" i="4"/>
  <c r="C6" i="4" s="1"/>
  <c r="B6" i="4" s="1"/>
  <c r="G5" i="4"/>
  <c r="C5" i="4" s="1"/>
  <c r="B5" i="4" s="1"/>
  <c r="G4" i="4"/>
  <c r="C4" i="4" s="1"/>
  <c r="B4" i="4" s="1"/>
  <c r="G3" i="4"/>
  <c r="C3" i="4" s="1"/>
  <c r="B3" i="4" s="1"/>
  <c r="G2" i="4"/>
  <c r="C2" i="4" s="1"/>
  <c r="B2" i="4" l="1"/>
  <c r="G30" i="4"/>
  <c r="E9" i="1" l="1"/>
  <c r="M9" i="1"/>
  <c r="B9" i="1"/>
  <c r="N9" i="1"/>
  <c r="S9" i="1"/>
  <c r="J9" i="1"/>
  <c r="T9" i="1"/>
  <c r="C9" i="1"/>
  <c r="R9" i="1"/>
  <c r="U9" i="1"/>
  <c r="Q9" i="1"/>
  <c r="P9" i="1"/>
  <c r="O9" i="1"/>
  <c r="H9" i="1"/>
  <c r="L9" i="1"/>
  <c r="K9" i="1"/>
  <c r="I9" i="1"/>
  <c r="G9" i="1"/>
  <c r="F9" i="1"/>
  <c r="E6" i="1"/>
  <c r="E7" i="1" s="1"/>
  <c r="M6" i="1"/>
  <c r="M7" i="1" s="1"/>
  <c r="B6" i="1"/>
  <c r="B7" i="1" s="1"/>
  <c r="N6" i="1"/>
  <c r="N7" i="1" s="1"/>
  <c r="S6" i="1"/>
  <c r="S7" i="1" s="1"/>
  <c r="J6" i="1"/>
  <c r="J7" i="1" s="1"/>
  <c r="T6" i="1"/>
  <c r="T7" i="1" s="1"/>
  <c r="C6" i="1"/>
  <c r="C7" i="1" s="1"/>
  <c r="R6" i="1"/>
  <c r="R7" i="1" s="1"/>
  <c r="U6" i="1"/>
  <c r="U7" i="1" s="1"/>
  <c r="Q6" i="1"/>
  <c r="Q7" i="1" s="1"/>
  <c r="P6" i="1"/>
  <c r="P7" i="1" s="1"/>
  <c r="O6" i="1"/>
  <c r="O7" i="1" s="1"/>
  <c r="H6" i="1"/>
  <c r="H7" i="1" s="1"/>
  <c r="L6" i="1"/>
  <c r="L7" i="1" s="1"/>
  <c r="K6" i="1"/>
  <c r="K7" i="1" s="1"/>
  <c r="I6" i="1"/>
  <c r="I7" i="1" s="1"/>
  <c r="G6" i="1"/>
  <c r="G7" i="1" s="1"/>
  <c r="F6" i="1"/>
  <c r="F7" i="1" s="1"/>
  <c r="D5" i="1"/>
  <c r="D9" i="1" s="1"/>
  <c r="E81" i="1"/>
  <c r="D81" i="1"/>
  <c r="M81" i="1"/>
  <c r="B81" i="1"/>
  <c r="N81" i="1"/>
  <c r="S81" i="1"/>
  <c r="J81" i="1"/>
  <c r="T81" i="1"/>
  <c r="C81" i="1"/>
  <c r="R81" i="1"/>
  <c r="U81" i="1"/>
  <c r="Q81" i="1"/>
  <c r="P81" i="1"/>
  <c r="O81" i="1"/>
  <c r="H81" i="1"/>
  <c r="L81" i="1"/>
  <c r="K81" i="1"/>
  <c r="I81" i="1"/>
  <c r="G81" i="1"/>
  <c r="F81" i="1"/>
  <c r="E15" i="1"/>
  <c r="D15" i="1"/>
  <c r="B15" i="1"/>
  <c r="N15" i="1"/>
  <c r="S15" i="1"/>
  <c r="J15" i="1"/>
  <c r="T15" i="1"/>
  <c r="C15" i="1"/>
  <c r="R15" i="1"/>
  <c r="U15" i="1"/>
  <c r="P15" i="1"/>
  <c r="L15" i="1"/>
  <c r="K15" i="1"/>
  <c r="I15" i="1"/>
  <c r="G15" i="1"/>
  <c r="F15" i="1"/>
  <c r="E13" i="1"/>
  <c r="D13" i="1"/>
  <c r="B13" i="1"/>
  <c r="N13" i="1"/>
  <c r="S13" i="1"/>
  <c r="J13" i="1"/>
  <c r="T13" i="1"/>
  <c r="C13" i="1"/>
  <c r="R13" i="1"/>
  <c r="U13" i="1"/>
  <c r="Q13" i="1"/>
  <c r="P13" i="1"/>
  <c r="O13" i="1"/>
  <c r="L13" i="1"/>
  <c r="K13" i="1"/>
  <c r="I13" i="1"/>
  <c r="G13" i="1"/>
  <c r="F13" i="1"/>
  <c r="D6" i="1" l="1"/>
  <c r="D7" i="1" s="1"/>
</calcChain>
</file>

<file path=xl/comments1.xml><?xml version="1.0" encoding="utf-8"?>
<comments xmlns="http://schemas.openxmlformats.org/spreadsheetml/2006/main">
  <authors>
    <author>tc={45867FEF-B30E-CA46-B729-12C900818755}</author>
    <author>tc={776472AD-088F-684A-A069-094A5DB506AC}</author>
    <author>tc={E01A8FEC-6813-0F4C-A982-DD80F0C4D3CE}</author>
  </authors>
  <commentList>
    <comment ref="O7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2010</t>
        </r>
      </text>
    </comment>
    <comment ref="Q76"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2019</t>
        </r>
      </text>
    </comment>
    <comment ref="R77"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2019</t>
        </r>
      </text>
    </comment>
  </commentList>
</comments>
</file>

<file path=xl/sharedStrings.xml><?xml version="1.0" encoding="utf-8"?>
<sst xmlns="http://schemas.openxmlformats.org/spreadsheetml/2006/main" count="1293" uniqueCount="804">
  <si>
    <t>Country</t>
  </si>
  <si>
    <t>Germany</t>
  </si>
  <si>
    <t>Italy</t>
  </si>
  <si>
    <t>Poland</t>
  </si>
  <si>
    <t>Spain</t>
  </si>
  <si>
    <t>UK</t>
  </si>
  <si>
    <t>Japan</t>
  </si>
  <si>
    <t>China</t>
  </si>
  <si>
    <t>India</t>
  </si>
  <si>
    <t>Indonesia</t>
  </si>
  <si>
    <t>South Africa</t>
  </si>
  <si>
    <t>Mexico</t>
  </si>
  <si>
    <t>Canada</t>
  </si>
  <si>
    <t>Ukraine</t>
  </si>
  <si>
    <t>South Korea</t>
  </si>
  <si>
    <t>Turkey</t>
  </si>
  <si>
    <t>Brazil</t>
  </si>
  <si>
    <t>Australia</t>
  </si>
  <si>
    <t>US</t>
  </si>
  <si>
    <t>Denmark</t>
  </si>
  <si>
    <t>France</t>
  </si>
  <si>
    <t>x</t>
  </si>
  <si>
    <t>Survey launched</t>
  </si>
  <si>
    <t>currency (LCU)</t>
  </si>
  <si>
    <t>€</t>
  </si>
  <si>
    <t>zł</t>
  </si>
  <si>
    <t>£</t>
  </si>
  <si>
    <t>¥</t>
  </si>
  <si>
    <t>Rp</t>
  </si>
  <si>
    <t>R</t>
  </si>
  <si>
    <t>$</t>
  </si>
  <si>
    <t>₴ or грн</t>
  </si>
  <si>
    <t>₩</t>
  </si>
  <si>
    <t>₺</t>
  </si>
  <si>
    <t>R$</t>
  </si>
  <si>
    <t>kr.</t>
  </si>
  <si>
    <t>currency in $ (19/7/21)</t>
  </si>
  <si>
    <t>DE</t>
  </si>
  <si>
    <t>IT</t>
  </si>
  <si>
    <t>PL</t>
  </si>
  <si>
    <t>SP (ES)</t>
  </si>
  <si>
    <t>JP</t>
  </si>
  <si>
    <t>CN</t>
  </si>
  <si>
    <t>ID</t>
  </si>
  <si>
    <t>SA (!ZA)</t>
  </si>
  <si>
    <t>MX</t>
  </si>
  <si>
    <t>CA</t>
  </si>
  <si>
    <t>UA</t>
  </si>
  <si>
    <t>TR</t>
  </si>
  <si>
    <t>BR</t>
  </si>
  <si>
    <t>AU</t>
  </si>
  <si>
    <t>DK</t>
  </si>
  <si>
    <t>FR</t>
  </si>
  <si>
    <t>1045k</t>
  </si>
  <si>
    <t>650k</t>
  </si>
  <si>
    <t>280k</t>
  </si>
  <si>
    <t>360k</t>
  </si>
  <si>
    <t>1450k</t>
  </si>
  <si>
    <t>12,480k</t>
  </si>
  <si>
    <t>4670k</t>
  </si>
  <si>
    <t>1230k</t>
  </si>
  <si>
    <t>600k</t>
  </si>
  <si>
    <t>815k</t>
  </si>
  <si>
    <t>685k</t>
  </si>
  <si>
    <t>340k</t>
  </si>
  <si>
    <t>1,110k</t>
  </si>
  <si>
    <t>395k</t>
  </si>
  <si>
    <t>1,445k</t>
  </si>
  <si>
    <t>485k</t>
  </si>
  <si>
    <t>4140k</t>
  </si>
  <si>
    <t>75k</t>
  </si>
  <si>
    <t>540k</t>
  </si>
  <si>
    <t>165k</t>
  </si>
  <si>
    <t>100k</t>
  </si>
  <si>
    <t>130k</t>
  </si>
  <si>
    <t>250k</t>
  </si>
  <si>
    <t>255k</t>
  </si>
  <si>
    <t>3,375k</t>
  </si>
  <si>
    <t>2380k</t>
  </si>
  <si>
    <t>880k</t>
  </si>
  <si>
    <t>305k</t>
  </si>
  <si>
    <t>550k</t>
  </si>
  <si>
    <t>604k</t>
  </si>
  <si>
    <t>125k</t>
  </si>
  <si>
    <t>205k</t>
  </si>
  <si>
    <t>825k</t>
  </si>
  <si>
    <t>308k</t>
  </si>
  <si>
    <t>2250k</t>
  </si>
  <si>
    <t>40k</t>
  </si>
  <si>
    <t>800k</t>
  </si>
  <si>
    <t>30k</t>
  </si>
  <si>
    <t>1M</t>
  </si>
  <si>
    <t>300k</t>
  </si>
  <si>
    <t>350k</t>
  </si>
  <si>
    <t>1.5M</t>
  </si>
  <si>
    <t>12.5M</t>
  </si>
  <si>
    <t>4.5M</t>
  </si>
  <si>
    <t>1.2M</t>
  </si>
  <si>
    <t>700k</t>
  </si>
  <si>
    <t>400k</t>
  </si>
  <si>
    <t>500k</t>
  </si>
  <si>
    <t>4M</t>
  </si>
  <si>
    <t>150k</t>
  </si>
  <si>
    <t>3.5M</t>
  </si>
  <si>
    <t>2.5M</t>
  </si>
  <si>
    <t>900k</t>
  </si>
  <si>
    <t>200k</t>
  </si>
  <si>
    <t>2M</t>
  </si>
  <si>
    <t>35k</t>
  </si>
  <si>
    <t>17k</t>
  </si>
  <si>
    <t>70k</t>
  </si>
  <si>
    <t>25k</t>
  </si>
  <si>
    <t>120k</t>
  </si>
  <si>
    <t>11.5k</t>
  </si>
  <si>
    <t>22k</t>
  </si>
  <si>
    <t>10k</t>
  </si>
  <si>
    <t>13.5k</t>
  </si>
  <si>
    <t>2.9M</t>
  </si>
  <si>
    <t>50k</t>
  </si>
  <si>
    <t>25M</t>
  </si>
  <si>
    <t>20k</t>
  </si>
  <si>
    <t>53k</t>
  </si>
  <si>
    <t>22M</t>
  </si>
  <si>
    <t>11k</t>
  </si>
  <si>
    <t>13k</t>
  </si>
  <si>
    <t>51k</t>
  </si>
  <si>
    <t>23.5k</t>
  </si>
  <si>
    <t>15k</t>
  </si>
  <si>
    <t>4.25M</t>
  </si>
  <si>
    <t>45M</t>
  </si>
  <si>
    <t>46k</t>
  </si>
  <si>
    <t>88k</t>
  </si>
  <si>
    <t>39k</t>
  </si>
  <si>
    <t>32k</t>
  </si>
  <si>
    <t>34M</t>
  </si>
  <si>
    <t>24k</t>
  </si>
  <si>
    <t>24.5k</t>
  </si>
  <si>
    <t>42k</t>
  </si>
  <si>
    <t>29k</t>
  </si>
  <si>
    <t>6.25M</t>
  </si>
  <si>
    <t>77M</t>
  </si>
  <si>
    <t>115k</t>
  </si>
  <si>
    <t>149k</t>
  </si>
  <si>
    <t>74k</t>
  </si>
  <si>
    <t>50M</t>
  </si>
  <si>
    <t>27k</t>
  </si>
  <si>
    <t>43k</t>
  </si>
  <si>
    <t>122k</t>
  </si>
  <si>
    <t>share income &lt;Q1</t>
  </si>
  <si>
    <t>share income Q1-2</t>
  </si>
  <si>
    <t>share income Q2-3</t>
  </si>
  <si>
    <t>share income &gt;Q3</t>
  </si>
  <si>
    <t>2k</t>
  </si>
  <si>
    <t>30M</t>
  </si>
  <si>
    <t>90k</t>
  </si>
  <si>
    <t>110k</t>
  </si>
  <si>
    <t>5M</t>
  </si>
  <si>
    <t>80M</t>
  </si>
  <si>
    <t>80k</t>
  </si>
  <si>
    <t>130M</t>
  </si>
  <si>
    <t>4k</t>
  </si>
  <si>
    <t>60k</t>
  </si>
  <si>
    <t>170k</t>
  </si>
  <si>
    <t>20M</t>
  </si>
  <si>
    <t>180k</t>
  </si>
  <si>
    <t>160M</t>
  </si>
  <si>
    <t>160k</t>
  </si>
  <si>
    <t>270M</t>
  </si>
  <si>
    <t>140k</t>
  </si>
  <si>
    <t>320k</t>
  </si>
  <si>
    <t>35M</t>
  </si>
  <si>
    <t>380k</t>
  </si>
  <si>
    <t>500M</t>
  </si>
  <si>
    <t>470M</t>
  </si>
  <si>
    <t>3M</t>
  </si>
  <si>
    <t>5k</t>
  </si>
  <si>
    <t>1k</t>
  </si>
  <si>
    <t>Greater London</t>
  </si>
  <si>
    <t>IDF</t>
  </si>
  <si>
    <t>2, Munich - Hamburg, 800 km</t>
  </si>
  <si>
    <t>2, Milan - Naples, 850 km</t>
  </si>
  <si>
    <t>1, Warsaw - Berlin, 600 km</t>
  </si>
  <si>
    <t>4, Barcelona - Madrid, 600 km</t>
  </si>
  <si>
    <t>4, London - Glasgow, 700 km</t>
  </si>
  <si>
    <t>2, Fukuoka - Tokyo, 1100 km</t>
  </si>
  <si>
    <t>2, Shanghai - Beijing, 1300 km</t>
  </si>
  <si>
    <t>2, Mumbai - Bangaluru, 1000 km (or Mumbai - Ahmedabad, 500 km)</t>
  </si>
  <si>
    <t>2, Surabaya - Jakarta, 800 km</t>
  </si>
  <si>
    <t>2, Cape Town - Johannesburg, 1400 km</t>
  </si>
  <si>
    <t>2, DF - Monterrey, 900 km</t>
  </si>
  <si>
    <t>2, Montréal - Toronto, 800km</t>
  </si>
  <si>
    <t>2, Seoul - Busan, 350km</t>
  </si>
  <si>
    <t>2, Istanbul - Ankara, 400km</t>
  </si>
  <si>
    <t>4, NYC - Toronto, 500 mi</t>
  </si>
  <si>
    <t>4, Copenhagen - Stockholm, 700 km</t>
  </si>
  <si>
    <t>4, Bordeaux - Nice, 800 km</t>
  </si>
  <si>
    <t>train</t>
  </si>
  <si>
    <t>bus</t>
  </si>
  <si>
    <t>coach</t>
  </si>
  <si>
    <t>10 cents per liter</t>
  </si>
  <si>
    <t>40 cents per liter</t>
  </si>
  <si>
    <t>8 cents per liter</t>
  </si>
  <si>
    <t>12¥ per liter</t>
  </si>
  <si>
    <t>0.7 ¥ per liter</t>
  </si>
  <si>
    <t>8 Rs per liter</t>
  </si>
  <si>
    <t>1600 Rp per liter</t>
  </si>
  <si>
    <t>1.6 R per liter</t>
  </si>
  <si>
    <t>2.2$ per liter</t>
  </si>
  <si>
    <t>14 cents</t>
  </si>
  <si>
    <t>3₴</t>
  </si>
  <si>
    <t>125 ₩</t>
  </si>
  <si>
    <t>1₺</t>
  </si>
  <si>
    <t>0.6 R$ per liter</t>
  </si>
  <si>
    <t>15 cents</t>
  </si>
  <si>
    <t>40 cents per gallon</t>
  </si>
  <si>
    <t>2 kr. pr. liter</t>
  </si>
  <si>
    <t>10 centimes par litre</t>
  </si>
  <si>
    <t>160€ per year</t>
  </si>
  <si>
    <t>170€ per year</t>
  </si>
  <si>
    <t>1100 zł per year</t>
  </si>
  <si>
    <t>180€ per year</t>
  </si>
  <si>
    <t>150£ per year</t>
  </si>
  <si>
    <t>40 000¥ per year</t>
  </si>
  <si>
    <t>1800 ¥ per year</t>
  </si>
  <si>
    <t>6000 Rs per year</t>
  </si>
  <si>
    <t>1.2 million Rp per year</t>
  </si>
  <si>
    <t>5000 R per year</t>
  </si>
  <si>
    <t>3100$ per year</t>
  </si>
  <si>
    <t>750$</t>
  </si>
  <si>
    <t>4500₴</t>
  </si>
  <si>
    <t>1800₺</t>
  </si>
  <si>
    <t>450 R$ per year</t>
  </si>
  <si>
    <t>800$</t>
  </si>
  <si>
    <t>$600 per year</t>
  </si>
  <si>
    <t>3700 kr./year</t>
  </si>
  <si>
    <t>160€ par an</t>
  </si>
  <si>
    <t>10/30/50/100/300/500/1000</t>
  </si>
  <si>
    <t>40/100/200/400/1000/2000/4000</t>
  </si>
  <si>
    <t>1000/3000/5000/10000/30000/50000/100000</t>
  </si>
  <si>
    <t>50/200/300/600/2000/3000/6000</t>
  </si>
  <si>
    <t>200/600/1,000/2,000/6,000/10,000/20,000</t>
  </si>
  <si>
    <t>50,000/150,000/300,000/500,000/1,500,000/3,000,000/5,000,000</t>
  </si>
  <si>
    <t>50/150/300/500/1,500/3,000/5,000</t>
  </si>
  <si>
    <t>200/600/1000/2000/6000/10,000</t>
  </si>
  <si>
    <t>300/1000/1500/3000/10,000/15,000/30,000</t>
  </si>
  <si>
    <t>10k/30k/50k/100k/300k/500k/1000k</t>
  </si>
  <si>
    <t>100/300/500/1000/3000/5000/10000</t>
  </si>
  <si>
    <t>50/150/250/500/1,500/2,500/5,000</t>
  </si>
  <si>
    <t>1 million</t>
  </si>
  <si>
    <t>not given</t>
  </si>
  <si>
    <t>European/National</t>
  </si>
  <si>
    <t>Europea/State</t>
  </si>
  <si>
    <t>National</t>
  </si>
  <si>
    <t>National/Province/Local</t>
  </si>
  <si>
    <t>Federal/State</t>
  </si>
  <si>
    <t>ASEAN/National</t>
  </si>
  <si>
    <t>Continental/National</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</si>
  <si>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</si>
  <si>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</si>
  <si>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</si>
  <si>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</si>
  <si>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</si>
  <si>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18k</t>
  </si>
  <si>
    <t>1.5k</t>
  </si>
  <si>
    <t>2.5k</t>
  </si>
  <si>
    <t>year</t>
  </si>
  <si>
    <t>month</t>
  </si>
  <si>
    <t>200/800/1300/2000</t>
  </si>
  <si>
    <t>1000/3000/5000/8000</t>
  </si>
  <si>
    <t>20,000/80,000/130,000/200,000</t>
  </si>
  <si>
    <t>800/3,000/5,000/8,000</t>
  </si>
  <si>
    <t>2,000/8,000/13,000/20,000</t>
  </si>
  <si>
    <t>200/800/1300/2000k</t>
  </si>
  <si>
    <t>cooling 200/800/1300/2000</t>
  </si>
  <si>
    <t>20/75/125/200/250/300</t>
  </si>
  <si>
    <t>5/25/75/125/200</t>
  </si>
  <si>
    <t>20/100/300/500/800</t>
  </si>
  <si>
    <t>500/2,500/7,500/13,000/20,000</t>
  </si>
  <si>
    <t>200/1,000/3,000/5,000/8,000</t>
  </si>
  <si>
    <t>50k/250k/750k/1300k/2000k</t>
  </si>
  <si>
    <t>50/250/750/1250/2000</t>
  </si>
  <si>
    <t>5/25/75/125/200k</t>
  </si>
  <si>
    <t>5/25/75/125/175/225</t>
  </si>
  <si>
    <t>Source income quartiles</t>
  </si>
  <si>
    <t>2019 individual pre-tax income wid.world</t>
  </si>
  <si>
    <t xml:space="preserve">2019 Eurostat equivalised disposable income </t>
  </si>
  <si>
    <t>Source wealth quintiles</t>
  </si>
  <si>
    <t>Approximated using Slovakian and Estonia values from LIS</t>
  </si>
  <si>
    <t>Approximated using French values</t>
  </si>
  <si>
    <t>Approximated using South African values (GDP pc are similar and inequalities seem as high as in South Africa: https://www.thejakartapost.com/academia/2018/04/02/commentary-reducing-inequality-cracking-wealth-concentration-in-indonesia.html)</t>
  </si>
  <si>
    <t>Approximated using China values</t>
  </si>
  <si>
    <t>Approximated using Italy  values</t>
  </si>
  <si>
    <t>EU: target of 95 gCO2/km in 2021, 60g/km in 2030. USA: no limit on CO2 but constraint on fuel economy: e.g. 61 MPG in 2025 for small cars. Biden plans to “developing rigorous new fuel economy standards aimed at ensuring 100% of new sales for light- and medium-duty vehicles will be electrified”. California: ban sell of thermal cars in 2035. Actually Trump has rollbacked the CAFE standard, so the above figures are outdated. France, UK: have announced (but no law) ban sell of thermal cars in 2040.</t>
  </si>
  <si>
    <t>Source transport footprint</t>
  </si>
  <si>
    <t>http://ecopassenger.hafas.de/</t>
  </si>
  <si>
    <t>https://global.jr-central.co.jp/en/company/about_shinkansen/</t>
  </si>
  <si>
    <t>https://chinadialogue.net/en/energy/11174-how-green-is-china-s-high-speed-rail/ https://www.bbc.com/news/science-environment-49349566</t>
  </si>
  <si>
    <t>https://indiaghgp.org/sites/default/files/Rail%20Transport%20Emission.pdf</t>
  </si>
  <si>
    <t>https://wri-indonesia.org/en/blog/personalizing-carbon-footprint-our-travels-mobilize-climate-action</t>
  </si>
  <si>
    <t>https://www.nationalgeographic.com/travel/article/carbon-footprint-transportation-efficiency-graphic</t>
  </si>
  <si>
    <t>Source gasoline price increase carbon tax</t>
  </si>
  <si>
    <t>Marron &amp; Maag (2018) https://papers.ssrn.com/sol3/papers.cfm?abstract_id=3305124</t>
  </si>
  <si>
    <t>Deloitte (2020) A 70% reduction of CO2 emissions (with 1990 baseline) corresponds to 22.2 million tonnes of CO2e by 2030 (Deloitte report, p.26) . To achieve this the necessary carbon price is between 1000 (in 2025)-1250 DKK/tCO2e (161- 201 USD/CO2e). https://www.sgnation.dk/application/files/4116/0146/9329/SGN6_Climate_EN.pdf</t>
  </si>
  <si>
    <t>Douenne &amp; Fabre (2020)</t>
  </si>
  <si>
    <t>Source transfer carbon tax ($45/tCO2)</t>
  </si>
  <si>
    <t>we take 2017 fossil CO2 emissions, (conservatively) assume the same emission reduction as in the US (19.6%: 5.1 =&gt; 4.1) (it yields 1.974Gt) and divide by the adult population: 907.459M, i.e. $78/adult = 5761 Rs ($81=6000Rs). for a $45/t of which (as in US) $36/t can be rebated in a dividend and the rest compensates decrease in other tax revenues</t>
  </si>
  <si>
    <t>Marron &amp; Maag (2018) https://media.rff.org/documents/RFF-IB-18-07-rev_4evu2ny.pdf</t>
  </si>
  <si>
    <t>Assume 25% emission reduction (compatible with official target of 35% reduction in 2030 (i.e. -70% from 1990) higher than the 20% in US because carbon tax is higher), that 80% is rebated to each adult equally  (the rest compensates e.g. decrease in energy/VAT tax revenues), see A43:48</t>
  </si>
  <si>
    <t>temperature_trend.xlsx Adapted from Meinshausen et al. (2011) https://link.springer.com/article/10.1007/s10584-011-0156-z</t>
  </si>
  <si>
    <t>https://i.pinimg.com/originals/28/f0/72/28f07273a64c12a313c3ad49ab8e5bae.gif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</si>
  <si>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</si>
  <si>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</si>
  <si>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</si>
  <si>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</si>
  <si>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</si>
  <si>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</si>
  <si>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https://www.thelancet.com/journals/lanplh/article/PIIS2542-5196(20)30203-5/fulltext</t>
  </si>
  <si>
    <t>record temperature https://www.ndtv.com/delhi-news/delhi-weather-delhi-at-48-degrees-highest-ever-in-june-says-weather-agency-skymet-2051014</t>
  </si>
  <si>
    <t>https://www.researchgate.net/profile/Walter-Falcon/publication/226832884_Using_El_NinoSouthern_Oscillation_Climate_Data_to_Predict_Rice_Production_in_Indonesia/links/00b7d519146133b916000000/Using-El-Nino-Southern-Oscillation-Climate-Data-to-Predict-Rice-Production-in-Indonesia.pdf</t>
  </si>
  <si>
    <t>https://web.archive.org/web/20101025171036/http://www.alertnet.org/thefacts/reliefresources/114303555233.htm</t>
  </si>
  <si>
    <t>heatwave https://www.eleconomista.com.mx/arteseideas/La-temperatura-en-Mexico-aumenta-mas-rapido-que-en-el-resto-del-mundo-20210301-0069.html según el Reporte del Clima en México 2020 realizado por la Comisión Nacional del Agua (Conagua)</t>
  </si>
  <si>
    <t>https://globalnews.ca/news/673236/by-the-numbers-2013-alberta-floods/#:~:text=100%2C000%20to%20120%2C000%20%E2%80%93%20The%20number,that%20were%20evacuated%20last%20week.</t>
  </si>
  <si>
    <t>https://www.atlanticcouncil.org/blogs/ukrainealert/climate-change-threatens-the-ukrainian-breadbasket/</t>
  </si>
  <si>
    <t>https://web.archive.org/web/20160913060836/http://ccas.kei.re.kr/climate_change_adapt/menu4_9_1_tab1.do</t>
  </si>
  <si>
    <t>https://www.dailysabah.com/life/2019/09/12/climate-change-triggers-extreme-weather-in-turkey</t>
  </si>
  <si>
    <t xml:space="preserve">dams https://www.reuters.com/world/americas/brazil-drought-crisis-linked-global-climate-change-minister-says-2021-07-08/ </t>
  </si>
  <si>
    <t>https://www.bbc.com/news/science-environment-51742646</t>
  </si>
  <si>
    <t>200k deaths air pollution Lelieveld et al. (2019)</t>
  </si>
  <si>
    <t>sea-level rise Hinkel et al. 2010</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</si>
  <si>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</si>
  <si>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</si>
  <si>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</si>
  <si>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</si>
  <si>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</si>
  <si>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</si>
  <si>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https://www.bloomberg.com/news/articles/2020-08-27/china-is-heating-up-faster-than-the-global-average-data-shows?sref=vxSzVDP0</t>
  </si>
  <si>
    <t>record temperatures https://thewire.in/environment/2018-was-sixth-warmest-year-in-indias-recorded-history-imd</t>
  </si>
  <si>
    <t>https://www.climatelinks.org/sites/default/files/asset/document/Indonesia%20Costs%20of%20CC%202050%20Policy%20Brief.pdf</t>
  </si>
  <si>
    <t>https://www.wider.unu.edu/publication/climate-change-effects-irrigation-demand-and-crop-yields-south-africa#:~:text=Research%20Brief-,Climate%20change%20effects%20on%20irrigation%20demand%20and%20crop%20yields%20in,decline%20in%20average%20annual%20yields.</t>
  </si>
  <si>
    <t xml:space="preserve">droughts https://www.dw.com/es/en-plena-pandemia-m%C3%A9xico-sufre-la-peor-sequ%C3%ADa-en-30-a%C3%B1os/a-57427506 </t>
  </si>
  <si>
    <t>https://www.calgary.ca/uep/water/flood-info/flooding-history-calgary.html</t>
  </si>
  <si>
    <t>https://web.archive.org/web/20200119174837/http://cgo-sreznevskyi.kiev.ua/index.php?lang=uk&amp;fn=news_full&amp;p=1&amp;f=news-cgo&amp;val=2020-01-02-09-24-36-45&amp;ko=</t>
  </si>
  <si>
    <t>https://www.koreatimes.co.kr/www/nation/2021/02/371_294350.html</t>
  </si>
  <si>
    <t>https://www.trtworld.com/life/climate-change-responsible-for-spring-and-winter-within-weeks-43363</t>
  </si>
  <si>
    <t xml:space="preserve">hurricane http://www.fbds.org.br/cop15/FBDS_MudancasClimaticas_EN.pdf </t>
  </si>
  <si>
    <t>https://nhess.copernicus.org/articles/21/941/2021/nhess-21-941-2021.pdf</t>
  </si>
  <si>
    <t>heatwaves http://www.impactlab.org/map/#usmeas=absolute&amp;usyear=1981-2010&amp;gmeas=change-from-hist&amp;gyear=2080-2099&amp;tab=global&amp;gvar=tasmax-over-95F</t>
  </si>
  <si>
    <t>more rain, etc. https://en.klimatilpasning.dk/sectors/nature/climate-change-impact-on-nature/</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</si>
  <si>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</si>
  <si>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</si>
  <si>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</si>
  <si>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</si>
  <si>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</si>
  <si>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</si>
  <si>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</si>
  <si>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https://www.thelancet.com/article/S2542-5196(20)30161-3/fulltext</t>
  </si>
  <si>
    <t>uninhabitable Im et al. (2017)</t>
  </si>
  <si>
    <t>https://core.ac.uk/download/pdf/6261529.pdf</t>
  </si>
  <si>
    <t>https://www.preventionweb.net/files/11490_oiclimatechangesouthafrica1.pdf</t>
  </si>
  <si>
    <t xml:space="preserve">sea-level https://www.gob.mx/cms/uploads/attachment/file/162974/2015_indc_esp.pdf </t>
  </si>
  <si>
    <t>https://cfs.nrcan.gc.ca/publications?id=35306</t>
  </si>
  <si>
    <t>https://www.atlanticcouncil.org/blogs/ukrainealert/climate-change-may-prevent-ukraine-from-becoming-an-agricultural-superpower/</t>
  </si>
  <si>
    <t>https://www.koreatimes.co.kr/www/nation/2021/05/371_297491.html#:~:text=Justin%20Jeong%20from%20the%20organization's,in%20Seoul%2C%20Gyeonggi%20Province%20and</t>
  </si>
  <si>
    <t xml:space="preserve">displacements https://news.mongabay.com/2020/08/in-brazil-human-action-and-climate-change-are-drowning-a-community/ </t>
  </si>
  <si>
    <t>https://www.busseltonmail.com.au/story/6620313/it-was-a-line-of-fire-coming-at-us-firefighters-return-home/</t>
  </si>
  <si>
    <t>agriculture http://www.impactlab.org/research/estimating-economic-damage-from-climate-change-in-the-united-states/</t>
  </si>
  <si>
    <t>air pollution https://www.statista.com/statistics/827754/air-pollution-deaths-denmark/#:~:text=Deaths%20attributable%20to%20air%20pollution%20in%20Denmark1990%2D2019&amp;text=Over%20the%20past%20three%20decades,1990%20to%201%2C470%20by%202019.</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</si>
  <si>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</si>
  <si>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</si>
  <si>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</si>
  <si>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</si>
  <si>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</si>
  <si>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</si>
  <si>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</si>
  <si>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https://www.nature.com/articles/s41467-019-12808-z</t>
  </si>
  <si>
    <t>floodings https://www.worldbank.org/en/news/feature/2013/06/19/india-climate-change-impacts</t>
  </si>
  <si>
    <t>https://smeru.or.id/sites/default/files/publication/climatechangecbms.pdf</t>
  </si>
  <si>
    <t>https://www.worldweatherattribution.org/the-role-of-climate-change-in-the-2015-2017-drought-in-the-western-cape-of-south-africa/</t>
  </si>
  <si>
    <t>natural disaster https://www.inecc.gob.mx/dialogos/dialogos1/images/documentos/2015_indc_esp.pdf</t>
  </si>
  <si>
    <t>https://www.wri.org/blog/2020/02/intense-boreal-forest-fires-climate-concern</t>
  </si>
  <si>
    <t>https://en.ecoaction.org.ua/wp-content/uploads/2019/04/water-is-coming-eng-short.pdf</t>
  </si>
  <si>
    <t>https://www.sciencedirect.com/science/article/pii/S2212420920300418?casa_token=n-wK9WRtn_0AAAAA:5w9SL5stPbFZU4dKsH8_nvgOzf4wS07bfSKV1Dkj1rpnMwwjj6Qg4EWIF-5TlJgBSKzFsQAuTFQ#sec5</t>
  </si>
  <si>
    <t>https://www.mdpi.com/2220-9964/9/3/180</t>
  </si>
  <si>
    <t xml:space="preserve">yield https://www.sciencedirect.com/science/article/pii/S0048969720329016#bb0025 </t>
  </si>
  <si>
    <t>https://www.theguardian.com/australia-news/2020/jan/08/economic-impact-of-australias-bushfires-set-to-exceed-44bn-cost-of-black-saturday</t>
  </si>
  <si>
    <t>floodings, wildfires https://youtu.be/wd6w6mTQGwc?t=461</t>
  </si>
  <si>
    <t>agriculture https://www.int-res.com/abstracts/cr/v15/n3/p221-238/</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</si>
  <si>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</si>
  <si>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</si>
  <si>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</si>
  <si>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</si>
  <si>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</si>
  <si>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</si>
  <si>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</si>
  <si>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https://earth.org/tackling-chinas-water-shortage-crisis/</t>
  </si>
  <si>
    <t>flood Kulp &amp; Strauss (2019)</t>
  </si>
  <si>
    <t>https://databank.worldbank.org/data/download/poverty/33EF03BB-9722-4AE2-ABC7-AA2972D68AFE/Global_POVEQ_IDN.pdf</t>
  </si>
  <si>
    <t>https://en.wikipedia.org/wiki/Climate_change_in_South_Africa#Impacts_on_people</t>
  </si>
  <si>
    <t xml:space="preserve">http://gaceta.diputados.gob.mx/Black/Gaceta/Anteriores/63/2015/dic/20151209-VIII/Iniciativa-6.html  </t>
  </si>
  <si>
    <t>https://globalnews.ca/news/6099866/rising-sea-levels-300-million-people/</t>
  </si>
  <si>
    <t>https://climateknowledgeportal.worldbank.org/country/ukraine/vulnerability</t>
  </si>
  <si>
    <t>https://www.hurriyetdailynews.com/pandemic-stresses-need-for-green-transformation-minister-158332</t>
  </si>
  <si>
    <t>Amazonia  Salazar et al. (2007) 10.1029/2007GL029695</t>
  </si>
  <si>
    <t>https://heinonline.org/HOL/Page?handle=hein.journals/mulr41&amp;div=28&amp;g_sent=1&amp;casa_token=YlTau3coOW0AAAAA:rHJGH1NiKcVoAgb-Fv2iZbwKli89ZncxpnCokzkOK-Aai1WVpUwYKV1-pQJ_hIsH4YlgJUp4IA&amp;collection=journals</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</si>
  <si>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</si>
  <si>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</si>
  <si>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</si>
  <si>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</si>
  <si>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</si>
  <si>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</si>
  <si>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https://link.springer.com/article/10.1023/A:1006351126446</t>
  </si>
  <si>
    <t>flood https://en.wikipedia.org/wiki/Effects_of_climate_change_on_South_Asia#:~:text=Heat%20waves'%20frequency%20and%20power,accessing%20the%20closest%20water%20source</t>
  </si>
  <si>
    <t>https://www.government.nl/binaries/government/documents/publications/2019/02/05/climate-change-profiles/Indonesia.pdf</t>
  </si>
  <si>
    <t>corn https://www.elsoldemexico.com.mx/doble-via/ecologia/produccion-de-maiz-entraria-en-riesgo-para-2050-si-no-se-frena-cambio-climatico-6588922.html</t>
  </si>
  <si>
    <t>https://www.nrcan.gc.ca/sites/www.nrcan.gc.ca/files/energy/Climate-change/pdf/CCCR_ExecSumm-EN-040419-FINAL.pdf</t>
  </si>
  <si>
    <t>https://www.mdpi.com/2071-1050/9/7/1152</t>
  </si>
  <si>
    <t>https://www.semanticscholar.org/paper/What-effect-will-a-few-degrees-of-climate-change-on-Maloney-Forbes/d6b48a290e07ab4e79689278c116f31ff44f9733</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</si>
  <si>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</si>
  <si>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</si>
  <si>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</si>
  <si>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</si>
  <si>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https://www.nature.com/articles/s41467-018-05252-y</t>
  </si>
  <si>
    <t>700k deaths air pollution Lelieveld et al. (2019)</t>
  </si>
  <si>
    <t>Jakarta floodings https://www.nytimes.com/2020/01/02/world/asia/indonesia-jakarta-rain-floods.html?auth=link-dismiss-google1tap</t>
  </si>
  <si>
    <t>https://iopscience.iop.org/article/10.1088/1748-9326/ab17fb</t>
  </si>
  <si>
    <t>https://www.climatecouncil.org.au/wp-content/uploads/2018/11/Climate-Council-Water-Security-Report.pdf</t>
  </si>
  <si>
    <t>Source climate video 8</t>
  </si>
  <si>
    <t xml:space="preserve">agri https://www.pwc.es/es/publicaciones/assets/informe-sector-agricola-espanol.pdf and </t>
  </si>
  <si>
    <t>https://www.ifpri.org/blog/climate-change-adversely-impact-grain-production-china-2030#:~:text=In%20China%2C%20climate%20change%2Ddriven,scenarios%20in%20our%20research%20reveals.</t>
  </si>
  <si>
    <t>agriculture https://link.springer.com/article/10.1007/s10584-011-0208-4 https://www.int-res.com/abstracts/cr/v59/n3/p173-187/</t>
  </si>
  <si>
    <t>https://theconversation.com/with-costs-approaching-100-billion-the-fires-are-australias-costliest-natural-disaster-129433#</t>
  </si>
  <si>
    <t>Source climate video 9</t>
  </si>
  <si>
    <t xml:space="preserve">agri https://s03.s3c.es/imag/doc/2021-02-03/Miteco-Impacto-cambio-climatico-espana.pdf </t>
  </si>
  <si>
    <t xml:space="preserve">agriculture http://www.indianjournals.com/ijor.aspx?target=ijor:aerr&amp;volume=27&amp;issue=2&amp;article=001 </t>
  </si>
  <si>
    <t>Source climate video 10</t>
  </si>
  <si>
    <t xml:space="preserve">air pollution https://www.europapress.es/sociedad/medio-ambiente-00647/noticia-107-espanoles-mayores-14-anos-fallece-causa-contaminacion-derivada-combustibles-fosiles-20210209122437.html </t>
  </si>
  <si>
    <t>Source quota sex</t>
  </si>
  <si>
    <t>Source quota age</t>
  </si>
  <si>
    <t>Source quota region</t>
  </si>
  <si>
    <t>Source quota socio-professional category</t>
  </si>
  <si>
    <t>Source quota race</t>
  </si>
  <si>
    <t>Source quota town size</t>
  </si>
  <si>
    <t>Source quota income</t>
  </si>
  <si>
    <t>cf. Source income quartiles</t>
  </si>
  <si>
    <t>https://lse.eu.qualtrics.com/WRQualtricsControlPanel/File.php?F=F_cT8837yWYLScqLs</t>
  </si>
  <si>
    <t>https://lse.eu.qualtrics.com/WRQualtricsControlPanel/File.php?F=F_dgnXQoN84vq2YXs</t>
  </si>
  <si>
    <t>https://lse.eu.qualtrics.com/WRQualtricsControlPanel/File.php?F=F_9YacInO3B7TVcGy</t>
  </si>
  <si>
    <t>https://lse.eu.qualtrics.com/WRQualtricsControlPanel/File.php?F=F_bj5mFN15bJnlUbk</t>
  </si>
  <si>
    <t>https://lse.eu.qualtrics.com/WRQualtricsControlPanel/File.php?F=F_39OXHJ3gT6p4U74</t>
  </si>
  <si>
    <t>https://lse.eu.qualtrics.com/WRQualtricsControlPanel/File.php?F=F_6F2lryw2eo1eQNU</t>
  </si>
  <si>
    <t>240k</t>
  </si>
  <si>
    <t>500k₩</t>
  </si>
  <si>
    <t>2, São Paulo - Rio de Janeiro, 400km</t>
  </si>
  <si>
    <t>1, Lviv - Kyiv, 500km</t>
  </si>
  <si>
    <t>monthly</t>
  </si>
  <si>
    <t>34k</t>
  </si>
  <si>
    <t>URL video policy</t>
  </si>
  <si>
    <t>URL video climate</t>
  </si>
  <si>
    <t>https://lse.eu.qualtrics.com/WRQualtricsControlPanel/File.php?F=F_6zC4wlmsEXrDnYq</t>
  </si>
  <si>
    <t>https://lse.eu.qualtrics.com/WRQualtricsControlPanel/File.php?F=F_9vHesDcevMYMffU</t>
  </si>
  <si>
    <t>https://lse.eu.qualtrics.com/WRQualtricsControlPanel/File.php?F=F_1ZhXvFBoUtvq7qK</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</si>
  <si>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</si>
  <si>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</si>
  <si>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</si>
  <si>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</si>
  <si>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</si>
  <si>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</si>
  <si>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https://lse.eu.qualtrics.com/WRQualtricsControlPanel/File.php?F=F_cSdiidvle1QaekS</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</si>
  <si>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</si>
  <si>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</si>
  <si>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</si>
  <si>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</si>
  <si>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</si>
  <si>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</si>
  <si>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EN: https://lse.eu.qualtrics.com/WRQualtricsControlPanel/File.php?F=F_8iAWsyQlvy07iJg / ZU: https://lse.eu.qualtrics.com/WRQualtricsControlPanel/File.php?F=F_4NHM2UHj6XttP70</t>
  </si>
  <si>
    <t>EN: https://lse.eu.qualtrics.com/WRQualtricsControlPanel/File.php?F=F_9FDOxYLGIwdrYh0 / ZU: https://lse.eu.qualtrics.com/WRQualtricsControlPanel/File.php?F=F_1zij8ULej3rYsXs</t>
  </si>
  <si>
    <t>https://lse.eu.qualtrics.com/WRQualtricsControlPanel/File.php?F=F_8AKIwJiwMxyQnyu</t>
  </si>
  <si>
    <t>2, Sydney - Melbourne, 900km</t>
  </si>
  <si>
    <t>https://lse.eu.qualtrics.com/WRQualtricsControlPanel/File.php?F=F_9RF3ckVwWR9MH1Y</t>
  </si>
  <si>
    <t>https://lse.eu.qualtrics.com/WRQualtricsControlPanel/File.php?F=F_3UbhIz7hb99f0wu</t>
  </si>
  <si>
    <t>https://lse.eu.qualtrics.com/WRQualtricsControlPanel/File.php?F=F_3gagRLUpgyAicVE</t>
  </si>
  <si>
    <t>https://lse.eu.qualtrics.com/WRQualtricsControlPanel/File.php?F=F_9QQCwEicwdwYp94</t>
  </si>
  <si>
    <t>https://lse.eu.qualtrics.com/WRQualtricsControlPanel/File.php?F=F_1RqbYYeT2cOnOPc</t>
  </si>
  <si>
    <t>HI: https://lse.eu.qualtrics.com/WRQualtricsControlPanel/File.php?F=F_bvLcTKdd7WG8SZ8 / EN: https://lse.eu.qualtrics.com/WRQualtricsControlPanel/File.php?F=F_b9lU7goEX1i0FvM</t>
  </si>
  <si>
    <t>EN: https://lse.eu.qualtrics.com/WRQualtricsControlPanel/File.php?F=F_9zxyasw9TTVFqx8 / FR: https://lse.eu.qualtrics.com/WRQualtricsControlPanel/File.php?F=F_1QSWUKIYiJDNxfE</t>
  </si>
  <si>
    <t>EN: https://lse.eu.qualtrics.com/WRQualtricsControlPanel/File.php?F=F_9Lekk0zTPurlzkG / FR: https://lse.eu.qualtrics.com/WRQualtricsControlPanel/File.php?F=F_9twKmQCtMuJpfp4</t>
  </si>
  <si>
    <t>https://lse.eu.qualtrics.com/WRQualtricsControlPanel/File.php?F=F_57lND3lSz5SL4oK</t>
  </si>
  <si>
    <t>https://lse.eu.qualtrics.com/WRQualtricsControlPanel/File.php?F=F_eCZzzoblKYpWKh0</t>
  </si>
  <si>
    <t>https://lse.eu.qualtrics.com/WRQualtricsControlPanel/File.php?F=F_2071FHigxMNs2rk</t>
  </si>
  <si>
    <t>https://lse.eu.qualtrics.com/WRQualtricsControlPanel/File.php?F=F_4O2BSbDDYVUUhb8</t>
  </si>
  <si>
    <t>IA</t>
  </si>
  <si>
    <t>10M</t>
  </si>
  <si>
    <t>Ukrainian: https://lse.eu.qualtrics.com/WRQualtricsControlPanel/File.php?F=F_1Bz6VaDS6IzAMGq / Russian: https://lse.eu.qualtrics.com/WRQualtricsControlPanel/File.php?F=F_bemd3trrg7wgFym</t>
  </si>
  <si>
    <t>Ukrainian: https://lse.eu.qualtrics.com/WRQualtricsControlPanel/File.php?F=F_bDbSZHrj0tU9b7w / Russian: https://lse.eu.qualtrics.com/WRQualtricsControlPanel/File.php?F=F_3wr99GUKuUVgK3k</t>
  </si>
  <si>
    <t>HI: https://lse.eu.qualtrics.com/WRQualtricsControlPanel/File.php?F=F_00696ZTnBDTFQ10 / EN: https://lse.eu.qualtrics.com/WRQualtricsControlPanel/File.php?F=F_2mjlMdvMpAYJAuG</t>
  </si>
  <si>
    <t>SK</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</si>
  <si>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</si>
  <si>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</si>
  <si>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</si>
  <si>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</si>
  <si>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</si>
  <si>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</si>
  <si>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</si>
  <si>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</si>
  <si>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</si>
  <si>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</si>
  <si>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</si>
  <si>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</si>
  <si>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</si>
  <si>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</si>
  <si>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</si>
  <si>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</si>
  <si>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</si>
  <si>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</si>
  <si>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</si>
  <si>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 (or Rs)</t>
  </si>
  <si>
    <t>Country code in .R</t>
  </si>
  <si>
    <t>Country code in .pdf (ISO 3166-1 Alpha-3)</t>
  </si>
  <si>
    <t>AUS</t>
  </si>
  <si>
    <t>CAN</t>
  </si>
  <si>
    <t>DNK</t>
  </si>
  <si>
    <t>FRA</t>
  </si>
  <si>
    <t>DEU</t>
  </si>
  <si>
    <t>ITA</t>
  </si>
  <si>
    <t>JPN</t>
  </si>
  <si>
    <t>POL</t>
  </si>
  <si>
    <t>KOR</t>
  </si>
  <si>
    <t>ESP</t>
  </si>
  <si>
    <t>GBR</t>
  </si>
  <si>
    <t>USA</t>
  </si>
  <si>
    <t>BRA</t>
  </si>
  <si>
    <t>CHN</t>
  </si>
  <si>
    <t>IND</t>
  </si>
  <si>
    <t>IDN</t>
  </si>
  <si>
    <t>MEX</t>
  </si>
  <si>
    <t>TUR</t>
  </si>
  <si>
    <t>UKR</t>
  </si>
  <si>
    <t>ZAF</t>
  </si>
  <si>
    <t>https://lse.eu.qualtrics.com/jfe/form/SV_0HrxQpnzN85dR2K?Q_Language=EN-GB</t>
  </si>
  <si>
    <t>https://lse.eu.qualtrics.com/jfe/form/SV_bjhZJbHPlU82OtE?Q_Language=PT-BR</t>
  </si>
  <si>
    <t>FR: https://lse.eu.qualtrics.com/jfe/form/SV_9FveryHcJFsYfoq?Q_Language=FR-CA / EN: https://lse.eu.qualtrics.com/jfe/form/SV_9FveryHcJFsYfoq?Q_Language=EN</t>
  </si>
  <si>
    <t>https://lse.eu.qualtrics.com/jfe/form/SV_3ad13wqkW9bBvfw?Q_Language=ZN</t>
  </si>
  <si>
    <t xml:space="preserve"> https://lse.eu.qualtrics.com/jfe/form/SV_1MiPDLoaLlxf9X0?Q_Language=DA</t>
  </si>
  <si>
    <t xml:space="preserve"> https://lse.eu.qualtrics.com/jfe/form/SV_8CfmrUXhHRZJT14?Q_Language=FR</t>
  </si>
  <si>
    <t>https://lse.eu.qualtrics.com/jfe/form/SV_0cWAJE2W8bdBPkG?Q_Language=DE</t>
  </si>
  <si>
    <t>EN: https://lse.eu.qualtrics.com/jfe/form/SV_07HaTFCaGAklSrI?Q_Language=EN / HI: https://lse.eu.qualtrics.com/jfe/form/SV_07HaTFCaGAklSrI?Q_Language=HI</t>
  </si>
  <si>
    <t>https://lse.eu.qualtrics.com/jfe/form/SV_3mV8QUArjqZ0htc?Q_Language=ID</t>
  </si>
  <si>
    <t>https://lse.eu.qualtrics.com/jfe/form/SV_bpiASf7NzB8u0wS?Q_Language=IT</t>
  </si>
  <si>
    <t>https://lse.eu.qualtrics.com/jfe/form/SV_6FE48OtnfRWabRQ?Q_Language=JA</t>
  </si>
  <si>
    <t>https://lse.eu.qualtrics.com/jfe/form/SV_8csgJ7Uuymp7irY?Q_Language=ES</t>
  </si>
  <si>
    <t>https://lse.eu.qualtrics.com/jfe/form/SV_7Qc5KCPcIVv5qFE?Q_Language=PL</t>
  </si>
  <si>
    <t>ZU: https://lse.eu.qualtrics.com/jfe/form/SV_bvC37FRXIyGewKi?Q_Language=ZU / EN: https://lse.eu.qualtrics.com/jfe/form/SV_bvC37FRXIyGewKi?Q_Language=EN-US</t>
  </si>
  <si>
    <t>https://lse.eu.qualtrics.com/jfe/form/SV_bwNjSPYjPojkuk6?Q_Language=KO</t>
  </si>
  <si>
    <t>https://lse.eu.qualtrics.com/jfe/form/SV_0d0TZD6KT4L2SOi?Q_Language=ES-ES</t>
  </si>
  <si>
    <t>https://lse.eu.qualtrics.com/jfe/form/SV_3krmyMYslsDFBI2?Q_Language=TR</t>
  </si>
  <si>
    <t>UK: https://lse.eu.qualtrics.com/jfe/form/SV_3gdsY6iHVO6IKNg?Q_Language=UK / RU: https://lse.eu.qualtrics.com/jfe/form/SV_3gdsY6iHVO6IKNg?Q_Language=RU</t>
  </si>
  <si>
    <t>https://lse.eu.qualtrics.com/jfe/form/SV_40Dm4ZTOR8mlzaS?Q_Language=EN-GB</t>
  </si>
  <si>
    <t>https://lse.eu.qualtrics.com/jfe/form/SV_1ST7y8mzlEib9iu</t>
  </si>
  <si>
    <t>General information on country questionnaire</t>
  </si>
  <si>
    <t>General information on country economy</t>
  </si>
  <si>
    <t>Climate impacts video</t>
  </si>
  <si>
    <t>climate Policy video</t>
  </si>
  <si>
    <t>Carbon tax with cash transfers (at national level)</t>
  </si>
  <si>
    <t>Socio-demographics and energy usage</t>
  </si>
  <si>
    <t>Other</t>
  </si>
  <si>
    <t>37.5k</t>
  </si>
  <si>
    <t>carbon price used ($/tCO2)</t>
  </si>
  <si>
    <t>gasoline price increase in LCU/liter (or $/gallon for US)</t>
  </si>
  <si>
    <t>Gasoline price increase (LCU per liter, except US per gallon)</t>
  </si>
  <si>
    <t>2015 Global CO2 emission (MtCO2)</t>
  </si>
  <si>
    <t>net gain ($/month)</t>
  </si>
  <si>
    <t>tax pc ($/month)</t>
  </si>
  <si>
    <t>Switzeland</t>
  </si>
  <si>
    <t>Russia</t>
  </si>
  <si>
    <t>Saudi Arabia</t>
  </si>
  <si>
    <t>Nigeria</t>
  </si>
  <si>
    <t>Iran</t>
  </si>
  <si>
    <t>Egypt</t>
  </si>
  <si>
    <t>EU28</t>
  </si>
  <si>
    <t>G20</t>
  </si>
  <si>
    <t>share of emissions within our survey</t>
  </si>
  <si>
    <t>2015 global pop &gt;15</t>
  </si>
  <si>
    <t>A</t>
  </si>
  <si>
    <t>2030 global pop &gt;15</t>
  </si>
  <si>
    <t>F</t>
  </si>
  <si>
    <t>Carbon tax revenues in 2030</t>
  </si>
  <si>
    <t>E</t>
  </si>
  <si>
    <t>e/E: global emission share</t>
  </si>
  <si>
    <t>f: 2030 Pop &gt;15</t>
  </si>
  <si>
    <t>a: 2015 Pop &gt;15</t>
  </si>
  <si>
    <t>Formula: tax pc = ((e/E)*(f/a)*A/F)*R/a</t>
  </si>
  <si>
    <t>Constants</t>
  </si>
  <si>
    <t>Variable</t>
  </si>
  <si>
    <t>Value</t>
  </si>
  <si>
    <t>Notation</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</si>
  <si>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</si>
  <si>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</si>
  <si>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</si>
  <si>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</si>
  <si>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</si>
  <si>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</si>
  <si>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</si>
  <si>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</si>
  <si>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</si>
  <si>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</si>
  <si>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</si>
  <si>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</si>
  <si>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</si>
  <si>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</si>
  <si>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</si>
  <si>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</si>
  <si>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</si>
  <si>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r>
      <t xml:space="preserve">Figures that appear in some questions, </t>
    </r>
    <r>
      <rPr>
        <sz val="11"/>
        <color theme="1"/>
        <rFont val="Calibri"/>
        <family val="2"/>
        <scheme val="minor"/>
      </rPr>
      <t xml:space="preserve">with related computations </t>
    </r>
  </si>
  <si>
    <t>$ global tax pc</t>
  </si>
  <si>
    <t>Global carbon tax with global basic income (cf. also !Global_tax)</t>
  </si>
  <si>
    <t>Country-specific sources are given in !Sources</t>
  </si>
  <si>
    <t>job creation (rounded, cf. !Sources)</t>
  </si>
  <si>
    <t>job destruction (rounded, cf. !Sources)</t>
  </si>
  <si>
    <t>Bus vs. Train</t>
  </si>
  <si>
    <t>Journey</t>
  </si>
  <si>
    <t>Footprints of transport</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</si>
  <si>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</si>
  <si>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</si>
  <si>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</si>
  <si>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</si>
  <si>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</si>
  <si>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</si>
  <si>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</si>
  <si>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</si>
  <si>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</si>
  <si>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</si>
  <si>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</si>
  <si>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</si>
  <si>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</si>
  <si>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</si>
  <si>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Computations for the global tax are in !Global_tax</t>
  </si>
  <si>
    <t>gasoline price increase in $/liter, using 2.5 kgCO2/L (average between gasoline 2.69 and diesel 2.35) source: https://www.epa.gov/energy/greenhouse-gases-equivalencies-calculator-calculations-and-references (1 gallon = 3.78541 L)</t>
  </si>
  <si>
    <t>Assumption/approximation: between 2015 and 2030, the national share of the global carbon footprint will grow as its share of the adult population (here adult = over 15 years old) (i.e. its CO2 footprint per adult will grow as the global GhG footprint per adult) (probably underestimates the emissions of India, with sustained growth, and overestimates those of France, which is more committed than average to decarbonization). If we denote e the share of the global CO2 footprint of a country in 2015, a its population over 15 years old in 2015, f in 2030, A=5452476469 the global population over 15 years old in 2015, F=6525973123 in 2030, and R=2367 B$ the total revenue of the global carbon tax (cf. estimated basic income amount above), what an adult over 15 will pay in 2030 on average in this country is worth (e*(f/a)*A/F)*R/a. Hence:</t>
  </si>
  <si>
    <t>- France: (e*f/a*A/F)*R/a=46$/month (e: 1.38% of global CO2 footprint / a: 52684007 adults in 2015 / f: 56464893 adults in 2030)</t>
  </si>
  <si>
    <t>for Nigeria, tax paid overestimated because production-based (lack data consumption-based)</t>
  </si>
  <si>
    <t>Calculation of what an average French pays in 2030 in carbon tax (vs. an basic income of $30/month):</t>
  </si>
  <si>
    <t>cf. below for an explanation</t>
  </si>
  <si>
    <r>
      <rPr>
        <b/>
        <sz val="11"/>
        <color theme="1"/>
        <rFont val="Calibri"/>
        <family val="2"/>
        <scheme val="minor"/>
      </rPr>
      <t>Estimated basic income: $30/month in 2030</t>
    </r>
    <r>
      <rPr>
        <sz val="11"/>
        <color theme="1"/>
        <rFont val="Calibri"/>
        <family val="2"/>
        <scheme val="minor"/>
      </rPr>
      <t>, cf. adrien-fabre.com/Documents/estimate%20of%20a%20global%20basic%20income.pdf</t>
    </r>
  </si>
  <si>
    <t>Sources : CO2 footprint (OCDE): bit.ly/37kSVUx ; population (ONU): bit.ly/38kUOAb ; CO2 emissions for countries absent from OECD (UK, NG, EG, except IR: conso-based): production-based with LULUCF 2018 https://en.wikipedia.org/wiki/List_of_countries_by_greenhouse_gas_emissions i.e. https://di.unfccc.int/time_series</t>
  </si>
  <si>
    <t>e: national emission footprint in 2015</t>
  </si>
  <si>
    <t>Sources used for all countries are usually given in column A of !Figures</t>
  </si>
  <si>
    <t xml:space="preserve">We use the IEA's 2DS scenario, which is consistent with limiting the global average temperature increase to 2°C with a probability of at least 50%. The paper by Hood (2017) contributing to the Stern – Stiglitz report on carbon pricing presents a price corridor compatible with this emissions scenario. The product of these two series provides an estimate of the revenues expected from a global price on CO2 emissions. Finally, we take the UN median scenario for the evolution of the population aged over 15 years, which we consider exogenous as a first approximation. </t>
  </si>
  <si>
    <t>Hood (2017): https://www.carbonpricingleadership.org/open-for-comments/2017/5/29/input-to-the-high-level-economic-commission-on-carbon-prices-by-christina-hood Stern &amp; Stiglitz (2017): https://static1.squarespace.com/static/54ff9c5ce4b0a53decccfb4c/t/59244eed17bffc0ac256cf16/1495551740633/CarbonPricing_Final_May29.pdf; IEA (2017): https://www.iea.org/reports/energy-technology-perspectives-2017</t>
  </si>
  <si>
    <t>Default source: Marron &amp; Maag (2018)</t>
  </si>
  <si>
    <t>Default source: Marron &amp; Maag (2018), who compute 20% emission reduction for the US at $45/tCO2</t>
  </si>
  <si>
    <t>Default source: https://www.nationalgeographic.com/travel/article/carbon-footprint-transportation-efficiency-graphic</t>
  </si>
  <si>
    <t>job creation (Jacobson et al., 2017: 10.1016/j.joule.2017.07.005 p. 167)</t>
  </si>
  <si>
    <t>job destruction (Jacobson et al., 2017: 10.1016/j.joule.2017.07.005 p. 167)</t>
  </si>
  <si>
    <t>Country-specific sources</t>
  </si>
  <si>
    <t>Quotas sources</t>
  </si>
  <si>
    <t xml:space="preserve">Source video climate graph temperatures </t>
  </si>
  <si>
    <t>Source video climate emission by sectors</t>
  </si>
  <si>
    <t>Source video policies emission limit</t>
  </si>
  <si>
    <t>General video sources</t>
  </si>
  <si>
    <t>Source zipcode 1</t>
  </si>
  <si>
    <t>Description zipcode</t>
  </si>
  <si>
    <t>Source zipcode 2</t>
  </si>
  <si>
    <t>Source zipcode 3</t>
  </si>
  <si>
    <t>Source zipcode 4</t>
  </si>
  <si>
    <t xml:space="preserve"> From source 1, we obtain the Remoteness Area of each mesh blocks,
from source 2 we obtain the Postal Area, and from source 3 the population. We then
merge the three sources with the mesh blocks information. We sum the population
of each mesh block contained in a Postal Area. If a Postal Area is linked to several
urban categories or several region, we attribute the option tied to the largest share of
population. Finally, we add additional postal codes from source 4. Those postal codes
already have a region and a urban category. determined with: zip code</t>
  </si>
  <si>
    <t>From the source 1, we compute share of population based on second character of the Forward Sortation Area (if 0 it corresponds to a rural area according to Canada Post)</t>
  </si>
  <si>
    <t>N/A</t>
  </si>
  <si>
    <t>Use data from source 1</t>
  </si>
  <si>
    <t>Match postal codes with statistical identifier and retrieve urban category associated with the latter</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</si>
  <si>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</si>
  <si>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</si>
  <si>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</si>
  <si>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From source 1 we obtain the postal code and the different categories of locality (among Rural; Semiurbano; Urbano) associated with it. For postal codes associated with several categories, we assign the most urban category. From source 2 (slide 19), we retrieve the population distribution by categories (where we apply the definition from CS02a.2-1 in source 3).</t>
  </si>
  <si>
    <t>From the official statistics we calculate the distribution of population by towns’ sizes. (NB: we were not able to link it with a zip code as zip code and municipalities each overlap several elements of the other category for an important share of the population).</t>
  </si>
  <si>
    <t>From source 1, we collect the share of population living in each Municipal administrative level. From source 2, we collect the Municipal administrative level assigned to each zip code.</t>
  </si>
  <si>
    <t>From the official statistics we calculate the distribution of population by towns’ sizes. Determined with: Declarative question: What is the size of the agglomeration you currently live in? Less than 20,000 inhabitants; More than 20,000 inhabitants.</t>
  </si>
  <si>
    <t>From source 1 (which is official data but with a better formatting for our matching) we obtain the District associated to each zip code. From source 2, we obtain the share of rural population and the total population (defined by national statistics) of each district. We then assign districts with a share of rural population greater than the national average (around 22%) as rural. We finally merge the two datasets. Determined with: zip code</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</si>
  <si>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</si>
  <si>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Obtain RUCA code associated with each zipcode. Determined with: zipcode</t>
  </si>
  <si>
    <t>Determined: Declarative questions. “What is the size of the municipality you live in?”</t>
  </si>
  <si>
    <t>We use the population figures from Table 1 in the source and compute ratio using the total population of China according to the 2010 Census.</t>
  </si>
  <si>
    <t>We use data from the source and remove duplicates by name. Determined with: Declarative question: What is the size of the agglomeration you live in? Less than 5,000 inhabitants; 5,000–20,000 inhabitants; 20,000-50,000 inhabitants; 50,000–250,000 inhabitants; 250,000–3 millions inhabitants; More than 3 millions inhabitants</t>
  </si>
  <si>
    <t>Determined with: declarative question: In which of the following areas are you currently living? Kota; Capital town of a Kabupaten; In a Kabupaten outside of the Capital town</t>
  </si>
  <si>
    <t>We compute the share of the population living in a metropolitan municipality or in the capital of a district municipality (as a proxy for living in a big urban area). Determined with: declarative question “In which type of municipality do you currently live in? A metropolitan municipality; In a capital of a District municipality; In a District municipality other than the District capital.”</t>
  </si>
  <si>
    <t>From source 1, we obtain the share of population living in rural areas (defined as our urban category 1) and in urban areas (defined as our urban category 2). From source 2, we obtain the postal code of all localities in Ukraine. The first element in the name of the locality indicates the type of locality (among the four types mentioned above). There is one postal code that covers both urban and rural areas, we categorize it as urban since those localities are in the suburbs of Odessa. Determined with: zip code</t>
  </si>
  <si>
    <t>Source votes</t>
  </si>
  <si>
    <t>Consulted 20/09/2023</t>
  </si>
  <si>
    <t>Source home ownership</t>
  </si>
  <si>
    <t>Home ownership (%)</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</si>
  <si>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</si>
  <si>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2014 LIS inflated approximately (free to re-use NC)</t>
  </si>
  <si>
    <t>2016 LIS inflated approximately (free to re-use NC)</t>
  </si>
  <si>
    <t>2017 LIS inflated approximately (free to re-use NC)</t>
  </si>
  <si>
    <t>2017 LIS lisdatacenter.org (free to re-use NC)</t>
  </si>
  <si>
    <t>2014 LIS equivalised cash disposable income (free to re-use NC), inflated to 2019 using nominal GDP growth https://data.worldbank.org/indicator/NY.GDP.MKTP.CN.AD?locations=ZA (CC-BY 4.0)</t>
  </si>
  <si>
    <t>2013 LIS equivalised cash disposable income, inflated to 2019 using nominal GDP growth https://data.worldbank.org/indicator/NY.GDP.MKTP.CN.AD?locations=JP (CC-BY 4.0)</t>
  </si>
  <si>
    <t>2016 LIS equivalised cash disposable income (free to re-use NC), inflated to 2019 using nominal GDP growth https://data.worldbank.org/indicator/NY.GDP.MKTP.CN.AD?locations=ZA (CC-BY 4.0)</t>
  </si>
  <si>
    <t>2013 LIS equivalised cash disposable income (free to re-use NC), inflated to 2019 using nominal GDP growth https://data.worldbank.org/indicator/NY.GDP.MKTP.CN.AD?locations=JP (CC-BY 4.0)</t>
  </si>
  <si>
    <t>2011 LIS equivalised cash disposable income (free to re-use NC), inflated to 2019 using nominal GDP growth https://data.worldbank.org/indicator/NY.GDP.MKTP.CN.AD?locations=IN (CC-BY 4.0)</t>
  </si>
  <si>
    <t>2018 LIS equivalised cash disposable income (free to re-use NC), inflated to 2019 using nominal GDP growth https://data.worldbank.org/indicator/NY.GDP.MKTP.CN.AD?locations=ZA (CC-BY 4.0)</t>
  </si>
  <si>
    <t>2017 LIS equivalised cash disposable income (free to re-use NC), inflated to 2019 using nominal GDP growth https://data.worldbank.org/indicator/NY.GDP.MKTP.CN.AD?locations=ZA (CC-BY 4.0)</t>
  </si>
  <si>
    <t>2019 wid.world pre-tax income equal split (free to re-use, attribution)</t>
  </si>
  <si>
    <t>2019 individual pre-tax income StatBank https://www.statbank.dk/statbank5a/SelectVarVal/Define.asp?MainTable=INDKP105&amp;PLanguage=1&amp;PXSId=0&amp;wsid=cftree See also 2019 Eurostat, cf. inc_quartiles in preparation.R  171428/229067/300688 (free to re-use, attribution)</t>
  </si>
  <si>
    <t>2019 Eurostat equivalised disposable income, cf. inc_quartiles in preparation.R (wid.world gives: 1350/2200/3800) https://ec.europa.eu/eurostat/estat-navtree-portlet-prod/BulkDownloadListing?file=data/ilc_di01.tsv.gz (free to re-use, attribution)</t>
  </si>
  <si>
    <t>2019 Eurostat equivalised disposable income, cf. inc_quartiles in preparation.R https://ec.europa.eu/eurostat/estat-navtree-portlet-prod/BulkDownloadListing?file=data/ilc_di01.tsv.gz (free to re-use, attribution)</t>
  </si>
  <si>
    <t>2018 Eurostat equivalised disposable income (free to re-use, attribution), cf. inc_quartiles in preparation.R https://ec.europa.eu/eurostat/estat-navtree-portlet-prod/BulkDownloadListing?file=data/ilc_di01.tsv.gz, inflated to 2019 using nominal GDP growth https://data.worldbank.org/indicator/NY.GDP.MKTP.CN.AD?locations=GB</t>
  </si>
  <si>
    <t>2019 total money income https://www2.census.gov/programs-surveys/cps/tables/hinc-01/2020/hinc01_1.xlsx (free to re-use, attribution) (see also:  https://www.census.gov/data/tables/time-series/demo/income-poverty/cps-hinc/hinc-01.html  https://www.taxpolicycenter.org/statistics/household-income-quintiles</t>
  </si>
  <si>
    <t>2019 https://www.statbank.dk/statbank5a/selectvarval/define.asp?PLanguage=1&amp;subword=tabsel&amp;MainTable=FORMUE3&amp;PXSId=194386&amp;tablestyle=&amp;ST=SD&amp;buttons=0 (free to re-use, attribution)</t>
  </si>
  <si>
    <t>2018 Insee https://www.insee.fr/fr/statistiques/2388851 (free to re-use, attribution)</t>
  </si>
  <si>
    <t>2018 wid.world (free to re-use, attribution)</t>
  </si>
  <si>
    <t>2015 wid.world inflated approximately (free to re-use, attribution)</t>
  </si>
  <si>
    <t>2012 wid.world inflated approximately (free to re-use, attribution)</t>
  </si>
  <si>
    <t>https://www.abs.gov.au/AUSSTATS/abs@.nsf/DetailsPage/1270.0.55.005July%202016?OpenDocument (free to re-use, attribution)</t>
  </si>
  <si>
    <t>https://www12.statcan.gc.ca/census-recensement/2016/dp-pd/hlt-fst/pd-pl/Table.cfm?Lang=Eng&amp;T=1201&amp;SR=1&amp;S=22&amp;O=A&amp;RPP=9999&amp;PR=0 (free to re-use, attribution)</t>
  </si>
  <si>
    <t>https://www.statbank.dk/BEV22 (free to re-use, attribution)</t>
  </si>
  <si>
    <t>https://public.opendatasoft.com/explore/dataset/correspondance-code-insee-code-postal/table/ (free to re-use, attribution)</t>
  </si>
  <si>
    <t>https://www.destatis.de/DE/Themen/Laender-Regionen/Regionales/Gemeindeverzeichnis/Administrativ/Archiv/GVAuszugJ/31122019_Auszug_GV.html (free to re-use, attribution)</t>
  </si>
  <si>
    <t>https://www.istat.it/storage/codici-unita-amministrative/Classificazioni-statistiche-Anni_2017-2021.zip (free to re-use, attribution)</t>
  </si>
  <si>
    <t>https://www.post.japanpost.jp/zipcode/dl/roman/ken_all_rome.zip?210622 (free to re-use, attribution)</t>
  </si>
  <si>
    <t>https://stat.gov.pl/en/topics/population/population/population-size-and-structure-and-vital-statistics-in-poland-by-territorial-division-as-of-december-31-2020,3,29.html (free to re-use, attribution)</t>
  </si>
  <si>
    <t>https://www.ine.es/dynt3/inebase/en/index.htm?padre=517&amp;capsel=525 (free to re-use, attribution)</t>
  </si>
  <si>
    <t>https://www.doogal.co.uk/postcodedownloads.php (free to re-use, attribution)</t>
  </si>
  <si>
    <t>https://www.ers.usda.gov/data-products/rural-urban-commuting-area-codes (free to re-use, attribution)</t>
  </si>
  <si>
    <t>https://www.caurj.gov.br/populacao-brasileira-chega-a-2118-milhoes-de-habitantes-em-2020/ (free to re-use, attribution)</t>
  </si>
  <si>
    <t>https://journals.openedition.org/cybergeo/28554 (free to re-use, attribution)</t>
  </si>
  <si>
    <t>https://censusindia.gov.in/pca/pcadata/DDW_PCA0000_2011_wardlevel.rar (free to re-use, attribution)</t>
  </si>
  <si>
    <t>https://unstats.un.org/unsd/demographic-social/meetings/2019/newyork-egm-statmeth/docs/s08-01-IDN.pptx (free to re-use, attribution)</t>
  </si>
  <si>
    <t>https://www.correosdemexico.gob.mx/SSLServicios/ConsultaCP/CodigoPostal_Exportar.aspx (free to re-use, attribution)</t>
  </si>
  <si>
    <t>https://github.com/muratgozel/turkey-neighbourhoods (free to re-use, attribution)</t>
  </si>
  <si>
    <t>page 5: http://www.ukrstat.gov.ua/druk/publicat/kat_u/2020/zb/05/zb_chuselnist%202019.pdf (free to re-use, attribution)</t>
  </si>
  <si>
    <t>http://interactive2.statssa.gov.za/webapi/ (free to re-use, attribution)</t>
  </si>
  <si>
    <t>https://www.abs.gov.au/AUSSTATS/abs@.nsf/DetailsPage/1270.0.55.003July%202016?OpenDocument (free to re-use, attribution)</t>
  </si>
  <si>
    <t>https://www.abs.gov.au/AUSSTATS/abs@.nsf/DetailsPage/2074.02016?OpenDocument (free to re-use, attribution)</t>
  </si>
  <si>
    <t>https://github.com/matthewproctor/australianpostcodes (free to re-use, attribution)</t>
  </si>
  <si>
    <t>https://gist.github.com/jbspeakr/4565964#file-german-zip-codes-csv (free to re-use, attribution)</t>
  </si>
  <si>
    <t>https://ec.europa.eu/eurostat/ramon/miscellaneous/index.cfm?TargetUrl=DSP_DEGURBA (free to re-use, attribution)</t>
  </si>
  <si>
    <t>https://www.insee.fr/fr/information/2115011 (free to re-use, attribution)</t>
  </si>
  <si>
    <t>http://www.comuni-italiani.it/ (free to re-use, attribution)</t>
  </si>
  <si>
    <t>https://www.e-stat.go.jp/en/regional-statistics/ssdsview/municipality (free to re-use, attribution)</t>
  </si>
  <si>
    <t>https://www.index.go.kr/potal/main/EachDtlPageDetail.do?idx_cd=1200 (free to re-use, attribution)</t>
  </si>
  <si>
    <t>https://www.epost.go.kr/search/zipcode/areacdAddressDown.jsp (free to re-use, attribution)</t>
  </si>
  <si>
    <t>https://www.arcgis.com/home/item.html?id=8d2012a2016e484dafaac0451f9aea24 (free to re-use, attribution)</t>
  </si>
  <si>
    <t>https://www.ons.gov.uk/file?uri=/methodology/geography/geographicalproducts/ruralurbanclassifications/2011ruralurbanclassification/rucladleafletmay2015tcm77406355.pdf (free to re-use, attribution)</t>
  </si>
  <si>
    <t>https://www.issea.gob.mx/Docs/Censo%20INEGI%202021/Censo2020_Principales_resultados_EUM.pdf (free to re-use, attribution)</t>
  </si>
  <si>
    <t>https://biruni.tuik.gov.tr/medas/?kn=95&amp;locale=tr (free to re-use, attribution)</t>
  </si>
  <si>
    <t>https://data.gov.ua/dataset/post-index-and-braches (free to re-use, attribution)</t>
  </si>
  <si>
    <t>https://www.inee.edu.mx/wp-content/uploads/2019/03/CS02-2011.pdf (free to re-use, attribution)</t>
  </si>
  <si>
    <t>2021 https://www.statbank.dk/statbank5a/SelectVarVal/saveselections.asp (free to re-use, attribution)</t>
  </si>
  <si>
    <t>2019 https://www.insee.fr/fr/statistiques/1892088?sommaire=1912926 (free to re-use, attribution)</t>
  </si>
  <si>
    <t>2019 https://data.census.gov/cedsci/table?q=United%20States&amp;g=0100000US&amp;tid=ACSDP1Y2019.DP05 (free to re-use, attribution)</t>
  </si>
  <si>
    <t>https://www.statbank.dk/statbank5a/SelectVarVal/saveselections.asp (free to re-use, attribution)</t>
  </si>
  <si>
    <t>2019 https://www.insee.fr/fr/statistiques/2381474 (free to re-use, attribution)</t>
  </si>
  <si>
    <t>https://population.un.org/wpp/Download/Standard/Population/ (CC BY 3.0)</t>
  </si>
  <si>
    <t>https://www.abs.gov.au/statistics/people/population/national-state-and-territory-population/latest-release  (free to re-use, attribution)</t>
  </si>
  <si>
    <t>2019 https://www.census.gov/data/tables/time-series/demo/popest/2010s-national-detail.html (free to re-use, attribution)</t>
  </si>
  <si>
    <t>https://www.canadapost-postescanada.ca/cpc/en/support/articles/addressing-guidelines/postal-codes.page? (free to re-use, attribution)</t>
  </si>
  <si>
    <t>2020 https://www.statbank.dk/BEV22 (free to re-use, attribution)</t>
  </si>
  <si>
    <t>2020 https://www.insee.fr/fr/statistiques/4277596?sommaire=4318291&amp;q=population+par+r%C3%A9gion (free to re-use, attribution)</t>
  </si>
  <si>
    <t>https://www.destatis.de/EN/Themes/Society-Environment/Population/Current-Population/Tables/population-by-laender.html (free to re-use, attribution)</t>
  </si>
  <si>
    <t>http://demo.istat.it/bilmens/index.php?anno=2019&amp;lingua=ita (free to re-use, attribution)</t>
  </si>
  <si>
    <t>https://www.citypopulation.de/en/japan/ (free to re-use, attribution)</t>
  </si>
  <si>
    <t>https://stat.gov.pl/obszary-tematyczne/ludnosc/ludnosc/ludnosc-stan-i-struktura-ludnosci-oraz-ruch-naturalny-w-przekroju-terytorialnym-stan-w-dniu-30-06-2020,6,28.html (free to re-use, attribution)</t>
  </si>
  <si>
    <t>https://kosis.kr/eng/statisticsList/statisticsListIndex.do?menuId=M_01_01&amp;vwcd=MT_ETITLE&amp;parmTabId=M_01_01&amp;statId=1962001&amp;themaId=#SelectStatsBoxDiv (free to re-use, attribution)</t>
  </si>
  <si>
    <t>https://www.ine.es/jaxiT3/Tabla.htm?t=2915 (free to re-use, attribution)</t>
  </si>
  <si>
    <t>2019 https://www.census.gov/popclock/print.php?component=growth&amp;image=//www.census.gov/popclock/share/images/growth_1561939200.png  (free to re-use, attribution)</t>
  </si>
  <si>
    <t>https://ftp.ibge.gov.br/Estimativas_de_Populacao/Estimativas_2020/estimativa_dou_2020.pdf (free to re-use, attribution)</t>
  </si>
  <si>
    <t>http://www.stats.gov.cn/tjsj/ndsj/2019/indexeh.htm (free to re-use, attribution)</t>
  </si>
  <si>
    <t>https://statisticstimes.com/demographics/india/indian-states-population.php (free to re-use, attribution)</t>
  </si>
  <si>
    <t>https://web.archive.org/web/20171123162558/http://www.bps.go.id/linkTabelStatis/view/id/1267 (free to re-use, attribution)</t>
  </si>
  <si>
    <t>https://www.inegi.org.mx/app/scitel/Default?ev=9 (free to re-use, attribution)</t>
  </si>
  <si>
    <t>https://www.icisleri.gov.tr/turkiyenin-nufus-haritasi (free to re-use, attribution)</t>
  </si>
  <si>
    <t>https://ukrstat.org/en/druk/publicat/kat_e/publnasel_e.htm (free to re-use, attribution)</t>
  </si>
  <si>
    <t>http://www.statssa.gov.za/census/census_2011/census_products/Census_2011_Census_in_brief.pdf (free to re-use, attribution)</t>
  </si>
  <si>
    <t>https://stats.oecd.org/Index.aspx?DatasetCode=LFS_SEXAGE_I_R (free to re-use, attribution)</t>
  </si>
  <si>
    <t>2019 https://www.insee.fr/fr/statistiques/2381478 (free to re-use, attribution)</t>
  </si>
  <si>
    <t>https://www.statbank.dk/BY2 (free to re-use, attribution)</t>
  </si>
  <si>
    <t>2013 own calculation https://www.insee.fr/fr/statistiques/1280970 (free to re-use, attribution)</t>
  </si>
  <si>
    <t>2010 Rural-Urban Commuting Area Codes https://www.census.gov/quickfacts/fact/table/US/IPE120220 (free to re-use, attribution)</t>
  </si>
  <si>
    <t>2019 https://www.census.gov/quickfacts/fact/table/US/IPE120220 (free to re-use, attribution)</t>
  </si>
  <si>
    <t>https://stats.oecd.org/viewhtml.aspx?datasetcode=EAG_NEAC&amp;lang=en (free to re-use, attribution)</t>
  </si>
  <si>
    <t>https://www.statbank.dk/20139 (free to re-use, attribution)</t>
  </si>
  <si>
    <t>https://www.istat.it/it/archivio/127792 (free to re-use, attribution)</t>
  </si>
  <si>
    <t>https://data.census.gov/cedsci/table?t=Educational%20Attainment&amp;y=2019&amp;tid=ACSST1Y2019.S1501 (free to re-use, attribution)</t>
  </si>
  <si>
    <t>http://www.ukrstat.gov.ua/druk/publicat/kat_u/2021/zb/08/rab_sula_e.pdf (free to re-use, attribution)</t>
  </si>
  <si>
    <t>https://results.aec.gov.au/24310/Website/HouseStateFirstPrefsByParty-24310-NAT.htm (free to re-use, attribution)</t>
  </si>
  <si>
    <t>https://www.elections.ca/enr/help/national_e.htm (free to re-use, attribution)</t>
  </si>
  <si>
    <t>http://www.dst.dk/valg/Valg1684447/valgopg/valgopgHL.htm (free to re-use, attribution)</t>
  </si>
  <si>
    <t>https://www.conseil-constitutionnel.fr/decision/2017/2017169PDR.htm (free to re-use, attribution)</t>
  </si>
  <si>
    <t>https://www.bundeswahlleiter.de/en/bundestagswahlen/2017/ergebnisse/bund-99.html (free to re-use, attribution)</t>
  </si>
  <si>
    <t>https://elezionistorico.interno.gov.it/index.php?tpel=C&amp;dtel=04/03/2018&amp;es0=S&amp;tpa=I&amp;lev0=0&amp;levsut0=0&amp;ms=S&amp;tpe=A (free to re-use, attribution)</t>
  </si>
  <si>
    <t>https://www.soumu.go.jp/main_content/000776531.pdf (free to re-use, attribution)</t>
  </si>
  <si>
    <t>https://pl.wikipedia.org/wiki/Wybory_prezydenckie_w_Polsce_w_2020_roku_(drugie)#Pierwsze_g%C5%82osowanie_(I_tura) (free to re-use, attribution)</t>
  </si>
  <si>
    <t>https://en.wikipedia.org/wiki/2017_South_Korean_presidential_election#cite_note-36 (free to re-use, attribution)</t>
  </si>
  <si>
    <t>http://www.infoelectoral.mir.es/infoelectoral/min/busquedaAvanzadaAction.html;jsessionid=05CAFACDE40473B63152326DDD1F7519 (free to re-use, attribution)</t>
  </si>
  <si>
    <t>https://www.bbc.com/news/election/2019/results (free to re-use, attribution)</t>
  </si>
  <si>
    <t>https://www.fec.gov/resources/cms-content/documents/2020presgeresults.pdf (free to re-use, attribution)</t>
  </si>
  <si>
    <t>http://divulga.tse.jus.br/oficial/index.html (free to re-use, attribution)</t>
  </si>
  <si>
    <t>http://psephos.adam-carr.net/countries/i/india/2019/india2019.txt (free to re-use, attribution)</t>
  </si>
  <si>
    <t>https://jakartaglobe.id/context/jokowi-wins-reelection-pdip-wins-most-seats/ (free to re-use, attribution)</t>
  </si>
  <si>
    <t>https://computos2021.ine.mx/votos-ppyci/grafica (free to re-use, attribution)</t>
  </si>
  <si>
    <t>https://en.wikipedia.org/wiki/2018_Turkish_general_election#Results_2 (free to re-use, attribution)</t>
  </si>
  <si>
    <t>https://www.cvk.gov.ua/pls/vp2019/wp300pt001f01=719.html (free to re-use, attribution)</t>
  </si>
  <si>
    <t>https://elections.timeslive.co.za/results?type=1091&amp;mapType=results (free to re-use, attribution)</t>
  </si>
  <si>
    <t>https://en.wikipedia.org/wiki/List_of_countries_by_home_ownership_rate (free to re-use, 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</si>
</sst>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409]d\-mmm;@"/>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u/>
      <sz val="11"/>
      <color theme="10"/>
      <name val="Calibri"/>
      <family val="2"/>
      <scheme val="minor"/>
    </font>
    <font>
      <sz val="11"/>
      <color rgb="FFFF0000"/>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0000"/>
        <bgColor indexed="64"/>
      </patternFill>
    </fill>
  </fills>
  <borders count="1">
    <border>
      <left/>
      <right/>
      <top/>
      <bottom/>
      <diagonal/>
    </border>
  </borders>
  <cellStyleXfs count="3">
    <xf numFmtId="0" fontId="0" fillId="0" borderId="0"/>
    <xf numFmtId="0" fontId="9" fillId="0" borderId="0" applyNumberFormat="0" applyFill="0" applyBorder="0" applyAlignment="0" applyProtection="0"/>
    <xf numFmtId="9" fontId="1" fillId="0" borderId="0" applyFont="0" applyFill="0" applyBorder="0" applyAlignment="0" applyProtection="0"/>
  </cellStyleXfs>
  <cellXfs count="53">
    <xf numFmtId="0" fontId="0" fillId="0" borderId="0" xfId="0"/>
    <xf numFmtId="0" fontId="2" fillId="0" borderId="0" xfId="0" applyFont="1"/>
    <xf numFmtId="0" fontId="0" fillId="0" borderId="0" xfId="0" applyFont="1"/>
    <xf numFmtId="0" fontId="3" fillId="0" borderId="0" xfId="0" applyFont="1"/>
    <xf numFmtId="3" fontId="4" fillId="0" borderId="0" xfId="0" applyNumberFormat="1" applyFont="1"/>
    <xf numFmtId="1" fontId="0" fillId="0" borderId="0" xfId="0" applyNumberFormat="1"/>
    <xf numFmtId="0" fontId="5" fillId="0" borderId="0" xfId="0" applyFont="1"/>
    <xf numFmtId="3" fontId="0" fillId="0" borderId="0" xfId="0" applyNumberFormat="1" applyFont="1"/>
    <xf numFmtId="1" fontId="0" fillId="0" borderId="0" xfId="0" applyNumberFormat="1" applyFont="1"/>
    <xf numFmtId="1" fontId="2" fillId="0" borderId="0" xfId="0" applyNumberFormat="1" applyFont="1"/>
    <xf numFmtId="0" fontId="7" fillId="0" borderId="0" xfId="0" applyFont="1"/>
    <xf numFmtId="164" fontId="0" fillId="0" borderId="0" xfId="0" applyNumberFormat="1"/>
    <xf numFmtId="165" fontId="0" fillId="0" borderId="0" xfId="0" applyNumberFormat="1"/>
    <xf numFmtId="0" fontId="8" fillId="0" borderId="0" xfId="0" applyFont="1"/>
    <xf numFmtId="2" fontId="0" fillId="0" borderId="0" xfId="0" applyNumberFormat="1"/>
    <xf numFmtId="165" fontId="4" fillId="0" borderId="0" xfId="1" applyNumberFormat="1" applyFont="1"/>
    <xf numFmtId="0" fontId="0" fillId="0" borderId="0" xfId="0" applyFont="1" applyAlignment="1">
      <alignment vertical="center"/>
    </xf>
    <xf numFmtId="11" fontId="0" fillId="0" borderId="0" xfId="0" applyNumberFormat="1"/>
    <xf numFmtId="11" fontId="8" fillId="0" borderId="0" xfId="0" applyNumberFormat="1" applyFont="1"/>
    <xf numFmtId="0" fontId="0" fillId="2" borderId="0" xfId="0" applyFill="1"/>
    <xf numFmtId="0" fontId="0" fillId="3" borderId="0" xfId="0" applyFill="1"/>
    <xf numFmtId="9" fontId="0" fillId="0" borderId="0" xfId="2" applyFont="1"/>
    <xf numFmtId="1" fontId="0" fillId="0" borderId="0" xfId="2" applyNumberFormat="1" applyFont="1"/>
    <xf numFmtId="0" fontId="11" fillId="0" borderId="0" xfId="0" applyFont="1"/>
    <xf numFmtId="0" fontId="10"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6" fillId="0" borderId="0" xfId="0" applyFont="1"/>
    <xf numFmtId="0" fontId="2" fillId="0" borderId="0" xfId="0" applyFont="1" applyAlignment="1">
      <alignment horizontal="center"/>
    </xf>
    <xf numFmtId="0" fontId="0" fillId="0" borderId="0" xfId="0" applyFont="1" applyAlignment="1">
      <alignment horizontal="center"/>
    </xf>
    <xf numFmtId="166" fontId="0" fillId="0" borderId="0" xfId="0" applyNumberFormat="1" applyFont="1"/>
    <xf numFmtId="166" fontId="5" fillId="0" borderId="0" xfId="0" applyNumberFormat="1" applyFont="1"/>
    <xf numFmtId="0" fontId="0" fillId="0" borderId="0" xfId="0" applyFill="1"/>
    <xf numFmtId="1" fontId="0" fillId="0" borderId="0" xfId="0" applyNumberFormat="1" applyFill="1"/>
    <xf numFmtId="1" fontId="0" fillId="0" borderId="0" xfId="2" applyNumberFormat="1" applyFont="1" applyFill="1"/>
    <xf numFmtId="165" fontId="4" fillId="0" borderId="0" xfId="1" applyNumberFormat="1" applyFont="1" applyFill="1"/>
    <xf numFmtId="165" fontId="0" fillId="0" borderId="0" xfId="0" applyNumberFormat="1" applyFill="1"/>
    <xf numFmtId="1" fontId="4" fillId="0" borderId="0" xfId="0" applyNumberFormat="1" applyFont="1"/>
    <xf numFmtId="2" fontId="4" fillId="0" borderId="0" xfId="0" applyNumberFormat="1" applyFont="1"/>
    <xf numFmtId="10" fontId="4" fillId="0" borderId="0" xfId="2" applyNumberFormat="1" applyFont="1"/>
    <xf numFmtId="0" fontId="4" fillId="0" borderId="0" xfId="0" applyFont="1"/>
    <xf numFmtId="10" fontId="0" fillId="0" borderId="0" xfId="0" applyNumberFormat="1"/>
    <xf numFmtId="167" fontId="0" fillId="0" borderId="0" xfId="0" applyNumberFormat="1" applyFont="1"/>
    <xf numFmtId="0" fontId="0" fillId="0" borderId="0" xfId="0" applyAlignment="1">
      <alignment wrapText="1"/>
    </xf>
    <xf numFmtId="0" fontId="0" fillId="0" borderId="0" xfId="0" applyFont="1" applyAlignment="1">
      <alignment wrapText="1"/>
    </xf>
    <xf numFmtId="0" fontId="9" fillId="0" borderId="0" xfId="1"/>
    <xf numFmtId="0" fontId="0" fillId="0" borderId="0" xfId="0" applyFont="1" applyAlignment="1">
      <alignment horizontal="center"/>
    </xf>
    <xf numFmtId="0" fontId="2" fillId="0" borderId="0" xfId="0" applyFont="1" applyAlignment="1">
      <alignment horizontal="center"/>
    </xf>
    <xf numFmtId="0" fontId="6" fillId="0" borderId="0" xfId="0" applyFont="1" applyAlignment="1">
      <alignment horizontal="center"/>
    </xf>
    <xf numFmtId="0" fontId="0" fillId="0" borderId="0" xfId="0" applyAlignment="1">
      <alignment horizontal="center" wrapText="1"/>
    </xf>
    <xf numFmtId="0" fontId="9" fillId="0" borderId="0" xfId="1" applyFill="1" applyProtection="1"/>
  </cellXfs>
  <cellStyles count="3">
    <cellStyle name="Lien hypertexte" xfId="1" builtinId="8"/>
    <cellStyle name="Normal" xfId="0" builtinId="0"/>
    <cellStyle name="Pourcentage" xfId="2"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luebery PLANTEROSE" id="{B1841E6D-7E30-284D-8D9A-1B2D38EFADD0}" userId="S::bluebery.planterose@sciencespo.fr::b495b69d-f3c3-4357-9166-ef5b6b692f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46" dT="2021-11-30T13:20:27.57" personId="{B1841E6D-7E30-284D-8D9A-1B2D38EFADD0}" id="{45867FEF-B30E-CA46-B729-12C900818755}">
    <text>2010</text>
  </threadedComment>
  <threadedComment ref="S46" dT="2021-11-30T13:20:44.06" personId="{B1841E6D-7E30-284D-8D9A-1B2D38EFADD0}" id="{776472AD-088F-684A-A069-094A5DB506AC}">
    <text>2019</text>
  </threadedComment>
  <threadedComment ref="F47" dT="2021-11-30T13:15:17.52" personId="{B1841E6D-7E30-284D-8D9A-1B2D38EFADD0}" id="{6C4BBD9E-1BCD-3848-B703-E487C8D54720}">
    <text>2019</text>
  </threadedComment>
  <threadedComment ref="I47" dT="2021-11-30T13:16:01.71" personId="{B1841E6D-7E30-284D-8D9A-1B2D38EFADD0}" id="{E01A8FEC-6813-0F4C-A982-DD80F0C4D3CE}">
    <text>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anadapost-postescanada.ca/cpc/en/support/articles/addressing-guidelines/postal-codes.page?%20(free%20to%20re-use,%20attribution)" TargetMode="External"/><Relationship Id="rId21" Type="http://schemas.openxmlformats.org/officeDocument/2006/relationships/hyperlink" Target="https://population.un.org/wpp/Download/Standard/Population/%20(free%20to%20re-use,%20attribution)" TargetMode="External"/><Relationship Id="rId42" Type="http://schemas.openxmlformats.org/officeDocument/2006/relationships/hyperlink" Target="https://stats.oecd.org/Index.aspx?DatasetCode=LFS_SEXAGE_I_R%20(free%20to%20re-use,%20attribution)" TargetMode="External"/><Relationship Id="rId47" Type="http://schemas.openxmlformats.org/officeDocument/2006/relationships/hyperlink" Target="https://stats.oecd.org/Index.aspx?DatasetCode=LFS_SEXAGE_I_R%20(free%20to%20re-use,%20attribution)" TargetMode="External"/><Relationship Id="rId63" Type="http://schemas.openxmlformats.org/officeDocument/2006/relationships/hyperlink" Target="https://stats.oecd.org/viewhtml.aspx?datasetcode=EAG_NEAC&amp;lang=en%20(free%20to%20re-use,%20attribution)" TargetMode="External"/><Relationship Id="rId68" Type="http://schemas.openxmlformats.org/officeDocument/2006/relationships/hyperlink" Target="https://stats.oecd.org/viewhtml.aspx?datasetcode=EAG_NEAC&amp;lang=en%20(free%20to%20re-use,%20attribution)" TargetMode="External"/><Relationship Id="rId84" Type="http://schemas.openxmlformats.org/officeDocument/2006/relationships/hyperlink" Target="http://www.dst.dk/valg/Valg1684447/valgopg/valgopgHL.htm%20(free%20to%20re-use,%20attribution)" TargetMode="External"/><Relationship Id="rId89" Type="http://schemas.openxmlformats.org/officeDocument/2006/relationships/hyperlink" Target="https://pl.wikipedia.org/wiki/Wybory_prezydenckie_w_Polsce_w_2020_roku_(drugie)" TargetMode="External"/><Relationship Id="rId16" Type="http://schemas.openxmlformats.org/officeDocument/2006/relationships/hyperlink" Target="https://population.un.org/wpp/Download/Standard/Population/%20(free%20to%20re-use,%20attribution)" TargetMode="External"/><Relationship Id="rId11" Type="http://schemas.openxmlformats.org/officeDocument/2006/relationships/hyperlink" Target="https://population.un.org/wpp/Download/Standard/Population/%20(free%20to%20re-use,%20attribution)" TargetMode="External"/><Relationship Id="rId32" Type="http://schemas.openxmlformats.org/officeDocument/2006/relationships/hyperlink" Target="https://www.ine.es/jaxiT3/Tabla.htm?t=2915%20(free%20to%20re-use,%20attribution)" TargetMode="External"/><Relationship Id="rId37" Type="http://schemas.openxmlformats.org/officeDocument/2006/relationships/hyperlink" Target="https://web.archive.org/web/20171123162558/http:/www.bps.go.id/linkTabelStatis/view/id/1267%20(free%20to%20re-use,%20attribution)" TargetMode="External"/><Relationship Id="rId53" Type="http://schemas.openxmlformats.org/officeDocument/2006/relationships/hyperlink" Target="https://stats.oecd.org/Index.aspx?DatasetCode=LFS_SEXAGE_I_R%20(free%20to%20re-use,%20attribution)" TargetMode="External"/><Relationship Id="rId58" Type="http://schemas.openxmlformats.org/officeDocument/2006/relationships/hyperlink" Target="https://stats.oecd.org/Index.aspx?DatasetCode=LFS_SEXAGE_I_R%20(free%20to%20re-use,%20attribution)" TargetMode="External"/><Relationship Id="rId74" Type="http://schemas.openxmlformats.org/officeDocument/2006/relationships/hyperlink" Target="https://stats.oecd.org/viewhtml.aspx?datasetcode=EAG_NEAC&amp;lang=en%20(free%20to%20re-use,%20attribution)" TargetMode="External"/><Relationship Id="rId79" Type="http://schemas.openxmlformats.org/officeDocument/2006/relationships/hyperlink" Target="https://stats.oecd.org/viewhtml.aspx?datasetcode=EAG_NEAC&amp;lang=en%20(free%20to%20re-use,%20attribution)" TargetMode="External"/><Relationship Id="rId5" Type="http://schemas.openxmlformats.org/officeDocument/2006/relationships/hyperlink" Target="https://population.un.org/wpp/Download/Standard/Population/%20(free%20to%20re-use,%20attribution)" TargetMode="External"/><Relationship Id="rId90" Type="http://schemas.openxmlformats.org/officeDocument/2006/relationships/hyperlink" Target="https://en.wikipedia.org/wiki/2017_South_Korean_presidential_election" TargetMode="External"/><Relationship Id="rId95" Type="http://schemas.openxmlformats.org/officeDocument/2006/relationships/hyperlink" Target="http://psephos.adam-carr.net/countries/i/india/2019/india2019.txt%20(free%20to%20re-use,%20attribution)" TargetMode="External"/><Relationship Id="rId22" Type="http://schemas.openxmlformats.org/officeDocument/2006/relationships/hyperlink" Target="https://www.statbank.dk/statbank5a/SelectVarVal/saveselections.asp%20(free%20to%20re-use,%20attribution)" TargetMode="External"/><Relationship Id="rId27" Type="http://schemas.openxmlformats.org/officeDocument/2006/relationships/hyperlink" Target="https://www.destatis.de/EN/Themes/Society-Environment/Population/Current-Population/Tables/population-by-laender.html%20(free%20to%20re-use,%20attribution)" TargetMode="External"/><Relationship Id="rId43" Type="http://schemas.openxmlformats.org/officeDocument/2006/relationships/hyperlink" Target="https://stats.oecd.org/Index.aspx?DatasetCode=LFS_SEXAGE_I_R%20(free%20to%20re-use,%20attribution)" TargetMode="External"/><Relationship Id="rId48" Type="http://schemas.openxmlformats.org/officeDocument/2006/relationships/hyperlink" Target="https://stats.oecd.org/Index.aspx?DatasetCode=LFS_SEXAGE_I_R%20(free%20to%20re-use,%20attribution)" TargetMode="External"/><Relationship Id="rId64" Type="http://schemas.openxmlformats.org/officeDocument/2006/relationships/hyperlink" Target="https://www.statbank.dk/20139%20(free%20to%20re-use,%20attribution)" TargetMode="External"/><Relationship Id="rId69" Type="http://schemas.openxmlformats.org/officeDocument/2006/relationships/hyperlink" Target="https://stats.oecd.org/viewhtml.aspx?datasetcode=EAG_NEAC&amp;lang=en%20(free%20to%20re-use,%20attribution)" TargetMode="External"/><Relationship Id="rId80" Type="http://schemas.openxmlformats.org/officeDocument/2006/relationships/hyperlink" Target="http://www.ukrstat.gov.ua/druk/publicat/kat_u/2021/zb/08/rab_sula_e.pdf%20(free%20to%20re-use,%20attribution)" TargetMode="External"/><Relationship Id="rId85" Type="http://schemas.openxmlformats.org/officeDocument/2006/relationships/hyperlink" Target="https://www.conseil-constitutionnel.fr/decision/2017/2017169PDR.htm%20(free%20to%20re-use,%20attribution)" TargetMode="External"/><Relationship Id="rId12" Type="http://schemas.openxmlformats.org/officeDocument/2006/relationships/hyperlink" Target="https://population.un.org/wpp/Download/Standard/Population/%20(free%20to%20re-use,%20attribution)" TargetMode="External"/><Relationship Id="rId17" Type="http://schemas.openxmlformats.org/officeDocument/2006/relationships/hyperlink" Target="https://population.un.org/wpp/Download/Standard/Population/%20(free%20to%20re-use,%20attribution)" TargetMode="External"/><Relationship Id="rId25" Type="http://schemas.openxmlformats.org/officeDocument/2006/relationships/hyperlink" Target="https://www.abs.gov.au/statistics/people/population/national-state-and-territory-population/latest-release%20%20(free%20to%20re-use,%20attribution)" TargetMode="External"/><Relationship Id="rId33" Type="http://schemas.openxmlformats.org/officeDocument/2006/relationships/hyperlink" Target="https://www.doogal.co.uk/postcodedownloads.php%20(free%20to%20re-use,%20attribution)" TargetMode="External"/><Relationship Id="rId38" Type="http://schemas.openxmlformats.org/officeDocument/2006/relationships/hyperlink" Target="https://www.inegi.org.mx/app/scitel/Default?ev=9%20(free%20to%20re-use,%20attribution)" TargetMode="External"/><Relationship Id="rId46" Type="http://schemas.openxmlformats.org/officeDocument/2006/relationships/hyperlink" Target="https://stats.oecd.org/Index.aspx?DatasetCode=LFS_SEXAGE_I_R%20(free%20to%20re-use,%20attribution)" TargetMode="External"/><Relationship Id="rId59" Type="http://schemas.openxmlformats.org/officeDocument/2006/relationships/hyperlink" Target="https://stats.oecd.org/Index.aspx?DatasetCode=LFS_SEXAGE_I_R%20(free%20to%20re-use,%20attribution)" TargetMode="External"/><Relationship Id="rId67" Type="http://schemas.openxmlformats.org/officeDocument/2006/relationships/hyperlink" Target="https://www.istat.it/it/archivio/127792%20(free%20to%20re-use,%20attribution)" TargetMode="External"/><Relationship Id="rId20" Type="http://schemas.openxmlformats.org/officeDocument/2006/relationships/hyperlink" Target="https://population.un.org/wpp/Download/Standard/Population/%20(free%20to%20re-use,%20attribution)" TargetMode="External"/><Relationship Id="rId41" Type="http://schemas.openxmlformats.org/officeDocument/2006/relationships/hyperlink" Target="http://www.statssa.gov.za/census/census_2011/census_products/Census_2011_Census_in_brief.pdf%20(free%20to%20re-use,%20attribution)" TargetMode="External"/><Relationship Id="rId54" Type="http://schemas.openxmlformats.org/officeDocument/2006/relationships/hyperlink" Target="https://stats.oecd.org/Index.aspx?DatasetCode=LFS_SEXAGE_I_R%20(free%20to%20re-use,%20attribution)" TargetMode="External"/><Relationship Id="rId62" Type="http://schemas.openxmlformats.org/officeDocument/2006/relationships/hyperlink" Target="https://stats.oecd.org/viewhtml.aspx?datasetcode=EAG_NEAC&amp;lang=en%20(free%20to%20re-use,%20attribution)" TargetMode="External"/><Relationship Id="rId70" Type="http://schemas.openxmlformats.org/officeDocument/2006/relationships/hyperlink" Target="https://stats.oecd.org/viewhtml.aspx?datasetcode=EAG_NEAC&amp;lang=en%20(free%20to%20re-use,%20attribution)" TargetMode="External"/><Relationship Id="rId75" Type="http://schemas.openxmlformats.org/officeDocument/2006/relationships/hyperlink" Target="https://stats.oecd.org/viewhtml.aspx?datasetcode=EAG_NEAC&amp;lang=en%20(free%20to%20re-use,%20attribution)" TargetMode="External"/><Relationship Id="rId83" Type="http://schemas.openxmlformats.org/officeDocument/2006/relationships/hyperlink" Target="https://www.elections.ca/enr/help/national_e.htm%20(free%20to%20re-use,%20attribution)" TargetMode="External"/><Relationship Id="rId88" Type="http://schemas.openxmlformats.org/officeDocument/2006/relationships/hyperlink" Target="https://www.soumu.go.jp/main_content/000776531.pdf%20(free%20to%20re-use,%20attribution)" TargetMode="External"/><Relationship Id="rId91" Type="http://schemas.openxmlformats.org/officeDocument/2006/relationships/hyperlink" Target="http://www.infoelectoral.mir.es/infoelectoral/min/busquedaAvanzadaAction.html;jsessionid=05CAFACDE40473B63152326DDD1F7519%20(free%20to%20re-use,%20attribution)" TargetMode="External"/><Relationship Id="rId96" Type="http://schemas.openxmlformats.org/officeDocument/2006/relationships/hyperlink" Target="https://jakartaglobe.id/context/jokowi-wins-reelection-pdip-wins-most-seats/%20(free%20to%20re-use,%20attribution)" TargetMode="External"/><Relationship Id="rId1" Type="http://schemas.openxmlformats.org/officeDocument/2006/relationships/hyperlink" Target="https://en.wikipedia.org/wiki/List_of_countries_by_home_ownership_rate%20(free%20to%20re-use,%20attribution)" TargetMode="External"/><Relationship Id="rId6" Type="http://schemas.openxmlformats.org/officeDocument/2006/relationships/hyperlink" Target="https://population.un.org/wpp/Download/Standard/Population/%20(free%20to%20re-use,%20attribution)" TargetMode="External"/><Relationship Id="rId15" Type="http://schemas.openxmlformats.org/officeDocument/2006/relationships/hyperlink" Target="https://population.un.org/wpp/Download/Standard/Population/%20(free%20to%20re-use,%20attribution)" TargetMode="External"/><Relationship Id="rId23" Type="http://schemas.openxmlformats.org/officeDocument/2006/relationships/hyperlink" Target="https://population.un.org/wpp/Download/Standard/Population/" TargetMode="External"/><Relationship Id="rId28" Type="http://schemas.openxmlformats.org/officeDocument/2006/relationships/hyperlink" Target="http://demo.istat.it/bilmens/index.php?anno=2019&amp;lingua=ita%20(free%20to%20re-use,%20attribution)" TargetMode="External"/><Relationship Id="rId36" Type="http://schemas.openxmlformats.org/officeDocument/2006/relationships/hyperlink" Target="https://statisticstimes.com/demographics/india/indian-states-population.php%20(free%20to%20re-use,%20attribution)" TargetMode="External"/><Relationship Id="rId49" Type="http://schemas.openxmlformats.org/officeDocument/2006/relationships/hyperlink" Target="https://stats.oecd.org/Index.aspx?DatasetCode=LFS_SEXAGE_I_R%20(free%20to%20re-use,%20attribution)" TargetMode="External"/><Relationship Id="rId57" Type="http://schemas.openxmlformats.org/officeDocument/2006/relationships/hyperlink" Target="https://stats.oecd.org/Index.aspx?DatasetCode=LFS_SEXAGE_I_R%20(free%20to%20re-use,%20attribution)" TargetMode="External"/><Relationship Id="rId10" Type="http://schemas.openxmlformats.org/officeDocument/2006/relationships/hyperlink" Target="https://population.un.org/wpp/Download/Standard/Population/%20(free%20to%20re-use,%20attribution)" TargetMode="External"/><Relationship Id="rId31" Type="http://schemas.openxmlformats.org/officeDocument/2006/relationships/hyperlink" Target="https://kosis.kr/eng/statisticsList/statisticsListIndex.do?menuId=M_01_01&amp;vwcd=MT_ETITLE&amp;parmTabId=M_01_01&amp;statId=1962001&amp;themaId=" TargetMode="External"/><Relationship Id="rId44" Type="http://schemas.openxmlformats.org/officeDocument/2006/relationships/hyperlink" Target="https://stats.oecd.org/Index.aspx?DatasetCode=LFS_SEXAGE_I_R%20(free%20to%20re-use,%20attribution)" TargetMode="External"/><Relationship Id="rId52" Type="http://schemas.openxmlformats.org/officeDocument/2006/relationships/hyperlink" Target="https://stats.oecd.org/Index.aspx?DatasetCode=LFS_SEXAGE_I_R%20(free%20to%20re-use,%20attribution)" TargetMode="External"/><Relationship Id="rId60" Type="http://schemas.openxmlformats.org/officeDocument/2006/relationships/hyperlink" Target="https://stats.oecd.org/Index.aspx?DatasetCode=LFS_SEXAGE_I_R%20(free%20to%20re-use,%20attribution)" TargetMode="External"/><Relationship Id="rId65" Type="http://schemas.openxmlformats.org/officeDocument/2006/relationships/hyperlink" Target="https://stats.oecd.org/viewhtml.aspx?datasetcode=EAG_NEAC&amp;lang=en%20(free%20to%20re-use,%20attribution)" TargetMode="External"/><Relationship Id="rId73" Type="http://schemas.openxmlformats.org/officeDocument/2006/relationships/hyperlink" Target="https://data.census.gov/cedsci/table?t=Educational%20Attainment&amp;y=2019&amp;tid=ACSST1Y2019.S1501%20(free%20to%20re-use,%20attribution)" TargetMode="External"/><Relationship Id="rId78" Type="http://schemas.openxmlformats.org/officeDocument/2006/relationships/hyperlink" Target="https://stats.oecd.org/viewhtml.aspx?datasetcode=EAG_NEAC&amp;lang=en%20(free%20to%20re-use,%20attribution)" TargetMode="External"/><Relationship Id="rId81" Type="http://schemas.openxmlformats.org/officeDocument/2006/relationships/hyperlink" Target="https://stats.oecd.org/viewhtml.aspx?datasetcode=EAG_NEAC&amp;lang=en%20(free%20to%20re-use,%20attribution)" TargetMode="External"/><Relationship Id="rId86" Type="http://schemas.openxmlformats.org/officeDocument/2006/relationships/hyperlink" Target="https://www.bundeswahlleiter.de/en/bundestagswahlen/2017/ergebnisse/bund-99.html%20(free%20to%20re-use,%20attribution)" TargetMode="External"/><Relationship Id="rId94" Type="http://schemas.openxmlformats.org/officeDocument/2006/relationships/hyperlink" Target="http://divulga.tse.jus.br/oficial/index.html%20(free%20to%20re-use,%20attribution)" TargetMode="External"/><Relationship Id="rId99" Type="http://schemas.openxmlformats.org/officeDocument/2006/relationships/hyperlink" Target="https://www.cvk.gov.ua/pls/vp2019/wp300pt001f01=719.html%20(free%20to%20re-use,%20attribution)" TargetMode="External"/><Relationship Id="rId101" Type="http://schemas.openxmlformats.org/officeDocument/2006/relationships/printerSettings" Target="../printerSettings/printerSettings2.bin"/><Relationship Id="rId4" Type="http://schemas.openxmlformats.org/officeDocument/2006/relationships/hyperlink" Target="https://population.un.org/wpp/Download/Standard/Population/%20(free%20to%20re-use,%20attribution)" TargetMode="External"/><Relationship Id="rId9" Type="http://schemas.openxmlformats.org/officeDocument/2006/relationships/hyperlink" Target="https://population.un.org/wpp/Download/Standard/Population/%20(free%20to%20re-use,%20attribution)" TargetMode="External"/><Relationship Id="rId13" Type="http://schemas.openxmlformats.org/officeDocument/2006/relationships/hyperlink" Target="https://population.un.org/wpp/Download/Standard/Population/%20(free%20to%20re-use,%20attribution)" TargetMode="External"/><Relationship Id="rId18" Type="http://schemas.openxmlformats.org/officeDocument/2006/relationships/hyperlink" Target="https://population.un.org/wpp/Download/Standard/Population/%20(free%20to%20re-use,%20attribution)" TargetMode="External"/><Relationship Id="rId39" Type="http://schemas.openxmlformats.org/officeDocument/2006/relationships/hyperlink" Target="https://www.icisleri.gov.tr/turkiyenin-nufus-haritasi%20(free%20to%20re-use,%20attribution)" TargetMode="External"/><Relationship Id="rId34" Type="http://schemas.openxmlformats.org/officeDocument/2006/relationships/hyperlink" Target="https://ftp.ibge.gov.br/Estimativas_de_Populacao/Estimativas_2020/estimativa_dou_2020.pdf%20(free%20to%20re-use,%20attribution)" TargetMode="External"/><Relationship Id="rId50" Type="http://schemas.openxmlformats.org/officeDocument/2006/relationships/hyperlink" Target="https://stats.oecd.org/Index.aspx?DatasetCode=LFS_SEXAGE_I_R%20(free%20to%20re-use,%20attribution)" TargetMode="External"/><Relationship Id="rId55" Type="http://schemas.openxmlformats.org/officeDocument/2006/relationships/hyperlink" Target="https://stats.oecd.org/Index.aspx?DatasetCode=LFS_SEXAGE_I_R%20(free%20to%20re-use,%20attribution)" TargetMode="External"/><Relationship Id="rId76" Type="http://schemas.openxmlformats.org/officeDocument/2006/relationships/hyperlink" Target="https://stats.oecd.org/viewhtml.aspx?datasetcode=EAG_NEAC&amp;lang=en%20(free%20to%20re-use,%20attribution)" TargetMode="External"/><Relationship Id="rId97" Type="http://schemas.openxmlformats.org/officeDocument/2006/relationships/hyperlink" Target="https://computos2021.ine.mx/votos-ppyci/grafica%20(free%20to%20re-use,%20attribution)" TargetMode="External"/><Relationship Id="rId7" Type="http://schemas.openxmlformats.org/officeDocument/2006/relationships/hyperlink" Target="https://population.un.org/wpp/Download/Standard/Population/%20(free%20to%20re-use,%20attribution)" TargetMode="External"/><Relationship Id="rId71" Type="http://schemas.openxmlformats.org/officeDocument/2006/relationships/hyperlink" Target="https://stats.oecd.org/viewhtml.aspx?datasetcode=EAG_NEAC&amp;lang=en%20(free%20to%20re-use,%20attribution)" TargetMode="External"/><Relationship Id="rId92" Type="http://schemas.openxmlformats.org/officeDocument/2006/relationships/hyperlink" Target="https://www.bbc.com/news/election/2019/results%20(free%20to%20re-use,%20attribution)" TargetMode="External"/><Relationship Id="rId2" Type="http://schemas.openxmlformats.org/officeDocument/2006/relationships/hyperlink" Target="https://github.com/matthewproctor/australianpostcodes%20(free%20to%20re-use,%20attribution)" TargetMode="External"/><Relationship Id="rId29" Type="http://schemas.openxmlformats.org/officeDocument/2006/relationships/hyperlink" Target="https://www.citypopulation.de/en/japan/%20(free%20to%20re-use,%20attribution)" TargetMode="External"/><Relationship Id="rId24" Type="http://schemas.openxmlformats.org/officeDocument/2006/relationships/hyperlink" Target="https://population.un.org/wpp/Download/Standard/Population/" TargetMode="External"/><Relationship Id="rId40" Type="http://schemas.openxmlformats.org/officeDocument/2006/relationships/hyperlink" Target="https://ukrstat.org/en/druk/publicat/kat_e/publnasel_e.htm%20(free%20to%20re-use,%20attribution)" TargetMode="External"/><Relationship Id="rId45" Type="http://schemas.openxmlformats.org/officeDocument/2006/relationships/hyperlink" Target="https://stats.oecd.org/Index.aspx?DatasetCode=LFS_SEXAGE_I_R%20(free%20to%20re-use,%20attribution)" TargetMode="External"/><Relationship Id="rId66" Type="http://schemas.openxmlformats.org/officeDocument/2006/relationships/hyperlink" Target="https://stats.oecd.org/viewhtml.aspx?datasetcode=EAG_NEAC&amp;lang=en%20(free%20to%20re-use,%20attribution)" TargetMode="External"/><Relationship Id="rId87" Type="http://schemas.openxmlformats.org/officeDocument/2006/relationships/hyperlink" Target="https://elezionistorico.interno.gov.it/index.php?tpel=C&amp;dtel=04/03/2018&amp;es0=S&amp;tpa=I&amp;lev0=0&amp;levsut0=0&amp;ms=S&amp;tpe=A%20(free%20to%20re-use,%20attribution)" TargetMode="External"/><Relationship Id="rId61" Type="http://schemas.openxmlformats.org/officeDocument/2006/relationships/hyperlink" Target="https://www.statbank.dk/BY2%20(free%20to%20re-use,%20attribution)" TargetMode="External"/><Relationship Id="rId82" Type="http://schemas.openxmlformats.org/officeDocument/2006/relationships/hyperlink" Target="https://results.aec.gov.au/24310/Website/HouseStateFirstPrefsByParty-24310-NAT.htm%20(free%20to%20re-use,%20attribution)" TargetMode="External"/><Relationship Id="rId19" Type="http://schemas.openxmlformats.org/officeDocument/2006/relationships/hyperlink" Target="https://population.un.org/wpp/Download/Standard/Population/%20(free%20to%20re-use,%20attribution)" TargetMode="External"/><Relationship Id="rId14" Type="http://schemas.openxmlformats.org/officeDocument/2006/relationships/hyperlink" Target="https://population.un.org/wpp/Download/Standard/Population/%20(free%20to%20re-use,%20attribution)" TargetMode="External"/><Relationship Id="rId30" Type="http://schemas.openxmlformats.org/officeDocument/2006/relationships/hyperlink" Target="https://stat.gov.pl/obszary-tematyczne/ludnosc/ludnosc/ludnosc-stan-i-struktura-ludnosci-oraz-ruch-naturalny-w-przekroju-terytorialnym-stan-w-dniu-30-06-2020,6,28.html%20(free%20to%20re-use,%20attribution)" TargetMode="External"/><Relationship Id="rId35" Type="http://schemas.openxmlformats.org/officeDocument/2006/relationships/hyperlink" Target="http://www.stats.gov.cn/tjsj/ndsj/2019/indexeh.htm%20(free%20to%20re-use,%20attribution)" TargetMode="External"/><Relationship Id="rId56" Type="http://schemas.openxmlformats.org/officeDocument/2006/relationships/hyperlink" Target="https://stats.oecd.org/Index.aspx?DatasetCode=LFS_SEXAGE_I_R%20(free%20to%20re-use,%20attribution)" TargetMode="External"/><Relationship Id="rId77" Type="http://schemas.openxmlformats.org/officeDocument/2006/relationships/hyperlink" Target="https://stats.oecd.org/viewhtml.aspx?datasetcode=EAG_NEAC&amp;lang=en%20(free%20to%20re-use,%20attribution)" TargetMode="External"/><Relationship Id="rId100" Type="http://schemas.openxmlformats.org/officeDocument/2006/relationships/hyperlink" Target="https://elections.timeslive.co.za/results?type=1091&amp;mapType=results%20(free%20to%20re-use,%20attribution)" TargetMode="External"/><Relationship Id="rId8" Type="http://schemas.openxmlformats.org/officeDocument/2006/relationships/hyperlink" Target="https://population.un.org/wpp/Download/Standard/Population/%20(free%20to%20re-use,%20attribution)" TargetMode="External"/><Relationship Id="rId51" Type="http://schemas.openxmlformats.org/officeDocument/2006/relationships/hyperlink" Target="https://stats.oecd.org/Index.aspx?DatasetCode=LFS_SEXAGE_I_R%20(free%20to%20re-use,%20attribution)" TargetMode="External"/><Relationship Id="rId72" Type="http://schemas.openxmlformats.org/officeDocument/2006/relationships/hyperlink" Target="https://stats.oecd.org/viewhtml.aspx?datasetcode=EAG_NEAC&amp;lang=en%20(free%20to%20re-use,%20attribution)" TargetMode="External"/><Relationship Id="rId93" Type="http://schemas.openxmlformats.org/officeDocument/2006/relationships/hyperlink" Target="https://www.fec.gov/resources/cms-content/documents/2020presgeresults.pdf%20(free%20to%20re-use,%20attribution)" TargetMode="External"/><Relationship Id="rId98" Type="http://schemas.openxmlformats.org/officeDocument/2006/relationships/hyperlink" Target="https://en.wikipedia.org/wiki/2018_Turkish_general_election" TargetMode="External"/><Relationship Id="rId3" Type="http://schemas.openxmlformats.org/officeDocument/2006/relationships/hyperlink" Target="https://population.un.org/wpp/Download/Standard/Population/%20(free%20to%20re-use,%20attribu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7"/>
  <sheetViews>
    <sheetView workbookViewId="0">
      <pane ySplit="1" topLeftCell="A2" activePane="bottomLeft" state="frozen"/>
      <selection pane="bottomLeft" activeCell="G79" sqref="G79"/>
    </sheetView>
  </sheetViews>
  <sheetFormatPr baseColWidth="10" defaultColWidth="9.140625" defaultRowHeight="15" x14ac:dyDescent="0.25"/>
  <cols>
    <col min="1" max="1" width="33.42578125" style="1" customWidth="1"/>
    <col min="2" max="3" width="10.42578125" bestFit="1" customWidth="1"/>
    <col min="4" max="4" width="10.140625" customWidth="1"/>
    <col min="5" max="5" width="10" customWidth="1"/>
    <col min="6" max="7" width="10.42578125" bestFit="1" customWidth="1"/>
    <col min="8" max="8" width="11.42578125" bestFit="1" customWidth="1"/>
    <col min="9" max="12" width="10.42578125" bestFit="1" customWidth="1"/>
    <col min="13" max="14" width="11.42578125" bestFit="1" customWidth="1"/>
    <col min="15" max="15" width="12.42578125" bestFit="1" customWidth="1"/>
    <col min="16" max="17" width="11.42578125" bestFit="1" customWidth="1"/>
    <col min="18" max="21" width="10.42578125" bestFit="1" customWidth="1"/>
    <col min="23" max="23" width="11.42578125" bestFit="1" customWidth="1"/>
    <col min="24" max="25" width="10.42578125" bestFit="1" customWidth="1"/>
    <col min="26" max="26" width="11.42578125" bestFit="1" customWidth="1"/>
    <col min="27" max="27" width="10.42578125" bestFit="1" customWidth="1"/>
    <col min="28" max="28" width="9.42578125" bestFit="1" customWidth="1"/>
  </cols>
  <sheetData>
    <row r="1" spans="1:28" s="1" customFormat="1" x14ac:dyDescent="0.25">
      <c r="A1" s="1" t="s">
        <v>0</v>
      </c>
      <c r="B1" s="1" t="s">
        <v>17</v>
      </c>
      <c r="C1" s="1" t="s">
        <v>12</v>
      </c>
      <c r="D1" s="1" t="s">
        <v>19</v>
      </c>
      <c r="E1" s="1" t="s">
        <v>20</v>
      </c>
      <c r="F1" s="1" t="s">
        <v>1</v>
      </c>
      <c r="G1" s="1" t="s">
        <v>2</v>
      </c>
      <c r="H1" s="1" t="s">
        <v>6</v>
      </c>
      <c r="I1" s="1" t="s">
        <v>3</v>
      </c>
      <c r="J1" s="1" t="s">
        <v>14</v>
      </c>
      <c r="K1" s="1" t="s">
        <v>4</v>
      </c>
      <c r="L1" s="1" t="s">
        <v>5</v>
      </c>
      <c r="M1" s="1" t="s">
        <v>18</v>
      </c>
      <c r="N1" s="1" t="s">
        <v>16</v>
      </c>
      <c r="O1" s="1" t="s">
        <v>7</v>
      </c>
      <c r="P1" s="1" t="s">
        <v>8</v>
      </c>
      <c r="Q1" s="1" t="s">
        <v>9</v>
      </c>
      <c r="R1" s="1" t="s">
        <v>11</v>
      </c>
      <c r="S1" s="1" t="s">
        <v>15</v>
      </c>
      <c r="T1" s="1" t="s">
        <v>13</v>
      </c>
      <c r="U1" s="1" t="s">
        <v>10</v>
      </c>
    </row>
    <row r="2" spans="1:28" x14ac:dyDescent="0.25">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25">
      <c r="B3" s="49" t="s">
        <v>612</v>
      </c>
      <c r="C3" s="49"/>
      <c r="D3" s="49"/>
      <c r="E3" s="49"/>
      <c r="F3" s="49"/>
      <c r="G3" s="49"/>
      <c r="H3" s="49"/>
      <c r="I3" s="49"/>
      <c r="J3" s="49"/>
      <c r="K3" s="49"/>
      <c r="L3" s="49"/>
      <c r="M3" s="49"/>
      <c r="N3" s="44"/>
      <c r="O3" s="2"/>
      <c r="P3" s="2"/>
      <c r="Q3" s="2"/>
      <c r="R3" s="2"/>
      <c r="S3" s="2"/>
      <c r="T3" s="2"/>
      <c r="U3" s="2"/>
      <c r="V3" s="2"/>
      <c r="W3" s="2"/>
      <c r="X3" s="2"/>
      <c r="Y3" s="2"/>
      <c r="Z3" s="2"/>
      <c r="AA3" s="2"/>
      <c r="AB3" s="2"/>
    </row>
    <row r="4" spans="1:28" x14ac:dyDescent="0.25">
      <c r="B4" s="48" t="s">
        <v>562</v>
      </c>
      <c r="C4" s="48"/>
      <c r="D4" s="48"/>
      <c r="E4" s="48"/>
      <c r="F4" s="48"/>
      <c r="G4" s="48"/>
      <c r="H4" s="48"/>
      <c r="I4" s="48"/>
      <c r="J4" s="48"/>
      <c r="K4" s="48"/>
      <c r="L4" s="48"/>
      <c r="M4" s="48"/>
      <c r="N4" s="2"/>
      <c r="O4" s="2"/>
      <c r="P4" s="2"/>
      <c r="Q4" s="2"/>
      <c r="R4" s="2"/>
      <c r="S4" s="2"/>
      <c r="T4" s="2"/>
      <c r="U4" s="2"/>
      <c r="V4" s="2"/>
      <c r="W4" s="2"/>
      <c r="X4" s="2"/>
      <c r="Y4" s="2"/>
      <c r="Z4" s="2"/>
      <c r="AA4" s="2"/>
      <c r="AB4" s="2"/>
    </row>
    <row r="5" spans="1:28" x14ac:dyDescent="0.25">
      <c r="A5" s="2" t="s">
        <v>566</v>
      </c>
      <c r="B5" s="2">
        <v>45</v>
      </c>
      <c r="C5" s="2">
        <v>45</v>
      </c>
      <c r="D5" s="8">
        <f>830/D71</f>
        <v>131.53724247226626</v>
      </c>
      <c r="E5" s="2">
        <v>45</v>
      </c>
      <c r="F5" s="2">
        <v>45</v>
      </c>
      <c r="G5" s="2">
        <v>45</v>
      </c>
      <c r="H5" s="2">
        <v>45</v>
      </c>
      <c r="I5" s="2">
        <v>45</v>
      </c>
      <c r="J5" s="2">
        <v>45</v>
      </c>
      <c r="K5" s="2">
        <v>45</v>
      </c>
      <c r="L5" s="2">
        <v>45</v>
      </c>
      <c r="M5" s="2">
        <v>45</v>
      </c>
      <c r="N5" s="2">
        <v>45</v>
      </c>
      <c r="O5" s="2">
        <v>45</v>
      </c>
      <c r="P5" s="2">
        <v>45</v>
      </c>
      <c r="Q5" s="2">
        <v>45</v>
      </c>
      <c r="R5" s="2">
        <v>45</v>
      </c>
      <c r="S5" s="2">
        <v>45</v>
      </c>
      <c r="T5" s="2">
        <v>45</v>
      </c>
      <c r="U5" s="2">
        <v>45</v>
      </c>
      <c r="V5" s="2"/>
    </row>
    <row r="6" spans="1:28" x14ac:dyDescent="0.25">
      <c r="A6" s="2" t="s">
        <v>636</v>
      </c>
      <c r="B6" s="28">
        <f t="shared" ref="B6:U6" si="0">2.5*B5/1000</f>
        <v>0.1125</v>
      </c>
      <c r="C6" s="28">
        <f t="shared" si="0"/>
        <v>0.1125</v>
      </c>
      <c r="D6" s="28">
        <f t="shared" si="0"/>
        <v>0.32884310618066565</v>
      </c>
      <c r="E6" s="28">
        <f t="shared" si="0"/>
        <v>0.1125</v>
      </c>
      <c r="F6" s="28">
        <f t="shared" si="0"/>
        <v>0.1125</v>
      </c>
      <c r="G6" s="28">
        <f t="shared" si="0"/>
        <v>0.1125</v>
      </c>
      <c r="H6" s="28">
        <f t="shared" si="0"/>
        <v>0.1125</v>
      </c>
      <c r="I6" s="28">
        <f t="shared" si="0"/>
        <v>0.1125</v>
      </c>
      <c r="J6" s="28">
        <f t="shared" si="0"/>
        <v>0.1125</v>
      </c>
      <c r="K6" s="28">
        <f t="shared" si="0"/>
        <v>0.1125</v>
      </c>
      <c r="L6" s="28">
        <f t="shared" si="0"/>
        <v>0.1125</v>
      </c>
      <c r="M6" s="28">
        <f t="shared" si="0"/>
        <v>0.1125</v>
      </c>
      <c r="N6" s="28">
        <f t="shared" si="0"/>
        <v>0.1125</v>
      </c>
      <c r="O6" s="28">
        <f t="shared" si="0"/>
        <v>0.1125</v>
      </c>
      <c r="P6" s="28">
        <f t="shared" si="0"/>
        <v>0.1125</v>
      </c>
      <c r="Q6" s="28">
        <f t="shared" si="0"/>
        <v>0.1125</v>
      </c>
      <c r="R6" s="28">
        <f t="shared" si="0"/>
        <v>0.1125</v>
      </c>
      <c r="S6" s="28">
        <f t="shared" si="0"/>
        <v>0.1125</v>
      </c>
      <c r="T6" s="28">
        <f t="shared" si="0"/>
        <v>0.1125</v>
      </c>
      <c r="U6" s="28">
        <f t="shared" si="0"/>
        <v>0.1125</v>
      </c>
      <c r="V6" s="28"/>
      <c r="W6" s="14"/>
      <c r="X6" s="14"/>
      <c r="Y6" s="14"/>
      <c r="Z6" s="14"/>
      <c r="AA6" s="14"/>
      <c r="AB6" s="14"/>
    </row>
    <row r="7" spans="1:28" x14ac:dyDescent="0.25">
      <c r="A7" s="2" t="s">
        <v>567</v>
      </c>
      <c r="B7" s="25">
        <f t="shared" ref="B7:L7" si="1">B6*B71</f>
        <v>0.15300000000000002</v>
      </c>
      <c r="C7" s="25">
        <f t="shared" si="1"/>
        <v>0.142875</v>
      </c>
      <c r="D7" s="25">
        <f t="shared" si="1"/>
        <v>2.0750000000000002</v>
      </c>
      <c r="E7" s="25">
        <f t="shared" si="1"/>
        <v>9.5625000000000002E-2</v>
      </c>
      <c r="F7" s="25">
        <f t="shared" si="1"/>
        <v>9.5625000000000002E-2</v>
      </c>
      <c r="G7" s="25">
        <f t="shared" si="1"/>
        <v>9.5625000000000002E-2</v>
      </c>
      <c r="H7" s="25">
        <f t="shared" si="1"/>
        <v>12.262500000000001</v>
      </c>
      <c r="I7" s="25">
        <f t="shared" si="1"/>
        <v>0.43762500000000004</v>
      </c>
      <c r="J7" s="25">
        <f t="shared" si="1"/>
        <v>129.6</v>
      </c>
      <c r="K7" s="25">
        <f t="shared" si="1"/>
        <v>9.5625000000000002E-2</v>
      </c>
      <c r="L7" s="25">
        <f t="shared" si="1"/>
        <v>8.2125000000000004E-2</v>
      </c>
      <c r="M7" s="25">
        <f>M6*M71*3.78541</f>
        <v>0.42585862500000005</v>
      </c>
      <c r="N7" s="25">
        <f t="shared" ref="N7:U7" si="2">N6*N71</f>
        <v>0.58274999999999999</v>
      </c>
      <c r="O7" s="25">
        <f t="shared" si="2"/>
        <v>0.73012500000000002</v>
      </c>
      <c r="P7" s="25">
        <f t="shared" si="2"/>
        <v>8.4375</v>
      </c>
      <c r="Q7" s="25">
        <f t="shared" si="2"/>
        <v>1636.2</v>
      </c>
      <c r="R7" s="25">
        <f t="shared" si="2"/>
        <v>2.25</v>
      </c>
      <c r="S7" s="25">
        <f t="shared" si="2"/>
        <v>0.96525000000000005</v>
      </c>
      <c r="T7" s="25">
        <f t="shared" si="2"/>
        <v>3.07125</v>
      </c>
      <c r="U7" s="25">
        <f t="shared" si="2"/>
        <v>1.6312500000000001</v>
      </c>
      <c r="V7" s="25"/>
      <c r="W7" s="12"/>
      <c r="X7" s="12"/>
      <c r="Y7" s="12"/>
      <c r="Z7" s="12"/>
      <c r="AA7" s="12"/>
      <c r="AB7" s="12"/>
    </row>
    <row r="8" spans="1:28" x14ac:dyDescent="0.25">
      <c r="A8" s="1" t="s">
        <v>568</v>
      </c>
      <c r="B8" s="2" t="s">
        <v>213</v>
      </c>
      <c r="C8" s="2" t="s">
        <v>208</v>
      </c>
      <c r="D8" s="2" t="s">
        <v>215</v>
      </c>
      <c r="E8" s="2" t="s">
        <v>216</v>
      </c>
      <c r="F8" s="2" t="s">
        <v>199</v>
      </c>
      <c r="G8" s="2" t="s">
        <v>199</v>
      </c>
      <c r="H8" s="2" t="s">
        <v>202</v>
      </c>
      <c r="I8" s="2" t="s">
        <v>200</v>
      </c>
      <c r="J8" s="2" t="s">
        <v>210</v>
      </c>
      <c r="K8" s="2" t="s">
        <v>199</v>
      </c>
      <c r="L8" s="2" t="s">
        <v>201</v>
      </c>
      <c r="M8" s="2" t="s">
        <v>214</v>
      </c>
      <c r="N8" s="2" t="s">
        <v>212</v>
      </c>
      <c r="O8" s="2" t="s">
        <v>203</v>
      </c>
      <c r="P8" s="2" t="s">
        <v>204</v>
      </c>
      <c r="Q8" s="2" t="s">
        <v>205</v>
      </c>
      <c r="R8" s="2" t="s">
        <v>207</v>
      </c>
      <c r="S8" s="2" t="s">
        <v>211</v>
      </c>
      <c r="T8" s="2" t="s">
        <v>209</v>
      </c>
      <c r="U8" s="2" t="s">
        <v>206</v>
      </c>
      <c r="V8" s="2"/>
      <c r="X8" s="1"/>
    </row>
    <row r="9" spans="1:28" x14ac:dyDescent="0.25">
      <c r="A9" s="2" t="s">
        <v>610</v>
      </c>
      <c r="B9" s="8">
        <f>0.8*0.8*B82*B5*1000000*B71/B83</f>
        <v>803.97497584214091</v>
      </c>
      <c r="C9" s="8">
        <f>0.8*0.8*C82*C5*1000000*C71/C83</f>
        <v>744.01624764457154</v>
      </c>
      <c r="D9" s="8">
        <f>0.8*0.75*D82*D5*1000000*D71/D83</f>
        <v>3703.6021181701176</v>
      </c>
      <c r="E9" s="8">
        <f t="shared" ref="E9:U9" si="3">0.8*0.8*E82*E5*1000000*E71/E83</f>
        <v>164.25391156221337</v>
      </c>
      <c r="F9" s="8">
        <f t="shared" si="3"/>
        <v>284.54272571526855</v>
      </c>
      <c r="G9" s="8">
        <f t="shared" si="3"/>
        <v>178.03117201498719</v>
      </c>
      <c r="H9" s="8">
        <f t="shared" si="3"/>
        <v>38475.475811006392</v>
      </c>
      <c r="I9" s="8">
        <f t="shared" si="3"/>
        <v>1139.8701297301359</v>
      </c>
      <c r="J9" s="8">
        <f t="shared" si="3"/>
        <v>516982.80552083551</v>
      </c>
      <c r="K9" s="8">
        <f t="shared" si="3"/>
        <v>180.84008419659901</v>
      </c>
      <c r="L9" s="8">
        <f t="shared" si="3"/>
        <v>154.39364344375809</v>
      </c>
      <c r="M9" s="8">
        <f t="shared" si="3"/>
        <v>598.70913057561188</v>
      </c>
      <c r="N9" s="8">
        <f t="shared" si="3"/>
        <v>460.13977425382205</v>
      </c>
      <c r="O9" s="8">
        <f t="shared" si="3"/>
        <v>1801.2605963508981</v>
      </c>
      <c r="P9" s="8">
        <f t="shared" si="3"/>
        <v>6166.1299237940575</v>
      </c>
      <c r="Q9" s="8">
        <f t="shared" si="3"/>
        <v>1239926.3389856876</v>
      </c>
      <c r="R9" s="8">
        <f t="shared" si="3"/>
        <v>3146.9109366338298</v>
      </c>
      <c r="S9" s="8">
        <f t="shared" si="3"/>
        <v>1777.2420087868363</v>
      </c>
      <c r="T9" s="8">
        <f t="shared" si="3"/>
        <v>4573.2807681056329</v>
      </c>
      <c r="U9" s="8">
        <f t="shared" si="3"/>
        <v>5027.0908294299234</v>
      </c>
      <c r="V9" s="8"/>
      <c r="W9" s="5"/>
      <c r="X9" s="5"/>
      <c r="Y9" s="5"/>
      <c r="Z9" s="5"/>
      <c r="AA9" s="5"/>
      <c r="AB9" s="5"/>
    </row>
    <row r="10" spans="1:28" x14ac:dyDescent="0.25">
      <c r="A10" s="1" t="s">
        <v>611</v>
      </c>
      <c r="B10" s="2" t="s">
        <v>232</v>
      </c>
      <c r="C10" s="2" t="s">
        <v>228</v>
      </c>
      <c r="D10" s="2" t="s">
        <v>234</v>
      </c>
      <c r="E10" s="2" t="s">
        <v>235</v>
      </c>
      <c r="F10" s="2" t="s">
        <v>217</v>
      </c>
      <c r="G10" s="2" t="s">
        <v>218</v>
      </c>
      <c r="H10" s="2" t="s">
        <v>222</v>
      </c>
      <c r="I10" s="2" t="s">
        <v>219</v>
      </c>
      <c r="J10" s="2" t="s">
        <v>451</v>
      </c>
      <c r="K10" s="2" t="s">
        <v>220</v>
      </c>
      <c r="L10" s="2" t="s">
        <v>221</v>
      </c>
      <c r="M10" s="2" t="s">
        <v>233</v>
      </c>
      <c r="N10" s="2" t="s">
        <v>231</v>
      </c>
      <c r="O10" s="2" t="s">
        <v>223</v>
      </c>
      <c r="P10" s="2" t="s">
        <v>224</v>
      </c>
      <c r="Q10" s="2" t="s">
        <v>225</v>
      </c>
      <c r="R10" s="2" t="s">
        <v>227</v>
      </c>
      <c r="S10" s="2" t="s">
        <v>230</v>
      </c>
      <c r="T10" s="2" t="s">
        <v>229</v>
      </c>
      <c r="U10" s="2" t="s">
        <v>226</v>
      </c>
      <c r="V10" s="2"/>
      <c r="X10" s="1"/>
    </row>
    <row r="11" spans="1:28" x14ac:dyDescent="0.25">
      <c r="B11" s="2"/>
      <c r="C11" s="2"/>
      <c r="D11" s="2"/>
      <c r="E11" s="2"/>
      <c r="F11" s="2"/>
      <c r="G11" s="2"/>
      <c r="H11" s="2"/>
      <c r="I11" s="2"/>
      <c r="J11" s="2"/>
      <c r="K11" s="2"/>
      <c r="L11" s="2"/>
      <c r="M11" s="2"/>
      <c r="N11" s="2"/>
      <c r="O11" s="2"/>
      <c r="P11" s="2"/>
      <c r="Q11" s="2"/>
      <c r="R11" s="2"/>
      <c r="S11" s="2"/>
      <c r="T11" s="2"/>
      <c r="U11" s="2"/>
      <c r="V11" s="2"/>
      <c r="X11" s="1"/>
    </row>
    <row r="12" spans="1:28" x14ac:dyDescent="0.25">
      <c r="B12" s="48" t="s">
        <v>614</v>
      </c>
      <c r="C12" s="48"/>
      <c r="D12" s="48"/>
      <c r="E12" s="48"/>
      <c r="F12" s="48"/>
      <c r="G12" s="48"/>
      <c r="H12" s="48"/>
      <c r="I12" s="48"/>
      <c r="J12" s="48"/>
      <c r="K12" s="48"/>
      <c r="L12" s="48"/>
      <c r="M12" s="48"/>
      <c r="N12" s="2"/>
      <c r="O12" s="2"/>
      <c r="P12" s="2"/>
      <c r="Q12" s="2"/>
      <c r="R12" s="2"/>
      <c r="S12" s="2"/>
      <c r="T12" s="2"/>
      <c r="U12" s="2"/>
      <c r="V12" s="2"/>
      <c r="W12" s="2"/>
      <c r="X12" s="2"/>
      <c r="Y12" s="2"/>
      <c r="Z12" s="2"/>
      <c r="AA12" s="2"/>
      <c r="AB12" s="2"/>
    </row>
    <row r="13" spans="1:28" x14ac:dyDescent="0.25">
      <c r="A13" s="2" t="s">
        <v>595</v>
      </c>
      <c r="B13" s="8">
        <f t="shared" ref="B13:G13" si="4">$M$13*B71</f>
        <v>40.800000000000004</v>
      </c>
      <c r="C13" s="8">
        <f t="shared" si="4"/>
        <v>38.1</v>
      </c>
      <c r="D13" s="8">
        <f t="shared" si="4"/>
        <v>189.29999999999998</v>
      </c>
      <c r="E13" s="8">
        <f t="shared" si="4"/>
        <v>25.5</v>
      </c>
      <c r="F13" s="8">
        <f t="shared" si="4"/>
        <v>25.5</v>
      </c>
      <c r="G13" s="8">
        <f t="shared" si="4"/>
        <v>25.5</v>
      </c>
      <c r="H13" s="8">
        <v>3300</v>
      </c>
      <c r="I13" s="8">
        <f>$M$13*I71</f>
        <v>116.7</v>
      </c>
      <c r="J13" s="8">
        <f>$M$13*J71</f>
        <v>34560</v>
      </c>
      <c r="K13" s="8">
        <f>$M$13*K71</f>
        <v>25.5</v>
      </c>
      <c r="L13" s="8">
        <f>$M$13*L71</f>
        <v>21.9</v>
      </c>
      <c r="M13" s="2">
        <v>30</v>
      </c>
      <c r="N13" s="8">
        <f t="shared" ref="N13:U13" si="5">$M$13*N71</f>
        <v>155.39999999999998</v>
      </c>
      <c r="O13" s="8">
        <f t="shared" si="5"/>
        <v>194.70000000000002</v>
      </c>
      <c r="P13" s="8">
        <f t="shared" si="5"/>
        <v>2250</v>
      </c>
      <c r="Q13" s="8">
        <f t="shared" si="5"/>
        <v>436320</v>
      </c>
      <c r="R13" s="8">
        <f t="shared" si="5"/>
        <v>600</v>
      </c>
      <c r="S13" s="8">
        <f t="shared" si="5"/>
        <v>257.39999999999998</v>
      </c>
      <c r="T13" s="8">
        <f t="shared" si="5"/>
        <v>819</v>
      </c>
      <c r="U13" s="8">
        <f t="shared" si="5"/>
        <v>435</v>
      </c>
      <c r="V13" s="8"/>
      <c r="W13" s="9"/>
      <c r="X13" s="9"/>
      <c r="Y13" s="9"/>
      <c r="Z13" s="9"/>
      <c r="AA13" s="9"/>
      <c r="AB13" s="9"/>
    </row>
    <row r="14" spans="1:28" x14ac:dyDescent="0.25">
      <c r="A14" s="2" t="s">
        <v>613</v>
      </c>
      <c r="B14" s="2">
        <v>134</v>
      </c>
      <c r="C14" s="2">
        <v>105</v>
      </c>
      <c r="D14" s="2">
        <v>68</v>
      </c>
      <c r="E14" s="2">
        <v>46</v>
      </c>
      <c r="F14" s="2">
        <v>61</v>
      </c>
      <c r="G14" s="2">
        <v>42</v>
      </c>
      <c r="H14" s="2">
        <v>60</v>
      </c>
      <c r="I14" s="2">
        <v>42</v>
      </c>
      <c r="J14" s="2">
        <v>72</v>
      </c>
      <c r="K14" s="2">
        <v>39</v>
      </c>
      <c r="L14" s="2">
        <v>59</v>
      </c>
      <c r="M14" s="2">
        <v>128</v>
      </c>
      <c r="N14" s="2">
        <v>18</v>
      </c>
      <c r="O14" s="2">
        <v>38</v>
      </c>
      <c r="P14" s="2">
        <v>13</v>
      </c>
      <c r="Q14" s="2">
        <v>16</v>
      </c>
      <c r="R14" s="2">
        <v>34</v>
      </c>
      <c r="S14" s="2">
        <v>40</v>
      </c>
      <c r="T14" s="2">
        <v>32</v>
      </c>
      <c r="U14" s="2">
        <v>50</v>
      </c>
      <c r="V14" s="2"/>
    </row>
    <row r="15" spans="1:28" x14ac:dyDescent="0.25">
      <c r="A15" s="1" t="s">
        <v>596</v>
      </c>
      <c r="B15" s="8">
        <f t="shared" ref="B15:G15" si="6">B14*B71</f>
        <v>182.24</v>
      </c>
      <c r="C15" s="8">
        <f t="shared" si="6"/>
        <v>133.35</v>
      </c>
      <c r="D15" s="8">
        <f t="shared" si="6"/>
        <v>429.08</v>
      </c>
      <c r="E15" s="8">
        <f t="shared" si="6"/>
        <v>39.1</v>
      </c>
      <c r="F15" s="8">
        <f t="shared" si="6"/>
        <v>51.85</v>
      </c>
      <c r="G15" s="8">
        <f t="shared" si="6"/>
        <v>35.699999999999996</v>
      </c>
      <c r="H15" s="8">
        <v>6500</v>
      </c>
      <c r="I15" s="8">
        <f>I14*I71</f>
        <v>163.38</v>
      </c>
      <c r="J15" s="8">
        <f>J14*J71</f>
        <v>82944</v>
      </c>
      <c r="K15" s="8">
        <f>K14*K71</f>
        <v>33.15</v>
      </c>
      <c r="L15" s="8">
        <f>L14*L71</f>
        <v>43.07</v>
      </c>
      <c r="M15" s="2" t="s">
        <v>249</v>
      </c>
      <c r="N15" s="8">
        <f>N14*N71</f>
        <v>93.24</v>
      </c>
      <c r="O15" s="2">
        <v>242</v>
      </c>
      <c r="P15" s="8">
        <f>P14*P71</f>
        <v>975</v>
      </c>
      <c r="Q15" s="8">
        <v>230000</v>
      </c>
      <c r="R15" s="8">
        <f>R14*R71</f>
        <v>680</v>
      </c>
      <c r="S15" s="8">
        <f>S14*S71</f>
        <v>343.2</v>
      </c>
      <c r="T15" s="8">
        <f>T14*T71</f>
        <v>873.6</v>
      </c>
      <c r="U15" s="8">
        <f>U14*U71</f>
        <v>725</v>
      </c>
      <c r="V15" s="8"/>
      <c r="W15" s="9"/>
      <c r="X15" s="9"/>
      <c r="Y15" s="9"/>
      <c r="Z15" s="9"/>
      <c r="AA15" s="9"/>
      <c r="AB15" s="9"/>
    </row>
    <row r="16" spans="1:28" x14ac:dyDescent="0.25">
      <c r="B16" s="8"/>
      <c r="C16" s="8"/>
      <c r="D16" s="8"/>
      <c r="E16" s="8"/>
      <c r="F16" s="8"/>
      <c r="G16" s="8"/>
      <c r="H16" s="8"/>
      <c r="I16" s="8"/>
      <c r="J16" s="8"/>
      <c r="K16" s="8"/>
      <c r="L16" s="8"/>
      <c r="M16" s="2"/>
      <c r="N16" s="8"/>
      <c r="O16" s="2"/>
      <c r="P16" s="8"/>
      <c r="Q16" s="8"/>
      <c r="R16" s="8"/>
      <c r="S16" s="8"/>
      <c r="T16" s="8"/>
      <c r="U16" s="8"/>
      <c r="V16" s="8"/>
      <c r="W16" s="9"/>
      <c r="X16" s="9"/>
      <c r="Y16" s="9"/>
      <c r="Z16" s="9"/>
      <c r="AA16" s="9"/>
      <c r="AB16" s="9"/>
    </row>
    <row r="17" spans="1:28" x14ac:dyDescent="0.25">
      <c r="B17" s="48" t="s">
        <v>560</v>
      </c>
      <c r="C17" s="48"/>
      <c r="D17" s="48"/>
      <c r="E17" s="48"/>
      <c r="F17" s="48"/>
      <c r="G17" s="48"/>
      <c r="H17" s="48"/>
      <c r="I17" s="48"/>
      <c r="J17" s="48"/>
      <c r="K17" s="48"/>
      <c r="L17" s="48"/>
      <c r="M17" s="48"/>
      <c r="N17" s="2"/>
      <c r="O17" s="2"/>
      <c r="P17" s="2"/>
      <c r="Q17" s="2"/>
      <c r="R17" s="2"/>
      <c r="S17" s="2"/>
      <c r="T17" s="2"/>
      <c r="U17" s="2"/>
      <c r="V17" s="2"/>
      <c r="W17" s="2"/>
      <c r="X17" s="2"/>
      <c r="Y17" s="2"/>
      <c r="Z17" s="2"/>
      <c r="AA17" s="2"/>
      <c r="AB17" s="2"/>
    </row>
    <row r="18" spans="1:28" x14ac:dyDescent="0.25">
      <c r="A18" s="1" t="s">
        <v>597</v>
      </c>
      <c r="B18" s="25" t="s">
        <v>263</v>
      </c>
      <c r="C18" s="25" t="s">
        <v>262</v>
      </c>
      <c r="D18" s="25" t="s">
        <v>264</v>
      </c>
      <c r="E18" s="25" t="s">
        <v>90</v>
      </c>
      <c r="F18" s="25" t="s">
        <v>158</v>
      </c>
      <c r="G18" s="25" t="s">
        <v>88</v>
      </c>
      <c r="H18" s="25" t="s">
        <v>158</v>
      </c>
      <c r="I18" s="25" t="s">
        <v>88</v>
      </c>
      <c r="J18" s="2" t="s">
        <v>90</v>
      </c>
      <c r="K18" s="25" t="s">
        <v>127</v>
      </c>
      <c r="L18" s="25" t="s">
        <v>90</v>
      </c>
      <c r="M18" s="25" t="s">
        <v>106</v>
      </c>
      <c r="N18" s="2" t="s">
        <v>127</v>
      </c>
      <c r="O18" s="25" t="s">
        <v>94</v>
      </c>
      <c r="P18" s="25" t="s">
        <v>98</v>
      </c>
      <c r="Q18" s="25" t="s">
        <v>108</v>
      </c>
      <c r="R18" s="25" t="s">
        <v>90</v>
      </c>
      <c r="S18" s="25" t="s">
        <v>111</v>
      </c>
      <c r="T18" s="25" t="s">
        <v>118</v>
      </c>
      <c r="U18" s="25" t="s">
        <v>127</v>
      </c>
      <c r="V18" s="25"/>
      <c r="W18" s="12"/>
      <c r="X18" s="12"/>
      <c r="Y18" s="12"/>
      <c r="Z18" s="12"/>
      <c r="AA18" s="12"/>
    </row>
    <row r="19" spans="1:28" x14ac:dyDescent="0.25">
      <c r="A19" s="1" t="s">
        <v>598</v>
      </c>
      <c r="B19" s="2">
        <v>0.41</v>
      </c>
      <c r="C19" s="2">
        <v>0.51</v>
      </c>
      <c r="D19" s="2">
        <v>0.14000000000000001</v>
      </c>
      <c r="E19" s="2">
        <v>1</v>
      </c>
      <c r="F19" s="2">
        <v>1.5</v>
      </c>
      <c r="G19" s="2">
        <v>0.7</v>
      </c>
      <c r="H19" s="2">
        <v>12</v>
      </c>
      <c r="I19" s="2">
        <v>0.25</v>
      </c>
      <c r="J19" s="2">
        <v>1.6</v>
      </c>
      <c r="K19" s="2">
        <v>0.4</v>
      </c>
      <c r="L19" s="2">
        <v>3</v>
      </c>
      <c r="M19" s="26">
        <v>4.3</v>
      </c>
      <c r="N19" s="2">
        <v>2.2999999999999998</v>
      </c>
      <c r="O19" s="2">
        <v>87</v>
      </c>
      <c r="P19" s="2">
        <v>38</v>
      </c>
      <c r="Q19" s="2">
        <v>27</v>
      </c>
      <c r="R19" s="2">
        <v>0.9</v>
      </c>
      <c r="S19" s="2">
        <v>0.79</v>
      </c>
      <c r="T19" s="2">
        <v>0.08</v>
      </c>
      <c r="U19" s="2">
        <v>0.15</v>
      </c>
      <c r="V19" s="2"/>
    </row>
    <row r="20" spans="1:28" x14ac:dyDescent="0.25">
      <c r="B20" s="31"/>
      <c r="C20" s="31"/>
      <c r="D20" s="31"/>
      <c r="E20" s="31"/>
      <c r="F20" s="31"/>
      <c r="G20" s="31"/>
      <c r="H20" s="31"/>
      <c r="I20" s="31"/>
      <c r="J20" s="31"/>
      <c r="K20" s="31"/>
      <c r="L20" s="31"/>
      <c r="M20" s="31"/>
      <c r="N20" s="2"/>
      <c r="O20" s="2"/>
      <c r="P20" s="2"/>
      <c r="Q20" s="2"/>
      <c r="R20" s="2"/>
      <c r="S20" s="2"/>
      <c r="T20" s="2"/>
      <c r="U20" s="2"/>
      <c r="V20" s="2"/>
      <c r="W20" s="2"/>
      <c r="X20" s="2"/>
      <c r="Y20" s="2"/>
      <c r="Z20" s="2"/>
      <c r="AA20" s="2"/>
      <c r="AB20" s="2"/>
    </row>
    <row r="21" spans="1:28" x14ac:dyDescent="0.25">
      <c r="B21" s="48" t="s">
        <v>561</v>
      </c>
      <c r="C21" s="48"/>
      <c r="D21" s="48"/>
      <c r="E21" s="48"/>
      <c r="F21" s="48"/>
      <c r="G21" s="48"/>
      <c r="H21" s="48"/>
      <c r="I21" s="48"/>
      <c r="J21" s="48"/>
      <c r="K21" s="48"/>
      <c r="L21" s="48"/>
      <c r="M21" s="48"/>
      <c r="N21" s="2"/>
      <c r="O21" s="2"/>
      <c r="P21" s="2"/>
      <c r="Q21" s="2"/>
      <c r="R21" s="2"/>
      <c r="S21" s="2"/>
      <c r="T21" s="2"/>
      <c r="U21" s="2"/>
      <c r="V21" s="2"/>
      <c r="W21" s="2"/>
      <c r="X21" s="2"/>
      <c r="Y21" s="2"/>
      <c r="Z21" s="2"/>
      <c r="AA21" s="2"/>
      <c r="AB21" s="2"/>
    </row>
    <row r="22" spans="1:28" x14ac:dyDescent="0.25">
      <c r="A22" s="1" t="s">
        <v>616</v>
      </c>
      <c r="B22" s="2" t="s">
        <v>100</v>
      </c>
      <c r="C22" s="2" t="s">
        <v>98</v>
      </c>
      <c r="D22" s="2" t="s">
        <v>70</v>
      </c>
      <c r="E22" s="2" t="s">
        <v>100</v>
      </c>
      <c r="F22" s="2" t="s">
        <v>91</v>
      </c>
      <c r="G22" s="2" t="s">
        <v>54</v>
      </c>
      <c r="H22" s="2" t="s">
        <v>94</v>
      </c>
      <c r="I22" s="2" t="s">
        <v>92</v>
      </c>
      <c r="J22" s="2" t="s">
        <v>91</v>
      </c>
      <c r="K22" s="2" t="s">
        <v>93</v>
      </c>
      <c r="L22" s="2" t="s">
        <v>54</v>
      </c>
      <c r="M22" s="2" t="s">
        <v>101</v>
      </c>
      <c r="N22" s="2" t="s">
        <v>94</v>
      </c>
      <c r="O22" s="2" t="s">
        <v>95</v>
      </c>
      <c r="P22" s="2" t="s">
        <v>96</v>
      </c>
      <c r="Q22" s="2" t="s">
        <v>97</v>
      </c>
      <c r="R22" s="2" t="s">
        <v>89</v>
      </c>
      <c r="S22" s="2" t="s">
        <v>99</v>
      </c>
      <c r="T22" s="2" t="s">
        <v>93</v>
      </c>
      <c r="U22" s="2" t="s">
        <v>61</v>
      </c>
      <c r="V22" s="2"/>
    </row>
    <row r="23" spans="1:28" x14ac:dyDescent="0.25">
      <c r="A23" s="1" t="s">
        <v>617</v>
      </c>
      <c r="B23" s="2" t="s">
        <v>92</v>
      </c>
      <c r="C23" s="2" t="s">
        <v>61</v>
      </c>
      <c r="D23" s="2" t="s">
        <v>88</v>
      </c>
      <c r="E23" s="2" t="s">
        <v>106</v>
      </c>
      <c r="F23" s="2" t="s">
        <v>92</v>
      </c>
      <c r="G23" s="2" t="s">
        <v>102</v>
      </c>
      <c r="H23" s="2" t="s">
        <v>75</v>
      </c>
      <c r="I23" s="2" t="s">
        <v>73</v>
      </c>
      <c r="J23" s="2" t="s">
        <v>106</v>
      </c>
      <c r="K23" s="2" t="s">
        <v>102</v>
      </c>
      <c r="L23" s="2" t="s">
        <v>75</v>
      </c>
      <c r="M23" s="2" t="s">
        <v>107</v>
      </c>
      <c r="N23" s="2" t="s">
        <v>89</v>
      </c>
      <c r="O23" s="2" t="s">
        <v>103</v>
      </c>
      <c r="P23" s="2" t="s">
        <v>104</v>
      </c>
      <c r="Q23" s="2" t="s">
        <v>105</v>
      </c>
      <c r="R23" s="2" t="s">
        <v>81</v>
      </c>
      <c r="S23" s="2" t="s">
        <v>73</v>
      </c>
      <c r="T23" s="2" t="s">
        <v>102</v>
      </c>
      <c r="U23" s="2" t="s">
        <v>92</v>
      </c>
      <c r="V23" s="2"/>
    </row>
    <row r="24" spans="1:28" x14ac:dyDescent="0.25">
      <c r="B24" s="2"/>
      <c r="C24" s="2"/>
      <c r="D24" s="2"/>
      <c r="E24" s="2"/>
      <c r="F24" s="2"/>
      <c r="G24" s="2"/>
      <c r="H24" s="2"/>
      <c r="I24" s="2"/>
      <c r="J24" s="2"/>
      <c r="K24" s="2"/>
      <c r="L24" s="2"/>
      <c r="M24" s="2"/>
      <c r="N24" s="2"/>
      <c r="O24" s="2"/>
      <c r="P24" s="2"/>
      <c r="Q24" s="2"/>
      <c r="R24" s="2"/>
      <c r="S24" s="2"/>
      <c r="T24" s="2"/>
      <c r="U24" s="2"/>
      <c r="V24" s="2"/>
    </row>
    <row r="25" spans="1:28" x14ac:dyDescent="0.25">
      <c r="B25" s="48" t="s">
        <v>620</v>
      </c>
      <c r="C25" s="48"/>
      <c r="D25" s="48"/>
      <c r="E25" s="48"/>
      <c r="F25" s="48"/>
      <c r="G25" s="48"/>
      <c r="H25" s="48"/>
      <c r="I25" s="48"/>
      <c r="J25" s="48"/>
      <c r="K25" s="48"/>
      <c r="L25" s="48"/>
      <c r="M25" s="48"/>
      <c r="N25" s="2"/>
      <c r="O25" s="2"/>
      <c r="P25" s="2"/>
      <c r="Q25" s="2"/>
      <c r="R25" s="2"/>
      <c r="S25" s="2"/>
      <c r="T25" s="2"/>
      <c r="U25" s="2"/>
      <c r="V25" s="2"/>
      <c r="W25" s="2"/>
      <c r="X25" s="2"/>
      <c r="Y25" s="2"/>
      <c r="Z25" s="2"/>
      <c r="AA25" s="2"/>
      <c r="AB25" s="2"/>
    </row>
    <row r="26" spans="1:28" x14ac:dyDescent="0.25">
      <c r="A26" s="1" t="s">
        <v>619</v>
      </c>
      <c r="B26" s="2" t="s">
        <v>477</v>
      </c>
      <c r="C26" s="2" t="s">
        <v>190</v>
      </c>
      <c r="D26" s="2" t="s">
        <v>194</v>
      </c>
      <c r="E26" s="2" t="s">
        <v>195</v>
      </c>
      <c r="F26" s="2" t="s">
        <v>179</v>
      </c>
      <c r="G26" s="2" t="s">
        <v>180</v>
      </c>
      <c r="H26" s="2" t="s">
        <v>184</v>
      </c>
      <c r="I26" s="2" t="s">
        <v>181</v>
      </c>
      <c r="J26" s="2" t="s">
        <v>191</v>
      </c>
      <c r="K26" s="2" t="s">
        <v>182</v>
      </c>
      <c r="L26" s="2" t="s">
        <v>183</v>
      </c>
      <c r="M26" s="2" t="s">
        <v>193</v>
      </c>
      <c r="N26" s="2" t="s">
        <v>452</v>
      </c>
      <c r="O26" s="2" t="s">
        <v>185</v>
      </c>
      <c r="P26" s="2" t="s">
        <v>186</v>
      </c>
      <c r="Q26" s="2" t="s">
        <v>187</v>
      </c>
      <c r="R26" s="2" t="s">
        <v>189</v>
      </c>
      <c r="S26" s="2" t="s">
        <v>192</v>
      </c>
      <c r="T26" s="2" t="s">
        <v>453</v>
      </c>
      <c r="U26" s="2" t="s">
        <v>188</v>
      </c>
      <c r="V26" s="2"/>
    </row>
    <row r="27" spans="1:28" x14ac:dyDescent="0.25">
      <c r="A27" s="1" t="s">
        <v>618</v>
      </c>
      <c r="B27" s="2" t="s">
        <v>197</v>
      </c>
      <c r="C27" s="2" t="s">
        <v>197</v>
      </c>
      <c r="D27" s="2" t="s">
        <v>196</v>
      </c>
      <c r="E27" s="2" t="s">
        <v>196</v>
      </c>
      <c r="F27" s="2" t="s">
        <v>196</v>
      </c>
      <c r="G27" s="2" t="s">
        <v>196</v>
      </c>
      <c r="H27" s="2" t="s">
        <v>196</v>
      </c>
      <c r="I27" s="2" t="s">
        <v>196</v>
      </c>
      <c r="J27" s="2" t="s">
        <v>196</v>
      </c>
      <c r="K27" s="2" t="s">
        <v>196</v>
      </c>
      <c r="L27" s="2" t="s">
        <v>196</v>
      </c>
      <c r="M27" s="2" t="s">
        <v>198</v>
      </c>
      <c r="N27" s="2" t="s">
        <v>197</v>
      </c>
      <c r="O27" s="2" t="s">
        <v>196</v>
      </c>
      <c r="P27" s="2" t="s">
        <v>196</v>
      </c>
      <c r="Q27" s="2" t="s">
        <v>196</v>
      </c>
      <c r="R27" s="2" t="s">
        <v>197</v>
      </c>
      <c r="S27" s="2" t="s">
        <v>197</v>
      </c>
      <c r="T27" s="2" t="s">
        <v>196</v>
      </c>
      <c r="U27" s="2" t="s">
        <v>197</v>
      </c>
      <c r="V27" s="2"/>
    </row>
    <row r="28" spans="1:28" x14ac:dyDescent="0.25">
      <c r="B28" s="2"/>
      <c r="C28" s="2"/>
      <c r="D28" s="2"/>
      <c r="E28" s="2"/>
      <c r="F28" s="2"/>
      <c r="G28" s="2"/>
      <c r="H28" s="2"/>
      <c r="I28" s="2"/>
      <c r="J28" s="2"/>
      <c r="K28" s="2"/>
      <c r="L28" s="2"/>
      <c r="M28" s="2"/>
      <c r="N28" s="2"/>
      <c r="O28" s="2"/>
      <c r="P28" s="2"/>
      <c r="Q28" s="2"/>
      <c r="R28" s="2"/>
      <c r="S28" s="2"/>
      <c r="T28" s="2"/>
      <c r="U28" s="2"/>
      <c r="V28" s="2"/>
    </row>
    <row r="29" spans="1:28" x14ac:dyDescent="0.25">
      <c r="B29" s="48" t="s">
        <v>563</v>
      </c>
      <c r="C29" s="48"/>
      <c r="D29" s="48"/>
      <c r="E29" s="48"/>
      <c r="F29" s="48"/>
      <c r="G29" s="48"/>
      <c r="H29" s="48"/>
      <c r="I29" s="48"/>
      <c r="J29" s="48"/>
      <c r="K29" s="48"/>
      <c r="L29" s="48"/>
      <c r="M29" s="48"/>
      <c r="N29" s="2"/>
      <c r="O29" s="2"/>
      <c r="P29" s="2"/>
      <c r="Q29" s="2"/>
      <c r="R29" s="2"/>
      <c r="S29" s="2"/>
      <c r="T29" s="2"/>
      <c r="U29" s="2"/>
      <c r="V29" s="2"/>
      <c r="W29" s="2"/>
      <c r="X29" s="2"/>
      <c r="Y29" s="2"/>
      <c r="Z29" s="2"/>
      <c r="AA29" s="2"/>
      <c r="AB29" s="2"/>
    </row>
    <row r="30" spans="1:28" x14ac:dyDescent="0.25">
      <c r="A30" s="2" t="s">
        <v>626</v>
      </c>
      <c r="B30" s="2">
        <v>50960</v>
      </c>
      <c r="C30" s="2">
        <v>22250</v>
      </c>
      <c r="D30" s="2" t="s">
        <v>109</v>
      </c>
      <c r="E30" s="2">
        <v>16754</v>
      </c>
      <c r="F30" s="2">
        <v>16942</v>
      </c>
      <c r="G30" s="2">
        <v>11457</v>
      </c>
      <c r="H30" s="2">
        <v>2874373</v>
      </c>
      <c r="I30" s="2">
        <v>21850</v>
      </c>
      <c r="J30" s="2">
        <v>22080000</v>
      </c>
      <c r="K30" s="2">
        <v>9831</v>
      </c>
      <c r="L30" s="2">
        <v>13363</v>
      </c>
      <c r="M30" s="2" t="s">
        <v>108</v>
      </c>
      <c r="N30" s="2">
        <v>12628</v>
      </c>
      <c r="O30" s="2">
        <v>32790</v>
      </c>
      <c r="P30" s="2">
        <v>51737</v>
      </c>
      <c r="Q30" s="4">
        <v>24931044</v>
      </c>
      <c r="R30" s="2">
        <v>52515</v>
      </c>
      <c r="S30" s="8">
        <v>10998</v>
      </c>
      <c r="T30" s="2">
        <v>22335</v>
      </c>
      <c r="U30" s="2">
        <v>19653</v>
      </c>
      <c r="V30" s="8"/>
    </row>
    <row r="31" spans="1:28" x14ac:dyDescent="0.25">
      <c r="A31" s="2" t="s">
        <v>627</v>
      </c>
      <c r="B31" s="2">
        <v>78679</v>
      </c>
      <c r="C31" s="7">
        <v>38804</v>
      </c>
      <c r="D31" s="2" t="s">
        <v>111</v>
      </c>
      <c r="E31" s="2">
        <v>22562</v>
      </c>
      <c r="F31" s="2">
        <v>23515</v>
      </c>
      <c r="G31" s="2">
        <v>17165</v>
      </c>
      <c r="H31" s="2">
        <v>4250597</v>
      </c>
      <c r="I31" s="2">
        <v>30360</v>
      </c>
      <c r="J31" s="2">
        <v>33742765</v>
      </c>
      <c r="K31" s="2">
        <v>15015</v>
      </c>
      <c r="L31" s="2">
        <v>19625</v>
      </c>
      <c r="M31" s="2" t="s">
        <v>110</v>
      </c>
      <c r="N31" s="2">
        <v>24084</v>
      </c>
      <c r="O31" s="2">
        <v>58360</v>
      </c>
      <c r="P31" s="2">
        <v>94829</v>
      </c>
      <c r="Q31" s="4">
        <v>44519620</v>
      </c>
      <c r="R31" s="2">
        <v>87678</v>
      </c>
      <c r="S31" s="8">
        <v>17246</v>
      </c>
      <c r="T31" s="2">
        <v>34151</v>
      </c>
      <c r="U31" s="2">
        <v>46042</v>
      </c>
      <c r="V31" s="8"/>
    </row>
    <row r="32" spans="1:28" x14ac:dyDescent="0.25">
      <c r="A32" s="2" t="s">
        <v>628</v>
      </c>
      <c r="B32" s="2">
        <v>122146</v>
      </c>
      <c r="C32" s="2">
        <v>74000</v>
      </c>
      <c r="D32" s="2" t="s">
        <v>565</v>
      </c>
      <c r="E32" s="2">
        <v>29932</v>
      </c>
      <c r="F32" s="2">
        <v>31800</v>
      </c>
      <c r="G32" s="2">
        <v>24482</v>
      </c>
      <c r="H32" s="2">
        <v>6238189</v>
      </c>
      <c r="I32" s="2">
        <v>41566</v>
      </c>
      <c r="J32" s="2">
        <v>50303410</v>
      </c>
      <c r="K32" s="2">
        <v>22231</v>
      </c>
      <c r="L32" s="2">
        <v>28783</v>
      </c>
      <c r="M32" s="2" t="s">
        <v>112</v>
      </c>
      <c r="N32" s="2">
        <v>42755</v>
      </c>
      <c r="O32" s="2">
        <v>97818</v>
      </c>
      <c r="P32" s="2">
        <v>183065</v>
      </c>
      <c r="Q32" s="4">
        <v>77223472</v>
      </c>
      <c r="R32" s="2">
        <v>148696</v>
      </c>
      <c r="S32" s="8">
        <v>27386</v>
      </c>
      <c r="T32" s="2">
        <v>52924</v>
      </c>
      <c r="U32" s="2">
        <v>113696</v>
      </c>
      <c r="V32" s="8"/>
    </row>
    <row r="33" spans="1:22" x14ac:dyDescent="0.25">
      <c r="A33" s="29" t="s">
        <v>599</v>
      </c>
      <c r="B33" s="2" t="s">
        <v>512</v>
      </c>
      <c r="C33" s="2" t="s">
        <v>512</v>
      </c>
      <c r="D33" s="2" t="s">
        <v>454</v>
      </c>
      <c r="E33" s="2" t="s">
        <v>454</v>
      </c>
      <c r="F33" s="2" t="s">
        <v>512</v>
      </c>
      <c r="G33" s="2" t="s">
        <v>512</v>
      </c>
      <c r="H33" s="2" t="s">
        <v>512</v>
      </c>
      <c r="I33" s="2" t="s">
        <v>454</v>
      </c>
      <c r="J33" s="2" t="s">
        <v>512</v>
      </c>
      <c r="K33" s="2" t="s">
        <v>512</v>
      </c>
      <c r="L33" s="2" t="s">
        <v>512</v>
      </c>
      <c r="M33" s="2" t="s">
        <v>512</v>
      </c>
      <c r="N33" s="2" t="s">
        <v>454</v>
      </c>
      <c r="O33" s="2" t="s">
        <v>454</v>
      </c>
      <c r="P33" s="2" t="s">
        <v>512</v>
      </c>
      <c r="Q33" s="2" t="s">
        <v>512</v>
      </c>
      <c r="R33" s="2" t="s">
        <v>512</v>
      </c>
      <c r="S33" s="2" t="s">
        <v>454</v>
      </c>
      <c r="T33" s="2" t="s">
        <v>454</v>
      </c>
      <c r="U33" s="2" t="s">
        <v>454</v>
      </c>
      <c r="V33" s="2"/>
    </row>
    <row r="34" spans="1:22" x14ac:dyDescent="0.25">
      <c r="A34" s="1" t="s">
        <v>600</v>
      </c>
      <c r="B34" s="2" t="s">
        <v>125</v>
      </c>
      <c r="C34" s="2" t="s">
        <v>114</v>
      </c>
      <c r="D34" s="2" t="s">
        <v>109</v>
      </c>
      <c r="E34" s="2">
        <v>1400</v>
      </c>
      <c r="F34" s="2" t="s">
        <v>109</v>
      </c>
      <c r="G34" s="2" t="s">
        <v>113</v>
      </c>
      <c r="H34" s="2" t="s">
        <v>117</v>
      </c>
      <c r="I34" s="2" t="s">
        <v>114</v>
      </c>
      <c r="J34" s="2" t="s">
        <v>122</v>
      </c>
      <c r="K34" s="2" t="s">
        <v>115</v>
      </c>
      <c r="L34" s="2" t="s">
        <v>116</v>
      </c>
      <c r="M34" s="2" t="s">
        <v>108</v>
      </c>
      <c r="N34" s="2" t="s">
        <v>124</v>
      </c>
      <c r="O34" s="6">
        <v>2700</v>
      </c>
      <c r="P34" s="2" t="s">
        <v>118</v>
      </c>
      <c r="Q34" s="4" t="s">
        <v>119</v>
      </c>
      <c r="R34" s="2" t="s">
        <v>121</v>
      </c>
      <c r="S34" s="2" t="s">
        <v>123</v>
      </c>
      <c r="T34" s="2" t="s">
        <v>114</v>
      </c>
      <c r="U34" s="2" t="s">
        <v>120</v>
      </c>
      <c r="V34" s="2"/>
    </row>
    <row r="35" spans="1:22" x14ac:dyDescent="0.25">
      <c r="A35" s="1" t="s">
        <v>601</v>
      </c>
      <c r="B35" s="2" t="s">
        <v>158</v>
      </c>
      <c r="C35" s="2" t="s">
        <v>132</v>
      </c>
      <c r="D35" s="2" t="s">
        <v>111</v>
      </c>
      <c r="E35" s="2">
        <v>1900</v>
      </c>
      <c r="F35" s="2" t="s">
        <v>126</v>
      </c>
      <c r="G35" s="2" t="s">
        <v>109</v>
      </c>
      <c r="H35" s="2" t="s">
        <v>128</v>
      </c>
      <c r="I35" s="2" t="s">
        <v>90</v>
      </c>
      <c r="J35" s="2" t="s">
        <v>134</v>
      </c>
      <c r="K35" s="2" t="s">
        <v>127</v>
      </c>
      <c r="L35" s="2" t="s">
        <v>120</v>
      </c>
      <c r="M35" s="2" t="s">
        <v>110</v>
      </c>
      <c r="N35" s="2" t="s">
        <v>135</v>
      </c>
      <c r="O35" s="6">
        <v>4900</v>
      </c>
      <c r="P35" s="2" t="s">
        <v>73</v>
      </c>
      <c r="Q35" s="4" t="s">
        <v>129</v>
      </c>
      <c r="R35" s="2" t="s">
        <v>131</v>
      </c>
      <c r="S35" s="2" t="s">
        <v>109</v>
      </c>
      <c r="T35" s="2" t="s">
        <v>455</v>
      </c>
      <c r="U35" s="2" t="s">
        <v>130</v>
      </c>
      <c r="V35" s="2"/>
    </row>
    <row r="36" spans="1:22" x14ac:dyDescent="0.25">
      <c r="A36" s="1" t="s">
        <v>602</v>
      </c>
      <c r="B36" s="2" t="s">
        <v>147</v>
      </c>
      <c r="C36" s="2" t="s">
        <v>143</v>
      </c>
      <c r="D36" s="2" t="s">
        <v>565</v>
      </c>
      <c r="E36" s="2">
        <v>2500</v>
      </c>
      <c r="F36" s="2" t="s">
        <v>133</v>
      </c>
      <c r="G36" s="2" t="s">
        <v>136</v>
      </c>
      <c r="H36" s="2" t="s">
        <v>139</v>
      </c>
      <c r="I36" s="2" t="s">
        <v>137</v>
      </c>
      <c r="J36" s="2" t="s">
        <v>144</v>
      </c>
      <c r="K36" s="2" t="s">
        <v>114</v>
      </c>
      <c r="L36" s="2" t="s">
        <v>138</v>
      </c>
      <c r="M36" s="2" t="s">
        <v>112</v>
      </c>
      <c r="N36" s="2" t="s">
        <v>146</v>
      </c>
      <c r="O36" s="6">
        <v>8150</v>
      </c>
      <c r="P36" s="2" t="s">
        <v>106</v>
      </c>
      <c r="Q36" s="4" t="s">
        <v>140</v>
      </c>
      <c r="R36" s="2" t="s">
        <v>142</v>
      </c>
      <c r="S36" s="2" t="s">
        <v>145</v>
      </c>
      <c r="T36" s="2" t="s">
        <v>121</v>
      </c>
      <c r="U36" s="2" t="s">
        <v>141</v>
      </c>
      <c r="V36" s="2"/>
    </row>
    <row r="37" spans="1:22" x14ac:dyDescent="0.25">
      <c r="A37" s="2" t="s">
        <v>148</v>
      </c>
      <c r="B37" s="2">
        <v>0.25</v>
      </c>
      <c r="C37" s="2">
        <v>0.25</v>
      </c>
      <c r="D37" s="2">
        <v>0.26340000000000002</v>
      </c>
      <c r="E37" s="2">
        <v>0.25</v>
      </c>
      <c r="F37" s="2">
        <v>0.25</v>
      </c>
      <c r="G37" s="2">
        <v>0.25</v>
      </c>
      <c r="H37" s="2">
        <v>0.25</v>
      </c>
      <c r="I37" s="2">
        <v>0.25</v>
      </c>
      <c r="J37" s="2">
        <v>0.25</v>
      </c>
      <c r="K37" s="2">
        <v>0.25</v>
      </c>
      <c r="L37" s="2">
        <v>0.25</v>
      </c>
      <c r="M37" s="2">
        <v>0.2034</v>
      </c>
      <c r="N37" s="2">
        <v>0.25</v>
      </c>
      <c r="O37" s="2">
        <v>0.25</v>
      </c>
      <c r="P37" s="2">
        <v>0.25</v>
      </c>
      <c r="Q37" s="2">
        <v>0.25</v>
      </c>
      <c r="R37" s="2">
        <v>0.25</v>
      </c>
      <c r="S37" s="2">
        <v>0.25</v>
      </c>
      <c r="T37" s="2">
        <v>0.25</v>
      </c>
      <c r="U37" s="2">
        <v>0.25</v>
      </c>
      <c r="V37" s="2"/>
    </row>
    <row r="38" spans="1:22" x14ac:dyDescent="0.25">
      <c r="A38" s="2" t="s">
        <v>149</v>
      </c>
      <c r="B38" s="2">
        <v>0.25</v>
      </c>
      <c r="C38" s="2">
        <v>0.25</v>
      </c>
      <c r="D38" s="2">
        <v>0.2334</v>
      </c>
      <c r="E38" s="2">
        <v>0.25</v>
      </c>
      <c r="F38" s="2">
        <v>0.25</v>
      </c>
      <c r="G38" s="2">
        <v>0.25</v>
      </c>
      <c r="H38" s="2">
        <v>0.25</v>
      </c>
      <c r="I38" s="2">
        <v>0.25</v>
      </c>
      <c r="J38" s="2">
        <v>0.25</v>
      </c>
      <c r="K38" s="2">
        <v>0.25</v>
      </c>
      <c r="L38" s="2">
        <v>0.25</v>
      </c>
      <c r="M38" s="2">
        <v>0.23899999999999999</v>
      </c>
      <c r="N38" s="2">
        <v>0.25</v>
      </c>
      <c r="O38" s="2">
        <v>0.25</v>
      </c>
      <c r="P38" s="2">
        <v>0.25</v>
      </c>
      <c r="Q38" s="2">
        <v>0.25</v>
      </c>
      <c r="R38" s="2">
        <v>0.25</v>
      </c>
      <c r="S38" s="2">
        <v>0.25</v>
      </c>
      <c r="T38" s="2">
        <v>0.25</v>
      </c>
      <c r="U38" s="2">
        <v>0.25</v>
      </c>
      <c r="V38" s="2"/>
    </row>
    <row r="39" spans="1:22" x14ac:dyDescent="0.25">
      <c r="A39" s="2" t="s">
        <v>150</v>
      </c>
      <c r="B39" s="2">
        <v>0.25</v>
      </c>
      <c r="C39" s="2">
        <v>0.25</v>
      </c>
      <c r="D39" s="2">
        <v>0.2782</v>
      </c>
      <c r="E39" s="2">
        <v>0.25</v>
      </c>
      <c r="F39" s="2">
        <v>0.25</v>
      </c>
      <c r="G39" s="2">
        <v>0.25</v>
      </c>
      <c r="H39" s="2">
        <v>0.25</v>
      </c>
      <c r="I39" s="2">
        <v>0.25</v>
      </c>
      <c r="J39" s="2">
        <v>0.25</v>
      </c>
      <c r="K39" s="2">
        <v>0.25</v>
      </c>
      <c r="L39" s="2">
        <v>0.25</v>
      </c>
      <c r="M39" s="2">
        <v>0.24390000000000001</v>
      </c>
      <c r="N39" s="2">
        <v>0.25</v>
      </c>
      <c r="O39" s="2">
        <v>0.25</v>
      </c>
      <c r="P39" s="2">
        <v>0.25</v>
      </c>
      <c r="Q39" s="2">
        <v>0.25</v>
      </c>
      <c r="R39" s="2">
        <v>0.25</v>
      </c>
      <c r="S39" s="2">
        <v>0.25</v>
      </c>
      <c r="T39" s="2">
        <v>0.25</v>
      </c>
      <c r="U39" s="2">
        <v>0.25</v>
      </c>
      <c r="V39" s="2"/>
    </row>
    <row r="40" spans="1:22" x14ac:dyDescent="0.25">
      <c r="A40" s="2" t="s">
        <v>151</v>
      </c>
      <c r="B40" s="2">
        <v>0.25</v>
      </c>
      <c r="C40" s="2">
        <v>0.25</v>
      </c>
      <c r="D40" s="2">
        <v>0.22489999999999999</v>
      </c>
      <c r="E40" s="2">
        <v>0.25</v>
      </c>
      <c r="F40" s="2">
        <v>0.25</v>
      </c>
      <c r="G40" s="2">
        <v>0.25</v>
      </c>
      <c r="H40" s="2">
        <v>0.25</v>
      </c>
      <c r="I40" s="2">
        <v>0.25</v>
      </c>
      <c r="J40" s="2">
        <v>0.25</v>
      </c>
      <c r="K40" s="2">
        <v>0.25</v>
      </c>
      <c r="L40" s="2">
        <v>0.25</v>
      </c>
      <c r="M40" s="2">
        <v>0.31369999999999998</v>
      </c>
      <c r="N40" s="2">
        <v>0.25</v>
      </c>
      <c r="O40" s="2">
        <v>0.25</v>
      </c>
      <c r="P40" s="2">
        <v>0.25</v>
      </c>
      <c r="Q40" s="2">
        <v>0.25</v>
      </c>
      <c r="R40" s="2">
        <v>0.25</v>
      </c>
      <c r="S40" s="2">
        <v>0.25</v>
      </c>
      <c r="T40" s="2">
        <v>0.25</v>
      </c>
      <c r="U40" s="2">
        <v>0.25</v>
      </c>
      <c r="V40" s="2"/>
    </row>
    <row r="41" spans="1:22" x14ac:dyDescent="0.25">
      <c r="A41" s="1" t="s">
        <v>629</v>
      </c>
      <c r="B41" s="2" t="s">
        <v>110</v>
      </c>
      <c r="C41" s="2" t="s">
        <v>120</v>
      </c>
      <c r="D41" s="2" t="s">
        <v>111</v>
      </c>
      <c r="E41" s="2" t="s">
        <v>115</v>
      </c>
      <c r="F41" s="2" t="s">
        <v>152</v>
      </c>
      <c r="G41" s="2" t="s">
        <v>111</v>
      </c>
      <c r="H41" s="2" t="s">
        <v>91</v>
      </c>
      <c r="I41" s="2" t="s">
        <v>88</v>
      </c>
      <c r="J41" s="2" t="s">
        <v>153</v>
      </c>
      <c r="K41" s="2" t="s">
        <v>120</v>
      </c>
      <c r="L41" s="2" t="s">
        <v>111</v>
      </c>
      <c r="M41" s="2">
        <v>0</v>
      </c>
      <c r="N41" s="2" t="s">
        <v>133</v>
      </c>
      <c r="O41" s="2" t="s">
        <v>88</v>
      </c>
      <c r="P41" s="2" t="s">
        <v>106</v>
      </c>
      <c r="Q41" s="2" t="s">
        <v>119</v>
      </c>
      <c r="R41" s="2" t="s">
        <v>112</v>
      </c>
      <c r="S41" s="2" t="s">
        <v>118</v>
      </c>
      <c r="T41" s="2" t="s">
        <v>90</v>
      </c>
      <c r="U41" s="2">
        <v>0</v>
      </c>
      <c r="V41" s="2"/>
    </row>
    <row r="42" spans="1:22" x14ac:dyDescent="0.25">
      <c r="A42" s="1" t="s">
        <v>630</v>
      </c>
      <c r="B42" s="2" t="s">
        <v>92</v>
      </c>
      <c r="C42" s="2" t="s">
        <v>102</v>
      </c>
      <c r="D42" s="2" t="s">
        <v>100</v>
      </c>
      <c r="E42" s="2" t="s">
        <v>161</v>
      </c>
      <c r="F42" s="2" t="s">
        <v>108</v>
      </c>
      <c r="G42" s="2" t="s">
        <v>73</v>
      </c>
      <c r="H42" s="2" t="s">
        <v>156</v>
      </c>
      <c r="I42" s="2" t="s">
        <v>106</v>
      </c>
      <c r="J42" s="2" t="s">
        <v>159</v>
      </c>
      <c r="K42" s="2" t="s">
        <v>154</v>
      </c>
      <c r="L42" s="2" t="s">
        <v>155</v>
      </c>
      <c r="M42" s="2" t="s">
        <v>160</v>
      </c>
      <c r="N42" s="2" t="s">
        <v>158</v>
      </c>
      <c r="O42" s="2" t="s">
        <v>73</v>
      </c>
      <c r="P42" s="2" t="s">
        <v>100</v>
      </c>
      <c r="Q42" s="2" t="s">
        <v>157</v>
      </c>
      <c r="R42" s="2" t="s">
        <v>92</v>
      </c>
      <c r="S42" s="2" t="s">
        <v>74</v>
      </c>
      <c r="T42" s="2" t="s">
        <v>74</v>
      </c>
      <c r="U42" s="2" t="s">
        <v>158</v>
      </c>
      <c r="V42" s="2"/>
    </row>
    <row r="43" spans="1:22" x14ac:dyDescent="0.25">
      <c r="A43" s="1" t="s">
        <v>631</v>
      </c>
      <c r="B43" s="2" t="s">
        <v>81</v>
      </c>
      <c r="C43" s="2" t="s">
        <v>93</v>
      </c>
      <c r="D43" s="2" t="s">
        <v>94</v>
      </c>
      <c r="E43" s="2" t="s">
        <v>164</v>
      </c>
      <c r="F43" s="2" t="s">
        <v>102</v>
      </c>
      <c r="G43" s="2" t="s">
        <v>106</v>
      </c>
      <c r="H43" s="2" t="s">
        <v>163</v>
      </c>
      <c r="I43" s="2" t="s">
        <v>93</v>
      </c>
      <c r="J43" s="2" t="s">
        <v>167</v>
      </c>
      <c r="K43" s="2" t="s">
        <v>162</v>
      </c>
      <c r="L43" s="2" t="s">
        <v>75</v>
      </c>
      <c r="M43" s="2" t="s">
        <v>112</v>
      </c>
      <c r="N43" s="2" t="s">
        <v>168</v>
      </c>
      <c r="O43" s="2" t="s">
        <v>164</v>
      </c>
      <c r="P43" s="2" t="s">
        <v>91</v>
      </c>
      <c r="Q43" s="2" t="s">
        <v>165</v>
      </c>
      <c r="R43" s="2" t="s">
        <v>81</v>
      </c>
      <c r="S43" s="2" t="s">
        <v>450</v>
      </c>
      <c r="T43" s="2" t="s">
        <v>92</v>
      </c>
      <c r="U43" s="2" t="s">
        <v>166</v>
      </c>
      <c r="V43" s="2"/>
    </row>
    <row r="44" spans="1:22" x14ac:dyDescent="0.25">
      <c r="A44" s="1" t="s">
        <v>632</v>
      </c>
      <c r="B44" s="2" t="s">
        <v>91</v>
      </c>
      <c r="C44" s="2" t="s">
        <v>98</v>
      </c>
      <c r="D44" s="2" t="s">
        <v>174</v>
      </c>
      <c r="E44" s="2" t="s">
        <v>93</v>
      </c>
      <c r="F44" s="2" t="s">
        <v>169</v>
      </c>
      <c r="G44" s="2" t="s">
        <v>93</v>
      </c>
      <c r="H44" s="2" t="s">
        <v>170</v>
      </c>
      <c r="I44" s="2" t="s">
        <v>61</v>
      </c>
      <c r="J44" s="2" t="s">
        <v>173</v>
      </c>
      <c r="K44" s="2" t="s">
        <v>169</v>
      </c>
      <c r="L44" s="2" t="s">
        <v>100</v>
      </c>
      <c r="M44" s="2" t="s">
        <v>171</v>
      </c>
      <c r="N44" s="2" t="s">
        <v>92</v>
      </c>
      <c r="O44" s="2" t="s">
        <v>171</v>
      </c>
      <c r="P44" s="2" t="s">
        <v>107</v>
      </c>
      <c r="Q44" s="2" t="s">
        <v>172</v>
      </c>
      <c r="R44" s="2" t="s">
        <v>97</v>
      </c>
      <c r="S44" s="2" t="s">
        <v>100</v>
      </c>
      <c r="T44" s="2" t="s">
        <v>61</v>
      </c>
      <c r="U44" s="2" t="s">
        <v>100</v>
      </c>
      <c r="V44" s="2"/>
    </row>
    <row r="45" spans="1:22" x14ac:dyDescent="0.25">
      <c r="A45" s="1" t="s">
        <v>603</v>
      </c>
      <c r="B45" s="2"/>
      <c r="C45" s="2"/>
      <c r="D45" s="2">
        <v>200</v>
      </c>
      <c r="E45" s="2"/>
      <c r="F45" s="2"/>
      <c r="G45" s="2"/>
      <c r="H45" s="2"/>
      <c r="I45" s="2"/>
      <c r="J45" s="2"/>
      <c r="K45" s="2"/>
      <c r="L45" s="2"/>
      <c r="M45" s="2"/>
      <c r="N45" s="2"/>
      <c r="O45" s="2" t="s">
        <v>115</v>
      </c>
      <c r="P45" s="2"/>
      <c r="Q45" s="2"/>
      <c r="R45" s="2"/>
      <c r="S45" s="2"/>
      <c r="T45" s="2"/>
      <c r="U45" s="2"/>
      <c r="V45" s="2"/>
    </row>
    <row r="46" spans="1:22" x14ac:dyDescent="0.25">
      <c r="A46" s="1" t="s">
        <v>604</v>
      </c>
      <c r="B46" s="2" t="s">
        <v>175</v>
      </c>
      <c r="C46" s="2" t="s">
        <v>175</v>
      </c>
      <c r="D46" s="2" t="s">
        <v>176</v>
      </c>
      <c r="E46" s="2" t="s">
        <v>175</v>
      </c>
      <c r="F46" s="2" t="s">
        <v>175</v>
      </c>
      <c r="G46" s="2" t="s">
        <v>175</v>
      </c>
      <c r="H46" s="2" t="s">
        <v>120</v>
      </c>
      <c r="I46" s="2" t="s">
        <v>175</v>
      </c>
      <c r="J46" s="2" t="s">
        <v>175</v>
      </c>
      <c r="K46" s="2" t="s">
        <v>175</v>
      </c>
      <c r="L46" s="2" t="s">
        <v>175</v>
      </c>
      <c r="M46" s="2" t="s">
        <v>175</v>
      </c>
      <c r="N46" s="2" t="s">
        <v>175</v>
      </c>
      <c r="O46" s="2" t="s">
        <v>118</v>
      </c>
      <c r="P46" s="2" t="s">
        <v>175</v>
      </c>
      <c r="Q46" s="2" t="s">
        <v>175</v>
      </c>
      <c r="R46" s="2" t="s">
        <v>175</v>
      </c>
      <c r="S46" s="2" t="s">
        <v>175</v>
      </c>
      <c r="T46" s="2" t="s">
        <v>175</v>
      </c>
      <c r="U46" s="2" t="s">
        <v>175</v>
      </c>
      <c r="V46" s="2"/>
    </row>
    <row r="47" spans="1:22" x14ac:dyDescent="0.25">
      <c r="A47" s="1" t="s">
        <v>605</v>
      </c>
      <c r="B47" s="2" t="s">
        <v>120</v>
      </c>
      <c r="C47" s="2" t="s">
        <v>120</v>
      </c>
      <c r="D47" s="2" t="s">
        <v>115</v>
      </c>
      <c r="E47" s="2" t="s">
        <v>120</v>
      </c>
      <c r="F47" s="2" t="s">
        <v>120</v>
      </c>
      <c r="G47" s="2" t="s">
        <v>120</v>
      </c>
      <c r="H47" s="2" t="s">
        <v>118</v>
      </c>
      <c r="I47" s="2" t="s">
        <v>120</v>
      </c>
      <c r="J47" s="2" t="s">
        <v>120</v>
      </c>
      <c r="K47" s="2" t="s">
        <v>120</v>
      </c>
      <c r="L47" s="2" t="s">
        <v>120</v>
      </c>
      <c r="M47" s="2" t="s">
        <v>120</v>
      </c>
      <c r="N47" s="2" t="s">
        <v>120</v>
      </c>
      <c r="O47" s="2" t="s">
        <v>73</v>
      </c>
      <c r="P47" s="2" t="s">
        <v>120</v>
      </c>
      <c r="Q47" s="2" t="s">
        <v>120</v>
      </c>
      <c r="R47" s="2" t="s">
        <v>120</v>
      </c>
      <c r="S47" s="2" t="s">
        <v>120</v>
      </c>
      <c r="T47" s="2" t="s">
        <v>120</v>
      </c>
      <c r="U47" s="2" t="s">
        <v>120</v>
      </c>
      <c r="V47" s="2"/>
    </row>
    <row r="48" spans="1:22" x14ac:dyDescent="0.25">
      <c r="A48" s="1" t="s">
        <v>606</v>
      </c>
      <c r="B48" s="2" t="s">
        <v>118</v>
      </c>
      <c r="C48" s="2" t="s">
        <v>118</v>
      </c>
      <c r="D48" s="2" t="s">
        <v>120</v>
      </c>
      <c r="E48" s="2" t="s">
        <v>118</v>
      </c>
      <c r="F48" s="2" t="s">
        <v>118</v>
      </c>
      <c r="G48" s="2" t="s">
        <v>118</v>
      </c>
      <c r="H48" s="2" t="s">
        <v>73</v>
      </c>
      <c r="I48" s="2" t="s">
        <v>118</v>
      </c>
      <c r="J48" s="2" t="s">
        <v>118</v>
      </c>
      <c r="K48" s="2" t="s">
        <v>118</v>
      </c>
      <c r="L48" s="2" t="s">
        <v>118</v>
      </c>
      <c r="M48" s="2" t="s">
        <v>118</v>
      </c>
      <c r="N48" s="2" t="s">
        <v>118</v>
      </c>
      <c r="O48" s="2" t="s">
        <v>100</v>
      </c>
      <c r="P48" s="2" t="s">
        <v>118</v>
      </c>
      <c r="Q48" s="2" t="s">
        <v>118</v>
      </c>
      <c r="R48" s="2" t="s">
        <v>118</v>
      </c>
      <c r="S48" s="2" t="s">
        <v>118</v>
      </c>
      <c r="T48" s="2" t="s">
        <v>118</v>
      </c>
      <c r="U48" s="2" t="s">
        <v>118</v>
      </c>
      <c r="V48" s="2"/>
    </row>
    <row r="49" spans="1:28" x14ac:dyDescent="0.25">
      <c r="A49" s="1" t="s">
        <v>607</v>
      </c>
      <c r="B49" s="2" t="s">
        <v>75</v>
      </c>
      <c r="C49" s="2" t="s">
        <v>75</v>
      </c>
      <c r="D49" s="2" t="s">
        <v>73</v>
      </c>
      <c r="E49" s="2" t="s">
        <v>75</v>
      </c>
      <c r="F49" s="2" t="s">
        <v>75</v>
      </c>
      <c r="G49" s="2" t="s">
        <v>75</v>
      </c>
      <c r="H49" s="2" t="s">
        <v>75</v>
      </c>
      <c r="I49" s="2" t="s">
        <v>75</v>
      </c>
      <c r="J49" s="2" t="s">
        <v>75</v>
      </c>
      <c r="K49" s="2" t="s">
        <v>75</v>
      </c>
      <c r="L49" s="2" t="s">
        <v>75</v>
      </c>
      <c r="M49" s="2" t="s">
        <v>75</v>
      </c>
      <c r="N49" s="2" t="s">
        <v>75</v>
      </c>
      <c r="O49" s="2" t="s">
        <v>91</v>
      </c>
      <c r="P49" s="2" t="s">
        <v>75</v>
      </c>
      <c r="Q49" s="2" t="s">
        <v>75</v>
      </c>
      <c r="R49" s="2" t="s">
        <v>75</v>
      </c>
      <c r="S49" s="2" t="s">
        <v>75</v>
      </c>
      <c r="T49" s="2" t="s">
        <v>75</v>
      </c>
      <c r="U49" s="2" t="s">
        <v>75</v>
      </c>
      <c r="V49" s="2"/>
    </row>
    <row r="50" spans="1:28" x14ac:dyDescent="0.25">
      <c r="A50" s="1" t="s">
        <v>608</v>
      </c>
      <c r="B50" s="2" t="s">
        <v>174</v>
      </c>
      <c r="C50" s="2" t="s">
        <v>107</v>
      </c>
      <c r="D50" s="2" t="s">
        <v>97</v>
      </c>
      <c r="E50" s="2" t="s">
        <v>178</v>
      </c>
      <c r="F50" s="2" t="s">
        <v>174</v>
      </c>
      <c r="G50" s="2" t="s">
        <v>91</v>
      </c>
      <c r="H50" s="2" t="s">
        <v>174</v>
      </c>
      <c r="I50" s="2" t="s">
        <v>91</v>
      </c>
      <c r="J50" s="2" t="s">
        <v>174</v>
      </c>
      <c r="K50" s="2" t="s">
        <v>174</v>
      </c>
      <c r="L50" s="2" t="s">
        <v>177</v>
      </c>
      <c r="M50" s="2" t="s">
        <v>174</v>
      </c>
      <c r="N50" s="2" t="s">
        <v>174</v>
      </c>
      <c r="O50" s="2" t="s">
        <v>491</v>
      </c>
      <c r="P50" s="2" t="s">
        <v>174</v>
      </c>
      <c r="Q50" s="2" t="s">
        <v>174</v>
      </c>
      <c r="R50" s="2" t="s">
        <v>174</v>
      </c>
      <c r="S50" s="2" t="s">
        <v>174</v>
      </c>
      <c r="T50" s="2" t="s">
        <v>91</v>
      </c>
      <c r="U50" s="2" t="s">
        <v>174</v>
      </c>
      <c r="V50" s="2"/>
    </row>
    <row r="51" spans="1:28" s="5" customFormat="1" x14ac:dyDescent="0.25">
      <c r="A51" s="9" t="s">
        <v>688</v>
      </c>
      <c r="B51" s="5">
        <v>66.3</v>
      </c>
      <c r="C51" s="5">
        <v>66.5</v>
      </c>
      <c r="D51" s="5">
        <v>59.2</v>
      </c>
      <c r="E51" s="5">
        <v>64.7</v>
      </c>
      <c r="F51" s="5">
        <v>49.1</v>
      </c>
      <c r="G51" s="5">
        <v>73.7</v>
      </c>
      <c r="H51" s="5">
        <v>55</v>
      </c>
      <c r="I51" s="5">
        <v>80</v>
      </c>
      <c r="J51" s="5">
        <v>86.8</v>
      </c>
      <c r="K51" s="5">
        <v>57.3</v>
      </c>
      <c r="L51" s="5">
        <v>76</v>
      </c>
      <c r="M51" s="5">
        <v>57.5</v>
      </c>
      <c r="N51" s="5">
        <v>63</v>
      </c>
      <c r="O51" s="5">
        <v>65.900000000000006</v>
      </c>
      <c r="P51" s="5">
        <v>72.5</v>
      </c>
      <c r="Q51" s="5">
        <v>89.7</v>
      </c>
      <c r="R51" s="5">
        <v>86.6</v>
      </c>
      <c r="S51" s="5">
        <v>84</v>
      </c>
      <c r="T51" s="5">
        <v>69.7</v>
      </c>
      <c r="U51" s="5">
        <v>70</v>
      </c>
    </row>
    <row r="52" spans="1:28" x14ac:dyDescent="0.25">
      <c r="B52" s="2"/>
      <c r="C52" s="2"/>
      <c r="D52" s="2"/>
      <c r="E52" s="2"/>
      <c r="F52" s="2"/>
      <c r="G52" s="2"/>
      <c r="H52" s="2"/>
      <c r="I52" s="2"/>
      <c r="J52" s="2"/>
      <c r="K52" s="2"/>
      <c r="L52" s="2"/>
      <c r="M52" s="2"/>
      <c r="N52" s="2"/>
      <c r="O52" s="2"/>
      <c r="P52" s="2"/>
      <c r="Q52" s="2"/>
      <c r="R52" s="2"/>
      <c r="S52" s="2"/>
      <c r="T52" s="2"/>
      <c r="U52" s="2"/>
      <c r="V52" s="2"/>
    </row>
    <row r="53" spans="1:28" x14ac:dyDescent="0.25">
      <c r="B53" s="48" t="s">
        <v>564</v>
      </c>
      <c r="C53" s="48"/>
      <c r="D53" s="48"/>
      <c r="E53" s="48"/>
      <c r="F53" s="48"/>
      <c r="G53" s="48"/>
      <c r="H53" s="48"/>
      <c r="I53" s="48"/>
      <c r="J53" s="48"/>
      <c r="K53" s="48"/>
      <c r="L53" s="48"/>
      <c r="M53" s="48"/>
      <c r="N53" s="2"/>
      <c r="O53" s="2"/>
      <c r="P53" s="2"/>
      <c r="Q53" s="2"/>
      <c r="R53" s="2"/>
      <c r="S53" s="2"/>
      <c r="T53" s="2"/>
      <c r="U53" s="2"/>
      <c r="V53" s="2"/>
    </row>
    <row r="54" spans="1:28" x14ac:dyDescent="0.25">
      <c r="A54" s="1" t="s">
        <v>625</v>
      </c>
      <c r="B54" s="2" t="s">
        <v>236</v>
      </c>
      <c r="C54" s="2" t="s">
        <v>236</v>
      </c>
      <c r="D54" s="2" t="s">
        <v>239</v>
      </c>
      <c r="E54" s="2" t="s">
        <v>236</v>
      </c>
      <c r="F54" s="2" t="s">
        <v>236</v>
      </c>
      <c r="G54" s="2" t="s">
        <v>236</v>
      </c>
      <c r="H54" s="2" t="s">
        <v>238</v>
      </c>
      <c r="I54" s="2" t="s">
        <v>237</v>
      </c>
      <c r="J54" s="2" t="s">
        <v>245</v>
      </c>
      <c r="K54" s="2" t="s">
        <v>236</v>
      </c>
      <c r="L54" s="2"/>
      <c r="M54" s="2" t="s">
        <v>236</v>
      </c>
      <c r="N54" s="2" t="s">
        <v>247</v>
      </c>
      <c r="O54" s="2" t="s">
        <v>239</v>
      </c>
      <c r="P54" s="2" t="s">
        <v>240</v>
      </c>
      <c r="Q54" s="2" t="s">
        <v>241</v>
      </c>
      <c r="R54" s="2" t="s">
        <v>243</v>
      </c>
      <c r="S54" s="2" t="s">
        <v>246</v>
      </c>
      <c r="T54" s="2" t="s">
        <v>244</v>
      </c>
      <c r="U54" s="2" t="s">
        <v>242</v>
      </c>
      <c r="V54" s="2"/>
    </row>
    <row r="55" spans="1:28" x14ac:dyDescent="0.25">
      <c r="A55" s="1" t="s">
        <v>621</v>
      </c>
      <c r="B55" s="8">
        <v>100</v>
      </c>
      <c r="C55" s="8">
        <v>100</v>
      </c>
      <c r="D55" s="2">
        <v>600</v>
      </c>
      <c r="E55" s="2">
        <v>100</v>
      </c>
      <c r="F55" s="2">
        <v>100</v>
      </c>
      <c r="G55" s="2">
        <v>100</v>
      </c>
      <c r="H55" s="7">
        <v>10000</v>
      </c>
      <c r="I55" s="2">
        <v>500</v>
      </c>
      <c r="J55" s="8" t="s">
        <v>73</v>
      </c>
      <c r="K55" s="2">
        <v>100</v>
      </c>
      <c r="L55" s="2">
        <v>100</v>
      </c>
      <c r="M55" s="2">
        <v>100</v>
      </c>
      <c r="N55" s="8">
        <v>500</v>
      </c>
      <c r="O55" s="8">
        <v>1000</v>
      </c>
      <c r="P55" s="2">
        <v>10000</v>
      </c>
      <c r="Q55" s="2" t="s">
        <v>248</v>
      </c>
      <c r="R55" s="8">
        <v>1000</v>
      </c>
      <c r="S55" s="8">
        <v>1000</v>
      </c>
      <c r="T55" s="8">
        <v>1000</v>
      </c>
      <c r="U55" s="2">
        <v>1000</v>
      </c>
      <c r="V55" s="8"/>
      <c r="W55" s="2"/>
      <c r="X55" s="8"/>
      <c r="Y55" s="2"/>
      <c r="Z55" s="2"/>
      <c r="AA55" s="2"/>
      <c r="AB55" s="2"/>
    </row>
    <row r="56" spans="1:28" x14ac:dyDescent="0.25">
      <c r="A56" s="1" t="s">
        <v>622</v>
      </c>
      <c r="B56" s="2" t="s">
        <v>254</v>
      </c>
      <c r="C56" s="2" t="s">
        <v>254</v>
      </c>
      <c r="D56" s="2" t="s">
        <v>250</v>
      </c>
      <c r="E56" s="2" t="s">
        <v>250</v>
      </c>
      <c r="F56" s="2" t="s">
        <v>250</v>
      </c>
      <c r="G56" s="2" t="s">
        <v>250</v>
      </c>
      <c r="H56" s="2" t="s">
        <v>252</v>
      </c>
      <c r="I56" s="2" t="s">
        <v>250</v>
      </c>
      <c r="J56" s="2" t="s">
        <v>252</v>
      </c>
      <c r="K56" s="2" t="s">
        <v>250</v>
      </c>
      <c r="L56" s="2" t="s">
        <v>251</v>
      </c>
      <c r="M56" s="2" t="s">
        <v>254</v>
      </c>
      <c r="N56" s="2" t="s">
        <v>254</v>
      </c>
      <c r="O56" s="2" t="s">
        <v>253</v>
      </c>
      <c r="P56" s="2" t="s">
        <v>254</v>
      </c>
      <c r="Q56" s="2" t="s">
        <v>255</v>
      </c>
      <c r="R56" s="2" t="s">
        <v>254</v>
      </c>
      <c r="S56" s="2" t="s">
        <v>250</v>
      </c>
      <c r="T56" s="2" t="s">
        <v>250</v>
      </c>
      <c r="U56" s="2" t="s">
        <v>256</v>
      </c>
      <c r="V56" s="2"/>
      <c r="X56" s="1"/>
      <c r="Y56" s="1"/>
      <c r="AA56" s="1"/>
    </row>
    <row r="57" spans="1:28" x14ac:dyDescent="0.25">
      <c r="A57" s="1" t="s">
        <v>609</v>
      </c>
      <c r="B57" s="25" t="s">
        <v>265</v>
      </c>
      <c r="C57" s="25" t="s">
        <v>265</v>
      </c>
      <c r="D57" s="25" t="s">
        <v>266</v>
      </c>
      <c r="E57" s="25" t="s">
        <v>266</v>
      </c>
      <c r="F57" s="25" t="s">
        <v>265</v>
      </c>
      <c r="G57" s="25" t="s">
        <v>265</v>
      </c>
      <c r="H57" s="25" t="s">
        <v>265</v>
      </c>
      <c r="I57" s="25" t="s">
        <v>265</v>
      </c>
      <c r="J57" s="25" t="s">
        <v>265</v>
      </c>
      <c r="K57" s="25" t="s">
        <v>265</v>
      </c>
      <c r="L57" s="25" t="s">
        <v>265</v>
      </c>
      <c r="M57" s="25" t="s">
        <v>266</v>
      </c>
      <c r="N57" s="25" t="s">
        <v>21</v>
      </c>
      <c r="O57" s="25" t="s">
        <v>265</v>
      </c>
      <c r="P57" s="25" t="s">
        <v>21</v>
      </c>
      <c r="Q57" s="25" t="s">
        <v>21</v>
      </c>
      <c r="R57" s="25" t="s">
        <v>21</v>
      </c>
      <c r="S57" s="25" t="s">
        <v>265</v>
      </c>
      <c r="T57" s="25" t="s">
        <v>265</v>
      </c>
      <c r="U57" s="25" t="s">
        <v>265</v>
      </c>
      <c r="V57" s="25"/>
      <c r="W57" s="12"/>
      <c r="X57" s="12"/>
      <c r="Y57" s="12"/>
      <c r="Z57" s="12"/>
      <c r="AA57" s="12"/>
    </row>
    <row r="58" spans="1:28" x14ac:dyDescent="0.25">
      <c r="A58" s="1" t="s">
        <v>624</v>
      </c>
      <c r="B58" s="25" t="s">
        <v>273</v>
      </c>
      <c r="C58" s="25" t="s">
        <v>267</v>
      </c>
      <c r="D58" s="25" t="s">
        <v>274</v>
      </c>
      <c r="E58" s="25" t="s">
        <v>274</v>
      </c>
      <c r="F58" s="25" t="s">
        <v>267</v>
      </c>
      <c r="G58" s="25" t="s">
        <v>267</v>
      </c>
      <c r="H58" s="25" t="s">
        <v>269</v>
      </c>
      <c r="I58" s="25" t="s">
        <v>268</v>
      </c>
      <c r="J58" s="25" t="s">
        <v>272</v>
      </c>
      <c r="K58" s="25" t="s">
        <v>267</v>
      </c>
      <c r="L58" s="25" t="s">
        <v>267</v>
      </c>
      <c r="M58" s="25" t="s">
        <v>274</v>
      </c>
      <c r="N58" s="25"/>
      <c r="O58" s="25" t="s">
        <v>270</v>
      </c>
      <c r="P58" s="25"/>
      <c r="Q58" s="25"/>
      <c r="R58" s="2"/>
      <c r="S58" s="25" t="s">
        <v>271</v>
      </c>
      <c r="T58" s="25" t="s">
        <v>271</v>
      </c>
      <c r="U58" s="25" t="s">
        <v>271</v>
      </c>
      <c r="V58" s="25"/>
    </row>
    <row r="59" spans="1:28" x14ac:dyDescent="0.25">
      <c r="A59" s="1" t="s">
        <v>623</v>
      </c>
      <c r="B59" s="25" t="s">
        <v>275</v>
      </c>
      <c r="C59" s="25" t="s">
        <v>275</v>
      </c>
      <c r="D59" s="25" t="s">
        <v>282</v>
      </c>
      <c r="E59" s="25" t="s">
        <v>282</v>
      </c>
      <c r="F59" s="25" t="s">
        <v>275</v>
      </c>
      <c r="G59" s="25" t="s">
        <v>275</v>
      </c>
      <c r="H59" s="25" t="s">
        <v>277</v>
      </c>
      <c r="I59" s="25" t="s">
        <v>276</v>
      </c>
      <c r="J59" s="25" t="s">
        <v>281</v>
      </c>
      <c r="K59" s="25" t="s">
        <v>275</v>
      </c>
      <c r="L59" s="25" t="s">
        <v>275</v>
      </c>
      <c r="M59" s="25" t="s">
        <v>282</v>
      </c>
      <c r="N59" s="25" t="s">
        <v>276</v>
      </c>
      <c r="O59" s="25" t="s">
        <v>276</v>
      </c>
      <c r="P59" s="25" t="s">
        <v>278</v>
      </c>
      <c r="Q59" s="25" t="s">
        <v>279</v>
      </c>
      <c r="R59" s="25" t="s">
        <v>280</v>
      </c>
      <c r="S59" s="25" t="s">
        <v>280</v>
      </c>
      <c r="T59" s="25" t="s">
        <v>280</v>
      </c>
      <c r="U59" s="25" t="s">
        <v>280</v>
      </c>
      <c r="V59" s="25"/>
    </row>
    <row r="60" spans="1:28" s="1" customFormat="1" x14ac:dyDescent="0.25"/>
    <row r="61" spans="1:28" s="1" customFormat="1" x14ac:dyDescent="0.25">
      <c r="B61" s="49" t="s">
        <v>558</v>
      </c>
      <c r="C61" s="49"/>
      <c r="D61" s="49"/>
      <c r="E61" s="49"/>
      <c r="F61" s="49"/>
      <c r="G61" s="49"/>
      <c r="H61" s="49"/>
      <c r="I61" s="49"/>
      <c r="J61" s="49"/>
      <c r="K61" s="49"/>
      <c r="L61" s="49"/>
      <c r="M61" s="49"/>
    </row>
    <row r="62" spans="1:28" x14ac:dyDescent="0.25">
      <c r="A62" s="1" t="s">
        <v>22</v>
      </c>
      <c r="B62" s="32">
        <v>44467</v>
      </c>
      <c r="C62" s="32">
        <v>44473</v>
      </c>
      <c r="D62" s="32">
        <v>44327</v>
      </c>
      <c r="E62" s="32">
        <v>44341</v>
      </c>
      <c r="F62" s="32">
        <v>44407</v>
      </c>
      <c r="G62" s="32">
        <v>44462</v>
      </c>
      <c r="H62" s="32">
        <v>44462</v>
      </c>
      <c r="I62" s="32">
        <v>44467</v>
      </c>
      <c r="J62" s="33">
        <v>44489</v>
      </c>
      <c r="K62" s="32">
        <v>44462</v>
      </c>
      <c r="L62" s="32">
        <v>44462</v>
      </c>
      <c r="M62" s="32">
        <v>44280</v>
      </c>
      <c r="N62" s="33">
        <v>44476</v>
      </c>
      <c r="O62" s="32">
        <v>44483</v>
      </c>
      <c r="P62" s="32">
        <v>44475</v>
      </c>
      <c r="Q62" s="32">
        <v>44466</v>
      </c>
      <c r="R62" s="32">
        <v>44470</v>
      </c>
      <c r="S62" s="33">
        <v>44475</v>
      </c>
      <c r="T62" s="33">
        <v>44511</v>
      </c>
      <c r="U62" s="32">
        <v>44469</v>
      </c>
      <c r="V62" s="33"/>
    </row>
    <row r="63" spans="1:28" x14ac:dyDescent="0.25">
      <c r="A63" s="29" t="s">
        <v>513</v>
      </c>
      <c r="B63" s="32">
        <v>44583</v>
      </c>
      <c r="C63" s="32">
        <v>44511</v>
      </c>
      <c r="D63" s="32">
        <v>44348</v>
      </c>
      <c r="E63" s="32">
        <v>44356</v>
      </c>
      <c r="F63" s="32">
        <v>44434</v>
      </c>
      <c r="G63" s="32">
        <v>44509</v>
      </c>
      <c r="H63" s="32">
        <v>44515</v>
      </c>
      <c r="I63" s="32">
        <v>44523</v>
      </c>
      <c r="J63" s="33">
        <v>44559</v>
      </c>
      <c r="K63" s="32">
        <v>44551</v>
      </c>
      <c r="L63" s="32">
        <v>44602</v>
      </c>
      <c r="M63" s="32">
        <v>44325</v>
      </c>
      <c r="N63" s="33">
        <v>44491</v>
      </c>
      <c r="O63" s="32">
        <v>44627</v>
      </c>
      <c r="P63" s="32">
        <v>44641</v>
      </c>
      <c r="Q63" s="32">
        <v>44641</v>
      </c>
      <c r="R63" s="32">
        <v>44617</v>
      </c>
      <c r="S63" s="33">
        <v>44529</v>
      </c>
      <c r="T63" s="33">
        <v>44537</v>
      </c>
      <c r="U63" s="32">
        <v>44581</v>
      </c>
      <c r="V63" s="33"/>
    </row>
    <row r="64" spans="1:28" x14ac:dyDescent="0.25">
      <c r="A64" s="29" t="s">
        <v>502</v>
      </c>
      <c r="B64" s="32">
        <v>44598</v>
      </c>
      <c r="C64" s="32">
        <v>44570</v>
      </c>
      <c r="D64" s="32">
        <v>44354</v>
      </c>
      <c r="E64" s="32">
        <v>44370</v>
      </c>
      <c r="F64" s="32">
        <v>44441</v>
      </c>
      <c r="G64" s="32">
        <v>44551</v>
      </c>
      <c r="H64" s="32">
        <v>44571</v>
      </c>
      <c r="I64" s="32">
        <v>44564</v>
      </c>
      <c r="J64" s="33">
        <v>44643</v>
      </c>
      <c r="K64" s="32">
        <v>44562</v>
      </c>
      <c r="L64" s="32">
        <v>44617</v>
      </c>
      <c r="M64" s="32">
        <v>44567</v>
      </c>
      <c r="N64" s="33">
        <v>44611</v>
      </c>
      <c r="O64" s="32">
        <v>44636</v>
      </c>
      <c r="P64" s="32">
        <v>44648</v>
      </c>
      <c r="Q64" s="32">
        <v>44647</v>
      </c>
      <c r="R64" s="32">
        <v>44643</v>
      </c>
      <c r="S64" s="33">
        <v>44571</v>
      </c>
      <c r="T64" s="33">
        <v>44584</v>
      </c>
      <c r="U64" s="32">
        <v>44624</v>
      </c>
      <c r="V64" s="33"/>
    </row>
    <row r="65" spans="1:28" x14ac:dyDescent="0.25">
      <c r="A65" s="29" t="s">
        <v>514</v>
      </c>
      <c r="B65" s="2" t="s">
        <v>538</v>
      </c>
      <c r="C65" s="25" t="s">
        <v>540</v>
      </c>
      <c r="D65" s="15" t="s">
        <v>542</v>
      </c>
      <c r="E65" s="25" t="s">
        <v>543</v>
      </c>
      <c r="F65" t="s">
        <v>544</v>
      </c>
      <c r="G65" t="s">
        <v>547</v>
      </c>
      <c r="H65" t="s">
        <v>548</v>
      </c>
      <c r="I65" t="s">
        <v>550</v>
      </c>
      <c r="J65" t="s">
        <v>552</v>
      </c>
      <c r="K65" t="s">
        <v>553</v>
      </c>
      <c r="L65" t="s">
        <v>556</v>
      </c>
      <c r="M65" t="s">
        <v>557</v>
      </c>
      <c r="N65" s="2" t="s">
        <v>539</v>
      </c>
      <c r="O65" t="s">
        <v>541</v>
      </c>
      <c r="P65" s="2" t="s">
        <v>545</v>
      </c>
      <c r="Q65" t="s">
        <v>546</v>
      </c>
      <c r="R65" t="s">
        <v>549</v>
      </c>
      <c r="S65" t="s">
        <v>554</v>
      </c>
      <c r="T65" s="2" t="s">
        <v>555</v>
      </c>
      <c r="U65" s="25" t="s">
        <v>551</v>
      </c>
    </row>
    <row r="66" spans="1:28" x14ac:dyDescent="0.25">
      <c r="A66" s="3" t="s">
        <v>456</v>
      </c>
      <c r="B66" s="2" t="s">
        <v>480</v>
      </c>
      <c r="C66" s="2" t="s">
        <v>485</v>
      </c>
      <c r="D66" s="2" t="s">
        <v>448</v>
      </c>
      <c r="E66" s="2" t="s">
        <v>449</v>
      </c>
      <c r="F66" s="2" t="s">
        <v>462</v>
      </c>
      <c r="G66" s="2" t="s">
        <v>464</v>
      </c>
      <c r="H66" s="2" t="s">
        <v>466</v>
      </c>
      <c r="I66" s="2" t="s">
        <v>469</v>
      </c>
      <c r="J66" s="2" t="s">
        <v>489</v>
      </c>
      <c r="K66" s="2" t="s">
        <v>471</v>
      </c>
      <c r="L66" s="2" t="s">
        <v>473</v>
      </c>
      <c r="M66" s="2" t="s">
        <v>447</v>
      </c>
      <c r="N66" s="2" t="s">
        <v>487</v>
      </c>
      <c r="O66" s="2" t="s">
        <v>460</v>
      </c>
      <c r="P66" s="2" t="s">
        <v>494</v>
      </c>
      <c r="Q66" s="2" t="s">
        <v>482</v>
      </c>
      <c r="R66" s="2" t="s">
        <v>479</v>
      </c>
      <c r="S66" s="2" t="s">
        <v>478</v>
      </c>
      <c r="T66" s="2" t="s">
        <v>493</v>
      </c>
      <c r="U66" s="2" t="s">
        <v>475</v>
      </c>
      <c r="V66" s="2"/>
    </row>
    <row r="67" spans="1:28" x14ac:dyDescent="0.25">
      <c r="A67" s="3" t="s">
        <v>457</v>
      </c>
      <c r="B67" s="2" t="s">
        <v>458</v>
      </c>
      <c r="C67" s="2" t="s">
        <v>484</v>
      </c>
      <c r="D67" s="2" t="s">
        <v>445</v>
      </c>
      <c r="E67" s="2" t="s">
        <v>446</v>
      </c>
      <c r="F67" s="2" t="s">
        <v>461</v>
      </c>
      <c r="G67" s="2" t="s">
        <v>463</v>
      </c>
      <c r="H67" s="2" t="s">
        <v>465</v>
      </c>
      <c r="I67" s="2" t="s">
        <v>468</v>
      </c>
      <c r="J67" s="2" t="s">
        <v>488</v>
      </c>
      <c r="K67" s="2" t="s">
        <v>470</v>
      </c>
      <c r="L67" s="2" t="s">
        <v>472</v>
      </c>
      <c r="M67" s="2" t="s">
        <v>444</v>
      </c>
      <c r="N67" s="2" t="s">
        <v>486</v>
      </c>
      <c r="O67" s="2" t="s">
        <v>459</v>
      </c>
      <c r="P67" s="2" t="s">
        <v>483</v>
      </c>
      <c r="Q67" s="2" t="s">
        <v>481</v>
      </c>
      <c r="R67" s="2" t="s">
        <v>467</v>
      </c>
      <c r="S67" s="2" t="s">
        <v>476</v>
      </c>
      <c r="T67" s="2" t="s">
        <v>492</v>
      </c>
      <c r="U67" s="2" t="s">
        <v>474</v>
      </c>
      <c r="V67" s="2"/>
    </row>
    <row r="68" spans="1:28" x14ac:dyDescent="0.25">
      <c r="A68" s="3"/>
      <c r="B68" s="2"/>
      <c r="C68" s="2"/>
      <c r="D68" s="2"/>
      <c r="E68" s="2"/>
      <c r="F68" s="2"/>
      <c r="G68" s="2"/>
      <c r="H68" s="2"/>
      <c r="I68" s="2"/>
      <c r="J68" s="2"/>
      <c r="K68" s="2"/>
      <c r="L68" s="2"/>
      <c r="M68" s="2"/>
      <c r="N68" s="2"/>
      <c r="O68" s="2"/>
      <c r="P68" s="2"/>
      <c r="Q68" s="2"/>
      <c r="R68" s="2"/>
      <c r="S68" s="2"/>
      <c r="T68" s="2"/>
      <c r="U68" s="2"/>
      <c r="V68" s="2"/>
    </row>
    <row r="69" spans="1:28" x14ac:dyDescent="0.25">
      <c r="A69" s="3"/>
      <c r="B69" s="49" t="s">
        <v>559</v>
      </c>
      <c r="C69" s="49"/>
      <c r="D69" s="49"/>
      <c r="E69" s="49"/>
      <c r="F69" s="49"/>
      <c r="G69" s="49"/>
      <c r="H69" s="49"/>
      <c r="I69" s="49"/>
      <c r="J69" s="49"/>
      <c r="K69" s="49"/>
      <c r="L69" s="49"/>
      <c r="M69" s="49"/>
      <c r="N69" s="2"/>
      <c r="O69" s="2"/>
      <c r="P69" s="2"/>
      <c r="Q69" s="2"/>
      <c r="R69" s="2"/>
      <c r="S69" s="2"/>
      <c r="T69" s="2"/>
      <c r="U69" s="2"/>
      <c r="V69" s="2"/>
    </row>
    <row r="70" spans="1:28" x14ac:dyDescent="0.25">
      <c r="A70" s="2" t="s">
        <v>23</v>
      </c>
      <c r="B70" s="2" t="s">
        <v>30</v>
      </c>
      <c r="C70" s="2" t="s">
        <v>30</v>
      </c>
      <c r="D70" s="2" t="s">
        <v>35</v>
      </c>
      <c r="E70" s="2" t="s">
        <v>24</v>
      </c>
      <c r="F70" s="2" t="s">
        <v>24</v>
      </c>
      <c r="G70" s="2" t="s">
        <v>24</v>
      </c>
      <c r="H70" s="2" t="s">
        <v>27</v>
      </c>
      <c r="I70" s="2" t="s">
        <v>25</v>
      </c>
      <c r="J70" s="2" t="s">
        <v>32</v>
      </c>
      <c r="K70" s="2" t="s">
        <v>24</v>
      </c>
      <c r="L70" s="2" t="s">
        <v>26</v>
      </c>
      <c r="M70" s="2" t="s">
        <v>30</v>
      </c>
      <c r="N70" s="2" t="s">
        <v>34</v>
      </c>
      <c r="O70" s="2" t="s">
        <v>27</v>
      </c>
      <c r="P70" s="2" t="s">
        <v>515</v>
      </c>
      <c r="Q70" s="2" t="s">
        <v>28</v>
      </c>
      <c r="R70" s="2" t="s">
        <v>30</v>
      </c>
      <c r="S70" s="2" t="s">
        <v>33</v>
      </c>
      <c r="T70" s="2" t="s">
        <v>31</v>
      </c>
      <c r="U70" s="2" t="s">
        <v>29</v>
      </c>
      <c r="V70" s="2"/>
    </row>
    <row r="71" spans="1:28" x14ac:dyDescent="0.25">
      <c r="A71" s="2" t="s">
        <v>36</v>
      </c>
      <c r="B71" s="2">
        <v>1.36</v>
      </c>
      <c r="C71" s="2">
        <v>1.27</v>
      </c>
      <c r="D71" s="2">
        <v>6.31</v>
      </c>
      <c r="E71" s="2">
        <v>0.85</v>
      </c>
      <c r="F71" s="2">
        <v>0.85</v>
      </c>
      <c r="G71" s="2">
        <v>0.85</v>
      </c>
      <c r="H71" s="2">
        <v>109</v>
      </c>
      <c r="I71" s="2">
        <v>3.89</v>
      </c>
      <c r="J71" s="2">
        <v>1152</v>
      </c>
      <c r="K71" s="2">
        <v>0.85</v>
      </c>
      <c r="L71" s="2">
        <v>0.73</v>
      </c>
      <c r="M71" s="2">
        <v>1</v>
      </c>
      <c r="N71" s="2">
        <v>5.18</v>
      </c>
      <c r="O71" s="2">
        <v>6.49</v>
      </c>
      <c r="P71" s="2">
        <v>75</v>
      </c>
      <c r="Q71" s="2">
        <v>14544</v>
      </c>
      <c r="R71" s="2">
        <v>20</v>
      </c>
      <c r="S71" s="2">
        <v>8.58</v>
      </c>
      <c r="T71" s="2">
        <v>27.3</v>
      </c>
      <c r="U71" s="2">
        <v>14.5</v>
      </c>
      <c r="V71" s="2"/>
    </row>
    <row r="72" spans="1:28" x14ac:dyDescent="0.25">
      <c r="A72" s="2" t="s">
        <v>516</v>
      </c>
      <c r="B72" s="2" t="s">
        <v>50</v>
      </c>
      <c r="C72" s="2" t="s">
        <v>46</v>
      </c>
      <c r="D72" s="2" t="s">
        <v>51</v>
      </c>
      <c r="E72" s="2" t="s">
        <v>52</v>
      </c>
      <c r="F72" s="2" t="s">
        <v>37</v>
      </c>
      <c r="G72" s="2" t="s">
        <v>38</v>
      </c>
      <c r="H72" s="2" t="s">
        <v>41</v>
      </c>
      <c r="I72" s="2" t="s">
        <v>39</v>
      </c>
      <c r="J72" s="2" t="s">
        <v>495</v>
      </c>
      <c r="K72" s="2" t="s">
        <v>40</v>
      </c>
      <c r="L72" s="2" t="s">
        <v>5</v>
      </c>
      <c r="M72" s="2" t="s">
        <v>18</v>
      </c>
      <c r="N72" s="2" t="s">
        <v>49</v>
      </c>
      <c r="O72" s="2" t="s">
        <v>42</v>
      </c>
      <c r="P72" s="2" t="s">
        <v>490</v>
      </c>
      <c r="Q72" s="2" t="s">
        <v>43</v>
      </c>
      <c r="R72" s="2" t="s">
        <v>45</v>
      </c>
      <c r="S72" s="2" t="s">
        <v>48</v>
      </c>
      <c r="T72" s="2" t="s">
        <v>47</v>
      </c>
      <c r="U72" s="2" t="s">
        <v>44</v>
      </c>
      <c r="V72" s="2"/>
      <c r="W72" s="2"/>
      <c r="X72" s="2"/>
      <c r="Y72" s="2"/>
      <c r="Z72" s="2"/>
      <c r="AA72" s="2"/>
      <c r="AB72" s="2"/>
    </row>
    <row r="73" spans="1:28" x14ac:dyDescent="0.25">
      <c r="A73" s="2" t="s">
        <v>517</v>
      </c>
      <c r="B73" s="2" t="s">
        <v>518</v>
      </c>
      <c r="C73" s="2" t="s">
        <v>519</v>
      </c>
      <c r="D73" s="2" t="s">
        <v>520</v>
      </c>
      <c r="E73" s="2" t="s">
        <v>521</v>
      </c>
      <c r="F73" s="2" t="s">
        <v>522</v>
      </c>
      <c r="G73" s="2" t="s">
        <v>523</v>
      </c>
      <c r="H73" s="2" t="s">
        <v>524</v>
      </c>
      <c r="I73" s="2" t="s">
        <v>525</v>
      </c>
      <c r="J73" s="2" t="s">
        <v>526</v>
      </c>
      <c r="K73" s="2" t="s">
        <v>527</v>
      </c>
      <c r="L73" s="2" t="s">
        <v>528</v>
      </c>
      <c r="M73" s="2" t="s">
        <v>529</v>
      </c>
      <c r="N73" s="2" t="s">
        <v>530</v>
      </c>
      <c r="O73" s="2" t="s">
        <v>531</v>
      </c>
      <c r="P73" s="2" t="s">
        <v>532</v>
      </c>
      <c r="Q73" s="2" t="s">
        <v>533</v>
      </c>
      <c r="R73" s="2" t="s">
        <v>534</v>
      </c>
      <c r="S73" s="2" t="s">
        <v>535</v>
      </c>
      <c r="T73" s="2" t="s">
        <v>536</v>
      </c>
      <c r="U73" s="2" t="s">
        <v>537</v>
      </c>
      <c r="V73" s="2"/>
      <c r="W73" s="2"/>
      <c r="X73" s="2"/>
      <c r="Y73" s="2"/>
      <c r="Z73" s="2"/>
      <c r="AA73" s="2"/>
      <c r="AB73" s="2"/>
    </row>
    <row r="74" spans="1:28" x14ac:dyDescent="0.25">
      <c r="A74" s="2" t="s">
        <v>497</v>
      </c>
      <c r="B74" s="2">
        <v>72.7</v>
      </c>
      <c r="C74" s="2">
        <v>70</v>
      </c>
      <c r="D74" s="2">
        <v>74.400000000000006</v>
      </c>
      <c r="E74" s="2">
        <v>65.3</v>
      </c>
      <c r="F74" s="2">
        <v>76.2</v>
      </c>
      <c r="G74" s="2">
        <v>58.1</v>
      </c>
      <c r="H74" s="2">
        <v>77.3</v>
      </c>
      <c r="I74" s="2">
        <v>68.7</v>
      </c>
      <c r="J74" s="2">
        <v>65.900000000000006</v>
      </c>
      <c r="K74" s="2">
        <v>61.9</v>
      </c>
      <c r="L74" s="2">
        <v>75.3</v>
      </c>
      <c r="M74" s="2">
        <v>67.099999999999994</v>
      </c>
      <c r="N74" s="2">
        <v>56.7</v>
      </c>
      <c r="O74" s="2">
        <v>75.099999999999994</v>
      </c>
      <c r="P74" s="2">
        <v>49</v>
      </c>
      <c r="Q74" s="2">
        <v>65.900000000000006</v>
      </c>
      <c r="R74" s="2">
        <v>59.4</v>
      </c>
      <c r="S74" s="2">
        <v>47.5</v>
      </c>
      <c r="T74" s="2"/>
      <c r="U74" s="2">
        <v>38.5</v>
      </c>
      <c r="V74" s="2"/>
    </row>
    <row r="75" spans="1:28" x14ac:dyDescent="0.25">
      <c r="A75" s="2" t="s">
        <v>498</v>
      </c>
      <c r="B75" s="2">
        <v>77.900000000000006</v>
      </c>
      <c r="C75" s="2">
        <v>77.400000000000006</v>
      </c>
      <c r="D75" s="2">
        <v>79</v>
      </c>
      <c r="E75" s="2">
        <v>71</v>
      </c>
      <c r="F75" s="2">
        <v>79.2</v>
      </c>
      <c r="G75" s="2">
        <v>64.099999999999994</v>
      </c>
      <c r="H75" s="2">
        <v>79.599999999999994</v>
      </c>
      <c r="I75" s="2">
        <v>71</v>
      </c>
      <c r="J75" s="2">
        <v>68.599999999999994</v>
      </c>
      <c r="K75" s="2">
        <v>73.400000000000006</v>
      </c>
      <c r="L75" s="2">
        <v>78.900000000000006</v>
      </c>
      <c r="M75" s="2">
        <v>73</v>
      </c>
      <c r="N75" s="2">
        <v>65.8</v>
      </c>
      <c r="O75" s="2">
        <v>77.400000000000006</v>
      </c>
      <c r="P75" s="2">
        <v>53.8</v>
      </c>
      <c r="Q75" s="2">
        <v>69.8</v>
      </c>
      <c r="R75" s="2">
        <v>62.3</v>
      </c>
      <c r="S75" s="2">
        <v>54.9</v>
      </c>
      <c r="T75" s="2"/>
      <c r="U75" s="2">
        <v>54.6</v>
      </c>
      <c r="V75" s="2"/>
    </row>
    <row r="76" spans="1:28" x14ac:dyDescent="0.25">
      <c r="A76" s="2" t="s">
        <v>500</v>
      </c>
      <c r="B76" s="2">
        <v>6.6000000000000003E-2</v>
      </c>
      <c r="C76" s="2">
        <v>9.6000000000000002E-2</v>
      </c>
      <c r="D76" s="2">
        <v>5.8000000000000003E-2</v>
      </c>
      <c r="E76" s="2">
        <v>8.1000000000000003E-2</v>
      </c>
      <c r="F76" s="2">
        <v>3.9E-2</v>
      </c>
      <c r="G76" s="2">
        <v>9.4E-2</v>
      </c>
      <c r="H76" s="2">
        <v>0.03</v>
      </c>
      <c r="I76" s="2">
        <v>3.2000000000000001E-2</v>
      </c>
      <c r="J76" s="2">
        <v>0.04</v>
      </c>
      <c r="K76" s="2">
        <v>0.156</v>
      </c>
      <c r="L76" s="2">
        <v>4.5999999999999999E-2</v>
      </c>
      <c r="M76" s="2">
        <v>8.1000000000000003E-2</v>
      </c>
      <c r="N76" s="2">
        <v>0.13900000000000001</v>
      </c>
      <c r="O76" s="2">
        <v>2.9000000000000001E-2</v>
      </c>
      <c r="P76" s="2">
        <v>0.09</v>
      </c>
      <c r="Q76" s="2">
        <v>5.5E-2</v>
      </c>
      <c r="R76" s="2">
        <v>4.4999999999999998E-2</v>
      </c>
      <c r="S76" s="2">
        <v>0.13400000000000001</v>
      </c>
      <c r="T76" s="2"/>
      <c r="U76" s="2">
        <v>0.29399999999999998</v>
      </c>
      <c r="V76" s="2"/>
    </row>
    <row r="77" spans="1:28" x14ac:dyDescent="0.25">
      <c r="A77" s="2" t="s">
        <v>501</v>
      </c>
      <c r="B77" s="2">
        <v>0.221</v>
      </c>
      <c r="C77" s="2">
        <v>0.22600000000000001</v>
      </c>
      <c r="D77" s="2">
        <v>0.21</v>
      </c>
      <c r="E77" s="2">
        <v>0.28999999999999998</v>
      </c>
      <c r="F77" s="2">
        <v>0.20799999999999999</v>
      </c>
      <c r="G77" s="2">
        <v>0.35899999999999999</v>
      </c>
      <c r="H77" s="2">
        <v>0.20300000000000001</v>
      </c>
      <c r="I77" s="2">
        <v>0.29099999999999998</v>
      </c>
      <c r="J77" s="2">
        <v>0.314</v>
      </c>
      <c r="K77" s="2">
        <v>0.27800000000000002</v>
      </c>
      <c r="L77" s="2">
        <v>0.20899999999999999</v>
      </c>
      <c r="M77" s="2">
        <v>0.27</v>
      </c>
      <c r="N77" s="2"/>
      <c r="O77" s="2"/>
      <c r="P77" s="2"/>
      <c r="Q77" s="2"/>
      <c r="R77" s="2">
        <v>0.35399999999999998</v>
      </c>
      <c r="S77" s="2">
        <v>0.45200000000000001</v>
      </c>
      <c r="T77" s="2"/>
      <c r="U77" s="2">
        <v>0.45400000000000001</v>
      </c>
      <c r="V77" s="2"/>
    </row>
    <row r="78" spans="1:28" x14ac:dyDescent="0.25">
      <c r="A78" s="2" t="s">
        <v>499</v>
      </c>
      <c r="B78" s="2">
        <v>0.375</v>
      </c>
      <c r="C78" s="2">
        <v>0.34399999999999997</v>
      </c>
      <c r="D78" s="2">
        <v>0.41599999999999998</v>
      </c>
      <c r="E78" s="2">
        <v>0.248</v>
      </c>
      <c r="F78" s="2">
        <v>0.30700000000000005</v>
      </c>
      <c r="G78" s="2">
        <v>0.28699999999999998</v>
      </c>
      <c r="H78" s="2">
        <v>0.313</v>
      </c>
      <c r="I78" s="2">
        <v>0.18900000000000003</v>
      </c>
      <c r="J78" s="2">
        <v>0.32799999999999996</v>
      </c>
      <c r="K78" s="2">
        <v>0.27500000000000002</v>
      </c>
      <c r="L78" s="2">
        <v>0.39899999999999997</v>
      </c>
      <c r="M78" s="2">
        <v>0.39100000000000001</v>
      </c>
      <c r="N78" s="2">
        <v>0.20100000000000001</v>
      </c>
      <c r="O78" s="2">
        <v>3.9E-2</v>
      </c>
      <c r="P78" s="2">
        <v>0.09</v>
      </c>
      <c r="Q78" s="2">
        <v>9.9000000000000005E-2</v>
      </c>
      <c r="R78" s="2">
        <v>0.36599999999999999</v>
      </c>
      <c r="S78" s="2">
        <v>0.158</v>
      </c>
      <c r="T78" s="2"/>
      <c r="U78" s="2">
        <v>7.9000000000000001E-2</v>
      </c>
      <c r="V78" s="2"/>
    </row>
    <row r="79" spans="1:28" x14ac:dyDescent="0.25">
      <c r="A79" s="2" t="s">
        <v>257</v>
      </c>
      <c r="B79" s="2">
        <v>15</v>
      </c>
      <c r="C79" s="2">
        <v>16</v>
      </c>
      <c r="D79" s="2">
        <v>8.9</v>
      </c>
      <c r="E79" s="2">
        <v>6.8</v>
      </c>
      <c r="F79" s="2">
        <v>10</v>
      </c>
      <c r="G79" s="2">
        <v>7.7</v>
      </c>
      <c r="H79" s="2">
        <v>10</v>
      </c>
      <c r="I79" s="2">
        <v>7.9</v>
      </c>
      <c r="J79" s="2">
        <v>13</v>
      </c>
      <c r="K79" s="2">
        <v>6.2</v>
      </c>
      <c r="L79" s="2">
        <v>8</v>
      </c>
      <c r="M79" s="2">
        <v>18</v>
      </c>
      <c r="N79" s="2">
        <v>2.4</v>
      </c>
      <c r="O79" s="2">
        <v>6.3</v>
      </c>
      <c r="P79" s="2">
        <v>1.7</v>
      </c>
      <c r="Q79" s="2">
        <v>2.1</v>
      </c>
      <c r="R79" s="2">
        <v>3.8</v>
      </c>
      <c r="S79" s="2">
        <v>5.3</v>
      </c>
      <c r="T79" s="2">
        <v>5</v>
      </c>
      <c r="U79" s="2">
        <v>5.8</v>
      </c>
      <c r="V79" s="2"/>
      <c r="X79" s="2"/>
      <c r="Y79" s="2"/>
    </row>
    <row r="80" spans="1:28" x14ac:dyDescent="0.25">
      <c r="A80" s="2" t="s">
        <v>258</v>
      </c>
      <c r="B80" s="2">
        <v>378</v>
      </c>
      <c r="C80" s="2">
        <v>575</v>
      </c>
      <c r="D80" s="2">
        <v>56</v>
      </c>
      <c r="E80" s="2">
        <v>447</v>
      </c>
      <c r="F80" s="2">
        <v>887</v>
      </c>
      <c r="G80" s="2">
        <v>458</v>
      </c>
      <c r="H80" s="2">
        <v>1411</v>
      </c>
      <c r="I80" s="2">
        <v>376</v>
      </c>
      <c r="J80" s="2">
        <v>634</v>
      </c>
      <c r="K80" s="2">
        <v>296</v>
      </c>
      <c r="L80" s="2">
        <v>557</v>
      </c>
      <c r="M80" s="2">
        <v>5716</v>
      </c>
      <c r="N80" s="2">
        <v>524</v>
      </c>
      <c r="O80" s="2">
        <v>8801</v>
      </c>
      <c r="P80" s="2">
        <v>2217</v>
      </c>
      <c r="Q80" s="2">
        <v>506</v>
      </c>
      <c r="R80" s="2">
        <v>528</v>
      </c>
      <c r="S80" s="2">
        <v>450</v>
      </c>
      <c r="T80" s="2">
        <v>342</v>
      </c>
      <c r="U80" s="2">
        <v>337</v>
      </c>
      <c r="V80" s="2"/>
      <c r="W80" s="1"/>
      <c r="X80" s="1"/>
      <c r="Y80" s="2"/>
      <c r="AB80" s="10"/>
    </row>
    <row r="81" spans="1:28" x14ac:dyDescent="0.25">
      <c r="A81" s="2" t="s">
        <v>259</v>
      </c>
      <c r="B81" s="26">
        <f t="shared" ref="B81:U81" si="7">B80/B84</f>
        <v>14.823529411764707</v>
      </c>
      <c r="C81" s="26">
        <f t="shared" si="7"/>
        <v>15.131578947368421</v>
      </c>
      <c r="D81" s="26">
        <f t="shared" si="7"/>
        <v>9.6551724137931032</v>
      </c>
      <c r="E81" s="26">
        <f t="shared" si="7"/>
        <v>6.8769230769230774</v>
      </c>
      <c r="F81" s="26">
        <f t="shared" si="7"/>
        <v>10.55952380952381</v>
      </c>
      <c r="G81" s="26">
        <f t="shared" si="7"/>
        <v>7.6333333333333337</v>
      </c>
      <c r="H81" s="26">
        <f t="shared" si="7"/>
        <v>11.110236220472441</v>
      </c>
      <c r="I81" s="26">
        <f t="shared" si="7"/>
        <v>9.8947368421052637</v>
      </c>
      <c r="J81" s="26">
        <f t="shared" si="7"/>
        <v>12.431372549019608</v>
      </c>
      <c r="K81" s="26">
        <f t="shared" si="7"/>
        <v>6.2978723404255321</v>
      </c>
      <c r="L81" s="26">
        <f t="shared" si="7"/>
        <v>8.1911764705882355</v>
      </c>
      <c r="M81" s="26">
        <f t="shared" si="7"/>
        <v>17.268882175226587</v>
      </c>
      <c r="N81" s="26">
        <f t="shared" si="7"/>
        <v>2.460093896713615</v>
      </c>
      <c r="O81" s="26">
        <f t="shared" si="7"/>
        <v>6.1160528144544823</v>
      </c>
      <c r="P81" s="26">
        <f t="shared" si="7"/>
        <v>1.6065217391304347</v>
      </c>
      <c r="Q81" s="26">
        <f t="shared" si="7"/>
        <v>1.8467153284671534</v>
      </c>
      <c r="R81" s="26">
        <f t="shared" si="7"/>
        <v>4.0930232558139537</v>
      </c>
      <c r="S81" s="26">
        <f t="shared" si="7"/>
        <v>5.3571428571428568</v>
      </c>
      <c r="T81" s="26">
        <f t="shared" si="7"/>
        <v>7.7727272727272725</v>
      </c>
      <c r="U81" s="26">
        <f t="shared" si="7"/>
        <v>5.7118644067796609</v>
      </c>
      <c r="V81" s="26"/>
      <c r="W81" s="11"/>
      <c r="X81" s="11"/>
      <c r="Y81" s="11"/>
      <c r="Z81" s="11"/>
      <c r="AA81" s="11"/>
      <c r="AB81" s="11"/>
    </row>
    <row r="82" spans="1:28" x14ac:dyDescent="0.25">
      <c r="A82" s="2" t="s">
        <v>496</v>
      </c>
      <c r="B82" s="8">
        <v>402.25299999999999</v>
      </c>
      <c r="C82" s="8">
        <v>617.29999999999995</v>
      </c>
      <c r="D82" s="8">
        <v>33.573</v>
      </c>
      <c r="E82" s="8">
        <v>338.19299999999998</v>
      </c>
      <c r="F82" s="8">
        <v>796.529</v>
      </c>
      <c r="G82" s="8">
        <v>361.17599999999999</v>
      </c>
      <c r="H82" s="8">
        <v>1320.7760000000001</v>
      </c>
      <c r="I82" s="8">
        <v>319.02800000000002</v>
      </c>
      <c r="J82" s="8">
        <v>673</v>
      </c>
      <c r="K82" s="8">
        <v>282.36399999999998</v>
      </c>
      <c r="L82" s="8">
        <v>379.15</v>
      </c>
      <c r="M82" s="8">
        <v>5107.393</v>
      </c>
      <c r="N82" s="8">
        <v>493</v>
      </c>
      <c r="O82" s="8">
        <v>10877</v>
      </c>
      <c r="P82" s="8">
        <v>2454.7739999999999</v>
      </c>
      <c r="Q82" s="8">
        <v>511.327</v>
      </c>
      <c r="R82" s="8">
        <v>507</v>
      </c>
      <c r="S82" s="8">
        <v>430</v>
      </c>
      <c r="T82" s="8">
        <v>205.72300000000001</v>
      </c>
      <c r="U82" s="8">
        <v>433.17</v>
      </c>
      <c r="V82" s="8"/>
      <c r="W82" s="5"/>
      <c r="X82" s="5"/>
      <c r="Y82" s="5"/>
      <c r="Z82" s="5"/>
      <c r="AA82" s="5"/>
      <c r="AB82" s="5"/>
    </row>
    <row r="83" spans="1:28" x14ac:dyDescent="0.25">
      <c r="A83" s="2" t="s">
        <v>260</v>
      </c>
      <c r="B83" s="27">
        <v>19596935.200000003</v>
      </c>
      <c r="C83" s="27">
        <v>30346601.800000001</v>
      </c>
      <c r="D83" s="27">
        <v>4514349.4000000004</v>
      </c>
      <c r="E83" s="18">
        <v>50403455</v>
      </c>
      <c r="F83" s="27">
        <v>68527599.400000006</v>
      </c>
      <c r="G83" s="27">
        <v>49663148.200000003</v>
      </c>
      <c r="H83" s="27">
        <v>107761630.8</v>
      </c>
      <c r="I83" s="27">
        <v>31355629</v>
      </c>
      <c r="J83" s="27">
        <v>43190072.399999999</v>
      </c>
      <c r="K83" s="27">
        <v>38223111.600000001</v>
      </c>
      <c r="L83" s="27">
        <v>51629389.799999997</v>
      </c>
      <c r="M83" s="27">
        <v>245683439.40000001</v>
      </c>
      <c r="N83" s="27">
        <v>159837762.59999999</v>
      </c>
      <c r="O83" s="27">
        <v>1128677232</v>
      </c>
      <c r="P83" s="27">
        <v>859909198.39999998</v>
      </c>
      <c r="Q83" s="27">
        <v>172734542.40000001</v>
      </c>
      <c r="R83" s="27">
        <v>92799575.799999997</v>
      </c>
      <c r="S83" s="27">
        <v>59786297.800000004</v>
      </c>
      <c r="T83" s="27">
        <v>35367968.799999997</v>
      </c>
      <c r="U83" s="27">
        <v>35983394.399999999</v>
      </c>
      <c r="V83" s="13"/>
      <c r="W83" s="17"/>
      <c r="X83" s="17"/>
      <c r="Y83" s="17"/>
      <c r="Z83" s="17"/>
      <c r="AA83" s="17"/>
      <c r="AB83" s="17"/>
    </row>
    <row r="84" spans="1:28" x14ac:dyDescent="0.25">
      <c r="A84" s="2" t="s">
        <v>261</v>
      </c>
      <c r="B84" s="8">
        <v>25.5</v>
      </c>
      <c r="C84" s="8">
        <v>38</v>
      </c>
      <c r="D84" s="8">
        <v>5.8</v>
      </c>
      <c r="E84" s="13">
        <v>65</v>
      </c>
      <c r="F84" s="8">
        <v>84</v>
      </c>
      <c r="G84" s="8">
        <v>60</v>
      </c>
      <c r="H84" s="8">
        <v>127</v>
      </c>
      <c r="I84" s="8">
        <v>38</v>
      </c>
      <c r="J84" s="8">
        <v>51</v>
      </c>
      <c r="K84" s="8">
        <v>47</v>
      </c>
      <c r="L84" s="8">
        <v>68</v>
      </c>
      <c r="M84" s="8">
        <v>331</v>
      </c>
      <c r="N84" s="2">
        <v>213</v>
      </c>
      <c r="O84" s="2">
        <v>1439</v>
      </c>
      <c r="P84" s="8">
        <v>1380</v>
      </c>
      <c r="Q84" s="8">
        <v>274</v>
      </c>
      <c r="R84" s="8">
        <v>129</v>
      </c>
      <c r="S84" s="2">
        <v>84</v>
      </c>
      <c r="T84" s="8">
        <v>44</v>
      </c>
      <c r="U84" s="8">
        <v>59</v>
      </c>
      <c r="V84" s="2"/>
      <c r="Y84" s="5"/>
    </row>
    <row r="85" spans="1:28" x14ac:dyDescent="0.25">
      <c r="A85" s="23"/>
      <c r="B85" s="2"/>
      <c r="C85" s="2"/>
      <c r="D85" s="2"/>
      <c r="E85" s="2"/>
      <c r="F85" s="2"/>
      <c r="G85" s="2"/>
      <c r="H85" s="2"/>
      <c r="I85" s="2"/>
      <c r="J85" s="2"/>
      <c r="K85" s="2"/>
      <c r="L85" s="2"/>
      <c r="M85" s="2"/>
      <c r="N85" s="2"/>
      <c r="O85" s="2"/>
      <c r="P85" s="2"/>
      <c r="Q85" s="2"/>
      <c r="R85" s="2"/>
      <c r="S85" s="2"/>
      <c r="T85" s="2"/>
      <c r="U85" s="2"/>
    </row>
    <row r="88" spans="1:28" x14ac:dyDescent="0.25">
      <c r="V88" s="2"/>
    </row>
    <row r="127" s="24" customFormat="1" x14ac:dyDescent="0.25"/>
  </sheetData>
  <mergeCells count="10">
    <mergeCell ref="B53:M53"/>
    <mergeCell ref="B61:M61"/>
    <mergeCell ref="B69:M69"/>
    <mergeCell ref="B3:M3"/>
    <mergeCell ref="B12:M12"/>
    <mergeCell ref="B29:M29"/>
    <mergeCell ref="B21:M21"/>
    <mergeCell ref="B25:M25"/>
    <mergeCell ref="B17:M17"/>
    <mergeCell ref="B4:M4"/>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7"/>
  <sheetViews>
    <sheetView tabSelected="1" workbookViewId="0">
      <pane ySplit="1" topLeftCell="A26" activePane="bottomLeft" state="frozen"/>
      <selection pane="bottomLeft" activeCell="J42" sqref="J42"/>
    </sheetView>
  </sheetViews>
  <sheetFormatPr baseColWidth="10" defaultColWidth="8.85546875" defaultRowHeight="15" x14ac:dyDescent="0.25"/>
  <cols>
    <col min="1" max="1" width="27.85546875" customWidth="1"/>
  </cols>
  <sheetData>
    <row r="1" spans="1:21" s="1" customFormat="1" x14ac:dyDescent="0.25">
      <c r="A1" s="1" t="s">
        <v>0</v>
      </c>
      <c r="B1" s="1" t="s">
        <v>17</v>
      </c>
      <c r="C1" s="1" t="s">
        <v>12</v>
      </c>
      <c r="D1" s="1" t="s">
        <v>19</v>
      </c>
      <c r="E1" s="1" t="s">
        <v>20</v>
      </c>
      <c r="F1" s="1" t="s">
        <v>1</v>
      </c>
      <c r="G1" s="1" t="s">
        <v>2</v>
      </c>
      <c r="H1" s="1" t="s">
        <v>6</v>
      </c>
      <c r="I1" s="1" t="s">
        <v>3</v>
      </c>
      <c r="J1" s="1" t="s">
        <v>14</v>
      </c>
      <c r="K1" s="1" t="s">
        <v>4</v>
      </c>
      <c r="L1" s="1" t="s">
        <v>5</v>
      </c>
      <c r="M1" s="1" t="s">
        <v>18</v>
      </c>
      <c r="N1" s="1" t="s">
        <v>16</v>
      </c>
      <c r="O1" s="1" t="s">
        <v>7</v>
      </c>
      <c r="P1" s="1" t="s">
        <v>8</v>
      </c>
      <c r="Q1" s="1" t="s">
        <v>9</v>
      </c>
      <c r="R1" s="1" t="s">
        <v>11</v>
      </c>
      <c r="S1" s="1" t="s">
        <v>15</v>
      </c>
      <c r="T1" s="1" t="s">
        <v>13</v>
      </c>
      <c r="U1" s="1" t="s">
        <v>10</v>
      </c>
    </row>
    <row r="2" spans="1:21" s="1" customFormat="1" x14ac:dyDescent="0.25"/>
    <row r="3" spans="1:21" s="1" customFormat="1" x14ac:dyDescent="0.25">
      <c r="B3" s="49" t="s">
        <v>653</v>
      </c>
      <c r="C3" s="49"/>
      <c r="D3" s="49"/>
      <c r="E3" s="49"/>
      <c r="F3" s="49"/>
      <c r="G3" s="49"/>
      <c r="H3" s="49"/>
      <c r="I3" s="49"/>
      <c r="J3" s="49"/>
      <c r="K3" s="49"/>
      <c r="L3" s="49"/>
      <c r="M3" s="49"/>
      <c r="N3" s="49"/>
      <c r="O3" s="49"/>
      <c r="P3" s="49"/>
      <c r="Q3" s="49"/>
      <c r="R3" s="49"/>
      <c r="S3" s="49"/>
      <c r="T3" s="49"/>
      <c r="U3" s="49"/>
    </row>
    <row r="4" spans="1:21" x14ac:dyDescent="0.25">
      <c r="A4" s="1" t="s">
        <v>651</v>
      </c>
      <c r="B4" s="2" t="s">
        <v>68</v>
      </c>
      <c r="C4" s="2" t="s">
        <v>63</v>
      </c>
      <c r="D4" s="2" t="s">
        <v>70</v>
      </c>
      <c r="E4" s="2" t="s">
        <v>71</v>
      </c>
      <c r="F4" s="2" t="s">
        <v>53</v>
      </c>
      <c r="G4" s="2" t="s">
        <v>54</v>
      </c>
      <c r="H4" s="2" t="s">
        <v>57</v>
      </c>
      <c r="I4" s="2" t="s">
        <v>55</v>
      </c>
      <c r="J4" s="2" t="s">
        <v>65</v>
      </c>
      <c r="K4" s="2" t="s">
        <v>56</v>
      </c>
      <c r="L4" s="2" t="s">
        <v>54</v>
      </c>
      <c r="M4" s="2" t="s">
        <v>69</v>
      </c>
      <c r="N4" s="2" t="s">
        <v>67</v>
      </c>
      <c r="O4" s="2" t="s">
        <v>58</v>
      </c>
      <c r="P4" s="2" t="s">
        <v>59</v>
      </c>
      <c r="Q4" s="2" t="s">
        <v>60</v>
      </c>
      <c r="R4" s="2" t="s">
        <v>62</v>
      </c>
      <c r="S4" s="2" t="s">
        <v>66</v>
      </c>
      <c r="T4" s="2" t="s">
        <v>64</v>
      </c>
      <c r="U4" s="2" t="s">
        <v>61</v>
      </c>
    </row>
    <row r="5" spans="1:21" x14ac:dyDescent="0.25">
      <c r="A5" s="1" t="s">
        <v>652</v>
      </c>
      <c r="B5" s="2" t="s">
        <v>86</v>
      </c>
      <c r="C5" s="2" t="s">
        <v>82</v>
      </c>
      <c r="D5" s="2" t="s">
        <v>88</v>
      </c>
      <c r="E5" s="2" t="s">
        <v>84</v>
      </c>
      <c r="F5" s="2" t="s">
        <v>55</v>
      </c>
      <c r="G5" s="2" t="s">
        <v>72</v>
      </c>
      <c r="H5" s="2" t="s">
        <v>76</v>
      </c>
      <c r="I5" s="2" t="s">
        <v>73</v>
      </c>
      <c r="J5" s="2" t="s">
        <v>84</v>
      </c>
      <c r="K5" s="2" t="s">
        <v>74</v>
      </c>
      <c r="L5" s="2" t="s">
        <v>75</v>
      </c>
      <c r="M5" s="2" t="s">
        <v>87</v>
      </c>
      <c r="N5" s="2" t="s">
        <v>85</v>
      </c>
      <c r="O5" s="2" t="s">
        <v>77</v>
      </c>
      <c r="P5" s="2" t="s">
        <v>78</v>
      </c>
      <c r="Q5" s="2" t="s">
        <v>79</v>
      </c>
      <c r="R5" s="2" t="s">
        <v>81</v>
      </c>
      <c r="S5" s="2" t="s">
        <v>73</v>
      </c>
      <c r="T5" s="2" t="s">
        <v>83</v>
      </c>
      <c r="U5" s="2" t="s">
        <v>80</v>
      </c>
    </row>
    <row r="6" spans="1:21" x14ac:dyDescent="0.25">
      <c r="A6" s="1" t="s">
        <v>283</v>
      </c>
      <c r="B6" s="2" t="s">
        <v>694</v>
      </c>
      <c r="C6" s="2" t="s">
        <v>701</v>
      </c>
      <c r="D6" s="2" t="s">
        <v>702</v>
      </c>
      <c r="E6" s="2" t="s">
        <v>703</v>
      </c>
      <c r="F6" s="2" t="s">
        <v>704</v>
      </c>
      <c r="G6" s="2" t="s">
        <v>704</v>
      </c>
      <c r="H6" s="2" t="s">
        <v>695</v>
      </c>
      <c r="I6" s="2" t="s">
        <v>704</v>
      </c>
      <c r="J6" s="2" t="s">
        <v>696</v>
      </c>
      <c r="K6" s="2" t="s">
        <v>704</v>
      </c>
      <c r="L6" s="2" t="s">
        <v>705</v>
      </c>
      <c r="M6" s="2" t="s">
        <v>706</v>
      </c>
      <c r="N6" s="2" t="s">
        <v>696</v>
      </c>
      <c r="O6" s="2" t="s">
        <v>697</v>
      </c>
      <c r="P6" s="2" t="s">
        <v>698</v>
      </c>
      <c r="Q6" s="2" t="s">
        <v>284</v>
      </c>
      <c r="R6" s="2" t="s">
        <v>699</v>
      </c>
      <c r="S6" s="2" t="s">
        <v>285</v>
      </c>
      <c r="T6" s="2" t="s">
        <v>699</v>
      </c>
      <c r="U6" s="2" t="s">
        <v>700</v>
      </c>
    </row>
    <row r="7" spans="1:21" x14ac:dyDescent="0.25">
      <c r="A7" s="1" t="s">
        <v>286</v>
      </c>
      <c r="B7" s="2" t="s">
        <v>690</v>
      </c>
      <c r="C7" s="2" t="s">
        <v>691</v>
      </c>
      <c r="D7" s="2" t="s">
        <v>707</v>
      </c>
      <c r="E7" s="2" t="s">
        <v>708</v>
      </c>
      <c r="F7" s="2" t="s">
        <v>692</v>
      </c>
      <c r="G7" s="2" t="s">
        <v>691</v>
      </c>
      <c r="H7" s="2" t="s">
        <v>288</v>
      </c>
      <c r="I7" s="2" t="s">
        <v>287</v>
      </c>
      <c r="J7" s="2" t="s">
        <v>291</v>
      </c>
      <c r="K7" s="2" t="s">
        <v>690</v>
      </c>
      <c r="L7" s="2" t="s">
        <v>692</v>
      </c>
      <c r="M7" s="2" t="s">
        <v>709</v>
      </c>
      <c r="N7" s="2" t="s">
        <v>290</v>
      </c>
      <c r="O7" s="2" t="s">
        <v>710</v>
      </c>
      <c r="P7" s="2" t="s">
        <v>711</v>
      </c>
      <c r="Q7" s="2" t="s">
        <v>289</v>
      </c>
      <c r="R7" s="2" t="s">
        <v>290</v>
      </c>
      <c r="S7" s="2" t="s">
        <v>290</v>
      </c>
      <c r="T7" s="2" t="s">
        <v>692</v>
      </c>
      <c r="U7" s="2" t="s">
        <v>693</v>
      </c>
    </row>
    <row r="8" spans="1:21" ht="18" customHeight="1" x14ac:dyDescent="0.25">
      <c r="A8" s="1" t="s">
        <v>660</v>
      </c>
      <c r="B8" s="46" t="s">
        <v>664</v>
      </c>
      <c r="C8" t="s">
        <v>665</v>
      </c>
      <c r="D8" s="2" t="s">
        <v>667</v>
      </c>
      <c r="E8" t="s">
        <v>668</v>
      </c>
      <c r="F8" t="s">
        <v>669</v>
      </c>
      <c r="G8" t="s">
        <v>670</v>
      </c>
      <c r="H8" s="2" t="s">
        <v>671</v>
      </c>
      <c r="I8" t="s">
        <v>673</v>
      </c>
      <c r="J8" s="2"/>
      <c r="K8" t="s">
        <v>675</v>
      </c>
      <c r="L8" t="s">
        <v>677</v>
      </c>
      <c r="M8" t="s">
        <v>678</v>
      </c>
      <c r="N8" t="s">
        <v>679</v>
      </c>
      <c r="O8" t="s">
        <v>680</v>
      </c>
      <c r="P8" t="s">
        <v>681</v>
      </c>
      <c r="Q8" t="s">
        <v>682</v>
      </c>
      <c r="R8" t="s">
        <v>672</v>
      </c>
      <c r="S8" t="s">
        <v>676</v>
      </c>
      <c r="T8" t="s">
        <v>684</v>
      </c>
      <c r="U8" t="s">
        <v>683</v>
      </c>
    </row>
    <row r="9" spans="1:21" x14ac:dyDescent="0.25">
      <c r="A9" s="29" t="s">
        <v>659</v>
      </c>
      <c r="B9" t="s">
        <v>712</v>
      </c>
      <c r="C9" t="s">
        <v>713</v>
      </c>
      <c r="D9" t="s">
        <v>714</v>
      </c>
      <c r="E9" t="s">
        <v>715</v>
      </c>
      <c r="F9" t="s">
        <v>716</v>
      </c>
      <c r="G9" t="s">
        <v>717</v>
      </c>
      <c r="H9" t="s">
        <v>718</v>
      </c>
      <c r="I9" t="s">
        <v>719</v>
      </c>
      <c r="J9" t="s">
        <v>674</v>
      </c>
      <c r="K9" t="s">
        <v>720</v>
      </c>
      <c r="L9" t="s">
        <v>721</v>
      </c>
      <c r="M9" t="s">
        <v>722</v>
      </c>
      <c r="N9" t="s">
        <v>723</v>
      </c>
      <c r="O9" t="s">
        <v>724</v>
      </c>
      <c r="P9" t="s">
        <v>725</v>
      </c>
      <c r="Q9" t="s">
        <v>726</v>
      </c>
      <c r="R9" t="s">
        <v>727</v>
      </c>
      <c r="S9" t="s">
        <v>728</v>
      </c>
      <c r="T9" s="2" t="s">
        <v>729</v>
      </c>
      <c r="U9" t="s">
        <v>730</v>
      </c>
    </row>
    <row r="10" spans="1:21" x14ac:dyDescent="0.25">
      <c r="A10" s="29" t="s">
        <v>661</v>
      </c>
      <c r="B10" t="s">
        <v>731</v>
      </c>
      <c r="C10" s="2" t="s">
        <v>666</v>
      </c>
      <c r="D10" s="2" t="s">
        <v>666</v>
      </c>
      <c r="E10" t="s">
        <v>736</v>
      </c>
      <c r="F10" t="s">
        <v>734</v>
      </c>
      <c r="G10" t="s">
        <v>737</v>
      </c>
      <c r="H10" t="s">
        <v>738</v>
      </c>
      <c r="I10" s="2" t="s">
        <v>666</v>
      </c>
      <c r="J10" t="s">
        <v>739</v>
      </c>
      <c r="K10" s="2" t="s">
        <v>666</v>
      </c>
      <c r="L10" t="s">
        <v>741</v>
      </c>
      <c r="M10" s="2" t="s">
        <v>666</v>
      </c>
      <c r="N10" s="2" t="s">
        <v>666</v>
      </c>
      <c r="O10" s="2" t="s">
        <v>666</v>
      </c>
      <c r="P10" s="2" t="s">
        <v>666</v>
      </c>
      <c r="Q10" s="2" t="s">
        <v>666</v>
      </c>
      <c r="R10" t="s">
        <v>743</v>
      </c>
      <c r="S10" t="s">
        <v>744</v>
      </c>
      <c r="T10" t="s">
        <v>745</v>
      </c>
      <c r="U10" s="2" t="s">
        <v>666</v>
      </c>
    </row>
    <row r="11" spans="1:21" x14ac:dyDescent="0.25">
      <c r="A11" s="29" t="s">
        <v>662</v>
      </c>
      <c r="B11" t="s">
        <v>732</v>
      </c>
      <c r="C11" s="2" t="s">
        <v>666</v>
      </c>
      <c r="D11" s="2" t="s">
        <v>666</v>
      </c>
      <c r="E11" s="2" t="s">
        <v>666</v>
      </c>
      <c r="F11" t="s">
        <v>735</v>
      </c>
      <c r="G11" s="2" t="s">
        <v>666</v>
      </c>
      <c r="H11" s="2" t="s">
        <v>666</v>
      </c>
      <c r="I11" s="2" t="s">
        <v>666</v>
      </c>
      <c r="J11" t="s">
        <v>740</v>
      </c>
      <c r="K11" s="2" t="s">
        <v>666</v>
      </c>
      <c r="L11" t="s">
        <v>742</v>
      </c>
      <c r="M11" s="2" t="s">
        <v>666</v>
      </c>
      <c r="N11" s="2" t="s">
        <v>666</v>
      </c>
      <c r="O11" s="2" t="s">
        <v>666</v>
      </c>
      <c r="P11" s="2" t="s">
        <v>666</v>
      </c>
      <c r="Q11" s="2" t="s">
        <v>666</v>
      </c>
      <c r="R11" t="s">
        <v>746</v>
      </c>
      <c r="S11" s="2" t="s">
        <v>666</v>
      </c>
      <c r="T11" s="2" t="s">
        <v>666</v>
      </c>
      <c r="U11" s="2" t="s">
        <v>666</v>
      </c>
    </row>
    <row r="12" spans="1:21" x14ac:dyDescent="0.25">
      <c r="A12" s="29" t="s">
        <v>663</v>
      </c>
      <c r="B12" s="47" t="s">
        <v>733</v>
      </c>
      <c r="C12" s="2" t="s">
        <v>666</v>
      </c>
      <c r="D12" s="2" t="s">
        <v>666</v>
      </c>
      <c r="E12" s="2" t="s">
        <v>666</v>
      </c>
      <c r="F12" s="2" t="s">
        <v>666</v>
      </c>
      <c r="G12" s="2" t="s">
        <v>666</v>
      </c>
      <c r="H12" s="2" t="s">
        <v>666</v>
      </c>
      <c r="I12" s="2" t="s">
        <v>666</v>
      </c>
      <c r="J12" s="2" t="s">
        <v>666</v>
      </c>
      <c r="K12" s="2" t="s">
        <v>666</v>
      </c>
      <c r="L12" s="2" t="s">
        <v>666</v>
      </c>
      <c r="M12" s="2" t="s">
        <v>666</v>
      </c>
      <c r="N12" s="2" t="s">
        <v>666</v>
      </c>
      <c r="O12" s="2" t="s">
        <v>666</v>
      </c>
      <c r="P12" s="2" t="s">
        <v>666</v>
      </c>
      <c r="Q12" s="2" t="s">
        <v>666</v>
      </c>
      <c r="R12" s="2" t="s">
        <v>666</v>
      </c>
      <c r="S12" s="2" t="s">
        <v>666</v>
      </c>
      <c r="T12" s="2" t="s">
        <v>666</v>
      </c>
      <c r="U12" s="2" t="s">
        <v>666</v>
      </c>
    </row>
    <row r="13" spans="1:21" x14ac:dyDescent="0.25">
      <c r="A13" s="29" t="s">
        <v>293</v>
      </c>
      <c r="B13" s="2" t="s">
        <v>650</v>
      </c>
      <c r="C13" s="2"/>
      <c r="D13" s="2" t="s">
        <v>294</v>
      </c>
      <c r="E13" s="2" t="s">
        <v>294</v>
      </c>
      <c r="F13" s="2" t="s">
        <v>294</v>
      </c>
      <c r="G13" s="2" t="s">
        <v>294</v>
      </c>
      <c r="H13" s="2" t="s">
        <v>295</v>
      </c>
      <c r="I13" s="2" t="s">
        <v>294</v>
      </c>
      <c r="J13" s="2"/>
      <c r="K13" s="2" t="s">
        <v>294</v>
      </c>
      <c r="L13" s="2" t="s">
        <v>294</v>
      </c>
      <c r="M13" s="2" t="s">
        <v>299</v>
      </c>
      <c r="N13" s="2"/>
      <c r="O13" s="2" t="s">
        <v>296</v>
      </c>
      <c r="P13" s="2" t="s">
        <v>297</v>
      </c>
      <c r="Q13" s="2" t="s">
        <v>298</v>
      </c>
      <c r="R13" s="2"/>
      <c r="S13" s="2"/>
      <c r="T13" s="2"/>
      <c r="U13" s="2"/>
    </row>
    <row r="14" spans="1:21" x14ac:dyDescent="0.25">
      <c r="A14" s="29" t="s">
        <v>300</v>
      </c>
      <c r="B14" s="2" t="s">
        <v>648</v>
      </c>
      <c r="C14" s="2"/>
      <c r="D14" s="2" t="s">
        <v>302</v>
      </c>
      <c r="E14" s="2" t="s">
        <v>303</v>
      </c>
      <c r="F14" s="2"/>
      <c r="G14" s="2"/>
      <c r="H14" s="2"/>
      <c r="I14" s="2"/>
      <c r="J14" s="2"/>
      <c r="K14" s="2"/>
      <c r="L14" s="2"/>
      <c r="M14" s="2" t="s">
        <v>301</v>
      </c>
      <c r="N14" s="2"/>
      <c r="O14" s="2"/>
      <c r="P14" s="2"/>
      <c r="Q14" s="2"/>
      <c r="R14" s="2"/>
      <c r="S14" s="2"/>
      <c r="T14" s="2"/>
      <c r="U14" s="2"/>
    </row>
    <row r="15" spans="1:21" x14ac:dyDescent="0.25">
      <c r="A15" s="29" t="s">
        <v>304</v>
      </c>
      <c r="B15" s="2" t="s">
        <v>649</v>
      </c>
      <c r="C15" s="2"/>
      <c r="D15" s="2" t="s">
        <v>307</v>
      </c>
      <c r="E15" s="2" t="s">
        <v>303</v>
      </c>
      <c r="F15" s="2"/>
      <c r="G15" s="2"/>
      <c r="H15" s="2"/>
      <c r="I15" s="2"/>
      <c r="J15" s="2"/>
      <c r="K15" s="2"/>
      <c r="L15" s="2"/>
      <c r="M15" s="2" t="s">
        <v>306</v>
      </c>
      <c r="N15" s="2"/>
      <c r="O15" s="2"/>
      <c r="P15" s="2" t="s">
        <v>305</v>
      </c>
      <c r="Q15" s="2"/>
      <c r="R15" s="2"/>
      <c r="S15" s="2"/>
      <c r="T15" s="2"/>
      <c r="U15" s="2"/>
    </row>
    <row r="16" spans="1:21" x14ac:dyDescent="0.25">
      <c r="A16" s="29" t="s">
        <v>310</v>
      </c>
      <c r="B16" s="2" t="s">
        <v>326</v>
      </c>
      <c r="C16" s="2" t="s">
        <v>321</v>
      </c>
      <c r="D16" s="2" t="s">
        <v>328</v>
      </c>
      <c r="E16" s="2" t="s">
        <v>329</v>
      </c>
      <c r="F16" s="2" t="s">
        <v>504</v>
      </c>
      <c r="G16" s="2" t="s">
        <v>311</v>
      </c>
      <c r="H16" s="2" t="s">
        <v>315</v>
      </c>
      <c r="I16" s="2" t="s">
        <v>312</v>
      </c>
      <c r="J16" s="2" t="s">
        <v>323</v>
      </c>
      <c r="K16" s="2" t="s">
        <v>313</v>
      </c>
      <c r="L16" s="2" t="s">
        <v>314</v>
      </c>
      <c r="M16" s="2" t="s">
        <v>327</v>
      </c>
      <c r="N16" s="2" t="s">
        <v>325</v>
      </c>
      <c r="O16" s="2" t="s">
        <v>316</v>
      </c>
      <c r="P16" s="2" t="s">
        <v>317</v>
      </c>
      <c r="Q16" s="2" t="s">
        <v>318</v>
      </c>
      <c r="R16" s="2" t="s">
        <v>320</v>
      </c>
      <c r="S16" s="2" t="s">
        <v>324</v>
      </c>
      <c r="T16" s="2" t="s">
        <v>322</v>
      </c>
      <c r="U16" s="2" t="s">
        <v>319</v>
      </c>
    </row>
    <row r="17" spans="1:21" x14ac:dyDescent="0.25">
      <c r="A17" s="3" t="s">
        <v>330</v>
      </c>
      <c r="B17" s="2" t="s">
        <v>345</v>
      </c>
      <c r="C17" s="2" t="s">
        <v>340</v>
      </c>
      <c r="D17" s="2" t="s">
        <v>347</v>
      </c>
      <c r="E17" s="2" t="s">
        <v>348</v>
      </c>
      <c r="F17" s="2" t="s">
        <v>505</v>
      </c>
      <c r="G17" s="2" t="s">
        <v>331</v>
      </c>
      <c r="H17" s="2" t="s">
        <v>334</v>
      </c>
      <c r="I17" s="2" t="s">
        <v>332</v>
      </c>
      <c r="J17" s="2" t="s">
        <v>342</v>
      </c>
      <c r="K17" s="2" t="s">
        <v>503</v>
      </c>
      <c r="L17" s="2" t="s">
        <v>333</v>
      </c>
      <c r="M17" s="2" t="s">
        <v>346</v>
      </c>
      <c r="N17" s="2" t="s">
        <v>344</v>
      </c>
      <c r="O17" s="2" t="s">
        <v>335</v>
      </c>
      <c r="P17" s="2" t="s">
        <v>336</v>
      </c>
      <c r="Q17" s="2" t="s">
        <v>337</v>
      </c>
      <c r="R17" s="2" t="s">
        <v>339</v>
      </c>
      <c r="S17" s="2" t="s">
        <v>343</v>
      </c>
      <c r="T17" s="2" t="s">
        <v>341</v>
      </c>
      <c r="U17" s="2" t="s">
        <v>338</v>
      </c>
    </row>
    <row r="18" spans="1:21" x14ac:dyDescent="0.25">
      <c r="A18" s="3" t="s">
        <v>349</v>
      </c>
      <c r="B18" s="2" t="s">
        <v>364</v>
      </c>
      <c r="C18" s="2" t="s">
        <v>360</v>
      </c>
      <c r="D18" s="2" t="s">
        <v>366</v>
      </c>
      <c r="E18" s="2" t="s">
        <v>367</v>
      </c>
      <c r="F18" s="2" t="s">
        <v>506</v>
      </c>
      <c r="G18" s="2" t="s">
        <v>350</v>
      </c>
      <c r="H18" s="2" t="s">
        <v>354</v>
      </c>
      <c r="I18" s="2" t="s">
        <v>351</v>
      </c>
      <c r="J18" s="2" t="s">
        <v>362</v>
      </c>
      <c r="K18" s="2" t="s">
        <v>352</v>
      </c>
      <c r="L18" s="2" t="s">
        <v>353</v>
      </c>
      <c r="M18" s="2" t="s">
        <v>365</v>
      </c>
      <c r="N18" s="2" t="s">
        <v>363</v>
      </c>
      <c r="O18" s="2" t="s">
        <v>355</v>
      </c>
      <c r="P18" s="2" t="s">
        <v>356</v>
      </c>
      <c r="Q18" s="2" t="s">
        <v>357</v>
      </c>
      <c r="R18" s="2" t="s">
        <v>359</v>
      </c>
      <c r="S18" s="2" t="s">
        <v>343</v>
      </c>
      <c r="T18" s="2" t="s">
        <v>361</v>
      </c>
      <c r="U18" s="2" t="s">
        <v>358</v>
      </c>
    </row>
    <row r="19" spans="1:21" x14ac:dyDescent="0.25">
      <c r="A19" s="3" t="s">
        <v>368</v>
      </c>
      <c r="B19" s="2" t="s">
        <v>384</v>
      </c>
      <c r="C19" s="2" t="s">
        <v>379</v>
      </c>
      <c r="D19" s="2" t="s">
        <v>386</v>
      </c>
      <c r="E19" s="2" t="s">
        <v>387</v>
      </c>
      <c r="F19" s="2" t="s">
        <v>507</v>
      </c>
      <c r="G19" s="2" t="s">
        <v>369</v>
      </c>
      <c r="H19" s="2" t="s">
        <v>373</v>
      </c>
      <c r="I19" s="2" t="s">
        <v>370</v>
      </c>
      <c r="J19" s="2" t="s">
        <v>381</v>
      </c>
      <c r="K19" s="2" t="s">
        <v>371</v>
      </c>
      <c r="L19" s="2" t="s">
        <v>372</v>
      </c>
      <c r="M19" s="16" t="s">
        <v>385</v>
      </c>
      <c r="N19" s="2" t="s">
        <v>383</v>
      </c>
      <c r="O19" s="2" t="s">
        <v>374</v>
      </c>
      <c r="P19" s="2" t="s">
        <v>375</v>
      </c>
      <c r="Q19" s="2" t="s">
        <v>376</v>
      </c>
      <c r="R19" s="2" t="s">
        <v>378</v>
      </c>
      <c r="S19" s="2" t="s">
        <v>382</v>
      </c>
      <c r="T19" s="2" t="s">
        <v>380</v>
      </c>
      <c r="U19" s="2" t="s">
        <v>377</v>
      </c>
    </row>
    <row r="20" spans="1:21" x14ac:dyDescent="0.25">
      <c r="A20" s="3" t="s">
        <v>388</v>
      </c>
      <c r="B20" s="2" t="s">
        <v>403</v>
      </c>
      <c r="C20" s="2" t="s">
        <v>399</v>
      </c>
      <c r="D20" s="2"/>
      <c r="E20" s="2" t="s">
        <v>404</v>
      </c>
      <c r="F20" s="2" t="s">
        <v>508</v>
      </c>
      <c r="G20" s="2" t="s">
        <v>389</v>
      </c>
      <c r="H20" s="2" t="s">
        <v>393</v>
      </c>
      <c r="I20" s="2" t="s">
        <v>390</v>
      </c>
      <c r="J20" s="2"/>
      <c r="K20" s="2" t="s">
        <v>391</v>
      </c>
      <c r="L20" s="2" t="s">
        <v>392</v>
      </c>
      <c r="M20" s="2"/>
      <c r="N20" s="2" t="s">
        <v>402</v>
      </c>
      <c r="O20" s="2" t="s">
        <v>394</v>
      </c>
      <c r="P20" s="2" t="s">
        <v>395</v>
      </c>
      <c r="Q20" s="2" t="s">
        <v>396</v>
      </c>
      <c r="R20" s="2" t="s">
        <v>398</v>
      </c>
      <c r="S20" s="2" t="s">
        <v>401</v>
      </c>
      <c r="T20" s="2" t="s">
        <v>400</v>
      </c>
      <c r="U20" s="2" t="s">
        <v>397</v>
      </c>
    </row>
    <row r="21" spans="1:21" x14ac:dyDescent="0.25">
      <c r="A21" s="3" t="s">
        <v>405</v>
      </c>
      <c r="B21" s="2" t="s">
        <v>416</v>
      </c>
      <c r="C21" s="2" t="s">
        <v>414</v>
      </c>
      <c r="D21" s="2"/>
      <c r="E21" s="2" t="s">
        <v>417</v>
      </c>
      <c r="F21" s="2" t="s">
        <v>509</v>
      </c>
      <c r="G21" s="2" t="s">
        <v>406</v>
      </c>
      <c r="H21" s="2"/>
      <c r="I21" s="2" t="s">
        <v>407</v>
      </c>
      <c r="J21" s="2"/>
      <c r="K21" s="2" t="s">
        <v>408</v>
      </c>
      <c r="L21" s="2" t="s">
        <v>409</v>
      </c>
      <c r="M21" s="2"/>
      <c r="N21" s="2"/>
      <c r="O21" s="2" t="s">
        <v>410</v>
      </c>
      <c r="P21" s="2" t="s">
        <v>411</v>
      </c>
      <c r="Q21" s="2" t="s">
        <v>412</v>
      </c>
      <c r="R21" s="2" t="s">
        <v>413</v>
      </c>
      <c r="S21" s="2"/>
      <c r="T21" s="2" t="s">
        <v>415</v>
      </c>
      <c r="U21" s="2"/>
    </row>
    <row r="22" spans="1:21" x14ac:dyDescent="0.25">
      <c r="A22" s="3" t="s">
        <v>418</v>
      </c>
      <c r="B22" s="2" t="s">
        <v>425</v>
      </c>
      <c r="C22" s="2" t="s">
        <v>424</v>
      </c>
      <c r="D22" s="2"/>
      <c r="E22" s="2"/>
      <c r="F22" s="2" t="s">
        <v>510</v>
      </c>
      <c r="G22" s="2" t="s">
        <v>419</v>
      </c>
      <c r="H22" s="2"/>
      <c r="I22" s="2"/>
      <c r="J22" s="2"/>
      <c r="K22" s="2" t="s">
        <v>420</v>
      </c>
      <c r="L22" s="2"/>
      <c r="M22" s="2"/>
      <c r="N22" s="2"/>
      <c r="O22" s="2" t="s">
        <v>421</v>
      </c>
      <c r="P22" s="2" t="s">
        <v>422</v>
      </c>
      <c r="Q22" s="2" t="s">
        <v>423</v>
      </c>
      <c r="R22" s="2"/>
      <c r="S22" s="2"/>
      <c r="T22" s="2"/>
      <c r="U22" s="2"/>
    </row>
    <row r="23" spans="1:21" x14ac:dyDescent="0.25">
      <c r="A23" s="3" t="s">
        <v>426</v>
      </c>
      <c r="B23" s="2" t="s">
        <v>430</v>
      </c>
      <c r="C23" s="2"/>
      <c r="D23" s="2"/>
      <c r="E23" s="2"/>
      <c r="F23" s="2" t="s">
        <v>510</v>
      </c>
      <c r="G23" s="2"/>
      <c r="H23" s="2"/>
      <c r="I23" s="2"/>
      <c r="J23" s="2"/>
      <c r="K23" s="2" t="s">
        <v>427</v>
      </c>
      <c r="L23" s="2"/>
      <c r="M23" s="2"/>
      <c r="N23" s="2"/>
      <c r="O23" s="2" t="s">
        <v>428</v>
      </c>
      <c r="P23" s="2" t="s">
        <v>429</v>
      </c>
      <c r="Q23" s="2"/>
      <c r="R23" s="2"/>
      <c r="S23" s="2"/>
      <c r="T23" s="2"/>
      <c r="U23" s="2"/>
    </row>
    <row r="24" spans="1:21" x14ac:dyDescent="0.25">
      <c r="A24" s="3" t="s">
        <v>431</v>
      </c>
      <c r="B24" s="2"/>
      <c r="C24" s="2"/>
      <c r="D24" s="2"/>
      <c r="E24" s="2"/>
      <c r="F24" s="2" t="s">
        <v>511</v>
      </c>
      <c r="G24" s="2"/>
      <c r="H24" s="2"/>
      <c r="I24" s="2"/>
      <c r="J24" s="2"/>
      <c r="K24" s="2" t="s">
        <v>432</v>
      </c>
      <c r="L24" s="2"/>
      <c r="M24" s="2"/>
      <c r="N24" s="2"/>
      <c r="O24" s="2"/>
      <c r="P24" s="2" t="s">
        <v>433</v>
      </c>
      <c r="Q24" s="2"/>
      <c r="R24" s="2"/>
      <c r="S24" s="2"/>
      <c r="T24" s="2"/>
      <c r="U24" s="2"/>
    </row>
    <row r="25" spans="1:21" x14ac:dyDescent="0.25">
      <c r="A25" s="3" t="s">
        <v>434</v>
      </c>
      <c r="B25" s="2"/>
      <c r="C25" s="2"/>
      <c r="D25" s="2"/>
      <c r="E25" s="2"/>
      <c r="F25" s="2"/>
      <c r="G25" s="2"/>
      <c r="H25" s="2"/>
      <c r="I25" s="2"/>
      <c r="J25" s="2"/>
      <c r="K25" s="2" t="s">
        <v>435</v>
      </c>
      <c r="L25" s="2"/>
      <c r="M25" s="2"/>
      <c r="N25" s="2"/>
      <c r="O25" s="2"/>
      <c r="P25" s="2" t="s">
        <v>374</v>
      </c>
      <c r="Q25" s="2" t="s">
        <v>374</v>
      </c>
      <c r="R25" s="2"/>
      <c r="S25" s="2"/>
      <c r="T25" s="2"/>
      <c r="U25" s="2"/>
    </row>
    <row r="26" spans="1:21" x14ac:dyDescent="0.25">
      <c r="A26" s="1"/>
    </row>
    <row r="27" spans="1:21" x14ac:dyDescent="0.25">
      <c r="A27" s="3"/>
      <c r="B27" s="49" t="s">
        <v>658</v>
      </c>
      <c r="C27" s="49"/>
      <c r="D27" s="49"/>
      <c r="E27" s="49"/>
      <c r="F27" s="49"/>
      <c r="G27" s="49"/>
      <c r="H27" s="49"/>
      <c r="I27" s="49"/>
      <c r="J27" s="49"/>
      <c r="K27" s="49"/>
      <c r="L27" s="49"/>
      <c r="M27" s="49"/>
      <c r="N27" s="49"/>
      <c r="O27" s="49"/>
      <c r="P27" s="49"/>
    </row>
    <row r="28" spans="1:21" x14ac:dyDescent="0.25">
      <c r="A28" s="29" t="s">
        <v>657</v>
      </c>
      <c r="B28" s="6" t="s">
        <v>292</v>
      </c>
      <c r="C28" s="2"/>
      <c r="D28" s="2"/>
      <c r="E28" s="2"/>
      <c r="F28" s="2"/>
      <c r="G28" s="2"/>
      <c r="H28" s="2"/>
      <c r="I28" s="2"/>
      <c r="J28" s="2"/>
      <c r="K28" s="2"/>
      <c r="L28" s="2"/>
      <c r="M28" s="2"/>
      <c r="N28" s="2"/>
      <c r="O28" s="2"/>
      <c r="P28" s="2"/>
      <c r="Q28" s="2"/>
      <c r="R28" s="2"/>
      <c r="S28" s="2"/>
      <c r="T28" s="2"/>
      <c r="U28" s="2"/>
    </row>
    <row r="29" spans="1:21" x14ac:dyDescent="0.25">
      <c r="A29" s="29" t="s">
        <v>655</v>
      </c>
      <c r="B29" s="16" t="s">
        <v>308</v>
      </c>
      <c r="C29" s="2"/>
      <c r="D29" s="2"/>
      <c r="E29" s="2"/>
      <c r="F29" s="2"/>
      <c r="G29" s="2"/>
      <c r="H29" s="2"/>
      <c r="I29" s="2"/>
      <c r="J29" s="2"/>
      <c r="K29" s="2"/>
      <c r="L29" s="2"/>
      <c r="M29" s="2"/>
      <c r="N29" s="2"/>
      <c r="O29" s="2"/>
      <c r="P29" s="2"/>
      <c r="Q29" s="2"/>
      <c r="R29" s="2"/>
      <c r="S29" s="2"/>
      <c r="T29" s="2"/>
      <c r="U29" s="2"/>
    </row>
    <row r="30" spans="1:21" x14ac:dyDescent="0.25">
      <c r="A30" s="29" t="s">
        <v>656</v>
      </c>
      <c r="B30" s="2" t="s">
        <v>309</v>
      </c>
      <c r="C30" s="2"/>
      <c r="D30" s="2"/>
      <c r="E30" s="2"/>
      <c r="F30" s="2"/>
      <c r="G30" s="2"/>
      <c r="H30" s="2"/>
      <c r="I30" s="2"/>
      <c r="J30" s="2"/>
      <c r="K30" s="2"/>
      <c r="L30" s="2"/>
      <c r="M30" s="2"/>
      <c r="N30" s="2"/>
      <c r="O30" s="2"/>
      <c r="P30" s="2"/>
      <c r="Q30" s="2"/>
      <c r="R30" s="2"/>
      <c r="S30" s="2"/>
      <c r="T30" s="2"/>
      <c r="U30" s="2"/>
    </row>
    <row r="31" spans="1:21" x14ac:dyDescent="0.25">
      <c r="A31" s="3"/>
      <c r="B31" s="2"/>
      <c r="C31" s="2"/>
      <c r="D31" s="2"/>
      <c r="E31" s="2"/>
      <c r="F31" s="2"/>
      <c r="G31" s="2"/>
      <c r="H31" s="2"/>
      <c r="I31" s="2"/>
      <c r="J31" s="2"/>
      <c r="K31" s="2"/>
      <c r="L31" s="2"/>
      <c r="M31" s="2"/>
      <c r="N31" s="2"/>
      <c r="O31" s="2"/>
      <c r="P31" s="2"/>
      <c r="Q31" s="2"/>
      <c r="R31" s="2"/>
      <c r="S31" s="2"/>
      <c r="T31" s="2"/>
      <c r="U31" s="2"/>
    </row>
    <row r="32" spans="1:21" x14ac:dyDescent="0.25">
      <c r="A32" s="3"/>
      <c r="B32" s="50" t="s">
        <v>654</v>
      </c>
      <c r="C32" s="50"/>
      <c r="D32" s="50"/>
      <c r="E32" s="50"/>
      <c r="F32" s="50"/>
      <c r="G32" s="50"/>
      <c r="H32" s="50"/>
      <c r="I32" s="50"/>
      <c r="J32" s="50"/>
      <c r="K32" s="50"/>
      <c r="L32" s="50"/>
      <c r="M32" s="50"/>
      <c r="N32" s="50"/>
      <c r="O32" s="50"/>
      <c r="P32" s="50"/>
      <c r="Q32" s="50"/>
      <c r="R32" s="50"/>
      <c r="S32" s="50"/>
      <c r="T32" s="50"/>
      <c r="U32" s="50"/>
    </row>
    <row r="33" spans="1:21" x14ac:dyDescent="0.25">
      <c r="A33" s="3" t="s">
        <v>436</v>
      </c>
      <c r="B33" s="47" t="s">
        <v>752</v>
      </c>
      <c r="C33" s="47" t="s">
        <v>752</v>
      </c>
      <c r="D33" s="2" t="s">
        <v>747</v>
      </c>
      <c r="E33" s="2" t="s">
        <v>748</v>
      </c>
      <c r="F33" s="47" t="s">
        <v>752</v>
      </c>
      <c r="G33" s="47" t="s">
        <v>752</v>
      </c>
      <c r="H33" s="47" t="s">
        <v>752</v>
      </c>
      <c r="I33" s="47" t="s">
        <v>752</v>
      </c>
      <c r="J33" s="47" t="s">
        <v>752</v>
      </c>
      <c r="K33" s="47" t="s">
        <v>752</v>
      </c>
      <c r="L33" s="47" t="s">
        <v>752</v>
      </c>
      <c r="M33" s="2" t="s">
        <v>749</v>
      </c>
      <c r="N33" s="47" t="s">
        <v>752</v>
      </c>
      <c r="O33" s="47" t="s">
        <v>752</v>
      </c>
      <c r="P33" s="47" t="s">
        <v>752</v>
      </c>
      <c r="Q33" s="47" t="s">
        <v>752</v>
      </c>
      <c r="R33" s="47" t="s">
        <v>752</v>
      </c>
      <c r="S33" s="47" t="s">
        <v>752</v>
      </c>
      <c r="T33" s="47" t="s">
        <v>752</v>
      </c>
      <c r="U33" s="47" t="s">
        <v>752</v>
      </c>
    </row>
    <row r="34" spans="1:21" x14ac:dyDescent="0.25">
      <c r="A34" s="3" t="s">
        <v>437</v>
      </c>
      <c r="B34" s="47" t="s">
        <v>752</v>
      </c>
      <c r="C34" s="47" t="s">
        <v>752</v>
      </c>
      <c r="D34" s="47" t="s">
        <v>750</v>
      </c>
      <c r="E34" s="2" t="s">
        <v>751</v>
      </c>
      <c r="F34" s="47" t="s">
        <v>752</v>
      </c>
      <c r="G34" s="47" t="s">
        <v>752</v>
      </c>
      <c r="H34" s="2" t="s">
        <v>752</v>
      </c>
      <c r="I34" s="2" t="s">
        <v>752</v>
      </c>
      <c r="J34" s="2" t="s">
        <v>752</v>
      </c>
      <c r="K34" s="2" t="s">
        <v>752</v>
      </c>
      <c r="L34" s="2" t="s">
        <v>752</v>
      </c>
      <c r="M34" s="2" t="s">
        <v>754</v>
      </c>
      <c r="N34" s="2" t="s">
        <v>752</v>
      </c>
      <c r="O34" s="2" t="s">
        <v>752</v>
      </c>
      <c r="P34" s="2" t="s">
        <v>752</v>
      </c>
      <c r="Q34" s="2" t="s">
        <v>752</v>
      </c>
      <c r="R34" s="2" t="s">
        <v>752</v>
      </c>
      <c r="S34" s="2" t="s">
        <v>752</v>
      </c>
      <c r="T34" s="2" t="s">
        <v>752</v>
      </c>
      <c r="U34" s="2"/>
    </row>
    <row r="35" spans="1:21" x14ac:dyDescent="0.25">
      <c r="A35" s="3" t="s">
        <v>438</v>
      </c>
      <c r="B35" s="47" t="s">
        <v>753</v>
      </c>
      <c r="C35" s="47" t="s">
        <v>755</v>
      </c>
      <c r="D35" s="2" t="s">
        <v>756</v>
      </c>
      <c r="E35" s="2" t="s">
        <v>757</v>
      </c>
      <c r="F35" s="47" t="s">
        <v>758</v>
      </c>
      <c r="G35" s="47" t="s">
        <v>759</v>
      </c>
      <c r="H35" s="47" t="s">
        <v>760</v>
      </c>
      <c r="I35" s="47" t="s">
        <v>761</v>
      </c>
      <c r="J35" s="47" t="s">
        <v>762</v>
      </c>
      <c r="K35" s="47" t="s">
        <v>763</v>
      </c>
      <c r="L35" s="47" t="s">
        <v>721</v>
      </c>
      <c r="M35" s="2" t="s">
        <v>764</v>
      </c>
      <c r="N35" s="47" t="s">
        <v>765</v>
      </c>
      <c r="O35" s="47" t="s">
        <v>766</v>
      </c>
      <c r="P35" s="47" t="s">
        <v>767</v>
      </c>
      <c r="Q35" s="47" t="s">
        <v>768</v>
      </c>
      <c r="R35" s="47" t="s">
        <v>769</v>
      </c>
      <c r="S35" s="47" t="s">
        <v>770</v>
      </c>
      <c r="T35" s="47" t="s">
        <v>771</v>
      </c>
      <c r="U35" s="47" t="s">
        <v>772</v>
      </c>
    </row>
    <row r="36" spans="1:21" x14ac:dyDescent="0.25">
      <c r="A36" s="3" t="s">
        <v>439</v>
      </c>
      <c r="B36" s="47" t="s">
        <v>773</v>
      </c>
      <c r="C36" s="47" t="s">
        <v>773</v>
      </c>
      <c r="D36" s="47" t="s">
        <v>773</v>
      </c>
      <c r="E36" s="2" t="s">
        <v>774</v>
      </c>
      <c r="F36" s="47" t="s">
        <v>773</v>
      </c>
      <c r="G36" s="47" t="s">
        <v>773</v>
      </c>
      <c r="H36" s="47" t="s">
        <v>773</v>
      </c>
      <c r="I36" s="47" t="s">
        <v>773</v>
      </c>
      <c r="J36" s="47" t="s">
        <v>773</v>
      </c>
      <c r="K36" s="47" t="s">
        <v>773</v>
      </c>
      <c r="L36" s="47" t="s">
        <v>773</v>
      </c>
      <c r="M36" s="47" t="s">
        <v>773</v>
      </c>
      <c r="N36" s="47" t="s">
        <v>773</v>
      </c>
      <c r="O36" s="47" t="s">
        <v>773</v>
      </c>
      <c r="P36" s="47" t="s">
        <v>773</v>
      </c>
      <c r="Q36" s="47" t="s">
        <v>773</v>
      </c>
      <c r="R36" s="47" t="s">
        <v>773</v>
      </c>
      <c r="S36" s="47" t="s">
        <v>773</v>
      </c>
      <c r="T36" s="47" t="s">
        <v>773</v>
      </c>
      <c r="U36" s="47" t="s">
        <v>773</v>
      </c>
    </row>
    <row r="37" spans="1:21" x14ac:dyDescent="0.25">
      <c r="A37" s="3" t="s">
        <v>440</v>
      </c>
      <c r="B37" s="2" t="s">
        <v>666</v>
      </c>
      <c r="C37" s="2"/>
      <c r="D37" s="2"/>
      <c r="E37" s="2"/>
      <c r="F37" s="2"/>
      <c r="G37" s="2"/>
      <c r="H37" s="2"/>
      <c r="I37" s="2"/>
      <c r="J37" s="2"/>
      <c r="K37" s="2"/>
      <c r="L37" s="2"/>
      <c r="M37" s="2" t="s">
        <v>778</v>
      </c>
      <c r="N37" s="2"/>
      <c r="O37" s="2"/>
      <c r="P37" s="2"/>
      <c r="Q37" s="2"/>
      <c r="R37" s="2"/>
      <c r="S37" s="2"/>
      <c r="T37" s="2"/>
      <c r="U37" s="2"/>
    </row>
    <row r="38" spans="1:21" x14ac:dyDescent="0.25">
      <c r="A38" s="3" t="s">
        <v>441</v>
      </c>
      <c r="B38" s="2"/>
      <c r="C38" s="2"/>
      <c r="D38" s="52" t="s">
        <v>775</v>
      </c>
      <c r="E38" s="2" t="s">
        <v>776</v>
      </c>
      <c r="F38" s="2"/>
      <c r="G38" s="2"/>
      <c r="H38" s="2"/>
      <c r="I38" s="2"/>
      <c r="J38" s="2"/>
      <c r="K38" s="2"/>
      <c r="L38" s="2"/>
      <c r="M38" s="2" t="s">
        <v>777</v>
      </c>
      <c r="N38" s="2"/>
      <c r="O38" s="2"/>
      <c r="P38" s="2"/>
      <c r="Q38" s="2"/>
      <c r="R38" s="2"/>
      <c r="S38" s="2"/>
      <c r="T38" s="2"/>
      <c r="U38" s="2"/>
    </row>
    <row r="39" spans="1:21" x14ac:dyDescent="0.25">
      <c r="A39" s="3" t="s">
        <v>442</v>
      </c>
      <c r="B39" s="2"/>
      <c r="C39" s="2"/>
      <c r="D39" s="2"/>
      <c r="E39" s="2"/>
      <c r="F39" s="2"/>
      <c r="G39" s="2"/>
      <c r="H39" s="2"/>
      <c r="I39" s="2"/>
      <c r="J39" s="2"/>
      <c r="K39" s="2"/>
      <c r="L39" s="2"/>
      <c r="M39" s="2" t="s">
        <v>443</v>
      </c>
      <c r="N39" s="2"/>
      <c r="O39" s="2"/>
      <c r="P39" s="2"/>
      <c r="Q39" s="2"/>
      <c r="R39" s="2"/>
      <c r="S39" s="2"/>
      <c r="T39" s="2"/>
      <c r="U39" s="2"/>
    </row>
    <row r="40" spans="1:21" x14ac:dyDescent="0.25">
      <c r="A40" s="3" t="s">
        <v>689</v>
      </c>
      <c r="B40" s="47" t="s">
        <v>779</v>
      </c>
      <c r="C40" s="47" t="s">
        <v>779</v>
      </c>
      <c r="D40" s="47" t="s">
        <v>780</v>
      </c>
      <c r="E40" s="47" t="s">
        <v>779</v>
      </c>
      <c r="F40" s="47" t="s">
        <v>779</v>
      </c>
      <c r="G40" s="47" t="s">
        <v>781</v>
      </c>
      <c r="H40" s="47" t="s">
        <v>779</v>
      </c>
      <c r="I40" s="47" t="s">
        <v>779</v>
      </c>
      <c r="J40" s="47" t="s">
        <v>779</v>
      </c>
      <c r="K40" s="47" t="s">
        <v>779</v>
      </c>
      <c r="L40" s="47" t="s">
        <v>779</v>
      </c>
      <c r="M40" s="47" t="s">
        <v>782</v>
      </c>
      <c r="N40" s="47" t="s">
        <v>779</v>
      </c>
      <c r="O40" s="47" t="s">
        <v>779</v>
      </c>
      <c r="P40" s="47" t="s">
        <v>779</v>
      </c>
      <c r="Q40" s="47" t="s">
        <v>779</v>
      </c>
      <c r="R40" s="47" t="s">
        <v>779</v>
      </c>
      <c r="S40" s="47" t="s">
        <v>779</v>
      </c>
      <c r="T40" s="47" t="s">
        <v>783</v>
      </c>
      <c r="U40" s="47" t="s">
        <v>779</v>
      </c>
    </row>
    <row r="41" spans="1:21" x14ac:dyDescent="0.25">
      <c r="A41" s="3" t="s">
        <v>685</v>
      </c>
      <c r="B41" s="47" t="s">
        <v>784</v>
      </c>
      <c r="C41" s="47" t="s">
        <v>785</v>
      </c>
      <c r="D41" s="47" t="s">
        <v>786</v>
      </c>
      <c r="E41" s="47" t="s">
        <v>787</v>
      </c>
      <c r="F41" s="47" t="s">
        <v>788</v>
      </c>
      <c r="G41" s="47" t="s">
        <v>789</v>
      </c>
      <c r="H41" s="47" t="s">
        <v>790</v>
      </c>
      <c r="I41" s="47" t="s">
        <v>791</v>
      </c>
      <c r="J41" s="47" t="s">
        <v>792</v>
      </c>
      <c r="K41" s="47" t="s">
        <v>793</v>
      </c>
      <c r="L41" s="47" t="s">
        <v>794</v>
      </c>
      <c r="M41" s="47" t="s">
        <v>795</v>
      </c>
      <c r="N41" s="47" t="s">
        <v>796</v>
      </c>
      <c r="O41" s="24"/>
      <c r="P41" s="47" t="s">
        <v>797</v>
      </c>
      <c r="Q41" s="47" t="s">
        <v>798</v>
      </c>
      <c r="R41" s="47" t="s">
        <v>799</v>
      </c>
      <c r="S41" s="47" t="s">
        <v>800</v>
      </c>
      <c r="T41" s="47" t="s">
        <v>801</v>
      </c>
      <c r="U41" s="47" t="s">
        <v>802</v>
      </c>
    </row>
    <row r="42" spans="1:21" x14ac:dyDescent="0.25">
      <c r="A42" s="3" t="s">
        <v>687</v>
      </c>
      <c r="C42" s="47" t="s">
        <v>803</v>
      </c>
      <c r="J42" t="s">
        <v>686</v>
      </c>
    </row>
    <row r="43" spans="1:21" x14ac:dyDescent="0.25">
      <c r="A43" s="23"/>
    </row>
    <row r="44" spans="1:21" x14ac:dyDescent="0.25">
      <c r="A44" s="23"/>
    </row>
    <row r="45" spans="1:21" x14ac:dyDescent="0.25">
      <c r="A45" s="3"/>
    </row>
    <row r="46" spans="1:21" x14ac:dyDescent="0.25">
      <c r="A46" s="1"/>
    </row>
    <row r="47" spans="1:21" x14ac:dyDescent="0.25">
      <c r="A47" s="3"/>
    </row>
    <row r="48" spans="1:21" x14ac:dyDescent="0.25">
      <c r="A48" s="23"/>
    </row>
    <row r="49" spans="1:21" x14ac:dyDescent="0.25">
      <c r="A49" s="23"/>
    </row>
    <row r="50" spans="1:21" x14ac:dyDescent="0.25">
      <c r="A50" s="23"/>
      <c r="H50" s="1"/>
      <c r="O50" s="1"/>
      <c r="P50" s="1"/>
      <c r="Q50" s="1"/>
    </row>
    <row r="51" spans="1:21" x14ac:dyDescent="0.25">
      <c r="A51" s="23"/>
    </row>
    <row r="52" spans="1:21" x14ac:dyDescent="0.25">
      <c r="A52" s="23"/>
    </row>
    <row r="53" spans="1:21" x14ac:dyDescent="0.25">
      <c r="A53" s="23"/>
      <c r="P53" s="1"/>
    </row>
    <row r="54" spans="1:21" x14ac:dyDescent="0.25">
      <c r="A54" s="3"/>
    </row>
    <row r="55" spans="1:21" x14ac:dyDescent="0.25">
      <c r="A55" s="3"/>
    </row>
    <row r="56" spans="1:21" x14ac:dyDescent="0.25">
      <c r="A56" s="3"/>
      <c r="B56" s="21"/>
      <c r="C56" s="21"/>
      <c r="D56" s="21"/>
      <c r="E56" s="21"/>
      <c r="F56" s="21"/>
      <c r="G56" s="21"/>
      <c r="H56" s="21"/>
      <c r="I56" s="21"/>
      <c r="J56" s="21"/>
      <c r="K56" s="21"/>
      <c r="L56" s="21"/>
      <c r="M56" s="21"/>
      <c r="N56" s="21"/>
      <c r="O56" s="21"/>
      <c r="P56" s="21"/>
      <c r="Q56" s="21"/>
      <c r="R56" s="21"/>
      <c r="S56" s="21"/>
      <c r="U56" s="21"/>
    </row>
    <row r="57" spans="1:21" x14ac:dyDescent="0.25">
      <c r="A57" s="3"/>
    </row>
    <row r="58" spans="1:21" x14ac:dyDescent="0.25">
      <c r="A58" s="3"/>
    </row>
    <row r="59" spans="1:21" x14ac:dyDescent="0.25">
      <c r="A59" s="1"/>
      <c r="B59" s="2"/>
      <c r="C59" s="2"/>
      <c r="D59" s="2"/>
      <c r="E59" s="2"/>
      <c r="F59" s="2"/>
      <c r="G59" s="2"/>
      <c r="H59" s="2"/>
      <c r="I59" s="2"/>
      <c r="J59" s="2"/>
      <c r="K59" s="2"/>
      <c r="L59" s="2"/>
      <c r="M59" s="2"/>
      <c r="N59" s="2"/>
      <c r="O59" s="2"/>
      <c r="P59" s="2"/>
      <c r="Q59" s="2"/>
      <c r="R59" s="2"/>
      <c r="S59" s="2"/>
      <c r="T59" s="2"/>
      <c r="U59" s="2"/>
    </row>
    <row r="60" spans="1:21" x14ac:dyDescent="0.25">
      <c r="A60" s="1"/>
    </row>
    <row r="61" spans="1:21" x14ac:dyDescent="0.25">
      <c r="A61" s="1"/>
    </row>
    <row r="62" spans="1:21" x14ac:dyDescent="0.25">
      <c r="A62" s="1"/>
    </row>
    <row r="63" spans="1:21" x14ac:dyDescent="0.25">
      <c r="A63" s="1"/>
      <c r="B63" s="34"/>
      <c r="C63" s="34"/>
      <c r="D63" s="34"/>
      <c r="E63" s="34"/>
      <c r="F63" s="34"/>
      <c r="G63" s="34"/>
      <c r="H63" s="34"/>
      <c r="I63" s="34"/>
      <c r="J63" s="34"/>
      <c r="K63" s="34"/>
      <c r="L63" s="34"/>
      <c r="M63" s="34"/>
      <c r="N63" s="34"/>
      <c r="O63" s="34"/>
      <c r="P63" s="34"/>
      <c r="Q63" s="34"/>
      <c r="R63" s="34"/>
    </row>
    <row r="64" spans="1:21" x14ac:dyDescent="0.25">
      <c r="A64" s="1"/>
      <c r="B64" s="34"/>
      <c r="C64" s="34"/>
      <c r="D64" s="34"/>
      <c r="E64" s="34"/>
      <c r="F64" s="34"/>
      <c r="G64" s="34"/>
      <c r="H64" s="34"/>
      <c r="I64" s="34"/>
      <c r="J64" s="34"/>
      <c r="K64" s="34"/>
      <c r="L64" s="34"/>
      <c r="M64" s="34"/>
      <c r="N64" s="34"/>
      <c r="O64" s="34"/>
      <c r="P64" s="34"/>
      <c r="Q64" s="34"/>
      <c r="R64" s="34"/>
    </row>
    <row r="65" spans="1:21" x14ac:dyDescent="0.25">
      <c r="A65" s="1"/>
      <c r="B65" s="34"/>
      <c r="C65" s="34"/>
      <c r="D65" s="34"/>
      <c r="E65" s="34"/>
      <c r="F65" s="34"/>
      <c r="G65" s="34"/>
      <c r="H65" s="34"/>
      <c r="I65" s="34"/>
      <c r="J65" s="34"/>
      <c r="K65" s="34"/>
      <c r="L65" s="34"/>
      <c r="M65" s="34"/>
      <c r="N65" s="34"/>
      <c r="O65" s="34"/>
      <c r="P65" s="34"/>
      <c r="Q65" s="34"/>
      <c r="R65" s="34"/>
    </row>
    <row r="66" spans="1:21" x14ac:dyDescent="0.25">
      <c r="A66" s="1"/>
      <c r="B66" s="34"/>
      <c r="C66" s="34"/>
      <c r="D66" s="34"/>
      <c r="E66" s="34"/>
      <c r="F66" s="34"/>
      <c r="G66" s="34"/>
      <c r="H66" s="34"/>
      <c r="I66" s="34"/>
      <c r="J66" s="34"/>
      <c r="K66" s="34"/>
      <c r="L66" s="34"/>
      <c r="M66" s="34"/>
      <c r="N66" s="34"/>
      <c r="O66" s="34"/>
      <c r="P66" s="34"/>
      <c r="Q66" s="34"/>
      <c r="R66" s="34"/>
    </row>
    <row r="67" spans="1:21" x14ac:dyDescent="0.25">
      <c r="A67" s="1"/>
      <c r="B67" s="34"/>
      <c r="C67" s="34"/>
      <c r="D67" s="34"/>
      <c r="E67" s="34"/>
      <c r="F67" s="34"/>
      <c r="G67" s="34"/>
      <c r="H67" s="34"/>
      <c r="I67" s="34"/>
      <c r="J67" s="34"/>
      <c r="K67" s="34"/>
      <c r="L67" s="34"/>
      <c r="M67" s="34"/>
      <c r="N67" s="34"/>
      <c r="O67" s="34"/>
      <c r="P67" s="34"/>
      <c r="Q67" s="34"/>
      <c r="R67" s="34"/>
      <c r="S67" s="20"/>
      <c r="U67" s="20"/>
    </row>
    <row r="68" spans="1:21" x14ac:dyDescent="0.25">
      <c r="A68" s="1"/>
      <c r="B68" s="34"/>
      <c r="C68" s="34"/>
      <c r="D68" s="34"/>
      <c r="E68" s="34"/>
      <c r="F68" s="34"/>
      <c r="G68" s="34"/>
      <c r="H68" s="34"/>
      <c r="I68" s="34"/>
      <c r="J68" s="34"/>
      <c r="K68" s="34"/>
      <c r="L68" s="34"/>
      <c r="M68" s="34"/>
      <c r="N68" s="34"/>
      <c r="O68" s="34"/>
      <c r="P68" s="34"/>
      <c r="Q68" s="34"/>
      <c r="R68" s="34"/>
    </row>
    <row r="69" spans="1:21" x14ac:dyDescent="0.25">
      <c r="A69" s="1"/>
      <c r="B69" s="34"/>
      <c r="C69" s="34"/>
      <c r="D69" s="34"/>
      <c r="E69" s="34"/>
      <c r="F69" s="34"/>
      <c r="G69" s="34"/>
      <c r="H69" s="34"/>
      <c r="I69" s="34"/>
      <c r="J69" s="34"/>
      <c r="K69" s="34"/>
      <c r="L69" s="34"/>
      <c r="M69" s="34"/>
      <c r="N69" s="34"/>
      <c r="O69" s="34"/>
      <c r="P69" s="34"/>
      <c r="Q69" s="34"/>
      <c r="R69" s="34"/>
    </row>
    <row r="70" spans="1:21" x14ac:dyDescent="0.25">
      <c r="A70" s="1"/>
      <c r="B70" s="34"/>
      <c r="C70" s="34"/>
      <c r="D70" s="34"/>
      <c r="E70" s="34"/>
      <c r="F70" s="34"/>
      <c r="G70" s="34"/>
      <c r="H70" s="34"/>
      <c r="I70" s="34"/>
      <c r="J70" s="34"/>
      <c r="K70" s="34"/>
      <c r="L70" s="34"/>
      <c r="M70" s="34"/>
      <c r="N70" s="34"/>
      <c r="O70" s="34"/>
      <c r="P70" s="34"/>
      <c r="Q70" s="34"/>
      <c r="R70" s="34"/>
    </row>
    <row r="71" spans="1:21" x14ac:dyDescent="0.25">
      <c r="A71" s="1"/>
      <c r="B71" s="34"/>
      <c r="C71" s="34"/>
      <c r="D71" s="34"/>
      <c r="E71" s="34"/>
      <c r="F71" s="34"/>
      <c r="G71" s="34"/>
      <c r="H71" s="34"/>
      <c r="I71" s="34"/>
      <c r="J71" s="34"/>
      <c r="K71" s="34"/>
      <c r="L71" s="34"/>
      <c r="M71" s="34"/>
      <c r="N71" s="34"/>
      <c r="O71" s="34"/>
      <c r="P71" s="34"/>
      <c r="Q71" s="34"/>
      <c r="R71" s="34"/>
    </row>
    <row r="72" spans="1:21" x14ac:dyDescent="0.25">
      <c r="A72" s="1"/>
      <c r="B72" s="35"/>
      <c r="C72" s="35"/>
      <c r="D72" s="35"/>
      <c r="E72" s="35"/>
      <c r="F72" s="35"/>
      <c r="G72" s="35"/>
      <c r="H72" s="35"/>
      <c r="I72" s="35"/>
      <c r="J72" s="35"/>
      <c r="K72" s="35"/>
      <c r="L72" s="35"/>
      <c r="M72" s="35"/>
      <c r="N72" s="34"/>
      <c r="O72" s="35"/>
      <c r="P72" s="35"/>
      <c r="Q72" s="35"/>
      <c r="R72" s="35"/>
      <c r="S72" s="5"/>
      <c r="U72" s="5"/>
    </row>
    <row r="73" spans="1:21" x14ac:dyDescent="0.25">
      <c r="A73" s="1"/>
      <c r="B73" s="35"/>
      <c r="C73" s="34"/>
      <c r="D73" s="34"/>
      <c r="E73" s="34"/>
      <c r="F73" s="34"/>
      <c r="G73" s="34"/>
      <c r="H73" s="34"/>
      <c r="I73" s="34"/>
      <c r="J73" s="34"/>
      <c r="K73" s="34"/>
      <c r="L73" s="35"/>
      <c r="M73" s="35"/>
      <c r="N73" s="34"/>
      <c r="O73" s="34"/>
      <c r="P73" s="34"/>
      <c r="Q73" s="34"/>
      <c r="R73" s="34"/>
    </row>
    <row r="74" spans="1:21" x14ac:dyDescent="0.25">
      <c r="A74" s="1"/>
      <c r="B74" s="35"/>
      <c r="C74" s="34"/>
      <c r="D74" s="34"/>
      <c r="E74" s="34"/>
      <c r="F74" s="34"/>
      <c r="G74" s="34"/>
      <c r="H74" s="34"/>
      <c r="I74" s="34"/>
      <c r="J74" s="34"/>
      <c r="K74" s="34"/>
      <c r="L74" s="35"/>
      <c r="M74" s="35"/>
      <c r="N74" s="34"/>
      <c r="O74" s="34"/>
      <c r="P74" s="34"/>
      <c r="Q74" s="34"/>
      <c r="R74" s="34"/>
    </row>
    <row r="75" spans="1:21" x14ac:dyDescent="0.25">
      <c r="A75" s="1"/>
      <c r="B75" s="35"/>
      <c r="C75" s="35"/>
      <c r="D75" s="35"/>
      <c r="E75" s="35"/>
      <c r="F75" s="35"/>
      <c r="G75" s="35"/>
      <c r="H75" s="35"/>
      <c r="I75" s="35"/>
      <c r="J75" s="35"/>
      <c r="K75" s="35"/>
      <c r="L75" s="35"/>
      <c r="M75" s="35"/>
      <c r="N75" s="34"/>
      <c r="O75" s="34"/>
      <c r="P75" s="34"/>
      <c r="Q75" s="34"/>
      <c r="R75" s="35"/>
      <c r="S75" s="5"/>
    </row>
    <row r="76" spans="1:21" x14ac:dyDescent="0.25">
      <c r="A76" s="1"/>
      <c r="B76" s="35"/>
      <c r="C76" s="35"/>
      <c r="D76" s="35"/>
      <c r="E76" s="35"/>
      <c r="F76" s="35"/>
      <c r="G76" s="35"/>
      <c r="H76" s="35"/>
      <c r="I76" s="35"/>
      <c r="J76" s="35"/>
      <c r="K76" s="35"/>
      <c r="L76" s="35"/>
      <c r="M76" s="35"/>
      <c r="N76" s="34"/>
      <c r="O76" s="34"/>
      <c r="P76" s="34"/>
      <c r="Q76" s="34"/>
      <c r="R76" s="35"/>
      <c r="S76" s="5"/>
    </row>
    <row r="77" spans="1:21" x14ac:dyDescent="0.25">
      <c r="A77" s="1"/>
      <c r="B77" s="35"/>
      <c r="C77" s="35"/>
      <c r="D77" s="35"/>
      <c r="E77" s="35"/>
      <c r="F77" s="35"/>
      <c r="G77" s="35"/>
      <c r="H77" s="35"/>
      <c r="I77" s="35"/>
      <c r="J77" s="35"/>
      <c r="K77" s="35"/>
      <c r="L77" s="35"/>
      <c r="M77" s="35"/>
      <c r="N77" s="34"/>
      <c r="O77" s="34"/>
      <c r="P77" s="34"/>
      <c r="Q77" s="34"/>
      <c r="R77" s="35"/>
      <c r="S77" s="5"/>
    </row>
    <row r="78" spans="1:21" x14ac:dyDescent="0.25">
      <c r="A78" s="1"/>
      <c r="B78" s="35"/>
      <c r="C78" s="35"/>
      <c r="D78" s="35"/>
      <c r="E78" s="35"/>
      <c r="F78" s="35"/>
      <c r="G78" s="35"/>
      <c r="H78" s="35"/>
      <c r="I78" s="35"/>
      <c r="J78" s="35"/>
      <c r="K78" s="35"/>
      <c r="L78" s="35"/>
      <c r="M78" s="35"/>
      <c r="N78" s="34"/>
      <c r="O78" s="34"/>
      <c r="P78" s="34"/>
      <c r="Q78" s="34"/>
      <c r="R78" s="35"/>
      <c r="S78" s="5"/>
    </row>
    <row r="79" spans="1:21" x14ac:dyDescent="0.25">
      <c r="A79" s="1"/>
      <c r="B79" s="35"/>
      <c r="C79" s="35"/>
      <c r="D79" s="35"/>
      <c r="E79" s="35"/>
      <c r="F79" s="35"/>
      <c r="G79" s="35"/>
      <c r="H79" s="35"/>
      <c r="I79" s="35"/>
      <c r="J79" s="35"/>
      <c r="K79" s="35"/>
      <c r="L79" s="35"/>
      <c r="M79" s="35"/>
      <c r="N79" s="34"/>
      <c r="O79" s="34"/>
      <c r="P79" s="34"/>
      <c r="Q79" s="34"/>
      <c r="R79" s="35"/>
      <c r="S79" s="5"/>
    </row>
    <row r="80" spans="1:21" x14ac:dyDescent="0.25">
      <c r="A80" s="1"/>
      <c r="B80" s="35"/>
      <c r="C80" s="35"/>
      <c r="D80" s="35"/>
      <c r="E80" s="35"/>
      <c r="F80" s="35"/>
      <c r="G80" s="35"/>
      <c r="H80" s="35"/>
      <c r="I80" s="35"/>
      <c r="J80" s="35"/>
      <c r="K80" s="35"/>
      <c r="L80" s="35"/>
      <c r="M80" s="35"/>
      <c r="N80" s="34"/>
      <c r="O80" s="34"/>
      <c r="P80" s="34"/>
      <c r="Q80" s="34"/>
      <c r="R80" s="35"/>
      <c r="S80" s="5"/>
    </row>
    <row r="81" spans="1:21" x14ac:dyDescent="0.25">
      <c r="A81" s="1"/>
      <c r="B81" s="36"/>
      <c r="C81" s="36"/>
      <c r="D81" s="36"/>
      <c r="E81" s="36"/>
      <c r="F81" s="36"/>
      <c r="G81" s="36"/>
      <c r="H81" s="36"/>
      <c r="I81" s="36"/>
      <c r="J81" s="36"/>
      <c r="K81" s="36"/>
      <c r="L81" s="36"/>
      <c r="M81" s="36"/>
      <c r="N81" s="34"/>
      <c r="O81" s="34"/>
      <c r="P81" s="34"/>
      <c r="Q81" s="34"/>
      <c r="R81" s="36"/>
      <c r="S81" s="22"/>
    </row>
    <row r="82" spans="1:21" x14ac:dyDescent="0.25">
      <c r="A82" s="1"/>
      <c r="B82" s="35"/>
      <c r="C82" s="35"/>
      <c r="D82" s="35"/>
      <c r="E82" s="35"/>
      <c r="F82" s="35"/>
      <c r="G82" s="35"/>
      <c r="H82" s="35"/>
      <c r="I82" s="35"/>
      <c r="J82" s="35"/>
      <c r="K82" s="35"/>
      <c r="L82" s="35"/>
      <c r="M82" s="35"/>
      <c r="N82" s="34"/>
      <c r="O82" s="34"/>
      <c r="P82" s="34"/>
      <c r="Q82" s="34"/>
      <c r="R82" s="35"/>
      <c r="S82" s="5"/>
    </row>
    <row r="83" spans="1:21" x14ac:dyDescent="0.25">
      <c r="A83" s="1"/>
      <c r="B83" s="35"/>
      <c r="C83" s="35"/>
      <c r="D83" s="35"/>
      <c r="E83" s="35"/>
      <c r="F83" s="35"/>
      <c r="G83" s="35"/>
      <c r="H83" s="35"/>
      <c r="I83" s="35"/>
      <c r="J83" s="35"/>
      <c r="K83" s="35"/>
      <c r="L83" s="35"/>
      <c r="M83" s="35"/>
      <c r="N83" s="34"/>
      <c r="O83" s="34"/>
      <c r="P83" s="34"/>
      <c r="Q83" s="34"/>
      <c r="R83" s="35"/>
      <c r="S83" s="5"/>
    </row>
    <row r="84" spans="1:21" x14ac:dyDescent="0.25">
      <c r="A84" s="1"/>
      <c r="B84" s="35"/>
      <c r="C84" s="35"/>
      <c r="D84" s="35"/>
      <c r="E84" s="35"/>
      <c r="F84" s="35"/>
      <c r="G84" s="35"/>
      <c r="H84" s="35"/>
      <c r="I84" s="35"/>
      <c r="J84" s="35"/>
      <c r="K84" s="35"/>
      <c r="L84" s="35"/>
      <c r="M84" s="35"/>
      <c r="N84" s="34"/>
      <c r="O84" s="34"/>
      <c r="P84" s="34"/>
      <c r="Q84" s="34"/>
      <c r="R84" s="35"/>
      <c r="S84" s="5"/>
    </row>
    <row r="85" spans="1:21" x14ac:dyDescent="0.25">
      <c r="A85" s="1"/>
      <c r="B85" s="34"/>
      <c r="C85" s="34"/>
      <c r="D85" s="34"/>
      <c r="E85" s="34"/>
      <c r="F85" s="34"/>
      <c r="G85" s="34"/>
      <c r="H85" s="34"/>
      <c r="I85" s="34"/>
      <c r="J85" s="34"/>
      <c r="K85" s="34"/>
      <c r="L85" s="34"/>
      <c r="M85" s="34"/>
      <c r="N85" s="34"/>
      <c r="O85" s="34"/>
      <c r="P85" s="34"/>
      <c r="Q85" s="34"/>
      <c r="R85" s="34"/>
    </row>
    <row r="86" spans="1:21" x14ac:dyDescent="0.25">
      <c r="A86" s="1"/>
      <c r="B86" s="34"/>
      <c r="C86" s="34"/>
      <c r="D86" s="34"/>
      <c r="E86" s="34"/>
      <c r="F86" s="34"/>
      <c r="G86" s="34"/>
      <c r="H86" s="34"/>
      <c r="I86" s="34"/>
      <c r="J86" s="34"/>
      <c r="K86" s="34"/>
      <c r="L86" s="34"/>
      <c r="M86" s="34"/>
      <c r="N86" s="34"/>
      <c r="O86" s="34"/>
      <c r="P86" s="34"/>
      <c r="Q86" s="34"/>
      <c r="R86" s="34"/>
    </row>
    <row r="87" spans="1:21" x14ac:dyDescent="0.25">
      <c r="A87" s="1"/>
      <c r="B87" s="34"/>
      <c r="C87" s="34"/>
      <c r="D87" s="34"/>
      <c r="E87" s="34"/>
      <c r="F87" s="34"/>
      <c r="G87" s="34"/>
      <c r="H87" s="34"/>
      <c r="I87" s="34"/>
      <c r="J87" s="34"/>
      <c r="K87" s="34"/>
      <c r="L87" s="34"/>
      <c r="M87" s="34"/>
      <c r="N87" s="34"/>
      <c r="O87" s="34"/>
      <c r="P87" s="34"/>
      <c r="Q87" s="34"/>
      <c r="R87" s="34"/>
    </row>
    <row r="88" spans="1:21" x14ac:dyDescent="0.25">
      <c r="A88" s="1"/>
      <c r="B88" s="34"/>
      <c r="C88" s="34"/>
      <c r="D88" s="34"/>
      <c r="E88" s="34"/>
      <c r="F88" s="34"/>
      <c r="G88" s="34"/>
      <c r="H88" s="34"/>
      <c r="I88" s="34"/>
      <c r="J88" s="34"/>
      <c r="K88" s="34"/>
      <c r="L88" s="34"/>
      <c r="M88" s="34"/>
      <c r="N88" s="34"/>
      <c r="O88" s="34"/>
      <c r="P88" s="34"/>
      <c r="Q88" s="34"/>
      <c r="R88" s="34"/>
    </row>
    <row r="89" spans="1:21" x14ac:dyDescent="0.25">
      <c r="A89" s="1"/>
      <c r="B89" s="34"/>
      <c r="C89" s="34"/>
      <c r="D89" s="34"/>
      <c r="E89" s="34"/>
      <c r="F89" s="34"/>
      <c r="G89" s="34"/>
      <c r="H89" s="34"/>
      <c r="I89" s="34"/>
      <c r="J89" s="34"/>
      <c r="K89" s="34"/>
      <c r="L89" s="34"/>
      <c r="M89" s="34"/>
      <c r="N89" s="34"/>
      <c r="O89" s="34"/>
      <c r="P89" s="34"/>
      <c r="Q89" s="34"/>
      <c r="R89" s="34"/>
    </row>
    <row r="90" spans="1:21" x14ac:dyDescent="0.25">
      <c r="A90" s="1"/>
      <c r="B90" s="34"/>
      <c r="C90" s="34"/>
      <c r="D90" s="34"/>
      <c r="E90" s="34"/>
      <c r="F90" s="34"/>
      <c r="G90" s="34"/>
      <c r="H90" s="34"/>
      <c r="I90" s="34"/>
      <c r="J90" s="34"/>
      <c r="K90" s="34"/>
      <c r="L90" s="34"/>
      <c r="M90" s="34"/>
      <c r="N90" s="34"/>
      <c r="O90" s="34"/>
      <c r="P90" s="34"/>
      <c r="Q90" s="34"/>
      <c r="R90" s="34"/>
    </row>
    <row r="91" spans="1:21" x14ac:dyDescent="0.25">
      <c r="A91" s="1"/>
      <c r="B91" s="34"/>
      <c r="C91" s="34"/>
      <c r="D91" s="34"/>
      <c r="E91" s="34"/>
      <c r="F91" s="34"/>
      <c r="G91" s="34"/>
      <c r="H91" s="34"/>
      <c r="I91" s="34"/>
      <c r="J91" s="34"/>
      <c r="K91" s="34"/>
      <c r="L91" s="34"/>
      <c r="M91" s="34"/>
      <c r="N91" s="34"/>
      <c r="O91" s="34"/>
      <c r="P91" s="34"/>
      <c r="Q91" s="34"/>
      <c r="R91" s="34"/>
    </row>
    <row r="92" spans="1:21" x14ac:dyDescent="0.25">
      <c r="A92" s="1"/>
      <c r="B92" s="34"/>
      <c r="C92" s="34"/>
      <c r="D92" s="34"/>
      <c r="E92" s="34"/>
      <c r="F92" s="34"/>
      <c r="G92" s="34"/>
      <c r="H92" s="34"/>
      <c r="I92" s="34"/>
      <c r="J92" s="34"/>
      <c r="K92" s="34"/>
      <c r="L92" s="34"/>
      <c r="M92" s="34"/>
      <c r="N92" s="34"/>
      <c r="O92" s="34"/>
      <c r="P92" s="34"/>
      <c r="Q92" s="34"/>
      <c r="R92" s="34"/>
    </row>
    <row r="93" spans="1:21" x14ac:dyDescent="0.25">
      <c r="A93" s="1"/>
      <c r="B93" s="34"/>
      <c r="C93" s="34"/>
      <c r="D93" s="34"/>
      <c r="E93" s="34"/>
      <c r="F93" s="34"/>
      <c r="G93" s="34"/>
      <c r="H93" s="34"/>
      <c r="I93" s="34"/>
      <c r="J93" s="34"/>
      <c r="K93" s="34"/>
      <c r="L93" s="34"/>
      <c r="M93" s="34"/>
      <c r="N93" s="34"/>
      <c r="O93" s="34"/>
      <c r="P93" s="34"/>
      <c r="Q93" s="34"/>
      <c r="R93" s="34"/>
      <c r="S93" s="19"/>
      <c r="T93" s="19"/>
      <c r="U93" s="19"/>
    </row>
    <row r="94" spans="1:21" x14ac:dyDescent="0.25">
      <c r="A94" s="1"/>
      <c r="B94" s="34"/>
      <c r="C94" s="34"/>
      <c r="D94" s="37"/>
      <c r="E94" s="38"/>
      <c r="F94" s="34"/>
      <c r="G94" s="34"/>
      <c r="H94" s="34"/>
      <c r="I94" s="34"/>
      <c r="J94" s="34"/>
      <c r="K94" s="34"/>
      <c r="L94" s="34"/>
      <c r="M94" s="38"/>
      <c r="N94" s="34"/>
      <c r="O94" s="34"/>
      <c r="P94" s="34"/>
      <c r="Q94" s="34"/>
      <c r="R94" s="34"/>
    </row>
    <row r="95" spans="1:21" x14ac:dyDescent="0.25">
      <c r="A95" s="1"/>
      <c r="B95" s="34"/>
      <c r="C95" s="34"/>
      <c r="D95" s="34"/>
      <c r="E95" s="34"/>
      <c r="F95" s="34"/>
      <c r="G95" s="34"/>
      <c r="H95" s="34"/>
      <c r="I95" s="34"/>
      <c r="J95" s="34"/>
      <c r="K95" s="34"/>
      <c r="L95" s="34"/>
      <c r="M95" s="34"/>
      <c r="N95" s="34"/>
      <c r="O95" s="34"/>
      <c r="P95" s="34"/>
      <c r="Q95" s="34"/>
      <c r="R95" s="34"/>
    </row>
    <row r="96" spans="1:21" x14ac:dyDescent="0.25">
      <c r="A96" s="1"/>
      <c r="B96" s="34"/>
      <c r="C96" s="34"/>
      <c r="D96" s="34"/>
      <c r="E96" s="34"/>
      <c r="F96" s="34"/>
      <c r="G96" s="34"/>
      <c r="H96" s="34"/>
      <c r="I96" s="34"/>
      <c r="J96" s="34"/>
      <c r="K96" s="34"/>
      <c r="L96" s="34"/>
      <c r="M96" s="34"/>
      <c r="N96" s="34"/>
      <c r="O96" s="34"/>
      <c r="P96" s="34"/>
      <c r="Q96" s="34"/>
      <c r="R96" s="34"/>
    </row>
    <row r="97" spans="1:18" x14ac:dyDescent="0.25">
      <c r="A97" s="1"/>
      <c r="B97" s="34"/>
      <c r="C97" s="34"/>
      <c r="D97" s="34"/>
      <c r="E97" s="34"/>
      <c r="F97" s="34"/>
      <c r="G97" s="34"/>
      <c r="H97" s="34"/>
      <c r="I97" s="34"/>
      <c r="J97" s="34"/>
      <c r="K97" s="34"/>
      <c r="L97" s="34"/>
      <c r="M97" s="34"/>
      <c r="N97" s="34"/>
      <c r="O97" s="34"/>
      <c r="P97" s="34"/>
      <c r="Q97" s="34"/>
      <c r="R97" s="34"/>
    </row>
    <row r="98" spans="1:18" x14ac:dyDescent="0.25">
      <c r="A98" s="1"/>
      <c r="B98" s="34"/>
      <c r="C98" s="34"/>
      <c r="D98" s="34"/>
      <c r="E98" s="34"/>
      <c r="F98" s="34"/>
      <c r="G98" s="34"/>
      <c r="H98" s="34"/>
      <c r="I98" s="34"/>
      <c r="J98" s="34"/>
      <c r="K98" s="34"/>
      <c r="L98" s="34"/>
      <c r="M98" s="34"/>
      <c r="N98" s="34"/>
      <c r="O98" s="34"/>
      <c r="P98" s="34"/>
      <c r="Q98" s="34"/>
      <c r="R98" s="34"/>
    </row>
    <row r="99" spans="1:18" x14ac:dyDescent="0.25">
      <c r="A99" s="1"/>
      <c r="B99" s="34"/>
      <c r="C99" s="34"/>
      <c r="D99" s="34"/>
      <c r="E99" s="34"/>
      <c r="F99" s="34"/>
      <c r="G99" s="34"/>
      <c r="H99" s="34"/>
      <c r="I99" s="34"/>
      <c r="J99" s="34"/>
      <c r="K99" s="34"/>
      <c r="L99" s="34"/>
      <c r="M99" s="34"/>
      <c r="N99" s="34"/>
      <c r="O99" s="34"/>
      <c r="P99" s="34"/>
      <c r="Q99" s="34"/>
      <c r="R99" s="34"/>
    </row>
    <row r="100" spans="1:18" x14ac:dyDescent="0.25">
      <c r="A100" s="1"/>
      <c r="B100" s="34"/>
      <c r="C100" s="34"/>
      <c r="D100" s="34"/>
      <c r="E100" s="34"/>
      <c r="F100" s="34"/>
      <c r="G100" s="34"/>
      <c r="H100" s="34"/>
      <c r="I100" s="34"/>
      <c r="J100" s="34"/>
      <c r="K100" s="34"/>
      <c r="L100" s="34"/>
      <c r="M100" s="34"/>
      <c r="N100" s="34"/>
      <c r="O100" s="34"/>
      <c r="P100" s="34"/>
      <c r="Q100" s="34"/>
      <c r="R100" s="34"/>
    </row>
    <row r="101" spans="1:18" x14ac:dyDescent="0.25">
      <c r="A101" s="1"/>
      <c r="B101" s="34"/>
      <c r="C101" s="34"/>
      <c r="D101" s="34"/>
      <c r="E101" s="34"/>
      <c r="F101" s="34"/>
      <c r="G101" s="34"/>
      <c r="H101" s="34"/>
      <c r="I101" s="34"/>
      <c r="J101" s="34"/>
      <c r="K101" s="34"/>
      <c r="L101" s="34"/>
      <c r="M101" s="34"/>
      <c r="N101" s="34"/>
      <c r="O101" s="34"/>
      <c r="P101" s="34"/>
      <c r="Q101" s="34"/>
      <c r="R101" s="34"/>
    </row>
    <row r="102" spans="1:18" x14ac:dyDescent="0.25">
      <c r="A102" s="1"/>
      <c r="B102" s="34"/>
      <c r="C102" s="34"/>
      <c r="D102" s="34"/>
      <c r="E102" s="34"/>
      <c r="F102" s="34"/>
      <c r="G102" s="34"/>
      <c r="H102" s="34"/>
      <c r="I102" s="34"/>
      <c r="J102" s="34"/>
      <c r="K102" s="34"/>
      <c r="L102" s="34"/>
      <c r="M102" s="34"/>
      <c r="N102" s="34"/>
      <c r="O102" s="34"/>
      <c r="P102" s="34"/>
      <c r="Q102" s="34"/>
      <c r="R102" s="34"/>
    </row>
    <row r="103" spans="1:18" x14ac:dyDescent="0.25">
      <c r="A103" s="1"/>
      <c r="B103" s="34"/>
      <c r="C103" s="34"/>
      <c r="D103" s="34"/>
      <c r="E103" s="34"/>
      <c r="F103" s="34"/>
      <c r="G103" s="34"/>
      <c r="H103" s="34"/>
      <c r="I103" s="34"/>
      <c r="J103" s="34"/>
      <c r="K103" s="34"/>
      <c r="L103" s="34"/>
      <c r="M103" s="34"/>
      <c r="N103" s="34"/>
      <c r="O103" s="34"/>
      <c r="P103" s="34"/>
      <c r="Q103" s="34"/>
      <c r="R103" s="34"/>
    </row>
    <row r="104" spans="1:18" x14ac:dyDescent="0.25">
      <c r="A104" s="1"/>
      <c r="B104" s="34"/>
      <c r="C104" s="34"/>
      <c r="D104" s="34"/>
      <c r="E104" s="34"/>
      <c r="F104" s="34"/>
      <c r="G104" s="34"/>
      <c r="H104" s="34"/>
      <c r="I104" s="34"/>
      <c r="J104" s="34"/>
      <c r="K104" s="34"/>
      <c r="L104" s="34"/>
      <c r="M104" s="34"/>
      <c r="N104" s="34"/>
      <c r="O104" s="34"/>
      <c r="P104" s="34"/>
      <c r="Q104" s="34"/>
      <c r="R104" s="34"/>
    </row>
    <row r="105" spans="1:18" x14ac:dyDescent="0.25">
      <c r="A105" s="1"/>
      <c r="B105" s="34"/>
      <c r="C105" s="34"/>
      <c r="D105" s="34"/>
      <c r="E105" s="34"/>
      <c r="F105" s="34"/>
      <c r="G105" s="34"/>
      <c r="H105" s="34"/>
      <c r="I105" s="34"/>
      <c r="J105" s="34"/>
      <c r="K105" s="34"/>
      <c r="L105" s="34"/>
      <c r="M105" s="34"/>
      <c r="N105" s="34"/>
      <c r="O105" s="34"/>
      <c r="P105" s="34"/>
      <c r="Q105" s="34"/>
      <c r="R105" s="34"/>
    </row>
    <row r="106" spans="1:18" x14ac:dyDescent="0.25">
      <c r="A106" s="1"/>
      <c r="B106" s="34"/>
      <c r="C106" s="34"/>
      <c r="D106" s="34"/>
      <c r="E106" s="34"/>
      <c r="F106" s="34"/>
      <c r="G106" s="34"/>
      <c r="H106" s="34"/>
      <c r="I106" s="34"/>
      <c r="J106" s="34"/>
      <c r="K106" s="34"/>
      <c r="L106" s="34"/>
      <c r="M106" s="34"/>
      <c r="N106" s="34"/>
      <c r="O106" s="34"/>
      <c r="P106" s="34"/>
      <c r="Q106" s="34"/>
      <c r="R106" s="34"/>
    </row>
    <row r="107" spans="1:18" x14ac:dyDescent="0.25">
      <c r="A107" s="1"/>
      <c r="B107" s="34"/>
      <c r="C107" s="34"/>
      <c r="D107" s="34"/>
      <c r="E107" s="34"/>
      <c r="F107" s="34"/>
      <c r="G107" s="34"/>
      <c r="H107" s="34"/>
      <c r="I107" s="34"/>
      <c r="J107" s="34"/>
      <c r="K107" s="34"/>
      <c r="L107" s="34"/>
      <c r="M107" s="34"/>
      <c r="N107" s="34"/>
      <c r="O107" s="34"/>
      <c r="P107" s="34"/>
      <c r="Q107" s="34"/>
      <c r="R107" s="34"/>
    </row>
    <row r="108" spans="1:18" x14ac:dyDescent="0.25">
      <c r="A108" s="1"/>
      <c r="B108" s="34"/>
      <c r="C108" s="34"/>
      <c r="D108" s="34"/>
      <c r="E108" s="34"/>
      <c r="F108" s="34"/>
      <c r="G108" s="34"/>
      <c r="H108" s="34"/>
      <c r="I108" s="34"/>
      <c r="J108" s="34"/>
      <c r="K108" s="34"/>
      <c r="L108" s="34"/>
      <c r="M108" s="34"/>
      <c r="N108" s="34"/>
      <c r="O108" s="34"/>
      <c r="P108" s="34"/>
      <c r="Q108" s="34"/>
      <c r="R108" s="34"/>
    </row>
    <row r="109" spans="1:18" x14ac:dyDescent="0.25">
      <c r="A109" s="1"/>
      <c r="B109" s="34"/>
      <c r="C109" s="34"/>
      <c r="D109" s="34"/>
      <c r="E109" s="34"/>
      <c r="F109" s="34"/>
      <c r="G109" s="34"/>
      <c r="H109" s="34"/>
      <c r="I109" s="34"/>
      <c r="J109" s="34"/>
      <c r="K109" s="34"/>
      <c r="L109" s="34"/>
      <c r="M109" s="34"/>
      <c r="N109" s="34"/>
      <c r="O109" s="34"/>
      <c r="P109" s="34"/>
      <c r="Q109" s="34"/>
      <c r="R109" s="34"/>
    </row>
    <row r="110" spans="1:18" x14ac:dyDescent="0.25">
      <c r="A110" s="1"/>
      <c r="B110" s="34"/>
      <c r="C110" s="34"/>
      <c r="D110" s="34"/>
      <c r="E110" s="34"/>
      <c r="F110" s="34"/>
      <c r="G110" s="34"/>
      <c r="H110" s="34"/>
      <c r="I110" s="34"/>
      <c r="J110" s="34"/>
      <c r="K110" s="34"/>
      <c r="L110" s="34"/>
      <c r="M110" s="34"/>
      <c r="N110" s="34"/>
      <c r="O110" s="34"/>
      <c r="P110" s="34"/>
      <c r="Q110" s="34"/>
      <c r="R110" s="34"/>
    </row>
    <row r="111" spans="1:18" x14ac:dyDescent="0.25">
      <c r="A111" s="1"/>
      <c r="B111" s="34"/>
      <c r="C111" s="34"/>
      <c r="D111" s="34"/>
      <c r="E111" s="34"/>
      <c r="F111" s="34"/>
      <c r="G111" s="34"/>
      <c r="H111" s="34"/>
      <c r="I111" s="34"/>
      <c r="J111" s="34"/>
      <c r="K111" s="34"/>
      <c r="L111" s="34"/>
      <c r="M111" s="34"/>
      <c r="N111" s="34"/>
      <c r="O111" s="34"/>
      <c r="P111" s="34"/>
      <c r="Q111" s="34"/>
      <c r="R111" s="34"/>
    </row>
    <row r="112" spans="1:18" x14ac:dyDescent="0.25">
      <c r="A112" s="1"/>
      <c r="B112" s="34"/>
      <c r="C112" s="34"/>
      <c r="D112" s="34"/>
      <c r="E112" s="34"/>
      <c r="F112" s="34"/>
      <c r="G112" s="34"/>
      <c r="H112" s="34"/>
      <c r="I112" s="34"/>
      <c r="J112" s="34"/>
      <c r="K112" s="34"/>
      <c r="L112" s="34"/>
      <c r="M112" s="34"/>
      <c r="N112" s="34"/>
      <c r="O112" s="34"/>
      <c r="P112" s="34"/>
      <c r="Q112" s="34"/>
      <c r="R112" s="34"/>
    </row>
    <row r="113" spans="1:18" x14ac:dyDescent="0.25">
      <c r="A113" s="1"/>
      <c r="B113" s="34"/>
      <c r="C113" s="34"/>
      <c r="D113" s="34"/>
      <c r="E113" s="34"/>
      <c r="F113" s="34"/>
      <c r="G113" s="34"/>
      <c r="H113" s="34"/>
      <c r="I113" s="34"/>
      <c r="J113" s="34"/>
      <c r="K113" s="34"/>
      <c r="L113" s="34"/>
      <c r="M113" s="34"/>
      <c r="N113" s="34"/>
      <c r="O113" s="34"/>
      <c r="P113" s="34"/>
      <c r="Q113" s="34"/>
      <c r="R113" s="34"/>
    </row>
    <row r="114" spans="1:18" x14ac:dyDescent="0.25">
      <c r="A114" s="1"/>
      <c r="B114" s="34"/>
      <c r="C114" s="34"/>
      <c r="D114" s="34"/>
      <c r="E114" s="34"/>
      <c r="F114" s="34"/>
      <c r="G114" s="34"/>
      <c r="H114" s="34"/>
      <c r="I114" s="34"/>
      <c r="J114" s="34"/>
      <c r="K114" s="34"/>
      <c r="L114" s="34"/>
      <c r="M114" s="34"/>
      <c r="N114" s="34"/>
      <c r="O114" s="34"/>
      <c r="P114" s="34"/>
      <c r="Q114" s="34"/>
      <c r="R114" s="34"/>
    </row>
    <row r="115" spans="1:18" x14ac:dyDescent="0.25">
      <c r="A115" s="1"/>
      <c r="B115" s="34"/>
      <c r="C115" s="34"/>
      <c r="D115" s="34"/>
      <c r="E115" s="34"/>
      <c r="F115" s="34"/>
      <c r="G115" s="34"/>
      <c r="H115" s="34"/>
      <c r="I115" s="34"/>
      <c r="J115" s="34"/>
      <c r="K115" s="34"/>
      <c r="L115" s="34"/>
      <c r="M115" s="34"/>
      <c r="N115" s="34"/>
      <c r="O115" s="34"/>
      <c r="P115" s="34"/>
      <c r="Q115" s="34"/>
      <c r="R115" s="34"/>
    </row>
    <row r="116" spans="1:18" x14ac:dyDescent="0.25">
      <c r="A116" s="1"/>
      <c r="B116" s="34"/>
      <c r="C116" s="34"/>
      <c r="D116" s="34"/>
      <c r="E116" s="34"/>
      <c r="F116" s="34"/>
      <c r="G116" s="34"/>
      <c r="H116" s="34"/>
      <c r="I116" s="34"/>
      <c r="J116" s="34"/>
      <c r="K116" s="34"/>
      <c r="L116" s="34"/>
      <c r="M116" s="34"/>
      <c r="N116" s="34"/>
      <c r="O116" s="34"/>
      <c r="P116" s="34"/>
      <c r="Q116" s="34"/>
      <c r="R116" s="34"/>
    </row>
    <row r="117" spans="1:18" x14ac:dyDescent="0.25">
      <c r="A117" s="1"/>
      <c r="B117" s="34"/>
      <c r="C117" s="34"/>
      <c r="D117" s="34"/>
      <c r="E117" s="34"/>
      <c r="F117" s="34"/>
      <c r="G117" s="34"/>
      <c r="H117" s="34"/>
      <c r="I117" s="34"/>
      <c r="J117" s="34"/>
      <c r="K117" s="34"/>
      <c r="L117" s="34"/>
      <c r="M117" s="34"/>
      <c r="N117" s="34"/>
      <c r="O117" s="34"/>
      <c r="P117" s="34"/>
      <c r="Q117" s="34"/>
      <c r="R117" s="34"/>
    </row>
  </sheetData>
  <mergeCells count="3">
    <mergeCell ref="B3:U3"/>
    <mergeCell ref="B32:U32"/>
    <mergeCell ref="B27:P27"/>
  </mergeCells>
  <conditionalFormatting sqref="B61:U61">
    <cfRule type="colorScale" priority="3">
      <colorScale>
        <cfvo type="min"/>
        <cfvo type="percentile" val="50"/>
        <cfvo type="max"/>
        <color rgb="FFF8696B"/>
        <color rgb="FFFCFCFF"/>
        <color rgb="FF63BE7B"/>
      </colorScale>
    </cfRule>
  </conditionalFormatting>
  <conditionalFormatting sqref="B61:U61">
    <cfRule type="colorScale" priority="2">
      <colorScale>
        <cfvo type="num" val="0"/>
        <cfvo type="num" val="50"/>
        <cfvo type="num" val="100"/>
        <color rgb="FFC00000"/>
        <color theme="0"/>
        <color rgb="FF00B050"/>
      </colorScale>
    </cfRule>
  </conditionalFormatting>
  <conditionalFormatting sqref="B60:C60 O60 G60:J60 L60 R60:U60">
    <cfRule type="colorScale" priority="1">
      <colorScale>
        <cfvo type="num" val="0"/>
        <cfvo type="num" val="1600"/>
        <cfvo type="num" val="2000"/>
        <color rgb="FFFF0000"/>
        <color rgb="FFFFEB84"/>
        <color rgb="FF00B050"/>
      </colorScale>
    </cfRule>
  </conditionalFormatting>
  <hyperlinks>
    <hyperlink ref="C42" r:id="rId1"/>
    <hyperlink ref="B12" r:id="rId2"/>
    <hyperlink ref="B33" r:id="rId3" display="https://population.un.org/wpp/Download/Standard/Population/ (free to re-use, attribution)"/>
    <hyperlink ref="C33" r:id="rId4" display="https://population.un.org/wpp/Download/Standard/Population/ (free to re-use, attribution)"/>
    <hyperlink ref="F33" r:id="rId5" display="https://population.un.org/wpp/Download/Standard/Population/ (free to re-use, attribution)"/>
    <hyperlink ref="G33" r:id="rId6" display="https://population.un.org/wpp/Download/Standard/Population/ (free to re-use, attribution)"/>
    <hyperlink ref="H33" r:id="rId7" display="https://population.un.org/wpp/Download/Standard/Population/ (free to re-use, attribution)"/>
    <hyperlink ref="I33" r:id="rId8" display="https://population.un.org/wpp/Download/Standard/Population/ (free to re-use, attribution)"/>
    <hyperlink ref="J33" r:id="rId9" display="https://population.un.org/wpp/Download/Standard/Population/ (free to re-use, attribution)"/>
    <hyperlink ref="K33" r:id="rId10" display="https://population.un.org/wpp/Download/Standard/Population/ (free to re-use, attribution)"/>
    <hyperlink ref="L33" r:id="rId11" display="https://population.un.org/wpp/Download/Standard/Population/ (free to re-use, attribution)"/>
    <hyperlink ref="N33" r:id="rId12" display="https://population.un.org/wpp/Download/Standard/Population/ (free to re-use, attribution)"/>
    <hyperlink ref="O33" r:id="rId13" display="https://population.un.org/wpp/Download/Standard/Population/ (free to re-use, attribution)"/>
    <hyperlink ref="P33" r:id="rId14" display="https://population.un.org/wpp/Download/Standard/Population/ (free to re-use, attribution)"/>
    <hyperlink ref="Q33" r:id="rId15" display="https://population.un.org/wpp/Download/Standard/Population/ (free to re-use, attribution)"/>
    <hyperlink ref="R33" r:id="rId16" display="https://population.un.org/wpp/Download/Standard/Population/ (free to re-use, attribution)"/>
    <hyperlink ref="S33" r:id="rId17" display="https://population.un.org/wpp/Download/Standard/Population/ (free to re-use, attribution)"/>
    <hyperlink ref="T33" r:id="rId18" display="https://population.un.org/wpp/Download/Standard/Population/ (free to re-use, attribution)"/>
    <hyperlink ref="U33" r:id="rId19" display="https://population.un.org/wpp/Download/Standard/Population/ (free to re-use, attribution)"/>
    <hyperlink ref="B34" r:id="rId20" display="https://population.un.org/wpp/Download/Standard/Population/ (free to re-use, attribution)"/>
    <hyperlink ref="C34" r:id="rId21" display="https://population.un.org/wpp/Download/Standard/Population/ (free to re-use, attribution)"/>
    <hyperlink ref="D34" r:id="rId22"/>
    <hyperlink ref="F34" r:id="rId23" display="https://population.un.org/wpp/Download/Standard/Population/"/>
    <hyperlink ref="G34" r:id="rId24" display="https://population.un.org/wpp/Download/Standard/Population/"/>
    <hyperlink ref="B35" r:id="rId25"/>
    <hyperlink ref="C35" r:id="rId26"/>
    <hyperlink ref="F35" r:id="rId27"/>
    <hyperlink ref="G35" r:id="rId28"/>
    <hyperlink ref="H35" r:id="rId29"/>
    <hyperlink ref="I35" r:id="rId30"/>
    <hyperlink ref="J35" r:id="rId31" location="SelectStatsBoxDiv (free to re-use, attribution)"/>
    <hyperlink ref="K35" r:id="rId32"/>
    <hyperlink ref="L35" r:id="rId33"/>
    <hyperlink ref="N35" r:id="rId34"/>
    <hyperlink ref="O35" r:id="rId35"/>
    <hyperlink ref="P35" r:id="rId36"/>
    <hyperlink ref="Q35" r:id="rId37"/>
    <hyperlink ref="R35" r:id="rId38"/>
    <hyperlink ref="S35" r:id="rId39"/>
    <hyperlink ref="T35" r:id="rId40"/>
    <hyperlink ref="U35" r:id="rId41"/>
    <hyperlink ref="B36" r:id="rId42"/>
    <hyperlink ref="C36" r:id="rId43"/>
    <hyperlink ref="D36" r:id="rId44"/>
    <hyperlink ref="F36" r:id="rId45"/>
    <hyperlink ref="G36" r:id="rId46"/>
    <hyperlink ref="H36" r:id="rId47"/>
    <hyperlink ref="I36" r:id="rId48"/>
    <hyperlink ref="J36" r:id="rId49"/>
    <hyperlink ref="K36" r:id="rId50"/>
    <hyperlink ref="L36" r:id="rId51"/>
    <hyperlink ref="M36" r:id="rId52"/>
    <hyperlink ref="N36" r:id="rId53"/>
    <hyperlink ref="O36" r:id="rId54"/>
    <hyperlink ref="P36" r:id="rId55"/>
    <hyperlink ref="Q36" r:id="rId56"/>
    <hyperlink ref="R36" r:id="rId57"/>
    <hyperlink ref="S36" r:id="rId58"/>
    <hyperlink ref="T36" r:id="rId59"/>
    <hyperlink ref="U36" r:id="rId60"/>
    <hyperlink ref="D38" r:id="rId61"/>
    <hyperlink ref="B40" r:id="rId62"/>
    <hyperlink ref="C40" r:id="rId63"/>
    <hyperlink ref="D40" r:id="rId64"/>
    <hyperlink ref="E40" r:id="rId65"/>
    <hyperlink ref="F40" r:id="rId66"/>
    <hyperlink ref="G40" r:id="rId67"/>
    <hyperlink ref="H40" r:id="rId68"/>
    <hyperlink ref="I40" r:id="rId69"/>
    <hyperlink ref="J40" r:id="rId70"/>
    <hyperlink ref="K40" r:id="rId71"/>
    <hyperlink ref="L40" r:id="rId72"/>
    <hyperlink ref="M40" r:id="rId73"/>
    <hyperlink ref="N40" r:id="rId74"/>
    <hyperlink ref="O40" r:id="rId75"/>
    <hyperlink ref="P40" r:id="rId76"/>
    <hyperlink ref="Q40" r:id="rId77"/>
    <hyperlink ref="R40" r:id="rId78"/>
    <hyperlink ref="S40" r:id="rId79"/>
    <hyperlink ref="T40" r:id="rId80"/>
    <hyperlink ref="U40" r:id="rId81"/>
    <hyperlink ref="B41" r:id="rId82"/>
    <hyperlink ref="C41" r:id="rId83"/>
    <hyperlink ref="D41" r:id="rId84"/>
    <hyperlink ref="E41" r:id="rId85"/>
    <hyperlink ref="F41" r:id="rId86"/>
    <hyperlink ref="G41" r:id="rId87"/>
    <hyperlink ref="H41" r:id="rId88"/>
    <hyperlink ref="I41" r:id="rId89" location="Pierwsze_g%C5%82osowanie_(I_tura) (free to re-use, attribution)"/>
    <hyperlink ref="J41" r:id="rId90" location="cite_note-36 (free to re-use, attribution)"/>
    <hyperlink ref="K41" r:id="rId91"/>
    <hyperlink ref="L41" r:id="rId92"/>
    <hyperlink ref="M41" r:id="rId93"/>
    <hyperlink ref="N41" r:id="rId94"/>
    <hyperlink ref="P41" r:id="rId95"/>
    <hyperlink ref="Q41" r:id="rId96"/>
    <hyperlink ref="R41" r:id="rId97"/>
    <hyperlink ref="S41" r:id="rId98" location="Results_2 (free to re-use, attribution)"/>
    <hyperlink ref="T41" r:id="rId99"/>
    <hyperlink ref="U41" r:id="rId100"/>
  </hyperlinks>
  <pageMargins left="0.7" right="0.7" top="0.75" bottom="0.75" header="0.3" footer="0.3"/>
  <pageSetup paperSize="9" orientation="portrait"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J12" sqref="J12"/>
    </sheetView>
  </sheetViews>
  <sheetFormatPr baseColWidth="10" defaultColWidth="8.85546875" defaultRowHeight="15" x14ac:dyDescent="0.25"/>
  <cols>
    <col min="2" max="2" width="17.42578125" customWidth="1"/>
    <col min="3" max="3" width="14.42578125" customWidth="1"/>
    <col min="4" max="4" width="13.42578125" customWidth="1"/>
    <col min="5" max="5" width="13.140625" customWidth="1"/>
    <col min="6" max="6" width="17.28515625" customWidth="1"/>
    <col min="7" max="7" width="22.42578125" customWidth="1"/>
    <col min="11" max="11" width="21.140625" customWidth="1"/>
  </cols>
  <sheetData>
    <row r="1" spans="1:21" x14ac:dyDescent="0.25">
      <c r="A1" s="1" t="s">
        <v>0</v>
      </c>
      <c r="B1" s="1" t="s">
        <v>570</v>
      </c>
      <c r="C1" s="1" t="s">
        <v>571</v>
      </c>
      <c r="D1" s="1" t="s">
        <v>589</v>
      </c>
      <c r="E1" s="1" t="s">
        <v>588</v>
      </c>
      <c r="F1" s="1" t="s">
        <v>644</v>
      </c>
      <c r="G1" s="1" t="s">
        <v>587</v>
      </c>
      <c r="I1" s="30" t="s">
        <v>591</v>
      </c>
      <c r="J1" s="30"/>
      <c r="K1" s="30"/>
      <c r="L1" s="30"/>
      <c r="M1" s="51" t="s">
        <v>646</v>
      </c>
      <c r="N1" s="51"/>
      <c r="O1" s="51"/>
      <c r="P1" s="51"/>
      <c r="Q1" s="51"/>
      <c r="R1" s="51"/>
      <c r="S1" s="51"/>
      <c r="T1" s="51"/>
      <c r="U1" s="51"/>
    </row>
    <row r="2" spans="1:21" ht="15" customHeight="1" x14ac:dyDescent="0.25">
      <c r="A2" s="1" t="s">
        <v>18</v>
      </c>
      <c r="B2" s="9">
        <f t="shared" ref="B2:B29" si="0">30-C2</f>
        <v>-98.462389403633296</v>
      </c>
      <c r="C2" s="9">
        <f t="shared" ref="C2:C29" si="1">(G2*(E2/D2)*$K$3/$K$4)*$K$5/D2/12</f>
        <v>128.4623894036333</v>
      </c>
      <c r="D2" s="39">
        <v>258461619</v>
      </c>
      <c r="E2" s="39">
        <v>290045629</v>
      </c>
      <c r="F2" s="40">
        <v>5794.5</v>
      </c>
      <c r="G2" s="41">
        <f t="shared" ref="G2:G29" si="2">F2/$K$6</f>
        <v>0.17952968149708762</v>
      </c>
      <c r="I2" s="30" t="s">
        <v>592</v>
      </c>
      <c r="J2" s="30"/>
      <c r="K2" s="1" t="s">
        <v>593</v>
      </c>
      <c r="L2" s="1" t="s">
        <v>594</v>
      </c>
      <c r="M2" s="51"/>
      <c r="N2" s="51"/>
      <c r="O2" s="51"/>
      <c r="P2" s="51"/>
      <c r="Q2" s="51"/>
      <c r="R2" s="51"/>
      <c r="S2" s="51"/>
      <c r="T2" s="51"/>
      <c r="U2" s="51"/>
    </row>
    <row r="3" spans="1:21" ht="15" customHeight="1" x14ac:dyDescent="0.25">
      <c r="A3" s="1" t="s">
        <v>20</v>
      </c>
      <c r="B3" s="9">
        <f t="shared" si="0"/>
        <v>-16.223917263910174</v>
      </c>
      <c r="C3" s="9">
        <f t="shared" si="1"/>
        <v>46.223917263910174</v>
      </c>
      <c r="D3" s="39">
        <v>52684007</v>
      </c>
      <c r="E3" s="39">
        <v>56464893</v>
      </c>
      <c r="F3" s="42">
        <v>445</v>
      </c>
      <c r="G3" s="41">
        <f t="shared" si="2"/>
        <v>1.3787334242161359E-2</v>
      </c>
      <c r="I3" t="s">
        <v>581</v>
      </c>
      <c r="K3">
        <v>5452476469</v>
      </c>
      <c r="L3" t="s">
        <v>582</v>
      </c>
      <c r="M3" s="51"/>
      <c r="N3" s="51"/>
      <c r="O3" s="51"/>
      <c r="P3" s="51"/>
      <c r="Q3" s="51"/>
      <c r="R3" s="51"/>
      <c r="S3" s="51"/>
      <c r="T3" s="51"/>
      <c r="U3" s="51"/>
    </row>
    <row r="4" spans="1:21" x14ac:dyDescent="0.25">
      <c r="A4" s="1" t="s">
        <v>8</v>
      </c>
      <c r="B4" s="9">
        <f t="shared" si="0"/>
        <v>17.005321450036838</v>
      </c>
      <c r="C4" s="9">
        <f t="shared" si="1"/>
        <v>12.994678549963162</v>
      </c>
      <c r="D4" s="39">
        <v>933909098</v>
      </c>
      <c r="E4" s="39">
        <v>1156802502</v>
      </c>
      <c r="F4" s="40">
        <v>1918.8</v>
      </c>
      <c r="G4" s="41">
        <f t="shared" si="2"/>
        <v>5.9449745941256661E-2</v>
      </c>
      <c r="I4" t="s">
        <v>583</v>
      </c>
      <c r="K4">
        <v>6525973123</v>
      </c>
      <c r="L4" t="s">
        <v>584</v>
      </c>
      <c r="M4" s="51"/>
      <c r="N4" s="51"/>
      <c r="O4" s="51"/>
      <c r="P4" s="51"/>
      <c r="Q4" s="51"/>
      <c r="R4" s="51"/>
      <c r="S4" s="51"/>
      <c r="T4" s="51"/>
      <c r="U4" s="51"/>
    </row>
    <row r="5" spans="1:21" x14ac:dyDescent="0.25">
      <c r="A5" s="1" t="s">
        <v>19</v>
      </c>
      <c r="B5" s="9">
        <f t="shared" si="0"/>
        <v>-38.205750230635587</v>
      </c>
      <c r="C5" s="9">
        <f t="shared" si="1"/>
        <v>68.205750230635587</v>
      </c>
      <c r="D5" s="5">
        <v>4730539</v>
      </c>
      <c r="E5" s="5">
        <v>5032340</v>
      </c>
      <c r="F5" s="42">
        <v>59.4</v>
      </c>
      <c r="G5" s="41">
        <f t="shared" si="2"/>
        <v>1.8403767505267071E-3</v>
      </c>
      <c r="I5" t="s">
        <v>585</v>
      </c>
      <c r="K5" s="17">
        <v>2367000000000</v>
      </c>
      <c r="L5" t="s">
        <v>29</v>
      </c>
      <c r="M5" s="51"/>
      <c r="N5" s="51"/>
      <c r="O5" s="51"/>
      <c r="P5" s="51"/>
      <c r="Q5" s="51"/>
      <c r="R5" s="51"/>
      <c r="S5" s="51"/>
      <c r="T5" s="51"/>
      <c r="U5" s="51"/>
    </row>
    <row r="6" spans="1:21" x14ac:dyDescent="0.25">
      <c r="A6" s="1" t="s">
        <v>9</v>
      </c>
      <c r="B6" s="9">
        <f t="shared" si="0"/>
        <v>13.852867530075891</v>
      </c>
      <c r="C6" s="9">
        <f t="shared" si="1"/>
        <v>16.147132469924109</v>
      </c>
      <c r="D6" s="5">
        <v>186241482</v>
      </c>
      <c r="E6" s="5">
        <v>226349225</v>
      </c>
      <c r="F6" s="42">
        <v>484.6</v>
      </c>
      <c r="G6" s="41">
        <f t="shared" si="2"/>
        <v>1.501425207584583E-2</v>
      </c>
      <c r="I6" t="s">
        <v>569</v>
      </c>
      <c r="K6">
        <v>32276</v>
      </c>
      <c r="L6" t="s">
        <v>586</v>
      </c>
      <c r="M6" s="51"/>
      <c r="N6" s="51"/>
      <c r="O6" s="51"/>
      <c r="P6" s="51"/>
      <c r="Q6" s="51"/>
      <c r="R6" s="51"/>
      <c r="S6" s="51"/>
      <c r="T6" s="51"/>
      <c r="U6" s="51"/>
    </row>
    <row r="7" spans="1:21" x14ac:dyDescent="0.25">
      <c r="A7" s="1" t="s">
        <v>3</v>
      </c>
      <c r="B7" s="9">
        <f t="shared" si="0"/>
        <v>-12.100277628610144</v>
      </c>
      <c r="C7" s="9">
        <f t="shared" si="1"/>
        <v>42.100277628610144</v>
      </c>
      <c r="D7" s="5">
        <v>32569900</v>
      </c>
      <c r="E7" s="5">
        <v>31944680</v>
      </c>
      <c r="F7" s="42">
        <v>273.8</v>
      </c>
      <c r="G7" s="41">
        <f t="shared" si="2"/>
        <v>8.4830834056264723E-3</v>
      </c>
      <c r="M7" s="51"/>
      <c r="N7" s="51"/>
      <c r="O7" s="51"/>
      <c r="P7" s="51"/>
      <c r="Q7" s="51"/>
      <c r="R7" s="51"/>
      <c r="S7" s="51"/>
      <c r="T7" s="51"/>
      <c r="U7" s="51"/>
    </row>
    <row r="8" spans="1:21" x14ac:dyDescent="0.25">
      <c r="A8" s="1" t="s">
        <v>2</v>
      </c>
      <c r="B8" s="9">
        <f t="shared" si="0"/>
        <v>-11.726620826835209</v>
      </c>
      <c r="C8" s="9">
        <f t="shared" si="1"/>
        <v>41.726620826835209</v>
      </c>
      <c r="D8" s="5">
        <v>51336241</v>
      </c>
      <c r="E8" s="5">
        <v>50913758</v>
      </c>
      <c r="F8" s="42">
        <v>423</v>
      </c>
      <c r="G8" s="41">
        <f t="shared" si="2"/>
        <v>1.3105713223447764E-2</v>
      </c>
      <c r="H8" s="5"/>
    </row>
    <row r="9" spans="1:21" x14ac:dyDescent="0.25">
      <c r="A9" s="1" t="s">
        <v>4</v>
      </c>
      <c r="B9" s="9">
        <f t="shared" si="0"/>
        <v>-8.9850015290927558</v>
      </c>
      <c r="C9" s="9">
        <f t="shared" si="1"/>
        <v>38.985001529092756</v>
      </c>
      <c r="D9" s="5">
        <v>39480741</v>
      </c>
      <c r="E9" s="5">
        <v>40507042</v>
      </c>
      <c r="F9" s="42">
        <v>293.8</v>
      </c>
      <c r="G9" s="41">
        <f t="shared" si="2"/>
        <v>9.1027388771842861E-3</v>
      </c>
      <c r="I9" s="1" t="s">
        <v>590</v>
      </c>
      <c r="L9" t="s">
        <v>641</v>
      </c>
    </row>
    <row r="10" spans="1:21" x14ac:dyDescent="0.25">
      <c r="A10" s="1" t="s">
        <v>1</v>
      </c>
      <c r="B10" s="9">
        <f t="shared" si="0"/>
        <v>-31.394214691686351</v>
      </c>
      <c r="C10" s="9">
        <f t="shared" si="1"/>
        <v>61.394214691686351</v>
      </c>
      <c r="D10" s="5">
        <v>70988740</v>
      </c>
      <c r="E10" s="5">
        <v>71001565</v>
      </c>
      <c r="F10" s="42">
        <v>853.4</v>
      </c>
      <c r="G10" s="41">
        <f t="shared" si="2"/>
        <v>2.6440698971371916E-2</v>
      </c>
      <c r="I10" t="s">
        <v>642</v>
      </c>
    </row>
    <row r="11" spans="1:21" x14ac:dyDescent="0.25">
      <c r="A11" s="1" t="s">
        <v>5</v>
      </c>
      <c r="B11" s="9">
        <f t="shared" si="0"/>
        <v>-29.234096522738803</v>
      </c>
      <c r="C11" s="9">
        <f t="shared" si="1"/>
        <v>59.234096522738803</v>
      </c>
      <c r="D11" s="5">
        <v>53897217</v>
      </c>
      <c r="E11" s="5">
        <v>58525747</v>
      </c>
      <c r="F11" s="42">
        <v>575.79999999999995</v>
      </c>
      <c r="G11" s="41">
        <f t="shared" si="2"/>
        <v>1.7839881026149459E-2</v>
      </c>
    </row>
    <row r="12" spans="1:21" x14ac:dyDescent="0.25">
      <c r="A12" s="1" t="s">
        <v>6</v>
      </c>
      <c r="B12" s="9">
        <f t="shared" si="0"/>
        <v>-29.826244311059021</v>
      </c>
      <c r="C12" s="9">
        <f t="shared" si="1"/>
        <v>59.826244311059021</v>
      </c>
      <c r="D12" s="5">
        <v>111349449</v>
      </c>
      <c r="E12" s="5">
        <v>106739198</v>
      </c>
      <c r="F12" s="42">
        <v>1361</v>
      </c>
      <c r="G12" s="41">
        <f t="shared" si="2"/>
        <v>4.2167554839509236E-2</v>
      </c>
      <c r="I12" t="s">
        <v>640</v>
      </c>
    </row>
    <row r="13" spans="1:21" x14ac:dyDescent="0.25">
      <c r="A13" s="1" t="s">
        <v>10</v>
      </c>
      <c r="B13" s="9">
        <f t="shared" si="0"/>
        <v>-20.231397445728959</v>
      </c>
      <c r="C13" s="9">
        <f t="shared" si="1"/>
        <v>50.231397445728959</v>
      </c>
      <c r="D13" s="5">
        <v>39065862</v>
      </c>
      <c r="E13" s="5">
        <v>47890206.999999985</v>
      </c>
      <c r="F13" s="42">
        <v>313.5</v>
      </c>
      <c r="G13" s="41">
        <f t="shared" si="2"/>
        <v>9.7130995166687314E-3</v>
      </c>
      <c r="I13" s="51" t="s">
        <v>637</v>
      </c>
      <c r="J13" s="51"/>
      <c r="K13" s="51"/>
      <c r="L13" s="51"/>
      <c r="M13" s="51"/>
      <c r="N13" s="51"/>
      <c r="O13" s="51"/>
      <c r="P13" s="51"/>
      <c r="Q13" s="51"/>
      <c r="R13" s="51"/>
    </row>
    <row r="14" spans="1:21" ht="15" customHeight="1" x14ac:dyDescent="0.25">
      <c r="A14" s="1" t="s">
        <v>7</v>
      </c>
      <c r="B14" s="9">
        <f t="shared" si="0"/>
        <v>-7.565910594370024</v>
      </c>
      <c r="C14" s="9">
        <f t="shared" si="1"/>
        <v>37.565910594370024</v>
      </c>
      <c r="D14" s="5">
        <v>1149955764</v>
      </c>
      <c r="E14" s="5">
        <v>1219499922</v>
      </c>
      <c r="F14" s="42">
        <v>7977.9</v>
      </c>
      <c r="G14" s="41">
        <f t="shared" si="2"/>
        <v>0.24717746932705414</v>
      </c>
      <c r="I14" s="51"/>
      <c r="J14" s="51"/>
      <c r="K14" s="51"/>
      <c r="L14" s="51"/>
      <c r="M14" s="51"/>
      <c r="N14" s="51"/>
      <c r="O14" s="51"/>
      <c r="P14" s="51"/>
      <c r="Q14" s="51"/>
      <c r="R14" s="51"/>
    </row>
    <row r="15" spans="1:21" x14ac:dyDescent="0.25">
      <c r="A15" s="1" t="s">
        <v>16</v>
      </c>
      <c r="B15" s="9">
        <f t="shared" si="0"/>
        <v>12.390489136375873</v>
      </c>
      <c r="C15" s="9">
        <f t="shared" si="1"/>
        <v>17.609510863624127</v>
      </c>
      <c r="D15" s="5">
        <v>159599462</v>
      </c>
      <c r="E15" s="5">
        <v>184784329</v>
      </c>
      <c r="F15" s="42">
        <v>475.4</v>
      </c>
      <c r="G15" s="41">
        <f t="shared" si="2"/>
        <v>1.4729210558929234E-2</v>
      </c>
      <c r="I15" s="51"/>
      <c r="J15" s="51"/>
      <c r="K15" s="51"/>
      <c r="L15" s="51"/>
      <c r="M15" s="51"/>
      <c r="N15" s="51"/>
      <c r="O15" s="51"/>
      <c r="P15" s="51"/>
      <c r="Q15" s="51"/>
      <c r="R15" s="51"/>
    </row>
    <row r="16" spans="1:21" x14ac:dyDescent="0.25">
      <c r="A16" s="1" t="s">
        <v>11</v>
      </c>
      <c r="B16" s="9">
        <f t="shared" si="0"/>
        <v>-4.2414177753330549</v>
      </c>
      <c r="C16" s="9">
        <f t="shared" si="1"/>
        <v>34.241417775333055</v>
      </c>
      <c r="D16" s="5">
        <v>91305695</v>
      </c>
      <c r="E16" s="5">
        <v>115152246</v>
      </c>
      <c r="F16" s="42">
        <v>485.5</v>
      </c>
      <c r="G16" s="41">
        <f t="shared" si="2"/>
        <v>1.5042136572065932E-2</v>
      </c>
      <c r="I16" s="51"/>
      <c r="J16" s="51"/>
      <c r="K16" s="51"/>
      <c r="L16" s="51"/>
      <c r="M16" s="51"/>
      <c r="N16" s="51"/>
      <c r="O16" s="51"/>
      <c r="P16" s="51"/>
      <c r="Q16" s="51"/>
      <c r="R16" s="51"/>
    </row>
    <row r="17" spans="1:18" x14ac:dyDescent="0.25">
      <c r="A17" s="1" t="s">
        <v>12</v>
      </c>
      <c r="B17" s="9">
        <f t="shared" si="0"/>
        <v>-75.294445958057636</v>
      </c>
      <c r="C17" s="9">
        <f t="shared" si="1"/>
        <v>105.29444595805764</v>
      </c>
      <c r="D17" s="5">
        <v>30205691.000000004</v>
      </c>
      <c r="E17" s="5">
        <v>34339651.999999993</v>
      </c>
      <c r="F17" s="42">
        <v>547.9</v>
      </c>
      <c r="G17" s="41">
        <f t="shared" si="2"/>
        <v>1.697546164332631E-2</v>
      </c>
      <c r="I17" s="51"/>
      <c r="J17" s="51"/>
      <c r="K17" s="51"/>
      <c r="L17" s="51"/>
      <c r="M17" s="51"/>
      <c r="N17" s="51"/>
      <c r="O17" s="51"/>
      <c r="P17" s="51"/>
      <c r="Q17" s="51"/>
      <c r="R17" s="51"/>
    </row>
    <row r="18" spans="1:18" x14ac:dyDescent="0.25">
      <c r="A18" s="1" t="s">
        <v>14</v>
      </c>
      <c r="B18" s="9">
        <f t="shared" si="0"/>
        <v>-42.086426860093397</v>
      </c>
      <c r="C18" s="9">
        <f t="shared" si="1"/>
        <v>72.086426860093397</v>
      </c>
      <c r="D18" s="5">
        <v>43558814</v>
      </c>
      <c r="E18" s="5">
        <v>45804948.999999993</v>
      </c>
      <c r="F18" s="42">
        <v>584.79999999999995</v>
      </c>
      <c r="G18" s="41">
        <f t="shared" si="2"/>
        <v>1.8118725988350477E-2</v>
      </c>
      <c r="I18" s="51"/>
      <c r="J18" s="51"/>
      <c r="K18" s="51"/>
      <c r="L18" s="51"/>
      <c r="M18" s="51"/>
      <c r="N18" s="51"/>
      <c r="O18" s="51"/>
      <c r="P18" s="51"/>
      <c r="Q18" s="51"/>
      <c r="R18" s="51"/>
    </row>
    <row r="19" spans="1:18" x14ac:dyDescent="0.25">
      <c r="A19" s="1" t="s">
        <v>15</v>
      </c>
      <c r="B19" s="9">
        <f t="shared" si="0"/>
        <v>-9.5616246460361509</v>
      </c>
      <c r="C19" s="9">
        <f t="shared" si="1"/>
        <v>39.561624646036151</v>
      </c>
      <c r="D19" s="5">
        <v>58246928.000000007</v>
      </c>
      <c r="E19" s="5">
        <v>70116286</v>
      </c>
      <c r="F19" s="42">
        <v>374.9</v>
      </c>
      <c r="G19" s="41">
        <f t="shared" si="2"/>
        <v>1.1615441814351221E-2</v>
      </c>
      <c r="I19" s="51"/>
      <c r="J19" s="51"/>
      <c r="K19" s="51"/>
      <c r="L19" s="51"/>
      <c r="M19" s="51"/>
      <c r="N19" s="51"/>
      <c r="O19" s="51"/>
      <c r="P19" s="51"/>
      <c r="Q19" s="51"/>
      <c r="R19" s="51"/>
    </row>
    <row r="20" spans="1:18" x14ac:dyDescent="0.25">
      <c r="A20" s="1" t="s">
        <v>17</v>
      </c>
      <c r="B20" s="9">
        <f t="shared" si="0"/>
        <v>-104.39337169047755</v>
      </c>
      <c r="C20" s="9">
        <f t="shared" si="1"/>
        <v>134.39337169047755</v>
      </c>
      <c r="D20" s="5">
        <v>19316845.999999996</v>
      </c>
      <c r="E20" s="5">
        <v>23032827.999999996</v>
      </c>
      <c r="F20" s="42">
        <v>426.4</v>
      </c>
      <c r="G20" s="41">
        <f t="shared" si="2"/>
        <v>1.3211054653612591E-2</v>
      </c>
      <c r="I20" s="51"/>
      <c r="J20" s="51"/>
      <c r="K20" s="51"/>
      <c r="L20" s="51"/>
      <c r="M20" s="51"/>
      <c r="N20" s="51"/>
      <c r="O20" s="51"/>
      <c r="P20" s="51"/>
      <c r="Q20" s="51"/>
      <c r="R20" s="51"/>
    </row>
    <row r="21" spans="1:18" x14ac:dyDescent="0.25">
      <c r="A21" s="1" t="s">
        <v>13</v>
      </c>
      <c r="B21" s="9">
        <f t="shared" si="0"/>
        <v>-2.4870988028943088</v>
      </c>
      <c r="C21" s="9">
        <f t="shared" si="1"/>
        <v>32.487098802894309</v>
      </c>
      <c r="D21" s="5">
        <v>37932275</v>
      </c>
      <c r="E21" s="5">
        <v>34941503.999999993</v>
      </c>
      <c r="F21" s="42">
        <v>262</v>
      </c>
      <c r="G21" s="41">
        <f t="shared" si="2"/>
        <v>8.1174866774073613E-3</v>
      </c>
      <c r="I21" t="s">
        <v>638</v>
      </c>
      <c r="J21" s="45"/>
      <c r="K21" s="45"/>
      <c r="L21" s="45"/>
      <c r="M21" s="45"/>
      <c r="N21" s="45"/>
      <c r="O21" s="45"/>
      <c r="P21" s="45"/>
      <c r="Q21" s="45"/>
      <c r="R21" s="45"/>
    </row>
    <row r="22" spans="1:18" x14ac:dyDescent="0.25">
      <c r="A22" s="2" t="s">
        <v>572</v>
      </c>
      <c r="B22" s="9">
        <f t="shared" si="0"/>
        <v>-44.920854069530336</v>
      </c>
      <c r="C22" s="9">
        <f t="shared" si="1"/>
        <v>74.920854069530336</v>
      </c>
      <c r="D22" s="5">
        <v>7089710</v>
      </c>
      <c r="E22" s="5">
        <v>7829300</v>
      </c>
      <c r="F22" s="42">
        <v>94.2</v>
      </c>
      <c r="G22" s="41">
        <f t="shared" si="2"/>
        <v>2.9185772710373032E-3</v>
      </c>
    </row>
    <row r="23" spans="1:18" x14ac:dyDescent="0.25">
      <c r="A23" s="2" t="s">
        <v>573</v>
      </c>
      <c r="B23" s="9">
        <f t="shared" si="0"/>
        <v>-18.422186688236245</v>
      </c>
      <c r="C23" s="9">
        <f t="shared" si="1"/>
        <v>48.422186688236245</v>
      </c>
      <c r="D23" s="5">
        <v>119667856</v>
      </c>
      <c r="E23" s="5">
        <v>116320619</v>
      </c>
      <c r="F23" s="42">
        <v>1167.5</v>
      </c>
      <c r="G23" s="41">
        <f t="shared" si="2"/>
        <v>3.6172388152187381E-2</v>
      </c>
      <c r="I23" s="51" t="s">
        <v>643</v>
      </c>
      <c r="J23" s="51"/>
      <c r="K23" s="51"/>
      <c r="L23" s="51"/>
      <c r="M23" s="51"/>
      <c r="N23" s="51"/>
      <c r="O23" s="51"/>
      <c r="P23" s="51"/>
      <c r="Q23" s="51"/>
      <c r="R23" s="51"/>
    </row>
    <row r="24" spans="1:18" x14ac:dyDescent="0.25">
      <c r="A24" s="2" t="s">
        <v>574</v>
      </c>
      <c r="B24" s="9">
        <f t="shared" si="0"/>
        <v>-141.74758408740001</v>
      </c>
      <c r="C24" s="9">
        <f t="shared" si="1"/>
        <v>171.74758408740001</v>
      </c>
      <c r="D24" s="5">
        <v>23352752</v>
      </c>
      <c r="E24" s="5">
        <v>30824142</v>
      </c>
      <c r="F24" s="42">
        <v>595.1</v>
      </c>
      <c r="G24" s="41">
        <f t="shared" si="2"/>
        <v>1.843784855620275E-2</v>
      </c>
      <c r="I24" s="51"/>
      <c r="J24" s="51"/>
      <c r="K24" s="51"/>
      <c r="L24" s="51"/>
      <c r="M24" s="51"/>
      <c r="N24" s="51"/>
      <c r="O24" s="51"/>
      <c r="P24" s="51"/>
      <c r="Q24" s="51"/>
      <c r="R24" s="51"/>
    </row>
    <row r="25" spans="1:18" x14ac:dyDescent="0.25">
      <c r="A25" s="2" t="s">
        <v>575</v>
      </c>
      <c r="B25" s="9">
        <f t="shared" si="0"/>
        <v>2.252534851677904</v>
      </c>
      <c r="C25" s="9">
        <f t="shared" si="1"/>
        <v>27.747465148322096</v>
      </c>
      <c r="D25" s="5">
        <v>101253473.99999999</v>
      </c>
      <c r="E25" s="5">
        <v>156059115</v>
      </c>
      <c r="F25" s="42">
        <v>357</v>
      </c>
      <c r="G25" s="41">
        <f t="shared" si="2"/>
        <v>1.1060850167306978E-2</v>
      </c>
      <c r="H25" t="s">
        <v>639</v>
      </c>
      <c r="I25" s="51" t="s">
        <v>647</v>
      </c>
      <c r="J25" s="51"/>
      <c r="K25" s="51"/>
      <c r="L25" s="51"/>
      <c r="M25" s="51"/>
      <c r="N25" s="51"/>
      <c r="O25" s="51"/>
      <c r="P25" s="51"/>
      <c r="Q25" s="51"/>
      <c r="R25" s="51"/>
    </row>
    <row r="26" spans="1:18" x14ac:dyDescent="0.25">
      <c r="A26" s="2" t="s">
        <v>576</v>
      </c>
      <c r="B26" s="9">
        <f t="shared" si="0"/>
        <v>-27.991503696044255</v>
      </c>
      <c r="C26" s="9">
        <f t="shared" si="1"/>
        <v>57.991503696044255</v>
      </c>
      <c r="D26" s="5">
        <v>60605933.000000007</v>
      </c>
      <c r="E26" s="13">
        <v>72931106.000000015</v>
      </c>
      <c r="F26" s="42">
        <v>572</v>
      </c>
      <c r="G26" s="41">
        <f t="shared" si="2"/>
        <v>1.7722146486553476E-2</v>
      </c>
      <c r="I26" s="51"/>
      <c r="J26" s="51"/>
      <c r="K26" s="51"/>
      <c r="L26" s="51"/>
      <c r="M26" s="51"/>
      <c r="N26" s="51"/>
      <c r="O26" s="51"/>
      <c r="P26" s="51"/>
      <c r="Q26" s="51"/>
      <c r="R26" s="51"/>
    </row>
    <row r="27" spans="1:18" x14ac:dyDescent="0.25">
      <c r="A27" s="2" t="s">
        <v>577</v>
      </c>
      <c r="B27" s="9">
        <f t="shared" si="0"/>
        <v>3.2087357299552046</v>
      </c>
      <c r="C27" s="9">
        <f t="shared" si="1"/>
        <v>26.791264270044795</v>
      </c>
      <c r="D27" s="5">
        <v>62703028</v>
      </c>
      <c r="E27" s="5">
        <v>62703028</v>
      </c>
      <c r="F27" s="42">
        <v>329</v>
      </c>
      <c r="G27" s="41">
        <f t="shared" si="2"/>
        <v>1.0193332507126038E-2</v>
      </c>
      <c r="I27" s="51"/>
      <c r="J27" s="51"/>
      <c r="K27" s="51"/>
      <c r="L27" s="51"/>
      <c r="M27" s="51"/>
      <c r="N27" s="51"/>
      <c r="O27" s="51"/>
      <c r="P27" s="51"/>
      <c r="Q27" s="51"/>
      <c r="R27" s="51"/>
    </row>
    <row r="28" spans="1:18" x14ac:dyDescent="0.25">
      <c r="A28" s="2" t="s">
        <v>578</v>
      </c>
      <c r="B28" s="9" t="e">
        <f t="shared" si="0"/>
        <v>#DIV/0!</v>
      </c>
      <c r="C28" s="9" t="e">
        <f t="shared" si="1"/>
        <v>#DIV/0!</v>
      </c>
      <c r="F28" s="42">
        <v>3964.1</v>
      </c>
      <c r="G28" s="41">
        <f t="shared" si="2"/>
        <v>0.1228188127401165</v>
      </c>
      <c r="I28" s="51"/>
      <c r="J28" s="51"/>
      <c r="K28" s="51"/>
      <c r="L28" s="51"/>
      <c r="M28" s="51"/>
      <c r="N28" s="51"/>
      <c r="O28" s="51"/>
      <c r="P28" s="51"/>
      <c r="Q28" s="51"/>
      <c r="R28" s="51"/>
    </row>
    <row r="29" spans="1:18" x14ac:dyDescent="0.25">
      <c r="A29" s="2" t="s">
        <v>579</v>
      </c>
      <c r="B29" s="9" t="e">
        <f t="shared" si="0"/>
        <v>#DIV/0!</v>
      </c>
      <c r="C29" s="9" t="e">
        <f t="shared" si="1"/>
        <v>#DIV/0!</v>
      </c>
      <c r="F29" s="42">
        <v>26688</v>
      </c>
      <c r="G29" s="41">
        <f t="shared" si="2"/>
        <v>0.82686826124674684</v>
      </c>
    </row>
    <row r="30" spans="1:18" x14ac:dyDescent="0.25">
      <c r="F30" s="14"/>
      <c r="G30" s="43">
        <f>SUM(G2:G21)</f>
        <v>0.74146114760193349</v>
      </c>
      <c r="H30" t="s">
        <v>580</v>
      </c>
    </row>
  </sheetData>
  <mergeCells count="4">
    <mergeCell ref="I25:R28"/>
    <mergeCell ref="I23:R24"/>
    <mergeCell ref="M1:U7"/>
    <mergeCell ref="I13:R20"/>
  </mergeCells>
  <conditionalFormatting sqref="B2:B29">
    <cfRule type="colorScale" priority="1">
      <colorScale>
        <cfvo type="min"/>
        <cfvo type="num" val="0"/>
        <cfvo type="max"/>
        <color rgb="FFF8696B"/>
        <color theme="0"/>
        <color rgb="FF63BE7B"/>
      </colorScale>
    </cfRule>
    <cfRule type="colorScale" priority="2">
      <colorScale>
        <cfvo type="min"/>
        <cfvo type="percentile" val="50"/>
        <cfvo type="max"/>
        <color rgb="FFF8696B"/>
        <color rgb="FFFCFCFF"/>
        <color rgb="FF63BE7B"/>
      </colorScale>
    </cfRule>
    <cfRule type="top10" dxfId="1" priority="3" percent="1" rank="10"/>
    <cfRule type="top10" dxfId="0" priority="4" percent="1" rank="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8" sqref="A8"/>
    </sheetView>
  </sheetViews>
  <sheetFormatPr baseColWidth="10" defaultColWidth="8.85546875" defaultRowHeight="15" x14ac:dyDescent="0.25"/>
  <sheetData>
    <row r="1" spans="1:1" x14ac:dyDescent="0.25">
      <c r="A1" t="s">
        <v>615</v>
      </c>
    </row>
    <row r="2" spans="1:1" x14ac:dyDescent="0.25">
      <c r="A2" t="s">
        <v>645</v>
      </c>
    </row>
    <row r="3" spans="1:1" x14ac:dyDescent="0.25">
      <c r="A3" t="s">
        <v>635</v>
      </c>
    </row>
    <row r="5" spans="1:1" x14ac:dyDescent="0.25">
      <c r="A5" t="s">
        <v>633</v>
      </c>
    </row>
    <row r="6" spans="1:1" x14ac:dyDescent="0.25">
      <c r="A6"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Figures</vt:lpstr>
      <vt:lpstr>Sources</vt:lpstr>
      <vt:lpstr>Global_tax</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2025-01-23T17:06:32Z</dcterms:modified>
</cp:coreProperties>
</file>