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5" windowWidth="22545" windowHeight="14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9" i="1" l="1"/>
  <c r="J79" i="1"/>
  <c r="F79" i="1"/>
  <c r="AB67" i="1" l="1"/>
  <c r="AA67" i="1"/>
  <c r="Z67" i="1"/>
  <c r="Y67" i="1"/>
  <c r="X67" i="1"/>
  <c r="W67" i="1"/>
  <c r="U67" i="1"/>
  <c r="S67" i="1"/>
  <c r="P67" i="1"/>
  <c r="Q67" i="1"/>
  <c r="C67" i="1"/>
  <c r="B67" i="1"/>
  <c r="D67" i="1"/>
  <c r="O67" i="1"/>
  <c r="N67" i="1"/>
  <c r="M67" i="1"/>
  <c r="L67" i="1"/>
  <c r="K67" i="1"/>
  <c r="J67" i="1"/>
  <c r="I67" i="1"/>
  <c r="H67" i="1"/>
  <c r="G67" i="1"/>
  <c r="F67" i="1"/>
  <c r="E67" i="1"/>
  <c r="V67" i="1"/>
  <c r="AB65" i="1"/>
  <c r="AB66" i="1" s="1"/>
  <c r="AA65" i="1"/>
  <c r="AA66" i="1" s="1"/>
  <c r="Z65" i="1"/>
  <c r="Z66" i="1" s="1"/>
  <c r="Y65" i="1"/>
  <c r="Y66" i="1" s="1"/>
  <c r="X65" i="1"/>
  <c r="X66" i="1" s="1"/>
  <c r="W65" i="1"/>
  <c r="W66" i="1" s="1"/>
  <c r="U65" i="1"/>
  <c r="U66" i="1" s="1"/>
  <c r="S65" i="1"/>
  <c r="S66" i="1" s="1"/>
  <c r="P65" i="1"/>
  <c r="P66" i="1" s="1"/>
  <c r="Q65" i="1"/>
  <c r="Q66" i="1" s="1"/>
  <c r="C65" i="1"/>
  <c r="C66" i="1" s="1"/>
  <c r="B65" i="1"/>
  <c r="B66" i="1" s="1"/>
  <c r="D65" i="1"/>
  <c r="D66" i="1" s="1"/>
  <c r="O65" i="1"/>
  <c r="O66" i="1" s="1"/>
  <c r="N65" i="1"/>
  <c r="N66" i="1" s="1"/>
  <c r="M65" i="1"/>
  <c r="M66" i="1" s="1"/>
  <c r="L65" i="1"/>
  <c r="L66" i="1" s="1"/>
  <c r="K65" i="1"/>
  <c r="K66" i="1" s="1"/>
  <c r="J65" i="1"/>
  <c r="J66" i="1" s="1"/>
  <c r="I65" i="1"/>
  <c r="I66" i="1" s="1"/>
  <c r="H65" i="1"/>
  <c r="H66" i="1" s="1"/>
  <c r="G65" i="1"/>
  <c r="G66" i="1" s="1"/>
  <c r="F65" i="1"/>
  <c r="F66" i="1" s="1"/>
  <c r="E65" i="1"/>
  <c r="E66" i="1" s="1"/>
  <c r="V65" i="1"/>
  <c r="V66" i="1" s="1"/>
  <c r="T61" i="1"/>
  <c r="T67" i="1" s="1"/>
  <c r="AB60" i="1"/>
  <c r="AA60" i="1"/>
  <c r="Z60" i="1"/>
  <c r="Y60" i="1"/>
  <c r="X60" i="1"/>
  <c r="W60" i="1"/>
  <c r="U60" i="1"/>
  <c r="T60" i="1"/>
  <c r="S60" i="1"/>
  <c r="P60" i="1"/>
  <c r="Q60" i="1"/>
  <c r="C60" i="1"/>
  <c r="B60" i="1"/>
  <c r="D60" i="1"/>
  <c r="O60" i="1"/>
  <c r="N60" i="1"/>
  <c r="M60" i="1"/>
  <c r="L60" i="1"/>
  <c r="K60" i="1"/>
  <c r="J60" i="1"/>
  <c r="I60" i="1"/>
  <c r="H60" i="1"/>
  <c r="G60" i="1"/>
  <c r="F60" i="1"/>
  <c r="E60" i="1"/>
  <c r="V60" i="1"/>
  <c r="AB55" i="1"/>
  <c r="AA55" i="1"/>
  <c r="Z55" i="1"/>
  <c r="Y55" i="1"/>
  <c r="X55" i="1"/>
  <c r="W55" i="1"/>
  <c r="U55" i="1"/>
  <c r="T55" i="1"/>
  <c r="P55" i="1"/>
  <c r="Q55" i="1"/>
  <c r="C55" i="1"/>
  <c r="B55" i="1"/>
  <c r="D55" i="1"/>
  <c r="O55" i="1"/>
  <c r="N55" i="1"/>
  <c r="M55" i="1"/>
  <c r="K55" i="1"/>
  <c r="H55" i="1"/>
  <c r="G55" i="1"/>
  <c r="F55" i="1"/>
  <c r="E55" i="1"/>
  <c r="V55" i="1"/>
  <c r="AB53" i="1"/>
  <c r="AA53" i="1"/>
  <c r="Z53" i="1"/>
  <c r="Y53" i="1"/>
  <c r="X53" i="1"/>
  <c r="W53" i="1"/>
  <c r="U53" i="1"/>
  <c r="T53" i="1"/>
  <c r="P53" i="1"/>
  <c r="Q53" i="1"/>
  <c r="C53" i="1"/>
  <c r="B53" i="1"/>
  <c r="D53" i="1"/>
  <c r="O53" i="1"/>
  <c r="N53" i="1"/>
  <c r="M53" i="1"/>
  <c r="L53" i="1"/>
  <c r="K53" i="1"/>
  <c r="J53" i="1"/>
  <c r="H53" i="1"/>
  <c r="G53" i="1"/>
  <c r="F53" i="1"/>
  <c r="E53" i="1"/>
  <c r="V53" i="1"/>
  <c r="T65" i="1" l="1"/>
  <c r="T66" i="1" s="1"/>
</calcChain>
</file>

<file path=xl/sharedStrings.xml><?xml version="1.0" encoding="utf-8"?>
<sst xmlns="http://schemas.openxmlformats.org/spreadsheetml/2006/main" count="1490" uniqueCount="867">
  <si>
    <t>Country</t>
  </si>
  <si>
    <t>Germany</t>
  </si>
  <si>
    <t>Italy</t>
  </si>
  <si>
    <t>Poland</t>
  </si>
  <si>
    <t>Spain</t>
  </si>
  <si>
    <t>UK</t>
  </si>
  <si>
    <t>Japan</t>
  </si>
  <si>
    <t>China</t>
  </si>
  <si>
    <t>India</t>
  </si>
  <si>
    <t>Indonesia</t>
  </si>
  <si>
    <t>South Africa</t>
  </si>
  <si>
    <t>Mexico</t>
  </si>
  <si>
    <t>Canada</t>
  </si>
  <si>
    <t>Ukraine</t>
  </si>
  <si>
    <t>South Korea</t>
  </si>
  <si>
    <t>Turkey</t>
  </si>
  <si>
    <t>Brazil</t>
  </si>
  <si>
    <t>Australia</t>
  </si>
  <si>
    <t>US</t>
  </si>
  <si>
    <t>Denmark</t>
  </si>
  <si>
    <t>France</t>
  </si>
  <si>
    <t>Nigeria</t>
  </si>
  <si>
    <t>Egypt</t>
  </si>
  <si>
    <t>Iran</t>
  </si>
  <si>
    <t>Russia</t>
  </si>
  <si>
    <t>Saudi Arabia</t>
  </si>
  <si>
    <t>Switzerland</t>
  </si>
  <si>
    <t>Script done</t>
  </si>
  <si>
    <t>x</t>
  </si>
  <si>
    <t>Translated</t>
  </si>
  <si>
    <t>Recorded</t>
  </si>
  <si>
    <t>Video done</t>
  </si>
  <si>
    <t>Quotas done</t>
  </si>
  <si>
    <t>Survey launched</t>
  </si>
  <si>
    <t>currency (LCU)</t>
  </si>
  <si>
    <t>€</t>
  </si>
  <si>
    <t>zł</t>
  </si>
  <si>
    <t>£</t>
  </si>
  <si>
    <t>¥</t>
  </si>
  <si>
    <t>Rs (or ₹?)</t>
  </si>
  <si>
    <t>Rp</t>
  </si>
  <si>
    <t>R</t>
  </si>
  <si>
    <t>$</t>
  </si>
  <si>
    <t>₴ or грн</t>
  </si>
  <si>
    <t>₩</t>
  </si>
  <si>
    <t>₺</t>
  </si>
  <si>
    <t>R$</t>
  </si>
  <si>
    <t>kr.</t>
  </si>
  <si>
    <t>currency in $ (19/7/21)</t>
  </si>
  <si>
    <t>Country code (ISO 3166-1 if different)</t>
  </si>
  <si>
    <t>DE</t>
  </si>
  <si>
    <t>IT</t>
  </si>
  <si>
    <t>PL</t>
  </si>
  <si>
    <t>SP (ES)</t>
  </si>
  <si>
    <t>JP</t>
  </si>
  <si>
    <t>CN</t>
  </si>
  <si>
    <t>ID</t>
  </si>
  <si>
    <t>SA (!ZA)</t>
  </si>
  <si>
    <t>MX</t>
  </si>
  <si>
    <t>CA</t>
  </si>
  <si>
    <t>UA</t>
  </si>
  <si>
    <t>KR</t>
  </si>
  <si>
    <t>TR</t>
  </si>
  <si>
    <t>BR</t>
  </si>
  <si>
    <t>AU</t>
  </si>
  <si>
    <t>DK</t>
  </si>
  <si>
    <t>FR</t>
  </si>
  <si>
    <t>NG</t>
  </si>
  <si>
    <t>EG</t>
  </si>
  <si>
    <t>IR</t>
  </si>
  <si>
    <t>RU</t>
  </si>
  <si>
    <t>AR (SA)</t>
  </si>
  <si>
    <t>CH</t>
  </si>
  <si>
    <t>job creation</t>
  </si>
  <si>
    <t>1045k</t>
  </si>
  <si>
    <t>650k</t>
  </si>
  <si>
    <t>280k</t>
  </si>
  <si>
    <t>360k</t>
  </si>
  <si>
    <t>1450k</t>
  </si>
  <si>
    <t>12,480k</t>
  </si>
  <si>
    <t>4670k</t>
  </si>
  <si>
    <t>1230k</t>
  </si>
  <si>
    <t>600k</t>
  </si>
  <si>
    <t>815k</t>
  </si>
  <si>
    <t>685k</t>
  </si>
  <si>
    <t>340k</t>
  </si>
  <si>
    <t>1,110k</t>
  </si>
  <si>
    <t>395k</t>
  </si>
  <si>
    <t>1,445k</t>
  </si>
  <si>
    <t>485k</t>
  </si>
  <si>
    <t>4140k</t>
  </si>
  <si>
    <t>75k</t>
  </si>
  <si>
    <t>540k</t>
  </si>
  <si>
    <t>1240k</t>
  </si>
  <si>
    <t>480k</t>
  </si>
  <si>
    <t>1135k</t>
  </si>
  <si>
    <t>1370k</t>
  </si>
  <si>
    <t>630k</t>
  </si>
  <si>
    <t>95k</t>
  </si>
  <si>
    <t>job destruction</t>
  </si>
  <si>
    <t>165k</t>
  </si>
  <si>
    <t>100k</t>
  </si>
  <si>
    <t>130k</t>
  </si>
  <si>
    <t>250k</t>
  </si>
  <si>
    <t>255k</t>
  </si>
  <si>
    <t>3,375k</t>
  </si>
  <si>
    <t>2380k</t>
  </si>
  <si>
    <t>880k</t>
  </si>
  <si>
    <t>305k</t>
  </si>
  <si>
    <t>550k</t>
  </si>
  <si>
    <t>604k</t>
  </si>
  <si>
    <t>125k</t>
  </si>
  <si>
    <t>205k</t>
  </si>
  <si>
    <t>825k</t>
  </si>
  <si>
    <t>308k</t>
  </si>
  <si>
    <t>2250k</t>
  </si>
  <si>
    <t>40k</t>
  </si>
  <si>
    <t>1200k</t>
  </si>
  <si>
    <t>800k</t>
  </si>
  <si>
    <t>1120k</t>
  </si>
  <si>
    <t>1070k</t>
  </si>
  <si>
    <t>30k</t>
  </si>
  <si>
    <t>vid_pol job creation (rounded)</t>
  </si>
  <si>
    <t>1M</t>
  </si>
  <si>
    <t>300k</t>
  </si>
  <si>
    <t>350k</t>
  </si>
  <si>
    <t>1.5M</t>
  </si>
  <si>
    <t>12.5M</t>
  </si>
  <si>
    <t>4.5M</t>
  </si>
  <si>
    <t>1.2M</t>
  </si>
  <si>
    <t>700k</t>
  </si>
  <si>
    <t>400k</t>
  </si>
  <si>
    <t>500k</t>
  </si>
  <si>
    <t>4M</t>
  </si>
  <si>
    <t>1.4M</t>
  </si>
  <si>
    <t>vid_pol job destruction (rounded)</t>
  </si>
  <si>
    <t>150k</t>
  </si>
  <si>
    <t>3.5M</t>
  </si>
  <si>
    <t>2.5M</t>
  </si>
  <si>
    <t>900k</t>
  </si>
  <si>
    <t>200k</t>
  </si>
  <si>
    <t>2M</t>
  </si>
  <si>
    <t>1.1M</t>
  </si>
  <si>
    <t>2.14 yearly income Q1</t>
  </si>
  <si>
    <t>35k</t>
  </si>
  <si>
    <t>17k</t>
  </si>
  <si>
    <t>2.14 yearly income Q2</t>
  </si>
  <si>
    <t>70k</t>
  </si>
  <si>
    <t>25k</t>
  </si>
  <si>
    <t>2.14 yearly income Q3</t>
  </si>
  <si>
    <t>120k</t>
  </si>
  <si>
    <t>37,5k</t>
  </si>
  <si>
    <t>2.14 income</t>
  </si>
  <si>
    <t>equiv, year (pre-tax)</t>
  </si>
  <si>
    <t>equiv, year (gross)?</t>
  </si>
  <si>
    <t>equiv, after-tax, monthly</t>
  </si>
  <si>
    <t>equiv, year</t>
  </si>
  <si>
    <t>equiv, year?</t>
  </si>
  <si>
    <t>monthly, whatever</t>
  </si>
  <si>
    <t>equiv, yearly, pre-tax</t>
  </si>
  <si>
    <t>ind, monthly pre-tax</t>
  </si>
  <si>
    <t>equiv, monthly, after-tax</t>
  </si>
  <si>
    <t>HH, year</t>
  </si>
  <si>
    <t>ind pre-tax, month</t>
  </si>
  <si>
    <t>equiv, month</t>
  </si>
  <si>
    <t>2.14 income Q1 (rounded)</t>
  </si>
  <si>
    <t>11.5k</t>
  </si>
  <si>
    <t>22k</t>
  </si>
  <si>
    <t>10k</t>
  </si>
  <si>
    <t>13.5k</t>
  </si>
  <si>
    <t>2.9M</t>
  </si>
  <si>
    <t>50k</t>
  </si>
  <si>
    <t>25M</t>
  </si>
  <si>
    <t>20k</t>
  </si>
  <si>
    <t>53k</t>
  </si>
  <si>
    <t>22M</t>
  </si>
  <si>
    <t>11k</t>
  </si>
  <si>
    <t>13k</t>
  </si>
  <si>
    <t>51k</t>
  </si>
  <si>
    <t>2.14 income Q2 (rounded)</t>
  </si>
  <si>
    <t>23.5k</t>
  </si>
  <si>
    <t>15k</t>
  </si>
  <si>
    <t>4.25M</t>
  </si>
  <si>
    <t>45M</t>
  </si>
  <si>
    <t>46k</t>
  </si>
  <si>
    <t>88k</t>
  </si>
  <si>
    <t>39k</t>
  </si>
  <si>
    <t>32k</t>
  </si>
  <si>
    <t>34M</t>
  </si>
  <si>
    <t>24k</t>
  </si>
  <si>
    <t>2.14 income Q3 (rounded)</t>
  </si>
  <si>
    <t>24.5k</t>
  </si>
  <si>
    <t>42k</t>
  </si>
  <si>
    <t>29k</t>
  </si>
  <si>
    <t>6.25M</t>
  </si>
  <si>
    <t>77M</t>
  </si>
  <si>
    <t>115k</t>
  </si>
  <si>
    <t>149k</t>
  </si>
  <si>
    <t>74k</t>
  </si>
  <si>
    <t>50M</t>
  </si>
  <si>
    <t>27k</t>
  </si>
  <si>
    <t>43k</t>
  </si>
  <si>
    <t>122k</t>
  </si>
  <si>
    <t>share income &lt;Q1</t>
  </si>
  <si>
    <t>share income Q1-2</t>
  </si>
  <si>
    <t>share income Q2-3</t>
  </si>
  <si>
    <t>share income &gt;Q3</t>
  </si>
  <si>
    <t>2.16 household wealth q1</t>
  </si>
  <si>
    <t>2k</t>
  </si>
  <si>
    <t>30M</t>
  </si>
  <si>
    <t>2.16 household wealth q2</t>
  </si>
  <si>
    <t>90k</t>
  </si>
  <si>
    <t>110k</t>
  </si>
  <si>
    <t>5M</t>
  </si>
  <si>
    <t>80M</t>
  </si>
  <si>
    <t>80k</t>
  </si>
  <si>
    <t>130M</t>
  </si>
  <si>
    <t>4k</t>
  </si>
  <si>
    <t>60k</t>
  </si>
  <si>
    <t>2.16 household wealth q3</t>
  </si>
  <si>
    <t>170k</t>
  </si>
  <si>
    <t>20M</t>
  </si>
  <si>
    <t>180k</t>
  </si>
  <si>
    <t>160M</t>
  </si>
  <si>
    <t>160k</t>
  </si>
  <si>
    <t>270M</t>
  </si>
  <si>
    <t>140k</t>
  </si>
  <si>
    <t>2.16 household wealth q4</t>
  </si>
  <si>
    <t>320k</t>
  </si>
  <si>
    <t>35M</t>
  </si>
  <si>
    <t>380k</t>
  </si>
  <si>
    <t>500M</t>
  </si>
  <si>
    <t>470M</t>
  </si>
  <si>
    <t>3M</t>
  </si>
  <si>
    <t>2.4, 2.5 urban definition</t>
  </si>
  <si>
    <t>Cities, from zipcode</t>
  </si>
  <si>
    <t>&gt;20k, from answer</t>
  </si>
  <si>
    <t>City or Town, from outcode (zipcode)</t>
  </si>
  <si>
    <t>Town &gt;100k, from zipcode</t>
  </si>
  <si>
    <t>Zhèn &gt;50k, from answers on type of muncipality and size</t>
  </si>
  <si>
    <t>from answer on size</t>
  </si>
  <si>
    <t>Kota or Capital town of a Kabupaten, from answer</t>
  </si>
  <si>
    <t>metropolitan municipality or capital of a District municipality, from answer</t>
  </si>
  <si>
    <t>core metropolitan, from zipcode</t>
  </si>
  <si>
    <t>&gt;20k, from subjective answer</t>
  </si>
  <si>
    <t>grand pôle, from zipcode</t>
  </si>
  <si>
    <t>2.5 town size 0 (discarded in e$urbanity)</t>
  </si>
  <si>
    <t>2.5 town size 1</t>
  </si>
  <si>
    <t>5k</t>
  </si>
  <si>
    <t>1k</t>
  </si>
  <si>
    <t>2.5 town size 2</t>
  </si>
  <si>
    <t>2.5 town size 3</t>
  </si>
  <si>
    <t>2.5 town size 4</t>
  </si>
  <si>
    <t>2.5 town size 5</t>
  </si>
  <si>
    <t>Greater London</t>
  </si>
  <si>
    <t>IDF</t>
  </si>
  <si>
    <t>2.6 origin</t>
  </si>
  <si>
    <t>race</t>
  </si>
  <si>
    <t>origin</t>
  </si>
  <si>
    <t>parent's nationality</t>
  </si>
  <si>
    <t>23.4, 24.1, 24.2</t>
  </si>
  <si>
    <t>2020 presidential</t>
  </si>
  <si>
    <t>2019 legislative</t>
  </si>
  <si>
    <t>2017 presidential</t>
  </si>
  <si>
    <t>24.1, 24.2 vote parties</t>
  </si>
  <si>
    <t>Biden; Trump; Jorgensen; Hawkins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</si>
  <si>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</si>
  <si>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Macron; Le Pen; Fillon; Mélenchon; Hamon; Dupont-Aignan; Lassalle; Poutou; Asselineau; Arthaud; Cheminade</t>
  </si>
  <si>
    <t>vid_cli, 9.2 temperatures (default: 1/2/4/7 °C)</t>
  </si>
  <si>
    <t>2/3.6/8/15 °F</t>
  </si>
  <si>
    <t>vid_pol, emission limit (default: 95/60gCO2/km 2021/2025)</t>
  </si>
  <si>
    <t>150/100gCO2/mi 2021, 2025</t>
  </si>
  <si>
    <t>9.3 video question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</si>
  <si>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</si>
  <si>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</si>
  <si>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13.10 transport footprint</t>
  </si>
  <si>
    <t>2, Munich - Hamburg, 800 km</t>
  </si>
  <si>
    <t>2, Milan - Naples, 850 km</t>
  </si>
  <si>
    <t>1, Warsaw - Berlin, 600 km</t>
  </si>
  <si>
    <t>4, Barcelona - Madrid, 600 km</t>
  </si>
  <si>
    <t>4, London - Glasgow, 700 km</t>
  </si>
  <si>
    <t>2, Fukuoka - Tokyo, 1100 km</t>
  </si>
  <si>
    <t>2, Shanghai - Beijing, 1300 km</t>
  </si>
  <si>
    <t>2, Mumbai - Bangaluru, 1000 km (or Mumbai - Ahmedabad, 500 km)</t>
  </si>
  <si>
    <t>2, Surabaya - Jakarta, 800 km</t>
  </si>
  <si>
    <t>2, Cape Town - Johannesburg, 1400 km</t>
  </si>
  <si>
    <t>2, DF - Monterrey, 900 km</t>
  </si>
  <si>
    <t>2, Montréal - Toronto, 800km</t>
  </si>
  <si>
    <t>2, Seoul - Busan, 350km</t>
  </si>
  <si>
    <t>2, Istanbul - Ankara, 400km</t>
  </si>
  <si>
    <t>4, NYC - Toronto, 500 mi</t>
  </si>
  <si>
    <t>4, Copenhagen - Stockholm, 700 km</t>
  </si>
  <si>
    <t>4, Bordeaux - Nice, 800 km</t>
  </si>
  <si>
    <t>13.10 option transport footprint</t>
  </si>
  <si>
    <t>train</t>
  </si>
  <si>
    <t>bus</t>
  </si>
  <si>
    <t>coach</t>
  </si>
  <si>
    <t>vid_pol, 17.2, 18.3, 18.4 gasoline price increase (LCU per liter, except US per gallon)</t>
  </si>
  <si>
    <t>10 cents per liter</t>
  </si>
  <si>
    <t>40 cents per liter</t>
  </si>
  <si>
    <t>8 cents per liter</t>
  </si>
  <si>
    <t>12¥ per liter</t>
  </si>
  <si>
    <t>0.7 ¥ per liter</t>
  </si>
  <si>
    <t>8 Rs per liter</t>
  </si>
  <si>
    <t>1600 Rp per liter</t>
  </si>
  <si>
    <t>1.6 R per liter</t>
  </si>
  <si>
    <t>2.2$ per liter</t>
  </si>
  <si>
    <t>14 cents</t>
  </si>
  <si>
    <t>3₴</t>
  </si>
  <si>
    <t>125 ₩</t>
  </si>
  <si>
    <t>1₺</t>
  </si>
  <si>
    <t>0.6 R$ per liter</t>
  </si>
  <si>
    <t>15 cents</t>
  </si>
  <si>
    <t>40 cents per gallon</t>
  </si>
  <si>
    <t>2 kr. pr. liter</t>
  </si>
  <si>
    <t>10 centimes par litre</t>
  </si>
  <si>
    <t>vid_pol, 17.2 transfer</t>
  </si>
  <si>
    <t>160€ per year</t>
  </si>
  <si>
    <t>170€ per year</t>
  </si>
  <si>
    <t>1100 zł per year</t>
  </si>
  <si>
    <t>180€ per year</t>
  </si>
  <si>
    <t>150£ per year</t>
  </si>
  <si>
    <t>40 000¥ per year</t>
  </si>
  <si>
    <t>1800 ¥ per year</t>
  </si>
  <si>
    <t>6000 Rs per year</t>
  </si>
  <si>
    <t>1.2 million Rp per year</t>
  </si>
  <si>
    <t>5000 R per year</t>
  </si>
  <si>
    <t>3100$ per year</t>
  </si>
  <si>
    <t>750$</t>
  </si>
  <si>
    <t>4500₴</t>
  </si>
  <si>
    <t>1800₺</t>
  </si>
  <si>
    <t>450 R$ per year</t>
  </si>
  <si>
    <t>800$</t>
  </si>
  <si>
    <t>$600 per year</t>
  </si>
  <si>
    <t>3700 kr./year</t>
  </si>
  <si>
    <t>160€ par an</t>
  </si>
  <si>
    <t>coverage</t>
  </si>
  <si>
    <t>tr &amp; building</t>
  </si>
  <si>
    <t>all</t>
  </si>
  <si>
    <t>264-270 WTP</t>
  </si>
  <si>
    <t>10/30/50/100/300/500/1000</t>
  </si>
  <si>
    <t>40/100/200/400/1000/2000/4000</t>
  </si>
  <si>
    <t>1000/3000/5000/10000/30000/50000/100000</t>
  </si>
  <si>
    <t>50/200/300/600/2000/3000/6000</t>
  </si>
  <si>
    <t>200/600/1,000/2,000/6,000/10,000/20,000</t>
  </si>
  <si>
    <t>50,000/150,000/300,000/500,000/1,500,000/3,000,000/5,000,000</t>
  </si>
  <si>
    <t>50/150/300/500/1,500/3,000/5,000</t>
  </si>
  <si>
    <t>200/600/1000/2000/6000/10,000</t>
  </si>
  <si>
    <t>300/1000/1500/3000/10,000/15,000/30,000</t>
  </si>
  <si>
    <t>10k/30k/50k/100k/300k/500k/1000k</t>
  </si>
  <si>
    <t>100/300/500/1000/3000/5000/10000</t>
  </si>
  <si>
    <t>50/150/250/500/1,500/2,500/5,000</t>
  </si>
  <si>
    <t>19.2, 251 Donation</t>
  </si>
  <si>
    <t>1 million</t>
  </si>
  <si>
    <t>20.7 global transfer (LCU)</t>
  </si>
  <si>
    <t>20.7 $ global tax pc cf. /questionnaires/net_gain_global_tax</t>
  </si>
  <si>
    <t>20.7 LCU global tax pc</t>
  </si>
  <si>
    <t>not given</t>
  </si>
  <si>
    <t>20.8 millionaires</t>
  </si>
  <si>
    <t>millionaires</t>
  </si>
  <si>
    <t>70 crore</t>
  </si>
  <si>
    <t>?</t>
  </si>
  <si>
    <t>20.2 scale</t>
  </si>
  <si>
    <t>European/National</t>
  </si>
  <si>
    <t>Europea/State</t>
  </si>
  <si>
    <t>National</t>
  </si>
  <si>
    <t>National/Province/Local</t>
  </si>
  <si>
    <t>Federal/State</t>
  </si>
  <si>
    <t>ASEAN/National</t>
  </si>
  <si>
    <t>Continental/National</t>
  </si>
  <si>
    <t>CO2 footprint per capita (2018) EU27: 7.9 http://www.globalcarbonatlas.org/en/CO2-emissions</t>
  </si>
  <si>
    <t>GHG footprint (2016) EU27: 3609 bold: prod-based it:wo LU Global Carbon Project https://en.wikipedia.org/wiki/List_of_countries_by_greenhouse_gas_emissions</t>
  </si>
  <si>
    <t>GHG footprint per capita EU27: 8.1</t>
  </si>
  <si>
    <t>carbon price ($/tCO2)</t>
  </si>
  <si>
    <t>fossil CO2 emissions (2017, MtCO2) global: 37.1 Gt source: https://publications.jrc.ec.europa.eu/repository/handle/JRC113738 https://en.wikipedia.org/wiki/List_of_countries_by_carbon_dioxide_emissions Other source that could have been used: https://stats.oecd.org/Index.aspx?DataSetCode=IO_GHG_2019</t>
  </si>
  <si>
    <t>adult population (2020) cf. data/future_population… source: UN https://population.un.org/wpp/Download/Files/1_Indicators%20(Standard)/EXCEL_FILES/1_Population/WPP2019_POP_F15_1_ANNUAL_POPULATION_BY_AGE_BOTH_SEXES.xlsx</t>
  </si>
  <si>
    <t>population (2020) https://www.worldometers.info/world-population/population-by-country/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</si>
  <si>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</si>
  <si>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</si>
  <si>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</si>
  <si>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Winner (if Yes, how much donates)</t>
  </si>
  <si>
    <t>No</t>
  </si>
  <si>
    <t>Yes</t>
  </si>
  <si>
    <t>vid_cli Deaths from air pollution (Lelieveld et al. 2019)</t>
  </si>
  <si>
    <t>18k</t>
  </si>
  <si>
    <t>1.5k</t>
  </si>
  <si>
    <t>2.5k</t>
  </si>
  <si>
    <t>6k</t>
  </si>
  <si>
    <t>242 heating form</t>
  </si>
  <si>
    <t>year</t>
  </si>
  <si>
    <t>none</t>
  </si>
  <si>
    <t>month</t>
  </si>
  <si>
    <t>242 heating expenses thresholds</t>
  </si>
  <si>
    <t>200/800/1300/2000</t>
  </si>
  <si>
    <t>1000/3000/5000/8000</t>
  </si>
  <si>
    <t>20,000/80,000/130,000/200,000</t>
  </si>
  <si>
    <t>800/3,000/5,000/8,000</t>
  </si>
  <si>
    <t>2,000/8,000/13,000/20,000</t>
  </si>
  <si>
    <t>200/800/1300/2000k</t>
  </si>
  <si>
    <t>cooling 200/800/1300/2000</t>
  </si>
  <si>
    <t>20/75/125/200/250/300</t>
  </si>
  <si>
    <t>3.2 gas expenses thresholds</t>
  </si>
  <si>
    <t>5/25/75/125/200</t>
  </si>
  <si>
    <t>20/100/300/500/800</t>
  </si>
  <si>
    <t>500/2,500/7,500/13,000/20,000</t>
  </si>
  <si>
    <t>200/1,000/3,000/5,000/8,000</t>
  </si>
  <si>
    <t>50k/250k/750k/1300k/2000k</t>
  </si>
  <si>
    <t>50/250/750/1250/2000</t>
  </si>
  <si>
    <t>5/25/75/125/200k</t>
  </si>
  <si>
    <t>5/25/75/125/175/225</t>
  </si>
  <si>
    <t>survey URL</t>
  </si>
  <si>
    <t>https://lse.eu.qualtrics.com/jfe/form/SV_01J9niuruKZJDEi?Q_Language=DE</t>
  </si>
  <si>
    <t>https://lse.eu.qualtrics.com/jfe/form/SV_3WUI1L5FgEqJrN4?Q_Language=IT</t>
  </si>
  <si>
    <t>https://lse.eu.qualtrics.com/jfe/form/SV_07KudCp2056Qg2G?Q_Language=PL</t>
  </si>
  <si>
    <t>https://lse.eu.qualtrics.com/jfe/form/SV_aa8zIThugucSCWi?Q_Language=ES-ES</t>
  </si>
  <si>
    <t>https://lse.eu.qualtrics.com/jfe/form/SV_4NSn3izWhCCMy4C?Q_Language=EN-GB</t>
  </si>
  <si>
    <t>https://lse.eu.qualtrics.com/jfe/form/SV_02uibrdpLtSCOCW?Q_Language=JA</t>
  </si>
  <si>
    <t>https://lse.eu.qualtrics.com/jfe/form/SV_5v9eDh0dy0NcfBA</t>
  </si>
  <si>
    <t xml:space="preserve"> https://lse.eu.qualtrics.com/jfe/form/SV_bNG9fVgXBr0LX4W?Q_Language=DA</t>
  </si>
  <si>
    <t xml:space="preserve"> https://lse.eu.qualtrics.com/jfe/form/SV_4HqYpRHQw5LpNYO?Q_Language=FR</t>
  </si>
  <si>
    <t>?Q_Language=AR</t>
  </si>
  <si>
    <t>?Q_Language=FA</t>
  </si>
  <si>
    <t>?Q_Language=RU</t>
  </si>
  <si>
    <t>Electricity emission factor (kgCO2e/kWh) default source: https://www.carbonfootprint.com/docs/2020_09_emissions_factors_sources_for_2020_electricity_v14.pdf</t>
  </si>
  <si>
    <t>by State</t>
  </si>
  <si>
    <t>vid_cli M people permanently flooded in 2100 K17 RCP8.5 (Kulp &amp; Strauss, 2019 https://www.nature.com/articles/s41467-019-12808-z)</t>
  </si>
  <si>
    <t>Price electricity for households (December-2020) USD/kWh</t>
  </si>
  <si>
    <t>Price natural gas for households (March-2021) USD/kWh</t>
  </si>
  <si>
    <t>Price coal (bituminous) USD/t</t>
  </si>
  <si>
    <t>Source income quartiles</t>
  </si>
  <si>
    <t>2019 Eurostat equivalised disposable income, cf. inc_quartiles in preparation.R https://ec.europa.eu/eurostat/estat-navtree-portlet-prod/BulkDownloadListing?file=data/ilc_di01.tsv.gz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</si>
  <si>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</si>
  <si>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2013 LIS equivalised cash disposable income, inflated to 2019 using nominal GDP growth https://data.worldbank.org/indicator/NY.GDP.MKTP.CN.AD?locations=JP</t>
  </si>
  <si>
    <t>2011 LIS equivalised cash disposable income, inflated to 2019 using nominal GDP growth https://data.worldbank.org/indicator/NY.GDP.MKTP.CN.AD?locations=IN</t>
  </si>
  <si>
    <t>2019 individual pre-tax income wid.world</t>
  </si>
  <si>
    <t>2017 LIS equivalised cash disposable income, inflated to 2019 using nominal GDP growth https://data.worldbank.org/indicator/NY.GDP.MKTP.CN.AD?locations=ZA</t>
  </si>
  <si>
    <t>2018 LIS equivalised cash disposable income, inflated to 2019 using nominal GDP growth https://data.worldbank.org/indicator/NY.GDP.MKTP.CN.AD?locations=ZA</t>
  </si>
  <si>
    <t>2019 wid.world pre-tax income equal split</t>
  </si>
  <si>
    <t>2016 LIS equivalised cash disposable income, inflated to 2019 using nominal GDP growth https://data.worldbank.org/indicator/NY.GDP.MKTP.CN.AD?locations=ZA</t>
  </si>
  <si>
    <t xml:space="preserve">2019 Eurostat equivalised disposable income </t>
  </si>
  <si>
    <t>2014 LIS equivalised cash disposable income, inflated to 2019 using nominal GDP growth https://data.worldbank.org/indicator/NY.GDP.MKTP.CN.AD?locations=ZA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</si>
  <si>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</si>
  <si>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</si>
  <si>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2019 Eurostat equivalised disposable income, cf. inc_quartiles in preparation.R (wid.world gives: 1350/2200/3800) https://ec.europa.eu/eurostat/estat-navtree-portlet-prod/BulkDownloadListing?file=data/ilc_di01.tsv.gz</t>
  </si>
  <si>
    <t>Source wealth quintiles</t>
  </si>
  <si>
    <t>2017 LIS inflated approximately</t>
  </si>
  <si>
    <t>2016 LIS inflated approximately</t>
  </si>
  <si>
    <t>Approximated using Slovakian and Estonia values from LIS</t>
  </si>
  <si>
    <t>2014 LIS inflated approximately</t>
  </si>
  <si>
    <t>Approximated using French values</t>
  </si>
  <si>
    <t>2015 wid.world inflated approximately</t>
  </si>
  <si>
    <t>2012 wid.world inflated approximately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</si>
  <si>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</si>
  <si>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2017 LIS lisdatacenter.org</t>
  </si>
  <si>
    <t>Approximated using China values</t>
  </si>
  <si>
    <t>Approximated using Italy  values</t>
  </si>
  <si>
    <t>2019 https://www.statbank.dk/statbank5a/selectvarval/define.asp?PLanguage=1&amp;subword=tabsel&amp;MainTable=FORMUE3&amp;PXSId=194386&amp;tablestyle=&amp;ST=SD&amp;buttons=0</t>
  </si>
  <si>
    <t>2018 Insee https://www.insee.fr/fr/statistiques/2388851</t>
  </si>
  <si>
    <t>Source zipcode</t>
  </si>
  <si>
    <t>data/zipcodes/US_zipcode.xlsx from https://www.arcgis.com/home/item.html?id=8d2012a2016e484dafaac0451f9aea24</t>
  </si>
  <si>
    <t>data/zipcodes/DK_municipalities.csv</t>
  </si>
  <si>
    <t>data/zipcodes/FR_aires_urbaines_2020.csv cf. code/FR_commune.R</t>
  </si>
  <si>
    <t>Source vid_pol emission limit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</si>
  <si>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</si>
  <si>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Source transport footprint</t>
  </si>
  <si>
    <t>http://ecopassenger.hafas.de/</t>
  </si>
  <si>
    <t>https://global.jr-central.co.jp/en/company/about_shinkansen/</t>
  </si>
  <si>
    <t>https://chinadialogue.net/en/energy/11174-how-green-is-china-s-high-speed-rail/ https://www.bbc.com/news/science-environment-49349566</t>
  </si>
  <si>
    <t>https://indiaghgp.org/sites/default/files/Rail%20Transport%20Emission.pdf</t>
  </si>
  <si>
    <t>https://wri-indonesia.org/en/blog/personalizing-carbon-footprint-our-travels-mobilize-climate-action</t>
  </si>
  <si>
    <t>https://www.nationalgeographic.com/travel/article/carbon-footprint-transportation-efficiency-graphic</t>
  </si>
  <si>
    <t>Source gasoline price increase carbon tax</t>
  </si>
  <si>
    <t>Simply multiply carbon tax by an average of gasoline and diesel emission factor (see A46)</t>
  </si>
  <si>
    <t>Marron &amp; Maag (2018) https://papers.ssrn.com/sol3/papers.cfm?abstract_id=3305124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</si>
  <si>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</si>
  <si>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Douenne &amp; Fabre (2020)</t>
  </si>
  <si>
    <t>Source transfer carbon tax ($45/tCO2)</t>
  </si>
  <si>
    <t>Assume 20% emission reduction as in the US from Marron &amp; Maag (2018), that 80% is rebated to each adult equally  (the rest compensates e.g. decrease in energy/VAT tax revenues), see A43:48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</si>
  <si>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</si>
  <si>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Marron &amp; Maag (2018) https://media.rff.org/documents/RFF-IB-18-07-rev_4evu2ny.pdf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</si>
  <si>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</si>
  <si>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Method/source global carbon tax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</si>
  <si>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</si>
  <si>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 xml:space="preserve">Source vid graph temperatures </t>
  </si>
  <si>
    <t>temperature_trend.xlsx Adapted from Meinshausen et al. (2011) https://link.springer.com/article/10.1007/s10584-011-0156-z</t>
  </si>
  <si>
    <t>Source vid_cli emission by sectors</t>
  </si>
  <si>
    <t>https://i.pinimg.com/originals/28/f0/72/28f07273a64c12a313c3ad49ab8e5bae.gif</t>
  </si>
  <si>
    <t>Source climate video 1</t>
  </si>
  <si>
    <t>water scarcity http://apps.who.int/iris/bitstream/handle/10665/260380/WHO-FWC-PHE-EPE-15.52-eng.pdf;jsessionid=A1FBCAD8C8DA772B36BBF57ADB077632?sequence=1</t>
  </si>
  <si>
    <t>https://scienceinpoland.pap.pl/en/news/news%2C31836%2Cexpert-climate-change-poland-extremely-warm-summers-and-grey-rainy-winters.html</t>
  </si>
  <si>
    <t xml:space="preserve">desertification https://www.pwc.es/es/publicaciones/assets/informe-sector-agricola-espanol.pdf </t>
  </si>
  <si>
    <t>overheating WSP, Overheating in homes: Keeping a growing population cool in summer, October 2015, London</t>
  </si>
  <si>
    <t>https://features.japantimes.co.jp/climate-crisis-2030/</t>
  </si>
  <si>
    <t>https://www.thelancet.com/journals/lanplh/article/PIIS2542-5196(20)30203-5/fulltext</t>
  </si>
  <si>
    <t>record temperature https://www.ndtv.com/delhi-news/delhi-weather-delhi-at-48-degrees-highest-ever-in-june-says-weather-agency-skymet-2051014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</si>
  <si>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</si>
  <si>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</si>
  <si>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heatwave https://www.eleconomista.com.mx/arteseideas/La-temperatura-en-Mexico-aumenta-mas-rapido-que-en-el-resto-del-mundo-20210301-0069.html según el Reporte del Clima en México 2020 realizado por la Comisión Nacional del Agua (Conagua)</t>
  </si>
  <si>
    <t>https://globalnews.ca/news/673236/by-the-numbers-2013-alberta-floods/#:~:text=100%2C000%20to%20120%2C000%20%E2%80%93%20The%20number,that%20were%20evacuated%20last%20week.</t>
  </si>
  <si>
    <t>https://www.atlanticcouncil.org/blogs/ukrainealert/climate-change-threatens-the-ukrainian-breadbasket/</t>
  </si>
  <si>
    <t>https://web.archive.org/web/20160913060836/http://ccas.kei.re.kr/climate_change_adapt/menu4_9_1_tab1.do</t>
  </si>
  <si>
    <t>https://www.dailysabah.com/life/2019/09/12/climate-change-triggers-extreme-weather-in-turkey</t>
  </si>
  <si>
    <t xml:space="preserve">dams https://www.reuters.com/world/americas/brazil-drought-crisis-linked-global-climate-change-minister-says-2021-07-08/ </t>
  </si>
  <si>
    <t>https://www.bbc.com/news/science-environment-51742646</t>
  </si>
  <si>
    <t>200k deaths air pollution Lelieveld et al. (2019)</t>
  </si>
  <si>
    <t>sea-level rise Hinkel et al. 2010</t>
  </si>
  <si>
    <t>ski https://www.ecologie.gouv.fr/observatoire-national-sur-effets-du-rechauffement-climatique-onerc</t>
  </si>
  <si>
    <t>Source climate video 2</t>
  </si>
  <si>
    <t>heat mortality https://www.ep.epiprev.it/articoli_scientifici/sull-incremento-della-mortalita-in-italia-nel-2015-analisi-della-mortalita-stagionale-nelle-32-citta-del-sistema-di-sorveglianza-della-mortalita-giornaliera</t>
  </si>
  <si>
    <t>https://www.climatechangepost.com/poland/agriculture-and-horticulture/</t>
  </si>
  <si>
    <t xml:space="preserve">heatwave Aemet  (2020): http://www.aemet.es/en/noticias/2020/09/olas_de_calor_duplicadas_esta_ultima_decada and </t>
  </si>
  <si>
    <t>heatwave https://www.theccc.org.uk/uk-climate-change-risk-assessment-2017/the-ccra-at-a-glance/</t>
  </si>
  <si>
    <t>https://www.env.go.jp/earth/tekiou/pamph2018_full_Eng.pdf</t>
  </si>
  <si>
    <t>https://www.bloomberg.com/news/articles/2020-08-27/china-is-heating-up-faster-than-the-global-average-data-shows?sref=vxSzVDP0</t>
  </si>
  <si>
    <t>record temperatures https://thewire.in/environment/2018-was-sixth-warmest-year-in-indias-recorded-history-imd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</si>
  <si>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</si>
  <si>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</si>
  <si>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 xml:space="preserve">droughts https://www.dw.com/es/en-plena-pandemia-m%C3%A9xico-sufre-la-peor-sequ%C3%ADa-en-30-a%C3%B1os/a-57427506 </t>
  </si>
  <si>
    <t>https://www.calgary.ca/uep/water/flood-info/flooding-history-calgary.html</t>
  </si>
  <si>
    <t>https://web.archive.org/web/20200119174837/http://cgo-sreznevskyi.kiev.ua/index.php?lang=uk&amp;fn=news_full&amp;p=1&amp;f=news-cgo&amp;val=2020-01-02-09-24-36-45&amp;ko=</t>
  </si>
  <si>
    <t>https://www.koreatimes.co.kr/www/nation/2021/02/371_294350.html</t>
  </si>
  <si>
    <t>https://www.trtworld.com/life/climate-change-responsible-for-spring-and-winter-within-weeks-43363</t>
  </si>
  <si>
    <t xml:space="preserve">hurricane http://www.fbds.org.br/cop15/FBDS_MudancasClimaticas_EN.pdf </t>
  </si>
  <si>
    <t>https://nhess.copernicus.org/articles/21/941/2021/nhess-21-941-2021.pdf</t>
  </si>
  <si>
    <t>heatwaves http://www.impactlab.org/map/#usmeas=absolute&amp;usyear=1981-2010&amp;gmeas=change-from-hist&amp;gyear=2080-2099&amp;tab=global&amp;gvar=tasmax-over-95F</t>
  </si>
  <si>
    <t>more rain, etc. https://en.klimatilpasning.dk/sectors/nature/climate-change-impact-on-nature/</t>
  </si>
  <si>
    <t>48k deaths air pollution (Santé Publique France, 2016)</t>
  </si>
  <si>
    <t>Source climate video 3</t>
  </si>
  <si>
    <t>40k deaths air pollution Lelieveld et al. (2019)</t>
  </si>
  <si>
    <t>https://www.researchgate.net/publication/46574490_Climate_Change_and_its_Effect_on_Agriculture_Water_Resources_and_Human_Health_Sectors_in_Poland</t>
  </si>
  <si>
    <t xml:space="preserve">heatwave http://www.aemet.es/documentos/es/conocermas/recursos_en_linea/publicaciones_y_estudios/estudios/Olas_calor/Olas_Calor_ActualizacionMarzo2020.pdf </t>
  </si>
  <si>
    <t>flooding UCCRN, The Future We Don’t Want: How Climate Change Could Impact the World’s Greatest Cities UCCRN Technical Report, February 2018</t>
  </si>
  <si>
    <t>https://www.lifegate.com/typhoons-climate-change-japan</t>
  </si>
  <si>
    <t>https://www.thelancet.com/article/S2542-5196(20)30161-3/fulltext</t>
  </si>
  <si>
    <t>uninhabitable Im et al. (2017)</t>
  </si>
  <si>
    <t>https://core.ac.uk/download/pdf/6261529.pdf</t>
  </si>
  <si>
    <t>https://www.preventionweb.net/files/11490_oiclimatechangesouthafrica1.pdf</t>
  </si>
  <si>
    <t xml:space="preserve">sea-level https://www.gob.mx/cms/uploads/attachment/file/162974/2015_indc_esp.pdf </t>
  </si>
  <si>
    <t>https://cfs.nrcan.gc.ca/publications?id=35306</t>
  </si>
  <si>
    <t>https://www.atlanticcouncil.org/blogs/ukrainealert/climate-change-may-prevent-ukraine-from-becoming-an-agricultural-superpower/</t>
  </si>
  <si>
    <t>https://www.koreatimes.co.kr/www/nation/2021/05/371_297491.html#:~:text=Justin%20Jeong%20from%20the%20organization's,in%20Seoul%2C%20Gyeonggi%20Province%20and</t>
  </si>
  <si>
    <t xml:space="preserve">displacements https://news.mongabay.com/2020/08/in-brazil-human-action-and-climate-change-are-drowning-a-community/ </t>
  </si>
  <si>
    <t>https://www.busseltonmail.com.au/story/6620313/it-was-a-line-of-fire-coming-at-us-firefighters-return-home/</t>
  </si>
  <si>
    <t>agriculture http://www.impactlab.org/research/estimating-economic-damage-from-climate-change-in-the-united-states/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</si>
  <si>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</si>
  <si>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</si>
  <si>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Source climate video 4</t>
  </si>
  <si>
    <t>hot days http://apps.who.int/iris/bitstream/handle/10665/260380/WHO-FWC-PHE-EPE-15.52-eng.pdf;jsessionid=A1FBCAD8C8DA772B36BBF57ADB077632?sequence=1</t>
  </si>
  <si>
    <t>https://onlinelibrary.wiley.com/doi/pdf/10.1002/wcc.175?casa_token=gqogIeHWYJkAAAAA:xONtVAat1l-I1LNXj7bekBYJSPSx4YNXHUeQ7A8PlRRAUOr1WpqZ-yqRJoK4dj0mrNTVZSb_VALZ5srE</t>
  </si>
  <si>
    <t xml:space="preserve">fires De Rigo et al. (2017) </t>
  </si>
  <si>
    <t>flood Sayers, P.B et al, Climate Change Risk Assessment 2017: Projections of future flood risk in the UK, 2015, London</t>
  </si>
  <si>
    <t>https://www.wwf.or.jp/activities/lib/pdf_climate/environment/WWF_NipponChanges_lores.pdf</t>
  </si>
  <si>
    <t>https://www.nature.com/articles/s41467-019-12808-z</t>
  </si>
  <si>
    <t>floodings https://www.worldbank.org/en/news/feature/2013/06/19/india-climate-change-impacts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</si>
  <si>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</si>
  <si>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</si>
  <si>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natural disaster https://www.inecc.gob.mx/dialogos/dialogos1/images/documentos/2015_indc_esp.pdf</t>
  </si>
  <si>
    <t>https://www.wri.org/blog/2020/02/intense-boreal-forest-fires-climate-concern</t>
  </si>
  <si>
    <t>https://en.ecoaction.org.ua/wp-content/uploads/2019/04/water-is-coming-eng-short.pdf</t>
  </si>
  <si>
    <t>https://www.sciencedirect.com/science/article/pii/S2212420920300418?casa_token=n-wK9WRtn_0AAAAA:5w9SL5stPbFZU4dKsH8_nvgOzf4wS07bfSKV1Dkj1rpnMwwjj6Qg4EWIF-5TlJgBSKzFsQAuTFQ#sec5</t>
  </si>
  <si>
    <t>https://www.mdpi.com/2220-9964/9/3/180</t>
  </si>
  <si>
    <t xml:space="preserve">yield https://www.sciencedirect.com/science/article/pii/S0048969720329016#bb0025 </t>
  </si>
  <si>
    <t>https://www.theguardian.com/australia-news/2020/jan/08/economic-impact-of-australias-bushfires-set-to-exceed-44bn-cost-of-black-saturday</t>
  </si>
  <si>
    <t>floodings, wildfires https://youtu.be/wd6w6mTQGwc?t=461</t>
  </si>
  <si>
    <t>agriculture https://www.int-res.com/abstracts/cr/v15/n3/p221-238/</t>
  </si>
  <si>
    <t>heatwave https://www.euro.who.int/__data/assets/pdf_file/0018/112473/E91350.pdf (https://www.liberation.fr/checknews/2018/08/06/combien-de-morts-y-avait-t-il-eu-lors-de-la-canicule-en-2003_1671066)</t>
  </si>
  <si>
    <t>Source climate video 5</t>
  </si>
  <si>
    <t>river, agriculture https://www.cmcc.it/analisi-del-rischio-i-cambiamenti-climatici-in-italia</t>
  </si>
  <si>
    <t>https://link.springer.com/article/10.1007/s11600-018-0220-4#Sec18</t>
  </si>
  <si>
    <t>flooding Ebro Resilience (2020)</t>
  </si>
  <si>
    <t>flood london.gov.uk/sites/default/files/climate_change_risks_for_london_-_a_review_of_evidence_under_1.5degc_and_different_warming_scenarios.pdf</t>
  </si>
  <si>
    <t>https://ourworld.unu.edu/en/japan-examines-costs-of-climate-change</t>
  </si>
  <si>
    <t>https://earth.org/tackling-chinas-water-shortage-crisis/</t>
  </si>
  <si>
    <t>flood Kulp &amp; Strauss (2019)</t>
  </si>
  <si>
    <t>https://databank.worldbank.org/data/download/poverty/33EF03BB-9722-4AE2-ABC7-AA2972D68AFE/Global_POVEQ_IDN.pdf</t>
  </si>
  <si>
    <t>https://en.wikipedia.org/wiki/Climate_change_in_South_Africa#Impacts_on_people</t>
  </si>
  <si>
    <t xml:space="preserve">http://gaceta.diputados.gob.mx/Black/Gaceta/Anteriores/63/2015/dic/20151209-VIII/Iniciativa-6.html  </t>
  </si>
  <si>
    <t>https://globalnews.ca/news/6099866/rising-sea-levels-300-million-people/</t>
  </si>
  <si>
    <t>https://climateknowledgeportal.worldbank.org/country/ukraine/vulnerability</t>
  </si>
  <si>
    <t>https://www.hurriyetdailynews.com/pandemic-stresses-need-for-green-transformation-minister-158332</t>
  </si>
  <si>
    <t>Amazonia  Salazar et al. (2007) 10.1029/2007GL029695</t>
  </si>
  <si>
    <t>https://heinonline.org/HOL/Page?handle=hein.journals/mulr41&amp;div=28&amp;g_sent=1&amp;casa_token=YlTau3coOW0AAAAA:rHJGH1NiKcVoAgb-Fv2iZbwKli89ZncxpnCokzkOK-Aai1WVpUwYKV1-pQJ_hIsH4YlgJUp4IA&amp;collection=journals</t>
  </si>
  <si>
    <t>future heatwaves http://www.meteofrance.fr/actualites/75746838-changement-climatique-8-aout-2030-le-mercure-pourrait-localement-depasser-les-50-c</t>
  </si>
  <si>
    <t>Source climate video 6</t>
  </si>
  <si>
    <t>Venice flooded https://osf.io/preprints/marxiv/73a25/download</t>
  </si>
  <si>
    <t>https://core.ac.uk/download/pdf/29243736.pdf</t>
  </si>
  <si>
    <t xml:space="preserve">flooding http://www.ieee.es/en/Galerias/fichero/docs_opinion/2020/DIEEEO108_2020JONGOM_inundaciones.pdf </t>
  </si>
  <si>
    <t>water supply , agriculture https://www.theccc.org.uk/uk-climate-change-risk-assessment-2017/the-ccra-at-a-glance</t>
  </si>
  <si>
    <t>https://link.springer.com/article/10.1023/A:1006351126446</t>
  </si>
  <si>
    <t>flood https://en.wikipedia.org/wiki/Effects_of_climate_change_on_South_Asia#:~:text=Heat%20waves'%20frequency%20and%20power,accessing%20the%20closest%20water%20source</t>
  </si>
  <si>
    <t>https://www.government.nl/binaries/government/documents/publications/2019/02/05/climate-change-profiles/Indonesia.pdf</t>
  </si>
  <si>
    <t>corn https://www.elsoldemexico.com.mx/doble-via/ecologia/produccion-de-maiz-entraria-en-riesgo-para-2050-si-no-se-frena-cambio-climatico-6588922.html</t>
  </si>
  <si>
    <t>https://www.nrcan.gc.ca/sites/www.nrcan.gc.ca/files/energy/Climate-change/pdf/CCCR_ExecSumm-EN-040419-FINAL.pdf</t>
  </si>
  <si>
    <t>https://www.mdpi.com/2071-1050/9/7/1152</t>
  </si>
  <si>
    <t>https://www.semanticscholar.org/paper/What-effect-will-a-few-degrees-of-climate-change-on-Maloney-Forbes/d6b48a290e07ab4e79689278c116f31ff44f9733</t>
  </si>
  <si>
    <t>floodings https://www.ccr.fr/documents/35794/35836/Etude+Climatique+2018+version+complete.pdf/6a7b6120-7050-ff2e-4aa9-89e80c1e30f2?t=1536662736000</t>
  </si>
  <si>
    <t>Source climate video 7</t>
  </si>
  <si>
    <t>Venice flooded https://tandf.figshare.com/articles/dataset/Flooding_scenario_for_four_Italian_coastal_plains_using_three_relative_sea_level_rise_models/5766519/1?file=10160808</t>
  </si>
  <si>
    <t xml:space="preserve">agri http://oa.upm.es/12061/2/INVE_MEM_2011_108790.pdf </t>
  </si>
  <si>
    <t>https://www.nature.com/articles/s41467-018-05252-y</t>
  </si>
  <si>
    <t>700k deaths air pollution Lelieveld et al. (2019)</t>
  </si>
  <si>
    <t>Jakarta floodings https://www.nytimes.com/2020/01/02/world/asia/indonesia-jakarta-rain-floods.html?auth=link-dismiss-google1tap</t>
  </si>
  <si>
    <t>https://iopscience.iop.org/article/10.1088/1748-9326/ab17fb</t>
  </si>
  <si>
    <t>https://www.climatecouncil.org.au/wp-content/uploads/2018/11/Climate-Council-Water-Security-Report.pdf</t>
  </si>
  <si>
    <t>Source climate video 8</t>
  </si>
  <si>
    <t xml:space="preserve">agri https://www.pwc.es/es/publicaciones/assets/informe-sector-agricola-espanol.pdf and </t>
  </si>
  <si>
    <t>https://www.ifpri.org/blog/climate-change-adversely-impact-grain-production-china-2030#:~:text=In%20China%2C%20climate%20change%2Ddriven,scenarios%20in%20our%20research%20reveals.</t>
  </si>
  <si>
    <t>agriculture https://link.springer.com/article/10.1007/s10584-011-0208-4 https://www.int-res.com/abstracts/cr/v59/n3/p173-187/</t>
  </si>
  <si>
    <t>https://theconversation.com/with-costs-approaching-100-billion-the-fires-are-australias-costliest-natural-disaster-129433#</t>
  </si>
  <si>
    <t>Source climate video 9</t>
  </si>
  <si>
    <t xml:space="preserve">agri https://s03.s3c.es/imag/doc/2021-02-03/Miteco-Impacto-cambio-climatico-espana.pdf </t>
  </si>
  <si>
    <t xml:space="preserve">agriculture http://www.indianjournals.com/ijor.aspx?target=ijor:aerr&amp;volume=27&amp;issue=2&amp;article=001 </t>
  </si>
  <si>
    <t>Source climate video 10</t>
  </si>
  <si>
    <t xml:space="preserve">air pollution https://www.europapress.es/sociedad/medio-ambiente-00647/noticia-107-espanoles-mayores-14-anos-fallece-causa-contaminacion-derivada-combustibles-fosiles-20210209122437.html </t>
  </si>
  <si>
    <t>Source round-trip flight emission factor: 1450 kgCO2</t>
  </si>
  <si>
    <t>https://www.icao.int/annual-report-2018/Documents/Annual.Report.2018_Air%20Transport%20Statistics.pdf</t>
  </si>
  <si>
    <t>Source emission factor gasoline</t>
  </si>
  <si>
    <t>https://www.epa.gov/energy/greenhouse-gases-equivalencies-calculator-calculations-and-references</t>
  </si>
  <si>
    <t>Source emission heating oil</t>
  </si>
  <si>
    <t>https://www.eia.gov/environment/emissions/co2_vol_mass.php</t>
  </si>
  <si>
    <t>Source emission factor electricity (by default: https://www.carbonfootprint.com/docs/2020_09_emissions_factors_sources_for_2020_electricity_v14.pdf )</t>
  </si>
  <si>
    <t>https://www.carbonfootprint.com/docs/2020_09_emissions_factors_sources_for_2020_electricity_v14.pdf</t>
  </si>
  <si>
    <t>https://ji.unfccc.int/UserManagement/FileStorage/46JW2KL36KM0GEMI0PHDTQF6DVI514</t>
  </si>
  <si>
    <t>data/zipcodes/US_elec.csv, from https://www.epa.gov/egrid/data-explorer</t>
  </si>
  <si>
    <t>Source price gasoline</t>
  </si>
  <si>
    <t>https://www.globalpetrolprices.com/gasoline_prices/</t>
  </si>
  <si>
    <t>https://www.globalpetrolprices.com/USA/gasoline_prices/</t>
  </si>
  <si>
    <t>Source price natural gas</t>
  </si>
  <si>
    <t>https://www.globalpetrolprices.com/electricity_prices/</t>
  </si>
  <si>
    <t>https://energysvc.com/the-real-cost-of-heating</t>
  </si>
  <si>
    <t>Source price heating oil</t>
  </si>
  <si>
    <t>https://www.globalpetrolprices.com/heating_oil_prices/</t>
  </si>
  <si>
    <t>Source price electricity</t>
  </si>
  <si>
    <t>https://www.globalpetrolprices.com/natural_gas_prices/</t>
  </si>
  <si>
    <t>https://www.eia.gov/electricity/state</t>
  </si>
  <si>
    <t>Source price coal</t>
  </si>
  <si>
    <t>http://gpi.tge.pl/en/web/wegiel/51;jsessionid=FE151D8133A5227E9CF83DD1E59C757A.gpi-app1</t>
  </si>
  <si>
    <t>https://www.argusmedia.com/ja/news/2166902-chinas-ndrc-keeps-base-coal-price-unchanged-for-2021#.X9AriLw3LDc.twitter</t>
  </si>
  <si>
    <t>Table 4.1(Jan 2017) http://www.energy.gov.za/files/media/explained/Energy-Price-Report-2018.pdf</t>
  </si>
  <si>
    <t>Source quota sex</t>
  </si>
  <si>
    <t>2019 https://data.census.gov/cedsci/table?q=United%20States&amp;g=0100000US&amp;tid=ACSDP1Y2019.DP05</t>
  </si>
  <si>
    <t>2021 https://www.statbank.dk/statbank5a/SelectVarVal/saveselections.asp</t>
  </si>
  <si>
    <t>2019 https://www.insee.fr/fr/statistiques/1892088?sommaire=1912926</t>
  </si>
  <si>
    <t>Source quota age</t>
  </si>
  <si>
    <t>2019 https://www.census.gov/data/tables/time-series/demo/popest/2010s-national-detail.html</t>
  </si>
  <si>
    <t>https://www.statbank.dk/statbank5a/SelectVarVal/saveselections.asp</t>
  </si>
  <si>
    <t>2019 https://www.insee.fr/fr/statistiques/2381474</t>
  </si>
  <si>
    <t>Source quota region</t>
  </si>
  <si>
    <t xml:space="preserve">2019 https://www.census.gov/popclock/print.php?component=growth&amp;image=//www.census.gov/popclock/share/images/growth_1561939200.png </t>
  </si>
  <si>
    <t>2020 https://www.statbank.dk/BEV22</t>
  </si>
  <si>
    <t>2020 https://www.insee.fr/fr/statistiques/4277596?sommaire=4318291&amp;q=population+par+r%C3%A9gion</t>
  </si>
  <si>
    <t>Source quota socio-professional category</t>
  </si>
  <si>
    <t>2019 https://www.insee.fr/fr/statistiques/2381478</t>
  </si>
  <si>
    <t>Source quota race</t>
  </si>
  <si>
    <t>2019 https://www.census.gov/quickfacts/fact/table/US/IPE120220</t>
  </si>
  <si>
    <t>Source quota town size</t>
  </si>
  <si>
    <t>2010 Rural-Urban Commuting Area Codes https://www.census.gov/quickfacts/fact/table/US/IPE120220</t>
  </si>
  <si>
    <t>https://www.statbank.dk/BY2</t>
  </si>
  <si>
    <t>2013 own calculation https://www.insee.fr/fr/statistiques/1280970</t>
  </si>
  <si>
    <t>Source quota income</t>
  </si>
  <si>
    <t>cf. Source income quartiles</t>
  </si>
  <si>
    <t>Source quota diploma</t>
  </si>
  <si>
    <t>2016 https://www.insee.fr/fr/statistiques/4175605?sommaire=4175611&amp;geo=METRO-1</t>
  </si>
  <si>
    <t>Voice</t>
  </si>
  <si>
    <t>Marcel Hallensleben, 150$</t>
  </si>
  <si>
    <t>Massimo 100$</t>
  </si>
  <si>
    <t>Mateusz Fuczylo, 90$</t>
  </si>
  <si>
    <t>Salvador Gonzalez, 100$</t>
  </si>
  <si>
    <t>David Parry, 75$</t>
  </si>
  <si>
    <t>Alex Nakamura, 200$</t>
  </si>
  <si>
    <t>Hindi: Kamran Ahmad, 90$, +971551976410; English: Melroy Furtado, 100$</t>
  </si>
  <si>
    <t>Abduh, 90$</t>
  </si>
  <si>
    <t>Buhle Shibodze, 60$</t>
  </si>
  <si>
    <t xml:space="preserve">Jeffrey Davenport, </t>
  </si>
  <si>
    <t>Rasmus Meldgaard Harboe, 50$</t>
  </si>
  <si>
    <t>Jacques Denigelles, 90$</t>
  </si>
  <si>
    <t>Translation (8000 words)</t>
  </si>
  <si>
    <t>Daniele Goffi, 0$?</t>
  </si>
  <si>
    <t>Ismery Rivera, 110$</t>
  </si>
  <si>
    <t>Megumi S, 240$</t>
  </si>
  <si>
    <t>Wing Yee Chan, 80$</t>
  </si>
  <si>
    <t>Gurpreet Kaur, 120$</t>
  </si>
  <si>
    <t>Herwita Titi Sekartaji, 80$</t>
  </si>
  <si>
    <t>Ayanda Z., 40$</t>
  </si>
  <si>
    <t xml:space="preserve"> Lyna Sin, 240$</t>
  </si>
  <si>
    <t>Tarcilia?  72$</t>
  </si>
  <si>
    <t>Tania Maj Roden, 350$</t>
  </si>
  <si>
    <t>Videos</t>
  </si>
  <si>
    <t>Marco Barneto hello@marcobarneto.com 100€ per country (250$ for US)</t>
  </si>
  <si>
    <t>Price Respondi (k£)</t>
  </si>
  <si>
    <t>Price Respondi after negotiation (€)</t>
  </si>
  <si>
    <t>New price Dynata (mean 7690€, for pilot count of 200 add 10% of price, prices have raised by 100-200€ per country 05/25, Japan by 1000€)</t>
  </si>
  <si>
    <t>Climate Video</t>
  </si>
  <si>
    <t>https://lse.eu.qualtrics.com/WRQualtricsControlPanel/File.php?F=F_cT8837yWYLScqLs</t>
  </si>
  <si>
    <t>https://lse.eu.qualtrics.com/WRQualtricsControlPanel/File.php?F=F_dgnXQoN84vq2YXs</t>
  </si>
  <si>
    <t>https://lse.eu.qualtrics.com/WRQualtricsControlPanel/File.php?F=F_9YacInO3B7TVcGy</t>
  </si>
  <si>
    <t>Policy Video</t>
  </si>
  <si>
    <t>https://lse.eu.qualtrics.com/WRQualtricsControlPanel/File.php?F=F_bj5mFN15bJnlUbk</t>
  </si>
  <si>
    <t>https://lse.eu.qualtrics.com/WRQualtricsControlPanel/File.php?F=F_39OXHJ3gT6p4U74</t>
  </si>
  <si>
    <t>https://lse.eu.qualtrics.com/WRQualtricsControlPanel/File.php?F=F_6F2lryw2eo1eQNU</t>
  </si>
  <si>
    <t>New instructions given/written</t>
  </si>
  <si>
    <t>implemented</t>
  </si>
  <si>
    <t>2.4 Zipcode (incl. Recode region)</t>
  </si>
  <si>
    <t>a</t>
  </si>
  <si>
    <t>2.5 Agglomeration size</t>
  </si>
  <si>
    <t>2.6 Race/nationality</t>
  </si>
  <si>
    <t>2.19 Add: "This excludes flatmates." Remove "below 18"</t>
  </si>
  <si>
    <t>2.14 Adapt incomes</t>
  </si>
  <si>
    <t>2.16 Adapt wealth</t>
  </si>
  <si>
    <t>24.1, 24.2 Election</t>
  </si>
  <si>
    <t>24.5 Change wording to "On economic policy matters, where do you see yourself on a scale from 1 to 5, where 1 is Left and 5 is Right?"</t>
  </si>
  <si>
    <t>24.6 Remove Political affiliation</t>
  </si>
  <si>
    <t>3.1 Add "Coal" and "District heating"</t>
  </si>
  <si>
    <t>242 Change to "yearly"</t>
  </si>
  <si>
    <t>3.1, 242, 243, 21.1, 21.2, 277, 278 Remove heating questions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</si>
  <si>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</si>
  <si>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</si>
  <si>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</si>
  <si>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</si>
  <si>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16.7 Change "sales tax" to "the VAT (value-added tax)"</t>
  </si>
  <si>
    <t>13.10 Adapt coach/train and cities</t>
  </si>
  <si>
    <t>a,t</t>
  </si>
  <si>
    <t>14.3 Replace "maintaining" by "sustaining"</t>
  </si>
  <si>
    <t>14.9, 14.11 Change to "limit or renounce"</t>
  </si>
  <si>
    <t>16.7 Translate "Transfers from high-income countries"</t>
  </si>
  <si>
    <t>16.7 Remove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</si>
  <si>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</si>
  <si>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</si>
  <si>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</si>
  <si>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</si>
  <si>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20.7 Adapt values of global basic income</t>
  </si>
  <si>
    <t>20.8 Translate millionaire in $</t>
  </si>
  <si>
    <t>Add variant on heating</t>
  </si>
  <si>
    <t>winner_latent = ${rand://int/1:300}</t>
  </si>
  <si>
    <t>13.11 change pasta to rice (or else) and chicken wings</t>
  </si>
  <si>
    <t>emission standard questions</t>
  </si>
  <si>
    <t>explain how change language</t>
  </si>
  <si>
    <t>240k</t>
  </si>
  <si>
    <t>500k₩</t>
  </si>
  <si>
    <t>18.3 replace ”A contribution to a global climate fund to finance clean energy in low-income countries” by ”Assistance from high-income countries to finance clean energy in [country]”</t>
  </si>
  <si>
    <t>2, São Paulo - Rio de Janeiro, 400km</t>
  </si>
  <si>
    <t>1, Lviv - Kyiv, 500km</t>
  </si>
  <si>
    <t>Acknowledgments</t>
  </si>
  <si>
    <t>Euiyoung Jung</t>
  </si>
  <si>
    <t>Behrang Shirizade</t>
  </si>
  <si>
    <t>Anna Iakymenko</t>
  </si>
  <si>
    <t>Guadalupe Manzo</t>
  </si>
  <si>
    <t>Purvi Bidasaria</t>
  </si>
  <si>
    <t>Charlotte Wang</t>
  </si>
  <si>
    <t>Tomasz Kosluk</t>
  </si>
  <si>
    <t>Davide Dreon</t>
  </si>
  <si>
    <t>Alice Ghidossi, Dana Weissberg</t>
  </si>
  <si>
    <t>2018 wid.world</t>
  </si>
  <si>
    <t>2.16 wealth indiv</t>
  </si>
  <si>
    <t>Katarzyna Smiejczak, 100$ (80+20) (Anna Wosik, 20$)</t>
  </si>
  <si>
    <t>Youngsoo Choi, 100$</t>
  </si>
  <si>
    <t>138 new burden-sharing</t>
  </si>
  <si>
    <t>quotas URL</t>
  </si>
  <si>
    <t>https://lse.fra1.qualtrics.com/public-quotas?SID=SV_01J9niuruKZJDEi</t>
  </si>
  <si>
    <t>Marco di Cesare, 32$</t>
  </si>
  <si>
    <t>Greta, 80$</t>
  </si>
  <si>
    <t>Emre Kanik, 50$</t>
  </si>
  <si>
    <t>https://lse.fra1.qualtrics.com/public-quotas?SID=SV_5bgS4vQyTHXHl4i</t>
  </si>
  <si>
    <t>https://lse.eu.qualtrics.com/jfe/form/SV_9pr4LdbFZ8DjyB0?Q_Language=ES</t>
  </si>
  <si>
    <t>https://lse.eu.qualtrics.com/jfe/form/SV_575zDiWmASUXFTU?Q_Language=ZN</t>
  </si>
  <si>
    <t>https://lse.fra1.qualtrics.com/public-quotas?SID=SV_575zDiWmASUXFTU</t>
  </si>
  <si>
    <t>annual, pre-tax</t>
  </si>
  <si>
    <t>monthly</t>
  </si>
  <si>
    <t>34k</t>
  </si>
  <si>
    <t>URL video policy</t>
  </si>
  <si>
    <t>URL video climate</t>
  </si>
  <si>
    <t>https://lse.eu.qualtrics.com/WRQualtricsControlPanel/File.php?F=F_6zC4wlmsEXrDnYq</t>
  </si>
  <si>
    <t>https://lse.eu.qualtrics.com/WRQualtricsControlPanel/File.php?F=F_9vHesDcevMYMffU</t>
  </si>
  <si>
    <t>https://lse.eu.qualtrics.com/WRQualtricsControlPanel/File.php?F=F_1ZhXvFBoUtvq7qK</t>
  </si>
  <si>
    <t>https://lse.eu.qualtrics.com/WRQualtricsControlPanel/File.php?F=F_3NNS6u7MbEm738y</t>
  </si>
  <si>
    <t>https://lse.eu.qualtrics.com/WRQualtricsControlPanel/File.php?F=F_9SvqNOCSY8ywnHw</t>
  </si>
  <si>
    <t>HI: https://lse.eu.qualtrics.com/WRQualtricsControlPanel/File.php?F=F_0TBFqZxfZEjFrJc / EN: https://lse.eu.qualtrics.com/WRQualtricsControlPanel/File.php?F=F_bq1v6VP4IdsCuLY</t>
  </si>
  <si>
    <t>https://lse.eu.qualtrics.com/WRQualtricsControlPanel/File.php?F=F_1GpaU9AOp0uA246</t>
  </si>
  <si>
    <t>https://lse.eu.qualtrics.com/WRQualtricsControlPanel/File.php?F=F_6mMBZqNPLgvUKZo</t>
  </si>
  <si>
    <t>https://lse.eu.qualtrics.com/WRQualtricsControlPanel/File.php?F=F_e3BFKqjnqsS0waW</t>
  </si>
  <si>
    <t>https://lse.eu.qualtrics.com/WRQualtricsControlPanel/File.php?F=F_0rCWm2QnbEfaR1k</t>
  </si>
  <si>
    <t>https://lse.eu.qualtrics.com/WRQualtricsControlPanel/File.php?F=F_cSdiidvle1QaekS</t>
  </si>
  <si>
    <t>https://lse.eu.qualtrics.com/WRQualtricsControlPanel/File.php?F=F_6SahJCEqAUd5bdc</t>
  </si>
  <si>
    <t>https://lse.eu.qualtrics.com/WRQualtricsControlPanel/File.php?F=F_etkOtRoDmoSXkSq</t>
  </si>
  <si>
    <t>https://lse.eu.qualtrics.com/WRQualtricsControlPanel/File.php?F=F_4NsVOyDmpposo3I</t>
  </si>
  <si>
    <t>https://lse.eu.qualtrics.com/WRQualtricsControlPanel/File.php?F=F_9ZCXWK6BphbFQWy</t>
  </si>
  <si>
    <t>https://lse.eu.qualtrics.com/WRQualtricsControlPanel/File.php?F=F_bj8yT5eiDpZCR82</t>
  </si>
  <si>
    <t>https://lse.eu.qualtrics.com/WRQualtricsControlPanel/File.php?F=F_bg5w9RRYbGtMrwa</t>
  </si>
  <si>
    <t>EN: https://lse.eu.qualtrics.com/WRQualtricsControlPanel/File.php?F=F_8iAWsyQlvy07iJg / ZU: https://lse.eu.qualtrics.com/WRQualtricsControlPanel/File.php?F=F_4NHM2UHj6XttP70</t>
  </si>
  <si>
    <t>EN: https://lse.eu.qualtrics.com/WRQualtricsControlPanel/File.php?F=F_9FDOxYLGIwdrYh0 / ZU: https://lse.eu.qualtrics.com/WRQualtricsControlPanel/File.php?F=F_1zij8ULej3rYsXs</t>
  </si>
  <si>
    <t>https://lse.fra1.qualtrics.com/public-quotas?SID=SV_aa8zIThugucSCWi</t>
  </si>
  <si>
    <t>https://lse.fra1.qualtrics.com/public-quotas?SID=SV_3WUI1L5FgEqJrN4</t>
  </si>
  <si>
    <t>https://lse.fra1.qualtrics.com/public-quotas?SID=SV_07KudCp2056Qg2G</t>
  </si>
  <si>
    <t>https://lse.fra1.qualtrics.com/public-quotas?SID=SV_4NSn3izWhCCMy4C</t>
  </si>
  <si>
    <t>https://lse.fra1.qualtrics.com/public-quotas?SID=SV_02uibrdpLtSCOCW</t>
  </si>
  <si>
    <t>https://lse.fra1.qualtrics.com/public-quotas?SID=SV_9pr4LdbFZ8DjyB0</t>
  </si>
  <si>
    <t>a (test?)</t>
  </si>
  <si>
    <t>a?</t>
  </si>
  <si>
    <t>a (test quota?)</t>
  </si>
  <si>
    <t>https://lse.eu.qualtrics.com/jfe/form/SV_9A1q4vyQCBUqnlk?Q_Language=EN-GB</t>
  </si>
  <si>
    <t>https://lse.fra1.qualtrics.com/public-quotas?SID=SV_9A1q4vyQCBUqnlk</t>
  </si>
  <si>
    <t>add pro-Russia vs. pro-EU question</t>
  </si>
  <si>
    <t>https://lse.fra1.qualtrics.com/public-quotas?SID=SV_2shrz7xK2E8I4uy</t>
  </si>
  <si>
    <t>2.5, 2.16, 2.14, etc. 1,00,000 not 100,000</t>
  </si>
  <si>
    <t>14.2 Remove [Country] option or add a 5th</t>
  </si>
  <si>
    <t>https://lse.eu.qualtrics.com/WRQualtricsControlPanel/File.php?F=F_8AKIwJiwMxyQnyu</t>
  </si>
  <si>
    <t>test</t>
  </si>
  <si>
    <t>2, Sydney - Melbourne, 900km</t>
  </si>
  <si>
    <t>ZU: https://lse.eu.qualtrics.com/jfe/form/SV_5bgS4vQyTHXHl4i?Q_Language=ZU / EN: https://lse.eu.qualtrics.com/jfe/form/SV_5bgS4vQyTHXHl4i?Q_Language=EN-US</t>
  </si>
  <si>
    <t>FR: https://lse.eu.qualtrics.com/jfe/form/SV_9Wt11o3HDZ2YVym?Q_Language=FR-CA / EN: https://lse.eu.qualtrics.com/jfe/form/SV_9Wt11o3HDZ2YVym?Q_Language=EN</t>
  </si>
  <si>
    <t>EN: https://lse.eu.qualtrics.com/jfe/form/SV_2shrz7xK2E8I4uy?Q_Language=EN / HI: https://lse.eu.qualtrics.com/jfe/form/SV_2shrz7xK2E8I4uy?Q_Language=HI</t>
  </si>
  <si>
    <t>https://lse.eu.qualtrics.com/WRQualtricsControlPanel/File.php?F=F_9RF3ckVwWR9MH1Y</t>
  </si>
  <si>
    <t>https://lse.eu.qualtrics.com/jfe/form/SV_73wzPC2ZxXEm0su?Q_Language=ID</t>
  </si>
  <si>
    <t>https://lse.fra1.qualtrics.com/public-quotas?SID=SV_73wzPC2ZxXEm0su</t>
  </si>
  <si>
    <t>135, 136, 137 Adapt new question positive/costless "class"</t>
  </si>
  <si>
    <t>Pro Pemerintah (PDI Perjuangan / Golkar / PKB / NasDem / PPP / dsb)Oposisi (Gerindra / PKS / Partai Demokrat / PAN / dsb)</t>
  </si>
  <si>
    <t>Israel</t>
  </si>
  <si>
    <t>FR: Jérôme Pilette, 200$ / EN: Davenport</t>
  </si>
  <si>
    <t>https://lse.eu.qualtrics.com/WRQualtricsControlPanel/File.php?F=F_3UbhIz7hb99f0wu</t>
  </si>
  <si>
    <t>https://lse.eu.qualtrics.com/WRQualtricsControlPanel/File.php?F=F_3gagRLUpgyAicVE</t>
  </si>
  <si>
    <t>https://lse.eu.qualtrics.com/WRQualtricsControlPanel/File.php?F=F_9QQCwEicwdwYp94</t>
  </si>
  <si>
    <t>https://lse.eu.qualtrics.com/WRQualtricsControlPanel/File.php?F=F_1RqbYYeT2cOnOPc</t>
  </si>
  <si>
    <t>Left: Partito Democratico; Liberi e Uguali; Center: Movimento 5 Stelle; +Europa; Civica Popolare; Partito Autonomista Trentino Tirolese; MAIE; USEI Right: Forza Italia; Noi con l'Italia, Far-right: Lega Nord; Fratelii d'Italia</t>
  </si>
  <si>
    <t>Left: Robert Biedroń; Waldemar Witkowski Center: Szymon Hołownia; Władysław Kosiniak-Kamysz Right: Rafał Trzaskowski; Stanisław Żółtek; Marek Jakubiak; Paweł Tanajno; Mirosław Piotrowski Far-right: Andrzej Duda; Krzysztof Bosak</t>
  </si>
  <si>
    <t>Far-left: Unidos Podemos; EH Bildu Left: PSOE (Partido Socialista Obrero Español); ERC-Sobiranistes; Bloque Nacionalista Galego Center: Ciudadanos; Junts per Catalunya; Partido Nacionalista Vasco; Acuerdo de Unidad Nacionalista; Partido Regionalista de Cantabria Right: Partido Popular; Navarra Suma Far-right: Vox</t>
  </si>
  <si>
    <t>自由民主党The Liberal Democratic Party right ;	公明党 Komeito centre-right; 	立憲民主党 The Constitutional Democratic Party of Japan; centre-left; 	国民民主党 Democratic Party For the People centre-right;	日本維新の会Japan Innovation Party centre-right;	日本共産党Japanese Communist Party left;	社民党 Social Democratic Party centre-left</t>
  </si>
  <si>
    <t>Far-left: Communist Party of India; All India Anna Dravida Munnetra Kazhagam Left: Indian National Congress; All India Grassroots Congress; Bahujan Samaj Party; Samajwadi Party; Dravida Munnetra Kazhagam; Telugu Desam Party; Janata Dal (United); Rashtriya Janata Dal Center: YSR Congress Party; Biju Janata Dal; Nationalist Congress Party Right: Bharatiya Janata Party; Telangana Rashtra Samithi Far-right: Shiv Sena Others &lt;1%</t>
  </si>
  <si>
    <t>Left: Partai Demokrasi Indonesia Perjuangan; Partai Solidaritas Indonesia Center: Partai Kebangkitan Bangsa; Partai Amanat Nasional; Partai Hati Nurani Rakyat, Partai Hanura; Partai Gerakan Perubahan Indonesia Right: Partai NasDem; Partai Demokrat; Partai Persatuan Pembangunan; Partai Persatuan Indonesia; Partai Keadilan dan Persatuan Indonesia Far-right: Partai Gerakan Indonesia Raya, Gerindra; Golkar; Partai Keadilan Sejahtera; Partai Berkarya; Partai Bulan Bintang</t>
  </si>
  <si>
    <t>Far-left: Economic Freedom Fighters (EFF) Left: African National Congress Center: Democratic Alliance Right: Inkatha Freedom Party (IFP) Far-right: Freedom Front Plus Others &lt; 1%</t>
  </si>
  <si>
    <t>o	PRI (Centro derecha) o	PAN (derecha) o	PRD (izquierda) o	MORENA  (izquierda) o	MOVIMIENTO CIUDADANO (izquierda) o	PT (izquierda) o	VERDE (izquierda)</t>
  </si>
  <si>
    <t>Left: Liberal Party of Canada; New Democratic Party; Bloc québécois; Green Party of Canada Right: Conservative Party of Canada Far-right: People's Party of Canada</t>
  </si>
  <si>
    <t>Left: Petro Poroshenko; Center: Volodymyr Zelensky; Ioulia Tymochenko; Iouri Boïko; Anatoliy Hrytsenko; Oleksandr Vilkul Right: Ihor Smeshko; Oleh Lyashko Far-right: Ruslan Koshulynskyi Other &lt;1%</t>
  </si>
  <si>
    <t>Left: Moon Jae-in; Sim Sang-jung Center: Ahn Cheol-soo Right: Yoo Seong-min Far-right: Hong Joon-pyo Others &lt;0.15%</t>
  </si>
  <si>
    <t>Far-left: Vatan Partisi Left: Cumhuriyet Halk Partisi; Halkların Demokratik Partisi Center: İYİ Parti Right: Adalet ve Kalkınma Partisi Far-right: Milliyetçi Hareket Partisi; Saadet Partisi; Hür Dava Partisi Others &lt; 0.15%</t>
  </si>
  <si>
    <t>Left: Australian Labor Party; Australian Greens; Center: Katter's Australian Party; Centre Alliance Right: Liberal Party of Australia; Liberal National Party of Queensland; National Party of Australia; Country Liberal Party Others ~15%</t>
  </si>
  <si>
    <t>Far-left: Guilherme Boulos Left: Fernando Haddad; Marina Silva Center: Ciro Gomes; Geraldo Alckmin; Henrique Meirelles; Alvaro Dias Right: João Amoêdo Far-right: Jair Bolsonaro; Cabo Daciolo Others &lt; 1%</t>
  </si>
  <si>
    <t>Far-left: Die Linke; Die Grünen Left: SPD Center: FDP (Freie Demokratische Partei) Right: CDU/CSU Far-right: Alternative für Deutschland</t>
  </si>
  <si>
    <t>Price gasoline (05-Jul-2021 or 06-Sep-2021) USD/Liter (Gallon for US)</t>
  </si>
  <si>
    <t>Price heating oil (05-Jul-2021 or 06-Sep-2021) USD/Liter</t>
  </si>
  <si>
    <t>HI: https://lse.eu.qualtrics.com/WRQualtricsControlPanel/File.php?F=F_bvLcTKdd7WG8SZ8 / EN: https://lse.eu.qualtrics.com/WRQualtricsControlPanel/File.php?F=F_b9lU7goEX1i0FvM</t>
  </si>
  <si>
    <t>EN: https://lse.eu.qualtrics.com/WRQualtricsControlPanel/File.php?F=F_9zxyasw9TTVFqx8 / FR: https://lse.eu.qualtrics.com/WRQualtricsControlPanel/File.php?F=F_1QSWUKIYiJDNxfE</t>
  </si>
  <si>
    <t>EN: https://lse.eu.qualtrics.com/WRQualtricsControlPanel/File.php?F=F_9Lekk0zTPurlzkG / FR: https://lse.eu.qualtrics.com/WRQualtricsControlPanel/File.php?F=F_9twKmQCtMuJpfp4</t>
  </si>
  <si>
    <t>https://lse.fra1.qualtrics.com/public-quotas?SID=SV_9Wt11o3HDZ2YVym</t>
  </si>
  <si>
    <t>monthly, pre-tax</t>
  </si>
  <si>
    <t>https://lse.fra1.qualtrics.com/public-quotas?SID=SV_eWdA8JHRbZ7RIgu</t>
  </si>
  <si>
    <t>https://lse.eu.qualtrics.com/jfe/form/SV_eWdA8JHRbZ7RIgu?Q_Language=PT-BR</t>
  </si>
  <si>
    <t>launched</t>
  </si>
  <si>
    <t>https://lse.eu.qualtrics.com/WRQualtricsControlPanel/File.php?F=F_57lND3lSz5SL4oK</t>
  </si>
  <si>
    <t>https://lse.eu.qualtrics.com/WRQualtricsControlPanel/File.php?F=F_eCZzzoblKYpWKh0</t>
  </si>
  <si>
    <t>https://lse.eu.qualtrics.com/jfe/form/SV_bBqhJyGMyPKCMzc?Q_Language=KO</t>
  </si>
  <si>
    <t>https://lse.fra1.qualtrics.com/public-quotas?SID=SV_bBqhJyGMyPKCMzc</t>
  </si>
  <si>
    <t>https://lse.eu.qualtrics.com/jfe/form/SV_dg6dhCoMsO7viDA?Q_Language=TR</t>
  </si>
  <si>
    <t>https://lse.fra1.qualtrics.com/public-quotas?SID=SV_dg6dhCoMsO7viDA</t>
  </si>
  <si>
    <t>https://lse.eu.qualtrics.com/jfe/form/SV_8jZR47gKLcFsImy?Q_Language=UK</t>
  </si>
  <si>
    <t>https://lse.fra1.qualtrics.com/public-quotas?SID=SV_8jZR47gKLcFsImy</t>
  </si>
  <si>
    <t>monthly, after</t>
  </si>
  <si>
    <t>https://lse.eu.qualtrics.com/WRQualtricsControlPanel/File.php?F=F_2071FHigxMNs2rk</t>
  </si>
  <si>
    <t>https://lse.eu.qualtrics.com/WRQualtricsControlPanel/File.php?F=F_4O2BSbDDYVUUhb8</t>
  </si>
  <si>
    <t>https://lse.eu.qualtrics.com/WRQualtricsControlPanel/File.php?F=F_dhAMyEQWOqi0e6a</t>
  </si>
  <si>
    <t>https://lse.eu.qualtrics.com/WRQualtricsControlPanel/File.php?F=F_bDbSZHrj0tU9b7w</t>
  </si>
  <si>
    <t>IA</t>
  </si>
  <si>
    <t>10M</t>
  </si>
  <si>
    <t>24.5, 22.2, 22.3, 25.1, Remove for China (Respondi)</t>
  </si>
  <si>
    <t>~ Jennet</t>
  </si>
  <si>
    <t>~ Marco</t>
  </si>
  <si>
    <t>Ukrainian: Anton Simlin, 135$ / Russian: Alexander Roschektaev, 80$</t>
  </si>
  <si>
    <t>Ukrainian: Ilia Taratorkin, 120$ / Russian: Jennet M, 110$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</si>
</sst>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  <xf numFmtId="3" fontId="4" fillId="0" borderId="0" xfId="0" applyNumberFormat="1" applyFont="1"/>
    <xf numFmtId="1" fontId="0" fillId="0" borderId="0" xfId="0" applyNumberFormat="1"/>
    <xf numFmtId="3" fontId="0" fillId="0" borderId="0" xfId="0" applyNumberFormat="1"/>
    <xf numFmtId="0" fontId="5" fillId="0" borderId="0" xfId="0" applyFont="1"/>
    <xf numFmtId="3" fontId="6" fillId="0" borderId="0" xfId="0" applyNumberFormat="1" applyFont="1"/>
    <xf numFmtId="0" fontId="7" fillId="0" borderId="0" xfId="0" applyFont="1"/>
    <xf numFmtId="0" fontId="8" fillId="0" borderId="0" xfId="0" applyFont="1"/>
    <xf numFmtId="3" fontId="0" fillId="0" borderId="0" xfId="0" applyNumberFormat="1" applyFont="1"/>
    <xf numFmtId="1" fontId="0" fillId="0" borderId="0" xfId="0" applyNumberFormat="1" applyFont="1"/>
    <xf numFmtId="1" fontId="2" fillId="0" borderId="0" xfId="0" applyNumberFormat="1" applyFont="1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0" fontId="10" fillId="0" borderId="0" xfId="0" applyFont="1"/>
    <xf numFmtId="2" fontId="0" fillId="0" borderId="0" xfId="0" applyNumberFormat="1"/>
    <xf numFmtId="2" fontId="2" fillId="0" borderId="0" xfId="0" applyNumberFormat="1" applyFont="1"/>
    <xf numFmtId="165" fontId="4" fillId="0" borderId="0" xfId="1" applyNumberFormat="1" applyFo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" fillId="0" borderId="0" xfId="1" applyFont="1" applyFill="1" applyProtection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1"/>
  <sheetViews>
    <sheetView tabSelected="1" workbookViewId="0">
      <pane ySplit="1" topLeftCell="A101" activePane="bottomLeft" state="frozen"/>
      <selection pane="bottomLeft" activeCell="D121" sqref="D121"/>
    </sheetView>
  </sheetViews>
  <sheetFormatPr defaultColWidth="9.140625" defaultRowHeight="15" x14ac:dyDescent="0.25"/>
  <cols>
    <col min="1" max="1" width="21.42578125" customWidth="1"/>
  </cols>
  <sheetData>
    <row r="1" spans="1:28" x14ac:dyDescent="0.25">
      <c r="A1" s="1" t="s">
        <v>0</v>
      </c>
      <c r="B1" s="1" t="s">
        <v>14</v>
      </c>
      <c r="C1" s="1" t="s">
        <v>15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17</v>
      </c>
      <c r="Q1" s="1" t="s">
        <v>16</v>
      </c>
      <c r="R1" s="1" t="s">
        <v>816</v>
      </c>
      <c r="S1" s="1" t="s">
        <v>18</v>
      </c>
      <c r="T1" s="1" t="s">
        <v>19</v>
      </c>
      <c r="U1" s="1" t="s">
        <v>20</v>
      </c>
      <c r="V1" s="1" t="s">
        <v>1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</row>
    <row r="2" spans="1:28" x14ac:dyDescent="0.25">
      <c r="A2" s="1" t="s">
        <v>27</v>
      </c>
      <c r="B2" s="3" t="s">
        <v>28</v>
      </c>
      <c r="C2" s="3" t="s">
        <v>28</v>
      </c>
      <c r="D2" s="3" t="s">
        <v>28</v>
      </c>
      <c r="E2" s="1" t="s">
        <v>28</v>
      </c>
      <c r="F2" s="1" t="s">
        <v>28</v>
      </c>
      <c r="G2" s="1" t="s">
        <v>28</v>
      </c>
      <c r="H2" s="1" t="s">
        <v>28</v>
      </c>
      <c r="I2" s="1" t="s">
        <v>28</v>
      </c>
      <c r="J2" s="1" t="s">
        <v>28</v>
      </c>
      <c r="K2" s="1" t="s">
        <v>28</v>
      </c>
      <c r="L2" s="1" t="s">
        <v>28</v>
      </c>
      <c r="M2" s="1" t="s">
        <v>28</v>
      </c>
      <c r="N2" s="1" t="s">
        <v>28</v>
      </c>
      <c r="O2" s="3" t="s">
        <v>28</v>
      </c>
      <c r="P2" s="3" t="s">
        <v>28</v>
      </c>
      <c r="Q2" s="1" t="s">
        <v>28</v>
      </c>
      <c r="R2" s="1"/>
      <c r="S2" s="1" t="s">
        <v>28</v>
      </c>
      <c r="T2" s="1" t="s">
        <v>28</v>
      </c>
      <c r="U2" s="1" t="s">
        <v>28</v>
      </c>
      <c r="V2" s="1" t="s">
        <v>28</v>
      </c>
    </row>
    <row r="3" spans="1:28" x14ac:dyDescent="0.25">
      <c r="A3" s="1" t="s">
        <v>29</v>
      </c>
      <c r="B3" s="3" t="s">
        <v>28</v>
      </c>
      <c r="C3" s="3" t="s">
        <v>28</v>
      </c>
      <c r="D3" s="3" t="s">
        <v>863</v>
      </c>
      <c r="E3" s="1" t="s">
        <v>28</v>
      </c>
      <c r="F3" s="1" t="s">
        <v>28</v>
      </c>
      <c r="G3" s="1" t="s">
        <v>28</v>
      </c>
      <c r="H3" s="1" t="s">
        <v>28</v>
      </c>
      <c r="I3" s="1" t="s">
        <v>28</v>
      </c>
      <c r="J3" s="1" t="s">
        <v>28</v>
      </c>
      <c r="K3" s="1" t="s">
        <v>28</v>
      </c>
      <c r="L3" s="1" t="s">
        <v>28</v>
      </c>
      <c r="M3" s="1" t="s">
        <v>28</v>
      </c>
      <c r="N3" s="1" t="s">
        <v>28</v>
      </c>
      <c r="O3" s="3" t="s">
        <v>28</v>
      </c>
      <c r="P3" s="3" t="s">
        <v>28</v>
      </c>
      <c r="Q3" s="3" t="s">
        <v>28</v>
      </c>
      <c r="R3" s="3"/>
      <c r="S3" s="1" t="s">
        <v>28</v>
      </c>
      <c r="T3" s="1" t="s">
        <v>28</v>
      </c>
      <c r="U3" s="1" t="s">
        <v>28</v>
      </c>
      <c r="V3" s="1" t="s">
        <v>28</v>
      </c>
    </row>
    <row r="4" spans="1:28" x14ac:dyDescent="0.25">
      <c r="A4" s="1" t="s">
        <v>30</v>
      </c>
      <c r="B4" s="3" t="s">
        <v>28</v>
      </c>
      <c r="C4" s="3" t="s">
        <v>28</v>
      </c>
      <c r="D4" s="3" t="s">
        <v>28</v>
      </c>
      <c r="E4" s="1" t="s">
        <v>28</v>
      </c>
      <c r="F4" s="1" t="s">
        <v>28</v>
      </c>
      <c r="G4" s="1" t="s">
        <v>28</v>
      </c>
      <c r="H4" s="1" t="s">
        <v>28</v>
      </c>
      <c r="I4" s="1" t="s">
        <v>28</v>
      </c>
      <c r="J4" s="1" t="s">
        <v>28</v>
      </c>
      <c r="K4" s="1" t="s">
        <v>28</v>
      </c>
      <c r="L4" s="1" t="s">
        <v>28</v>
      </c>
      <c r="M4" s="1" t="s">
        <v>28</v>
      </c>
      <c r="N4" s="1" t="s">
        <v>28</v>
      </c>
      <c r="O4" s="3" t="s">
        <v>28</v>
      </c>
      <c r="P4" s="3" t="s">
        <v>28</v>
      </c>
      <c r="Q4" s="3" t="s">
        <v>28</v>
      </c>
      <c r="R4" s="3"/>
      <c r="S4" s="1" t="s">
        <v>28</v>
      </c>
      <c r="T4" s="1" t="s">
        <v>28</v>
      </c>
      <c r="U4" s="1" t="s">
        <v>28</v>
      </c>
      <c r="V4" s="1" t="s">
        <v>28</v>
      </c>
    </row>
    <row r="5" spans="1:28" x14ac:dyDescent="0.25">
      <c r="A5" s="1" t="s">
        <v>31</v>
      </c>
      <c r="B5" s="3" t="s">
        <v>28</v>
      </c>
      <c r="C5" s="3" t="s">
        <v>28</v>
      </c>
      <c r="D5" s="3" t="s">
        <v>864</v>
      </c>
      <c r="E5" s="1" t="s">
        <v>28</v>
      </c>
      <c r="F5" s="1" t="s">
        <v>28</v>
      </c>
      <c r="G5" s="1" t="s">
        <v>28</v>
      </c>
      <c r="H5" s="1" t="s">
        <v>28</v>
      </c>
      <c r="I5" s="1" t="s">
        <v>28</v>
      </c>
      <c r="J5" s="1" t="s">
        <v>28</v>
      </c>
      <c r="K5" s="1" t="s">
        <v>28</v>
      </c>
      <c r="L5" s="1" t="s">
        <v>28</v>
      </c>
      <c r="M5" s="1" t="s">
        <v>28</v>
      </c>
      <c r="N5" s="1" t="s">
        <v>28</v>
      </c>
      <c r="O5" s="3" t="s">
        <v>28</v>
      </c>
      <c r="P5" s="3" t="s">
        <v>28</v>
      </c>
      <c r="Q5" s="3" t="s">
        <v>28</v>
      </c>
      <c r="S5" s="1" t="s">
        <v>28</v>
      </c>
      <c r="T5" s="1" t="s">
        <v>28</v>
      </c>
      <c r="U5" s="1" t="s">
        <v>28</v>
      </c>
      <c r="V5" s="1" t="s">
        <v>28</v>
      </c>
    </row>
    <row r="6" spans="1:28" x14ac:dyDescent="0.25">
      <c r="A6" s="1" t="s">
        <v>32</v>
      </c>
      <c r="B6" s="3" t="s">
        <v>28</v>
      </c>
      <c r="C6" s="3" t="s">
        <v>28</v>
      </c>
      <c r="D6" s="3" t="s">
        <v>28</v>
      </c>
      <c r="E6" s="1" t="s">
        <v>28</v>
      </c>
      <c r="F6" s="1" t="s">
        <v>28</v>
      </c>
      <c r="G6" s="1" t="s">
        <v>28</v>
      </c>
      <c r="H6" s="1" t="s">
        <v>28</v>
      </c>
      <c r="I6" s="1" t="s">
        <v>28</v>
      </c>
      <c r="J6" s="1" t="s">
        <v>28</v>
      </c>
      <c r="K6" s="1" t="s">
        <v>28</v>
      </c>
      <c r="L6" s="1" t="s">
        <v>28</v>
      </c>
      <c r="M6" s="1" t="s">
        <v>28</v>
      </c>
      <c r="N6" s="1" t="s">
        <v>28</v>
      </c>
      <c r="O6" s="3" t="s">
        <v>28</v>
      </c>
      <c r="P6" s="3" t="s">
        <v>28</v>
      </c>
      <c r="Q6" s="3" t="s">
        <v>28</v>
      </c>
      <c r="S6" s="1" t="s">
        <v>28</v>
      </c>
      <c r="T6" s="1" t="s">
        <v>28</v>
      </c>
      <c r="U6" s="1" t="s">
        <v>28</v>
      </c>
      <c r="V6" s="1" t="s">
        <v>28</v>
      </c>
    </row>
    <row r="7" spans="1:28" x14ac:dyDescent="0.25">
      <c r="A7" s="1" t="s">
        <v>33</v>
      </c>
      <c r="B7" s="3" t="s">
        <v>846</v>
      </c>
      <c r="C7" s="3" t="s">
        <v>846</v>
      </c>
      <c r="D7" s="3"/>
      <c r="E7" s="1" t="s">
        <v>846</v>
      </c>
      <c r="F7" s="1" t="s">
        <v>846</v>
      </c>
      <c r="G7" s="1" t="s">
        <v>846</v>
      </c>
      <c r="H7" s="1" t="s">
        <v>846</v>
      </c>
      <c r="I7" s="1" t="s">
        <v>846</v>
      </c>
      <c r="J7" s="1" t="s">
        <v>846</v>
      </c>
      <c r="K7" s="1" t="s">
        <v>846</v>
      </c>
      <c r="L7" s="1" t="s">
        <v>846</v>
      </c>
      <c r="M7" s="1" t="s">
        <v>846</v>
      </c>
      <c r="N7" s="1" t="s">
        <v>846</v>
      </c>
      <c r="O7" s="1" t="s">
        <v>846</v>
      </c>
      <c r="P7" s="1" t="s">
        <v>846</v>
      </c>
      <c r="Q7" s="3" t="s">
        <v>846</v>
      </c>
      <c r="S7" s="1" t="s">
        <v>28</v>
      </c>
      <c r="T7" s="1" t="s">
        <v>28</v>
      </c>
      <c r="U7" s="1" t="s">
        <v>28</v>
      </c>
      <c r="V7" s="1" t="s">
        <v>28</v>
      </c>
    </row>
    <row r="8" spans="1:28" x14ac:dyDescent="0.25">
      <c r="A8" s="1" t="s">
        <v>410</v>
      </c>
      <c r="B8" t="s">
        <v>849</v>
      </c>
      <c r="C8" t="s">
        <v>851</v>
      </c>
      <c r="D8" t="s">
        <v>853</v>
      </c>
      <c r="E8" t="s">
        <v>412</v>
      </c>
      <c r="F8" t="s">
        <v>413</v>
      </c>
      <c r="G8" t="s">
        <v>414</v>
      </c>
      <c r="H8" t="s">
        <v>415</v>
      </c>
      <c r="I8" t="s">
        <v>416</v>
      </c>
      <c r="J8" t="s">
        <v>764</v>
      </c>
      <c r="K8" t="s">
        <v>810</v>
      </c>
      <c r="L8" t="s">
        <v>812</v>
      </c>
      <c r="M8" s="16" t="s">
        <v>808</v>
      </c>
      <c r="N8" t="s">
        <v>763</v>
      </c>
      <c r="O8" s="16" t="s">
        <v>809</v>
      </c>
      <c r="P8" t="s">
        <v>799</v>
      </c>
      <c r="Q8" t="s">
        <v>845</v>
      </c>
      <c r="S8" s="16" t="s">
        <v>417</v>
      </c>
      <c r="T8" s="20" t="s">
        <v>418</v>
      </c>
      <c r="U8" s="16" t="s">
        <v>419</v>
      </c>
      <c r="V8" t="s">
        <v>411</v>
      </c>
      <c r="X8" t="s">
        <v>420</v>
      </c>
      <c r="Y8" t="s">
        <v>421</v>
      </c>
      <c r="Z8" t="s">
        <v>422</v>
      </c>
      <c r="AA8" t="s">
        <v>420</v>
      </c>
    </row>
    <row r="9" spans="1:28" x14ac:dyDescent="0.25">
      <c r="A9" s="1" t="s">
        <v>757</v>
      </c>
      <c r="B9" t="s">
        <v>850</v>
      </c>
      <c r="C9" t="s">
        <v>852</v>
      </c>
      <c r="D9" t="s">
        <v>854</v>
      </c>
      <c r="E9" t="s">
        <v>791</v>
      </c>
      <c r="F9" t="s">
        <v>792</v>
      </c>
      <c r="G9" t="s">
        <v>790</v>
      </c>
      <c r="H9" t="s">
        <v>793</v>
      </c>
      <c r="I9" t="s">
        <v>794</v>
      </c>
      <c r="J9" t="s">
        <v>765</v>
      </c>
      <c r="K9" t="s">
        <v>802</v>
      </c>
      <c r="L9" t="s">
        <v>813</v>
      </c>
      <c r="M9" t="s">
        <v>762</v>
      </c>
      <c r="N9" t="s">
        <v>795</v>
      </c>
      <c r="O9" t="s">
        <v>842</v>
      </c>
      <c r="P9" t="s">
        <v>800</v>
      </c>
      <c r="Q9" t="s">
        <v>844</v>
      </c>
      <c r="S9" s="16"/>
      <c r="T9" s="20"/>
      <c r="U9" s="16"/>
      <c r="V9" t="s">
        <v>758</v>
      </c>
    </row>
    <row r="10" spans="1:28" x14ac:dyDescent="0.25">
      <c r="A10" s="1" t="s">
        <v>34</v>
      </c>
      <c r="B10" t="s">
        <v>44</v>
      </c>
      <c r="C10" t="s">
        <v>45</v>
      </c>
      <c r="D10" t="s">
        <v>43</v>
      </c>
      <c r="E10" t="s">
        <v>35</v>
      </c>
      <c r="F10" t="s">
        <v>36</v>
      </c>
      <c r="G10" t="s">
        <v>35</v>
      </c>
      <c r="H10" t="s">
        <v>37</v>
      </c>
      <c r="I10" t="s">
        <v>38</v>
      </c>
      <c r="J10" t="s">
        <v>38</v>
      </c>
      <c r="K10" s="1" t="s">
        <v>39</v>
      </c>
      <c r="L10" t="s">
        <v>40</v>
      </c>
      <c r="M10" t="s">
        <v>41</v>
      </c>
      <c r="N10" t="s">
        <v>42</v>
      </c>
      <c r="O10" t="s">
        <v>42</v>
      </c>
      <c r="P10" t="s">
        <v>42</v>
      </c>
      <c r="Q10" t="s">
        <v>46</v>
      </c>
      <c r="S10" t="s">
        <v>42</v>
      </c>
      <c r="T10" t="s">
        <v>47</v>
      </c>
      <c r="U10" t="s">
        <v>35</v>
      </c>
      <c r="V10" t="s">
        <v>35</v>
      </c>
    </row>
    <row r="11" spans="1:28" x14ac:dyDescent="0.25">
      <c r="A11" s="1" t="s">
        <v>48</v>
      </c>
      <c r="B11">
        <v>1152</v>
      </c>
      <c r="C11">
        <v>8.58</v>
      </c>
      <c r="D11">
        <v>27.3</v>
      </c>
      <c r="E11">
        <v>0.85</v>
      </c>
      <c r="F11">
        <v>3.89</v>
      </c>
      <c r="G11">
        <v>0.85</v>
      </c>
      <c r="H11">
        <v>0.73</v>
      </c>
      <c r="I11">
        <v>109</v>
      </c>
      <c r="J11">
        <v>6.49</v>
      </c>
      <c r="K11">
        <v>75</v>
      </c>
      <c r="L11">
        <v>14544</v>
      </c>
      <c r="M11">
        <v>14.5</v>
      </c>
      <c r="N11">
        <v>20</v>
      </c>
      <c r="O11">
        <v>1.27</v>
      </c>
      <c r="P11">
        <v>1.36</v>
      </c>
      <c r="Q11">
        <v>5.18</v>
      </c>
      <c r="S11">
        <v>1</v>
      </c>
      <c r="T11">
        <v>6.31</v>
      </c>
      <c r="U11">
        <v>0.85</v>
      </c>
      <c r="V11">
        <v>0.85</v>
      </c>
      <c r="W11">
        <v>411</v>
      </c>
      <c r="X11">
        <v>15.67</v>
      </c>
      <c r="Y11">
        <v>42025</v>
      </c>
      <c r="Z11">
        <v>74.64</v>
      </c>
      <c r="AA11">
        <v>3.75</v>
      </c>
      <c r="AB11">
        <v>0.92</v>
      </c>
    </row>
    <row r="12" spans="1:28" x14ac:dyDescent="0.25">
      <c r="A12" s="1" t="s">
        <v>49</v>
      </c>
      <c r="B12" s="2" t="s">
        <v>61</v>
      </c>
      <c r="C12" s="2" t="s">
        <v>62</v>
      </c>
      <c r="D12" s="2" t="s">
        <v>60</v>
      </c>
      <c r="E12" s="2" t="s">
        <v>51</v>
      </c>
      <c r="F12" s="2" t="s">
        <v>52</v>
      </c>
      <c r="G12" s="2" t="s">
        <v>53</v>
      </c>
      <c r="H12" s="2" t="s">
        <v>5</v>
      </c>
      <c r="I12" s="2" t="s">
        <v>54</v>
      </c>
      <c r="J12" s="2" t="s">
        <v>55</v>
      </c>
      <c r="K12" s="2" t="s">
        <v>860</v>
      </c>
      <c r="L12" s="2" t="s">
        <v>56</v>
      </c>
      <c r="M12" s="2" t="s">
        <v>57</v>
      </c>
      <c r="N12" s="2" t="s">
        <v>58</v>
      </c>
      <c r="O12" s="2" t="s">
        <v>59</v>
      </c>
      <c r="P12" s="2" t="s">
        <v>64</v>
      </c>
      <c r="Q12" s="2" t="s">
        <v>63</v>
      </c>
      <c r="R12" s="2"/>
      <c r="S12" s="2" t="s">
        <v>18</v>
      </c>
      <c r="T12" s="2" t="s">
        <v>65</v>
      </c>
      <c r="U12" s="2" t="s">
        <v>66</v>
      </c>
      <c r="V12" s="2" t="s">
        <v>50</v>
      </c>
      <c r="W12" s="2" t="s">
        <v>67</v>
      </c>
      <c r="X12" s="2" t="s">
        <v>68</v>
      </c>
      <c r="Y12" s="2" t="s">
        <v>69</v>
      </c>
      <c r="Z12" s="2" t="s">
        <v>70</v>
      </c>
      <c r="AA12" s="2" t="s">
        <v>71</v>
      </c>
      <c r="AB12" s="2" t="s">
        <v>72</v>
      </c>
    </row>
    <row r="13" spans="1:28" x14ac:dyDescent="0.25">
      <c r="A13" s="2" t="s">
        <v>73</v>
      </c>
      <c r="B13" t="s">
        <v>86</v>
      </c>
      <c r="C13" t="s">
        <v>87</v>
      </c>
      <c r="D13" t="s">
        <v>85</v>
      </c>
      <c r="E13" t="s">
        <v>75</v>
      </c>
      <c r="F13" t="s">
        <v>76</v>
      </c>
      <c r="G13" t="s">
        <v>77</v>
      </c>
      <c r="H13" t="s">
        <v>75</v>
      </c>
      <c r="I13" t="s">
        <v>78</v>
      </c>
      <c r="J13" t="s">
        <v>79</v>
      </c>
      <c r="K13" t="s">
        <v>80</v>
      </c>
      <c r="L13" t="s">
        <v>81</v>
      </c>
      <c r="M13" t="s">
        <v>82</v>
      </c>
      <c r="N13" t="s">
        <v>83</v>
      </c>
      <c r="O13" t="s">
        <v>84</v>
      </c>
      <c r="P13" t="s">
        <v>89</v>
      </c>
      <c r="Q13" t="s">
        <v>88</v>
      </c>
      <c r="S13" t="s">
        <v>90</v>
      </c>
      <c r="T13" t="s">
        <v>91</v>
      </c>
      <c r="U13" t="s">
        <v>92</v>
      </c>
      <c r="V13" t="s">
        <v>74</v>
      </c>
      <c r="W13" t="s">
        <v>93</v>
      </c>
      <c r="X13" t="s">
        <v>94</v>
      </c>
      <c r="Y13" t="s">
        <v>95</v>
      </c>
      <c r="Z13" t="s">
        <v>96</v>
      </c>
      <c r="AA13" t="s">
        <v>97</v>
      </c>
      <c r="AB13" t="s">
        <v>98</v>
      </c>
    </row>
    <row r="14" spans="1:28" x14ac:dyDescent="0.25">
      <c r="A14" s="2" t="s">
        <v>99</v>
      </c>
      <c r="B14" t="s">
        <v>112</v>
      </c>
      <c r="C14" t="s">
        <v>101</v>
      </c>
      <c r="D14" t="s">
        <v>111</v>
      </c>
      <c r="E14" t="s">
        <v>100</v>
      </c>
      <c r="F14" t="s">
        <v>101</v>
      </c>
      <c r="G14" t="s">
        <v>102</v>
      </c>
      <c r="H14" t="s">
        <v>103</v>
      </c>
      <c r="I14" t="s">
        <v>104</v>
      </c>
      <c r="J14" t="s">
        <v>105</v>
      </c>
      <c r="K14" t="s">
        <v>106</v>
      </c>
      <c r="L14" t="s">
        <v>107</v>
      </c>
      <c r="M14" t="s">
        <v>108</v>
      </c>
      <c r="N14" t="s">
        <v>109</v>
      </c>
      <c r="O14" t="s">
        <v>110</v>
      </c>
      <c r="P14" t="s">
        <v>114</v>
      </c>
      <c r="Q14" t="s">
        <v>113</v>
      </c>
      <c r="S14" t="s">
        <v>115</v>
      </c>
      <c r="T14" t="s">
        <v>116</v>
      </c>
      <c r="U14" t="s">
        <v>112</v>
      </c>
      <c r="V14" t="s">
        <v>76</v>
      </c>
      <c r="W14" t="s">
        <v>117</v>
      </c>
      <c r="X14" t="s">
        <v>77</v>
      </c>
      <c r="Y14" t="s">
        <v>118</v>
      </c>
      <c r="Z14" t="s">
        <v>119</v>
      </c>
      <c r="AA14" t="s">
        <v>120</v>
      </c>
      <c r="AB14" t="s">
        <v>121</v>
      </c>
    </row>
    <row r="15" spans="1:28" x14ac:dyDescent="0.25">
      <c r="A15" s="1" t="s">
        <v>122</v>
      </c>
      <c r="B15" t="s">
        <v>123</v>
      </c>
      <c r="C15" t="s">
        <v>131</v>
      </c>
      <c r="D15" t="s">
        <v>125</v>
      </c>
      <c r="E15" t="s">
        <v>75</v>
      </c>
      <c r="F15" t="s">
        <v>124</v>
      </c>
      <c r="G15" t="s">
        <v>125</v>
      </c>
      <c r="H15" t="s">
        <v>75</v>
      </c>
      <c r="I15" t="s">
        <v>126</v>
      </c>
      <c r="J15" t="s">
        <v>127</v>
      </c>
      <c r="K15" t="s">
        <v>128</v>
      </c>
      <c r="L15" t="s">
        <v>129</v>
      </c>
      <c r="M15" t="s">
        <v>82</v>
      </c>
      <c r="N15" t="s">
        <v>118</v>
      </c>
      <c r="O15" t="s">
        <v>130</v>
      </c>
      <c r="P15" t="s">
        <v>132</v>
      </c>
      <c r="Q15" t="s">
        <v>126</v>
      </c>
      <c r="S15" t="s">
        <v>133</v>
      </c>
      <c r="T15" t="s">
        <v>91</v>
      </c>
      <c r="U15" t="s">
        <v>132</v>
      </c>
      <c r="V15" t="s">
        <v>123</v>
      </c>
      <c r="W15" t="s">
        <v>129</v>
      </c>
      <c r="X15" t="s">
        <v>132</v>
      </c>
      <c r="Y15" t="s">
        <v>123</v>
      </c>
      <c r="Z15" t="s">
        <v>134</v>
      </c>
      <c r="AA15" t="s">
        <v>82</v>
      </c>
      <c r="AB15" t="s">
        <v>101</v>
      </c>
    </row>
    <row r="16" spans="1:28" x14ac:dyDescent="0.25">
      <c r="A16" s="1" t="s">
        <v>135</v>
      </c>
      <c r="B16" t="s">
        <v>140</v>
      </c>
      <c r="C16" t="s">
        <v>101</v>
      </c>
      <c r="D16" t="s">
        <v>136</v>
      </c>
      <c r="E16" t="s">
        <v>136</v>
      </c>
      <c r="F16" t="s">
        <v>101</v>
      </c>
      <c r="G16" t="s">
        <v>136</v>
      </c>
      <c r="H16" t="s">
        <v>103</v>
      </c>
      <c r="I16" t="s">
        <v>103</v>
      </c>
      <c r="J16" t="s">
        <v>137</v>
      </c>
      <c r="K16" t="s">
        <v>138</v>
      </c>
      <c r="L16" t="s">
        <v>139</v>
      </c>
      <c r="M16" t="s">
        <v>124</v>
      </c>
      <c r="N16" t="s">
        <v>109</v>
      </c>
      <c r="O16" t="s">
        <v>82</v>
      </c>
      <c r="P16" t="s">
        <v>124</v>
      </c>
      <c r="Q16" t="s">
        <v>118</v>
      </c>
      <c r="S16" t="s">
        <v>141</v>
      </c>
      <c r="T16" t="s">
        <v>116</v>
      </c>
      <c r="U16" t="s">
        <v>140</v>
      </c>
      <c r="V16" t="s">
        <v>124</v>
      </c>
      <c r="W16" t="s">
        <v>129</v>
      </c>
      <c r="X16" t="s">
        <v>125</v>
      </c>
      <c r="Y16" t="s">
        <v>118</v>
      </c>
      <c r="Z16" t="s">
        <v>142</v>
      </c>
      <c r="AA16" t="s">
        <v>123</v>
      </c>
      <c r="AB16" t="s">
        <v>121</v>
      </c>
    </row>
    <row r="17" spans="1:22" x14ac:dyDescent="0.25">
      <c r="A17" s="1" t="s">
        <v>143</v>
      </c>
      <c r="B17">
        <v>22080000</v>
      </c>
      <c r="C17" s="5">
        <v>10998</v>
      </c>
      <c r="D17">
        <v>22335</v>
      </c>
      <c r="E17">
        <v>11457</v>
      </c>
      <c r="F17">
        <v>21850</v>
      </c>
      <c r="G17">
        <v>9831</v>
      </c>
      <c r="H17">
        <v>13363</v>
      </c>
      <c r="I17">
        <v>2874373</v>
      </c>
      <c r="J17">
        <v>32790</v>
      </c>
      <c r="K17">
        <v>51737</v>
      </c>
      <c r="L17" s="4">
        <v>24931044</v>
      </c>
      <c r="M17">
        <v>19653</v>
      </c>
      <c r="N17">
        <v>52515</v>
      </c>
      <c r="O17">
        <v>22250</v>
      </c>
      <c r="P17">
        <v>50960</v>
      </c>
      <c r="Q17">
        <v>12628</v>
      </c>
      <c r="S17" t="s">
        <v>144</v>
      </c>
      <c r="T17" s="2" t="s">
        <v>145</v>
      </c>
      <c r="U17">
        <v>16754</v>
      </c>
      <c r="V17">
        <v>16942</v>
      </c>
    </row>
    <row r="18" spans="1:22" x14ac:dyDescent="0.25">
      <c r="A18" s="1" t="s">
        <v>146</v>
      </c>
      <c r="B18">
        <v>33742765</v>
      </c>
      <c r="C18" s="5">
        <v>17246</v>
      </c>
      <c r="D18">
        <v>34151</v>
      </c>
      <c r="E18">
        <v>17165</v>
      </c>
      <c r="F18">
        <v>30360</v>
      </c>
      <c r="G18">
        <v>15015</v>
      </c>
      <c r="H18">
        <v>19625</v>
      </c>
      <c r="I18">
        <v>4250597</v>
      </c>
      <c r="J18">
        <v>58360</v>
      </c>
      <c r="K18">
        <v>94829</v>
      </c>
      <c r="L18" s="4">
        <v>44519620</v>
      </c>
      <c r="M18">
        <v>46042</v>
      </c>
      <c r="N18">
        <v>87678</v>
      </c>
      <c r="O18" s="6">
        <v>38804</v>
      </c>
      <c r="P18">
        <v>78679</v>
      </c>
      <c r="Q18">
        <v>24084</v>
      </c>
      <c r="S18" t="s">
        <v>147</v>
      </c>
      <c r="T18" s="2" t="s">
        <v>148</v>
      </c>
      <c r="U18">
        <v>22562</v>
      </c>
      <c r="V18">
        <v>23515</v>
      </c>
    </row>
    <row r="19" spans="1:22" x14ac:dyDescent="0.25">
      <c r="A19" s="1" t="s">
        <v>149</v>
      </c>
      <c r="B19">
        <v>50303410</v>
      </c>
      <c r="C19" s="5">
        <v>27386</v>
      </c>
      <c r="D19">
        <v>52924</v>
      </c>
      <c r="E19">
        <v>24482</v>
      </c>
      <c r="F19">
        <v>41566</v>
      </c>
      <c r="G19">
        <v>22231</v>
      </c>
      <c r="H19">
        <v>28783</v>
      </c>
      <c r="I19">
        <v>6238189</v>
      </c>
      <c r="J19">
        <v>97818</v>
      </c>
      <c r="K19">
        <v>183065</v>
      </c>
      <c r="L19" s="4">
        <v>77223472</v>
      </c>
      <c r="M19">
        <v>113696</v>
      </c>
      <c r="N19">
        <v>148696</v>
      </c>
      <c r="O19">
        <v>74000</v>
      </c>
      <c r="P19">
        <v>122146</v>
      </c>
      <c r="Q19">
        <v>42755</v>
      </c>
      <c r="S19" t="s">
        <v>150</v>
      </c>
      <c r="T19" s="2" t="s">
        <v>151</v>
      </c>
      <c r="U19">
        <v>29932</v>
      </c>
      <c r="V19">
        <v>31800</v>
      </c>
    </row>
    <row r="20" spans="1:22" x14ac:dyDescent="0.25">
      <c r="A20" s="2" t="s">
        <v>152</v>
      </c>
      <c r="B20" s="1" t="s">
        <v>766</v>
      </c>
      <c r="C20" s="1" t="s">
        <v>855</v>
      </c>
      <c r="D20" s="1" t="s">
        <v>767</v>
      </c>
      <c r="E20" s="1" t="s">
        <v>154</v>
      </c>
      <c r="F20" s="1" t="s">
        <v>155</v>
      </c>
      <c r="G20" s="1" t="s">
        <v>156</v>
      </c>
      <c r="H20" s="1" t="s">
        <v>154</v>
      </c>
      <c r="I20" s="1" t="s">
        <v>157</v>
      </c>
      <c r="J20" s="1" t="s">
        <v>158</v>
      </c>
      <c r="K20" s="1" t="s">
        <v>159</v>
      </c>
      <c r="L20" s="1" t="s">
        <v>160</v>
      </c>
      <c r="M20" s="1" t="s">
        <v>161</v>
      </c>
      <c r="N20" s="1"/>
      <c r="Q20" s="1" t="s">
        <v>843</v>
      </c>
      <c r="S20" t="s">
        <v>162</v>
      </c>
      <c r="T20" s="2" t="s">
        <v>163</v>
      </c>
      <c r="U20" t="s">
        <v>164</v>
      </c>
      <c r="V20" s="1" t="s">
        <v>153</v>
      </c>
    </row>
    <row r="21" spans="1:22" x14ac:dyDescent="0.25">
      <c r="A21" s="1" t="s">
        <v>165</v>
      </c>
      <c r="B21" t="s">
        <v>175</v>
      </c>
      <c r="C21" t="s">
        <v>176</v>
      </c>
      <c r="D21" t="s">
        <v>167</v>
      </c>
      <c r="E21" s="1" t="s">
        <v>166</v>
      </c>
      <c r="F21" s="1" t="s">
        <v>167</v>
      </c>
      <c r="G21" s="1" t="s">
        <v>168</v>
      </c>
      <c r="H21" s="1" t="s">
        <v>169</v>
      </c>
      <c r="I21" s="1" t="s">
        <v>170</v>
      </c>
      <c r="J21" s="7">
        <v>2700</v>
      </c>
      <c r="K21" s="1" t="s">
        <v>171</v>
      </c>
      <c r="L21" s="8" t="s">
        <v>172</v>
      </c>
      <c r="M21" s="1" t="s">
        <v>173</v>
      </c>
      <c r="N21" s="2" t="s">
        <v>174</v>
      </c>
      <c r="O21" t="s">
        <v>167</v>
      </c>
      <c r="P21" t="s">
        <v>178</v>
      </c>
      <c r="Q21" t="s">
        <v>177</v>
      </c>
      <c r="S21" s="1" t="s">
        <v>144</v>
      </c>
      <c r="T21" s="1" t="s">
        <v>145</v>
      </c>
      <c r="U21" s="1">
        <v>1400</v>
      </c>
      <c r="V21" s="1" t="s">
        <v>145</v>
      </c>
    </row>
    <row r="22" spans="1:22" x14ac:dyDescent="0.25">
      <c r="A22" s="1" t="s">
        <v>179</v>
      </c>
      <c r="B22" t="s">
        <v>188</v>
      </c>
      <c r="C22" t="s">
        <v>145</v>
      </c>
      <c r="D22" t="s">
        <v>768</v>
      </c>
      <c r="E22" s="1" t="s">
        <v>145</v>
      </c>
      <c r="F22" s="1" t="s">
        <v>121</v>
      </c>
      <c r="G22" s="1" t="s">
        <v>181</v>
      </c>
      <c r="H22" s="1" t="s">
        <v>173</v>
      </c>
      <c r="I22" s="1" t="s">
        <v>182</v>
      </c>
      <c r="J22" s="7">
        <v>4900</v>
      </c>
      <c r="K22" s="1" t="s">
        <v>101</v>
      </c>
      <c r="L22" s="8" t="s">
        <v>183</v>
      </c>
      <c r="M22" s="1" t="s">
        <v>184</v>
      </c>
      <c r="N22" s="2" t="s">
        <v>185</v>
      </c>
      <c r="O22" t="s">
        <v>186</v>
      </c>
      <c r="P22" t="s">
        <v>215</v>
      </c>
      <c r="Q22" t="s">
        <v>189</v>
      </c>
      <c r="S22" s="1" t="s">
        <v>147</v>
      </c>
      <c r="T22" s="1" t="s">
        <v>148</v>
      </c>
      <c r="U22" s="1">
        <v>1900</v>
      </c>
      <c r="V22" s="1" t="s">
        <v>180</v>
      </c>
    </row>
    <row r="23" spans="1:22" x14ac:dyDescent="0.25">
      <c r="A23" s="1" t="s">
        <v>190</v>
      </c>
      <c r="B23" t="s">
        <v>199</v>
      </c>
      <c r="C23" t="s">
        <v>200</v>
      </c>
      <c r="D23" t="s">
        <v>174</v>
      </c>
      <c r="E23" s="1" t="s">
        <v>191</v>
      </c>
      <c r="F23" s="1" t="s">
        <v>192</v>
      </c>
      <c r="G23" s="1" t="s">
        <v>167</v>
      </c>
      <c r="H23" s="1" t="s">
        <v>193</v>
      </c>
      <c r="I23" s="1" t="s">
        <v>194</v>
      </c>
      <c r="J23" s="7">
        <v>8150</v>
      </c>
      <c r="K23" s="1" t="s">
        <v>140</v>
      </c>
      <c r="L23" s="8" t="s">
        <v>195</v>
      </c>
      <c r="M23" s="1" t="s">
        <v>196</v>
      </c>
      <c r="N23" s="2" t="s">
        <v>197</v>
      </c>
      <c r="O23" t="s">
        <v>198</v>
      </c>
      <c r="P23" t="s">
        <v>202</v>
      </c>
      <c r="Q23" t="s">
        <v>201</v>
      </c>
      <c r="S23" s="1" t="s">
        <v>150</v>
      </c>
      <c r="T23" s="1" t="s">
        <v>151</v>
      </c>
      <c r="U23" s="1">
        <v>2500</v>
      </c>
      <c r="V23" s="1" t="s">
        <v>187</v>
      </c>
    </row>
    <row r="24" spans="1:22" x14ac:dyDescent="0.25">
      <c r="A24" s="1" t="s">
        <v>203</v>
      </c>
      <c r="B24">
        <v>0.25</v>
      </c>
      <c r="C24">
        <v>0.25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>
        <v>0.25</v>
      </c>
      <c r="P24">
        <v>0.25</v>
      </c>
      <c r="Q24">
        <v>0.25</v>
      </c>
      <c r="S24">
        <v>0.2034</v>
      </c>
      <c r="T24" s="2">
        <v>0.26340000000000002</v>
      </c>
      <c r="U24">
        <v>0.25</v>
      </c>
      <c r="V24">
        <v>0.25</v>
      </c>
    </row>
    <row r="25" spans="1:22" x14ac:dyDescent="0.25">
      <c r="A25" s="1" t="s">
        <v>204</v>
      </c>
      <c r="B25">
        <v>0.25</v>
      </c>
      <c r="C25">
        <v>0.25</v>
      </c>
      <c r="D25">
        <v>0.25</v>
      </c>
      <c r="E25">
        <v>0.25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>
        <v>0.25</v>
      </c>
      <c r="P25">
        <v>0.25</v>
      </c>
      <c r="Q25">
        <v>0.25</v>
      </c>
      <c r="S25">
        <v>0.23899999999999999</v>
      </c>
      <c r="T25" s="2">
        <v>0.2334</v>
      </c>
      <c r="U25">
        <v>0.25</v>
      </c>
      <c r="V25">
        <v>0.25</v>
      </c>
    </row>
    <row r="26" spans="1:22" x14ac:dyDescent="0.25">
      <c r="A26" s="1" t="s">
        <v>205</v>
      </c>
      <c r="B26">
        <v>0.25</v>
      </c>
      <c r="C26">
        <v>0.25</v>
      </c>
      <c r="D26">
        <v>0.25</v>
      </c>
      <c r="E26">
        <v>0.25</v>
      </c>
      <c r="F26">
        <v>0.25</v>
      </c>
      <c r="G26">
        <v>0.25</v>
      </c>
      <c r="H26">
        <v>0.25</v>
      </c>
      <c r="I26">
        <v>0.25</v>
      </c>
      <c r="J26">
        <v>0.25</v>
      </c>
      <c r="K26">
        <v>0.25</v>
      </c>
      <c r="L26">
        <v>0.25</v>
      </c>
      <c r="M26">
        <v>0.25</v>
      </c>
      <c r="N26">
        <v>0.25</v>
      </c>
      <c r="O26">
        <v>0.25</v>
      </c>
      <c r="P26">
        <v>0.25</v>
      </c>
      <c r="Q26">
        <v>0.25</v>
      </c>
      <c r="S26">
        <v>0.24390000000000001</v>
      </c>
      <c r="T26" s="2">
        <v>0.2782</v>
      </c>
      <c r="U26">
        <v>0.25</v>
      </c>
      <c r="V26">
        <v>0.25</v>
      </c>
    </row>
    <row r="27" spans="1:22" x14ac:dyDescent="0.25">
      <c r="A27" s="1" t="s">
        <v>206</v>
      </c>
      <c r="B27">
        <v>0.25</v>
      </c>
      <c r="C27">
        <v>0.25</v>
      </c>
      <c r="D27">
        <v>0.25</v>
      </c>
      <c r="E27">
        <v>0.25</v>
      </c>
      <c r="F27">
        <v>0.25</v>
      </c>
      <c r="G27">
        <v>0.25</v>
      </c>
      <c r="H27">
        <v>0.25</v>
      </c>
      <c r="I27">
        <v>0.25</v>
      </c>
      <c r="J27">
        <v>0.25</v>
      </c>
      <c r="K27">
        <v>0.25</v>
      </c>
      <c r="L27">
        <v>0.25</v>
      </c>
      <c r="M27">
        <v>0.25</v>
      </c>
      <c r="N27">
        <v>0.25</v>
      </c>
      <c r="O27">
        <v>0.25</v>
      </c>
      <c r="P27">
        <v>0.25</v>
      </c>
      <c r="Q27">
        <v>0.25</v>
      </c>
      <c r="S27">
        <v>0.31369999999999998</v>
      </c>
      <c r="T27" s="2">
        <v>0.22489999999999999</v>
      </c>
      <c r="U27">
        <v>0.25</v>
      </c>
      <c r="V27">
        <v>0.25</v>
      </c>
    </row>
    <row r="28" spans="1:22" x14ac:dyDescent="0.25">
      <c r="A28" s="1" t="s">
        <v>207</v>
      </c>
      <c r="B28" t="s">
        <v>209</v>
      </c>
      <c r="C28" t="s">
        <v>171</v>
      </c>
      <c r="D28" t="s">
        <v>121</v>
      </c>
      <c r="E28" t="s">
        <v>148</v>
      </c>
      <c r="F28" s="9" t="s">
        <v>116</v>
      </c>
      <c r="G28" s="1" t="s">
        <v>173</v>
      </c>
      <c r="H28" t="s">
        <v>148</v>
      </c>
      <c r="I28" s="9" t="s">
        <v>123</v>
      </c>
      <c r="J28" t="s">
        <v>116</v>
      </c>
      <c r="K28" s="2" t="s">
        <v>140</v>
      </c>
      <c r="L28" s="9" t="s">
        <v>172</v>
      </c>
      <c r="M28">
        <v>0</v>
      </c>
      <c r="N28" t="s">
        <v>150</v>
      </c>
      <c r="O28" t="s">
        <v>173</v>
      </c>
      <c r="P28" t="s">
        <v>147</v>
      </c>
      <c r="Q28" t="s">
        <v>187</v>
      </c>
      <c r="S28">
        <v>0</v>
      </c>
      <c r="T28" s="2" t="s">
        <v>148</v>
      </c>
      <c r="U28" t="s">
        <v>168</v>
      </c>
      <c r="V28" t="s">
        <v>208</v>
      </c>
    </row>
    <row r="29" spans="1:22" x14ac:dyDescent="0.25">
      <c r="A29" s="1" t="s">
        <v>210</v>
      </c>
      <c r="B29" t="s">
        <v>216</v>
      </c>
      <c r="C29" t="s">
        <v>102</v>
      </c>
      <c r="D29" t="s">
        <v>102</v>
      </c>
      <c r="E29" t="s">
        <v>101</v>
      </c>
      <c r="F29" s="9" t="s">
        <v>140</v>
      </c>
      <c r="G29" s="1" t="s">
        <v>211</v>
      </c>
      <c r="H29" t="s">
        <v>212</v>
      </c>
      <c r="I29" s="9" t="s">
        <v>213</v>
      </c>
      <c r="J29" t="s">
        <v>101</v>
      </c>
      <c r="K29" s="2" t="s">
        <v>132</v>
      </c>
      <c r="L29" s="9" t="s">
        <v>214</v>
      </c>
      <c r="M29" t="s">
        <v>215</v>
      </c>
      <c r="N29" t="s">
        <v>124</v>
      </c>
      <c r="O29" t="s">
        <v>136</v>
      </c>
      <c r="P29" t="s">
        <v>124</v>
      </c>
      <c r="Q29" t="s">
        <v>215</v>
      </c>
      <c r="S29" t="s">
        <v>217</v>
      </c>
      <c r="T29" s="2" t="s">
        <v>132</v>
      </c>
      <c r="U29" t="s">
        <v>218</v>
      </c>
      <c r="V29" t="s">
        <v>144</v>
      </c>
    </row>
    <row r="30" spans="1:22" x14ac:dyDescent="0.25">
      <c r="A30" s="1" t="s">
        <v>219</v>
      </c>
      <c r="B30" t="s">
        <v>225</v>
      </c>
      <c r="C30" t="s">
        <v>737</v>
      </c>
      <c r="D30" t="s">
        <v>124</v>
      </c>
      <c r="E30" t="s">
        <v>140</v>
      </c>
      <c r="F30" s="9" t="s">
        <v>125</v>
      </c>
      <c r="G30" s="1" t="s">
        <v>220</v>
      </c>
      <c r="H30" t="s">
        <v>103</v>
      </c>
      <c r="I30" s="9" t="s">
        <v>221</v>
      </c>
      <c r="J30" t="s">
        <v>222</v>
      </c>
      <c r="K30" s="2" t="s">
        <v>123</v>
      </c>
      <c r="L30" s="9" t="s">
        <v>223</v>
      </c>
      <c r="M30" t="s">
        <v>224</v>
      </c>
      <c r="N30" t="s">
        <v>109</v>
      </c>
      <c r="O30" t="s">
        <v>125</v>
      </c>
      <c r="P30" t="s">
        <v>109</v>
      </c>
      <c r="Q30" t="s">
        <v>226</v>
      </c>
      <c r="S30" t="s">
        <v>150</v>
      </c>
      <c r="T30" s="2" t="s">
        <v>126</v>
      </c>
      <c r="U30" t="s">
        <v>222</v>
      </c>
      <c r="V30" t="s">
        <v>136</v>
      </c>
    </row>
    <row r="31" spans="1:22" x14ac:dyDescent="0.25">
      <c r="A31" s="1" t="s">
        <v>227</v>
      </c>
      <c r="B31" t="s">
        <v>232</v>
      </c>
      <c r="C31" t="s">
        <v>132</v>
      </c>
      <c r="D31" t="s">
        <v>82</v>
      </c>
      <c r="E31" t="s">
        <v>125</v>
      </c>
      <c r="F31" s="9" t="s">
        <v>82</v>
      </c>
      <c r="G31" s="1" t="s">
        <v>228</v>
      </c>
      <c r="H31" t="s">
        <v>132</v>
      </c>
      <c r="I31" s="9" t="s">
        <v>229</v>
      </c>
      <c r="J31" t="s">
        <v>230</v>
      </c>
      <c r="K31" s="2" t="s">
        <v>141</v>
      </c>
      <c r="L31" s="9" t="s">
        <v>231</v>
      </c>
      <c r="M31" t="s">
        <v>132</v>
      </c>
      <c r="N31" t="s">
        <v>129</v>
      </c>
      <c r="O31" t="s">
        <v>130</v>
      </c>
      <c r="P31" t="s">
        <v>123</v>
      </c>
      <c r="Q31" t="s">
        <v>124</v>
      </c>
      <c r="S31" t="s">
        <v>230</v>
      </c>
      <c r="T31" s="2" t="s">
        <v>233</v>
      </c>
      <c r="U31" t="s">
        <v>125</v>
      </c>
      <c r="V31" t="s">
        <v>228</v>
      </c>
    </row>
    <row r="32" spans="1:22" x14ac:dyDescent="0.25">
      <c r="A32" s="1" t="s">
        <v>234</v>
      </c>
      <c r="E32" t="s">
        <v>235</v>
      </c>
      <c r="F32" s="2" t="s">
        <v>236</v>
      </c>
      <c r="G32" s="2" t="s">
        <v>236</v>
      </c>
      <c r="H32" s="2" t="s">
        <v>237</v>
      </c>
      <c r="I32" s="9" t="s">
        <v>238</v>
      </c>
      <c r="J32" t="s">
        <v>239</v>
      </c>
      <c r="K32" s="2" t="s">
        <v>240</v>
      </c>
      <c r="L32" s="2" t="s">
        <v>241</v>
      </c>
      <c r="M32" s="10" t="s">
        <v>242</v>
      </c>
      <c r="S32" t="s">
        <v>243</v>
      </c>
      <c r="T32" t="s">
        <v>244</v>
      </c>
      <c r="U32" t="s">
        <v>245</v>
      </c>
      <c r="V32" t="s">
        <v>235</v>
      </c>
    </row>
    <row r="33" spans="1:24" x14ac:dyDescent="0.25">
      <c r="A33" s="1" t="s">
        <v>246</v>
      </c>
      <c r="J33" t="s">
        <v>168</v>
      </c>
      <c r="T33">
        <v>200</v>
      </c>
    </row>
    <row r="34" spans="1:24" x14ac:dyDescent="0.25">
      <c r="A34" s="1" t="s">
        <v>247</v>
      </c>
      <c r="B34" t="s">
        <v>248</v>
      </c>
      <c r="C34" t="s">
        <v>248</v>
      </c>
      <c r="D34" t="s">
        <v>248</v>
      </c>
      <c r="E34" t="s">
        <v>248</v>
      </c>
      <c r="F34" t="s">
        <v>248</v>
      </c>
      <c r="G34" t="s">
        <v>248</v>
      </c>
      <c r="H34" t="s">
        <v>248</v>
      </c>
      <c r="I34" t="s">
        <v>173</v>
      </c>
      <c r="J34" t="s">
        <v>171</v>
      </c>
      <c r="K34" t="s">
        <v>248</v>
      </c>
      <c r="L34" t="s">
        <v>248</v>
      </c>
      <c r="M34" t="s">
        <v>248</v>
      </c>
      <c r="N34" t="s">
        <v>248</v>
      </c>
      <c r="O34" t="s">
        <v>248</v>
      </c>
      <c r="P34" t="s">
        <v>248</v>
      </c>
      <c r="Q34" t="s">
        <v>248</v>
      </c>
      <c r="S34" t="s">
        <v>248</v>
      </c>
      <c r="T34" t="s">
        <v>249</v>
      </c>
      <c r="U34" t="s">
        <v>248</v>
      </c>
      <c r="V34" t="s">
        <v>248</v>
      </c>
    </row>
    <row r="35" spans="1:24" x14ac:dyDescent="0.25">
      <c r="A35" s="1" t="s">
        <v>250</v>
      </c>
      <c r="B35" t="s">
        <v>173</v>
      </c>
      <c r="C35" t="s">
        <v>173</v>
      </c>
      <c r="D35" t="s">
        <v>173</v>
      </c>
      <c r="E35" t="s">
        <v>173</v>
      </c>
      <c r="F35" t="s">
        <v>173</v>
      </c>
      <c r="G35" t="s">
        <v>173</v>
      </c>
      <c r="H35" t="s">
        <v>173</v>
      </c>
      <c r="I35" t="s">
        <v>171</v>
      </c>
      <c r="J35" t="s">
        <v>101</v>
      </c>
      <c r="K35" t="s">
        <v>173</v>
      </c>
      <c r="L35" t="s">
        <v>173</v>
      </c>
      <c r="M35" t="s">
        <v>173</v>
      </c>
      <c r="N35" t="s">
        <v>173</v>
      </c>
      <c r="O35" t="s">
        <v>173</v>
      </c>
      <c r="P35" t="s">
        <v>173</v>
      </c>
      <c r="Q35" t="s">
        <v>173</v>
      </c>
      <c r="S35" t="s">
        <v>173</v>
      </c>
      <c r="T35" t="s">
        <v>168</v>
      </c>
      <c r="U35" t="s">
        <v>173</v>
      </c>
      <c r="V35" t="s">
        <v>173</v>
      </c>
    </row>
    <row r="36" spans="1:24" x14ac:dyDescent="0.25">
      <c r="A36" s="1" t="s">
        <v>251</v>
      </c>
      <c r="B36" t="s">
        <v>171</v>
      </c>
      <c r="C36" t="s">
        <v>171</v>
      </c>
      <c r="D36" t="s">
        <v>171</v>
      </c>
      <c r="E36" t="s">
        <v>171</v>
      </c>
      <c r="F36" t="s">
        <v>171</v>
      </c>
      <c r="G36" t="s">
        <v>171</v>
      </c>
      <c r="H36" t="s">
        <v>171</v>
      </c>
      <c r="I36" t="s">
        <v>101</v>
      </c>
      <c r="J36" t="s">
        <v>132</v>
      </c>
      <c r="K36" t="s">
        <v>171</v>
      </c>
      <c r="L36" t="s">
        <v>171</v>
      </c>
      <c r="M36" t="s">
        <v>171</v>
      </c>
      <c r="N36" t="s">
        <v>171</v>
      </c>
      <c r="O36" t="s">
        <v>171</v>
      </c>
      <c r="P36" t="s">
        <v>171</v>
      </c>
      <c r="Q36" t="s">
        <v>171</v>
      </c>
      <c r="S36" t="s">
        <v>171</v>
      </c>
      <c r="T36" t="s">
        <v>173</v>
      </c>
      <c r="U36" t="s">
        <v>171</v>
      </c>
      <c r="V36" t="s">
        <v>171</v>
      </c>
    </row>
    <row r="37" spans="1:24" x14ac:dyDescent="0.25">
      <c r="A37" s="1" t="s">
        <v>252</v>
      </c>
      <c r="B37" t="s">
        <v>103</v>
      </c>
      <c r="C37" t="s">
        <v>103</v>
      </c>
      <c r="D37" t="s">
        <v>103</v>
      </c>
      <c r="E37" t="s">
        <v>103</v>
      </c>
      <c r="F37" t="s">
        <v>103</v>
      </c>
      <c r="G37" t="s">
        <v>103</v>
      </c>
      <c r="H37" t="s">
        <v>103</v>
      </c>
      <c r="I37" t="s">
        <v>103</v>
      </c>
      <c r="J37" t="s">
        <v>123</v>
      </c>
      <c r="K37" t="s">
        <v>103</v>
      </c>
      <c r="L37" t="s">
        <v>103</v>
      </c>
      <c r="M37" t="s">
        <v>103</v>
      </c>
      <c r="N37" t="s">
        <v>103</v>
      </c>
      <c r="O37" t="s">
        <v>103</v>
      </c>
      <c r="P37" t="s">
        <v>103</v>
      </c>
      <c r="Q37" t="s">
        <v>103</v>
      </c>
      <c r="S37" t="s">
        <v>103</v>
      </c>
      <c r="T37" t="s">
        <v>101</v>
      </c>
      <c r="U37" t="s">
        <v>103</v>
      </c>
      <c r="V37" t="s">
        <v>103</v>
      </c>
    </row>
    <row r="38" spans="1:24" x14ac:dyDescent="0.25">
      <c r="A38" s="1" t="s">
        <v>253</v>
      </c>
      <c r="B38" t="s">
        <v>233</v>
      </c>
      <c r="C38" t="s">
        <v>233</v>
      </c>
      <c r="D38" t="s">
        <v>123</v>
      </c>
      <c r="E38" t="s">
        <v>123</v>
      </c>
      <c r="F38" t="s">
        <v>123</v>
      </c>
      <c r="G38" t="s">
        <v>233</v>
      </c>
      <c r="H38" t="s">
        <v>254</v>
      </c>
      <c r="I38" t="s">
        <v>233</v>
      </c>
      <c r="J38" t="s">
        <v>861</v>
      </c>
      <c r="K38" t="s">
        <v>233</v>
      </c>
      <c r="L38" t="s">
        <v>233</v>
      </c>
      <c r="M38" t="s">
        <v>233</v>
      </c>
      <c r="N38" t="s">
        <v>233</v>
      </c>
      <c r="O38" t="s">
        <v>141</v>
      </c>
      <c r="P38" t="s">
        <v>233</v>
      </c>
      <c r="Q38" t="s">
        <v>233</v>
      </c>
      <c r="S38" t="s">
        <v>233</v>
      </c>
      <c r="T38" t="s">
        <v>129</v>
      </c>
      <c r="U38" t="s">
        <v>255</v>
      </c>
      <c r="V38" t="s">
        <v>233</v>
      </c>
    </row>
    <row r="39" spans="1:24" x14ac:dyDescent="0.25">
      <c r="A39" s="1" t="s">
        <v>256</v>
      </c>
      <c r="S39" t="s">
        <v>257</v>
      </c>
      <c r="T39" t="s">
        <v>258</v>
      </c>
      <c r="U39" t="s">
        <v>259</v>
      </c>
    </row>
    <row r="40" spans="1:24" x14ac:dyDescent="0.25">
      <c r="A40" s="1" t="s">
        <v>260</v>
      </c>
      <c r="S40" t="s">
        <v>261</v>
      </c>
      <c r="T40" t="s">
        <v>262</v>
      </c>
      <c r="U40" t="s">
        <v>263</v>
      </c>
    </row>
    <row r="41" spans="1:24" x14ac:dyDescent="0.25">
      <c r="A41" s="1" t="s">
        <v>264</v>
      </c>
      <c r="B41" t="s">
        <v>832</v>
      </c>
      <c r="C41" t="s">
        <v>833</v>
      </c>
      <c r="D41" t="s">
        <v>831</v>
      </c>
      <c r="E41" t="s">
        <v>822</v>
      </c>
      <c r="F41" t="s">
        <v>823</v>
      </c>
      <c r="G41" t="s">
        <v>824</v>
      </c>
      <c r="I41" t="s">
        <v>825</v>
      </c>
      <c r="K41" t="s">
        <v>826</v>
      </c>
      <c r="L41" t="s">
        <v>827</v>
      </c>
      <c r="M41" t="s">
        <v>828</v>
      </c>
      <c r="N41" t="s">
        <v>829</v>
      </c>
      <c r="O41" t="s">
        <v>830</v>
      </c>
      <c r="P41" t="s">
        <v>834</v>
      </c>
      <c r="Q41" t="s">
        <v>835</v>
      </c>
      <c r="S41" t="s">
        <v>265</v>
      </c>
      <c r="T41" s="2" t="s">
        <v>266</v>
      </c>
      <c r="U41" t="s">
        <v>267</v>
      </c>
      <c r="V41" t="s">
        <v>836</v>
      </c>
    </row>
    <row r="42" spans="1:24" x14ac:dyDescent="0.25">
      <c r="A42" s="1" t="s">
        <v>268</v>
      </c>
      <c r="S42" t="s">
        <v>269</v>
      </c>
    </row>
    <row r="43" spans="1:24" x14ac:dyDescent="0.25">
      <c r="A43" s="1" t="s">
        <v>270</v>
      </c>
      <c r="S43" t="s">
        <v>271</v>
      </c>
    </row>
    <row r="44" spans="1:24" x14ac:dyDescent="0.25">
      <c r="A44" s="1" t="s">
        <v>272</v>
      </c>
      <c r="S44" t="s">
        <v>273</v>
      </c>
      <c r="T44" t="s">
        <v>274</v>
      </c>
    </row>
    <row r="45" spans="1:24" x14ac:dyDescent="0.25">
      <c r="A45" s="1" t="s">
        <v>275</v>
      </c>
      <c r="B45" s="1" t="s">
        <v>288</v>
      </c>
      <c r="C45" s="1" t="s">
        <v>289</v>
      </c>
      <c r="D45" s="1" t="s">
        <v>741</v>
      </c>
      <c r="E45" s="1" t="s">
        <v>277</v>
      </c>
      <c r="F45" s="1" t="s">
        <v>278</v>
      </c>
      <c r="G45" s="1" t="s">
        <v>279</v>
      </c>
      <c r="H45" s="1" t="s">
        <v>280</v>
      </c>
      <c r="I45" s="1" t="s">
        <v>281</v>
      </c>
      <c r="J45" s="1" t="s">
        <v>282</v>
      </c>
      <c r="K45" s="1" t="s">
        <v>283</v>
      </c>
      <c r="L45" s="1" t="s">
        <v>284</v>
      </c>
      <c r="M45" s="1" t="s">
        <v>285</v>
      </c>
      <c r="N45" s="1" t="s">
        <v>286</v>
      </c>
      <c r="O45" s="1" t="s">
        <v>287</v>
      </c>
      <c r="P45" s="1" t="s">
        <v>807</v>
      </c>
      <c r="Q45" s="1" t="s">
        <v>740</v>
      </c>
      <c r="R45" s="1"/>
      <c r="S45" s="1" t="s">
        <v>290</v>
      </c>
      <c r="T45" s="1" t="s">
        <v>291</v>
      </c>
      <c r="U45" s="1" t="s">
        <v>292</v>
      </c>
      <c r="V45" s="1" t="s">
        <v>276</v>
      </c>
    </row>
    <row r="46" spans="1:24" x14ac:dyDescent="0.25">
      <c r="A46" s="1" t="s">
        <v>293</v>
      </c>
      <c r="B46" t="s">
        <v>294</v>
      </c>
      <c r="C46" t="s">
        <v>295</v>
      </c>
      <c r="D46" t="s">
        <v>294</v>
      </c>
      <c r="E46" t="s">
        <v>294</v>
      </c>
      <c r="F46" s="1" t="s">
        <v>294</v>
      </c>
      <c r="G46" t="s">
        <v>294</v>
      </c>
      <c r="H46" t="s">
        <v>294</v>
      </c>
      <c r="I46" t="s">
        <v>294</v>
      </c>
      <c r="J46" t="s">
        <v>294</v>
      </c>
      <c r="K46" t="s">
        <v>294</v>
      </c>
      <c r="L46" t="s">
        <v>294</v>
      </c>
      <c r="M46" t="s">
        <v>295</v>
      </c>
      <c r="N46" t="s">
        <v>295</v>
      </c>
      <c r="O46" t="s">
        <v>295</v>
      </c>
      <c r="P46" t="s">
        <v>295</v>
      </c>
      <c r="Q46" t="s">
        <v>295</v>
      </c>
      <c r="S46" t="s">
        <v>296</v>
      </c>
      <c r="T46" t="s">
        <v>294</v>
      </c>
      <c r="U46" t="s">
        <v>294</v>
      </c>
      <c r="V46" s="2" t="s">
        <v>294</v>
      </c>
    </row>
    <row r="47" spans="1:24" x14ac:dyDescent="0.25">
      <c r="A47" s="1" t="s">
        <v>297</v>
      </c>
      <c r="B47" s="1" t="s">
        <v>309</v>
      </c>
      <c r="C47" s="1" t="s">
        <v>310</v>
      </c>
      <c r="D47" s="1" t="s">
        <v>308</v>
      </c>
      <c r="E47" s="1" t="s">
        <v>298</v>
      </c>
      <c r="F47" s="1" t="s">
        <v>299</v>
      </c>
      <c r="G47" s="1" t="s">
        <v>298</v>
      </c>
      <c r="H47" s="1" t="s">
        <v>300</v>
      </c>
      <c r="I47" s="1" t="s">
        <v>301</v>
      </c>
      <c r="J47" s="1" t="s">
        <v>302</v>
      </c>
      <c r="K47" s="1" t="s">
        <v>303</v>
      </c>
      <c r="L47" s="1" t="s">
        <v>304</v>
      </c>
      <c r="M47" s="1" t="s">
        <v>305</v>
      </c>
      <c r="N47" s="1" t="s">
        <v>306</v>
      </c>
      <c r="O47" s="1" t="s">
        <v>307</v>
      </c>
      <c r="P47" s="1" t="s">
        <v>312</v>
      </c>
      <c r="Q47" s="1" t="s">
        <v>311</v>
      </c>
      <c r="R47" s="1"/>
      <c r="S47" s="1" t="s">
        <v>313</v>
      </c>
      <c r="T47" s="1" t="s">
        <v>314</v>
      </c>
      <c r="U47" s="1" t="s">
        <v>315</v>
      </c>
      <c r="V47" s="1" t="s">
        <v>298</v>
      </c>
      <c r="X47" s="1"/>
    </row>
    <row r="48" spans="1:24" x14ac:dyDescent="0.25">
      <c r="A48" s="1" t="s">
        <v>316</v>
      </c>
      <c r="B48" s="1" t="s">
        <v>738</v>
      </c>
      <c r="C48" s="1" t="s">
        <v>330</v>
      </c>
      <c r="D48" s="1" t="s">
        <v>329</v>
      </c>
      <c r="E48" s="1" t="s">
        <v>318</v>
      </c>
      <c r="F48" s="1" t="s">
        <v>319</v>
      </c>
      <c r="G48" s="1" t="s">
        <v>320</v>
      </c>
      <c r="H48" s="1" t="s">
        <v>321</v>
      </c>
      <c r="I48" s="1" t="s">
        <v>322</v>
      </c>
      <c r="J48" s="1" t="s">
        <v>323</v>
      </c>
      <c r="K48" s="1" t="s">
        <v>324</v>
      </c>
      <c r="L48" s="1" t="s">
        <v>325</v>
      </c>
      <c r="M48" s="1" t="s">
        <v>326</v>
      </c>
      <c r="N48" s="1" t="s">
        <v>327</v>
      </c>
      <c r="O48" s="1" t="s">
        <v>328</v>
      </c>
      <c r="P48" s="1" t="s">
        <v>332</v>
      </c>
      <c r="Q48" s="1" t="s">
        <v>331</v>
      </c>
      <c r="R48" s="1"/>
      <c r="S48" s="1" t="s">
        <v>333</v>
      </c>
      <c r="T48" s="1" t="s">
        <v>334</v>
      </c>
      <c r="U48" s="1" t="s">
        <v>335</v>
      </c>
      <c r="V48" s="1" t="s">
        <v>317</v>
      </c>
      <c r="X48" s="1"/>
    </row>
    <row r="49" spans="1:28" x14ac:dyDescent="0.25">
      <c r="A49" s="1" t="s">
        <v>739</v>
      </c>
      <c r="B49" s="1"/>
      <c r="C49" s="1"/>
      <c r="D49" s="1" t="s">
        <v>28</v>
      </c>
      <c r="E49" s="1"/>
      <c r="F49" s="1"/>
      <c r="G49" s="1"/>
      <c r="H49" s="1"/>
      <c r="I49" s="1"/>
      <c r="J49" s="1"/>
      <c r="K49" s="1" t="s">
        <v>28</v>
      </c>
      <c r="L49" s="1" t="s">
        <v>28</v>
      </c>
      <c r="M49" s="1" t="s">
        <v>28</v>
      </c>
      <c r="N49" s="1"/>
      <c r="O49" s="1"/>
      <c r="P49" s="1"/>
      <c r="Q49" s="1"/>
      <c r="R49" s="1"/>
      <c r="S49" s="1"/>
      <c r="T49" s="1"/>
      <c r="U49" s="1"/>
      <c r="V49" s="1"/>
      <c r="X49" s="1"/>
    </row>
    <row r="50" spans="1:28" x14ac:dyDescent="0.25">
      <c r="A50" s="1" t="s">
        <v>336</v>
      </c>
      <c r="E50" s="1"/>
      <c r="F50" s="1"/>
      <c r="G50" s="1"/>
      <c r="H50" s="1"/>
      <c r="I50" s="1"/>
      <c r="K50" s="1"/>
      <c r="L50" s="1"/>
      <c r="M50" s="1"/>
      <c r="S50" s="1" t="s">
        <v>338</v>
      </c>
      <c r="T50" s="1"/>
      <c r="U50" s="1" t="s">
        <v>337</v>
      </c>
      <c r="V50" s="1" t="s">
        <v>337</v>
      </c>
    </row>
    <row r="51" spans="1:28" x14ac:dyDescent="0.25">
      <c r="A51" s="1" t="s">
        <v>339</v>
      </c>
      <c r="B51" s="1" t="s">
        <v>349</v>
      </c>
      <c r="C51" s="1" t="s">
        <v>350</v>
      </c>
      <c r="D51" s="1" t="s">
        <v>348</v>
      </c>
      <c r="E51" s="1" t="s">
        <v>340</v>
      </c>
      <c r="F51" s="1" t="s">
        <v>341</v>
      </c>
      <c r="G51" s="1" t="s">
        <v>340</v>
      </c>
      <c r="H51" s="1"/>
      <c r="I51" s="1" t="s">
        <v>342</v>
      </c>
      <c r="J51" s="1" t="s">
        <v>343</v>
      </c>
      <c r="K51" s="1" t="s">
        <v>344</v>
      </c>
      <c r="L51" s="1" t="s">
        <v>345</v>
      </c>
      <c r="M51" s="1" t="s">
        <v>346</v>
      </c>
      <c r="N51" s="1" t="s">
        <v>347</v>
      </c>
      <c r="O51" s="1" t="s">
        <v>340</v>
      </c>
      <c r="P51" s="1" t="s">
        <v>340</v>
      </c>
      <c r="Q51" s="1" t="s">
        <v>351</v>
      </c>
      <c r="R51" s="1"/>
      <c r="S51" s="1" t="s">
        <v>340</v>
      </c>
      <c r="T51" s="1" t="s">
        <v>343</v>
      </c>
      <c r="U51" s="1" t="s">
        <v>340</v>
      </c>
      <c r="V51" s="1" t="s">
        <v>340</v>
      </c>
    </row>
    <row r="52" spans="1:28" x14ac:dyDescent="0.25">
      <c r="A52" s="2" t="s">
        <v>352</v>
      </c>
      <c r="B52" s="12" t="s">
        <v>101</v>
      </c>
      <c r="C52" s="12">
        <v>1000</v>
      </c>
      <c r="D52" s="12">
        <v>1000</v>
      </c>
      <c r="E52" s="2">
        <v>100</v>
      </c>
      <c r="F52" s="2">
        <v>500</v>
      </c>
      <c r="G52" s="2">
        <v>100</v>
      </c>
      <c r="H52" s="2">
        <v>100</v>
      </c>
      <c r="I52" s="11">
        <v>10000</v>
      </c>
      <c r="J52" s="12">
        <v>1000</v>
      </c>
      <c r="K52" s="2">
        <v>10000</v>
      </c>
      <c r="L52" s="2" t="s">
        <v>353</v>
      </c>
      <c r="M52" s="2">
        <v>1000</v>
      </c>
      <c r="N52" s="12">
        <v>1000</v>
      </c>
      <c r="O52" s="12">
        <v>100</v>
      </c>
      <c r="P52" s="12">
        <v>100</v>
      </c>
      <c r="Q52" s="12">
        <v>500</v>
      </c>
      <c r="R52" s="12"/>
      <c r="S52" s="2">
        <v>100</v>
      </c>
      <c r="T52" s="2">
        <v>600</v>
      </c>
      <c r="U52" s="2">
        <v>100</v>
      </c>
      <c r="V52" s="2">
        <v>100</v>
      </c>
      <c r="W52" s="2">
        <v>10000</v>
      </c>
      <c r="X52" s="12">
        <v>1000</v>
      </c>
      <c r="Y52" s="2" t="s">
        <v>353</v>
      </c>
      <c r="Z52" s="2">
        <v>10000</v>
      </c>
      <c r="AA52" s="2">
        <v>500</v>
      </c>
      <c r="AB52" s="2">
        <v>100</v>
      </c>
    </row>
    <row r="53" spans="1:28" x14ac:dyDescent="0.25">
      <c r="A53" s="1" t="s">
        <v>354</v>
      </c>
      <c r="B53" s="13">
        <f t="shared" ref="B53:H53" si="0">$S$53*B11</f>
        <v>34560</v>
      </c>
      <c r="C53" s="13">
        <f t="shared" si="0"/>
        <v>257.39999999999998</v>
      </c>
      <c r="D53" s="13">
        <f t="shared" si="0"/>
        <v>819</v>
      </c>
      <c r="E53" s="13">
        <f t="shared" si="0"/>
        <v>25.5</v>
      </c>
      <c r="F53" s="13">
        <f t="shared" si="0"/>
        <v>116.7</v>
      </c>
      <c r="G53" s="13">
        <f t="shared" si="0"/>
        <v>25.5</v>
      </c>
      <c r="H53" s="13">
        <f t="shared" si="0"/>
        <v>21.9</v>
      </c>
      <c r="I53" s="13">
        <v>3300</v>
      </c>
      <c r="J53" s="13">
        <f t="shared" ref="J53:Q53" si="1">$S$53*J11</f>
        <v>194.70000000000002</v>
      </c>
      <c r="K53" s="13">
        <f t="shared" si="1"/>
        <v>2250</v>
      </c>
      <c r="L53" s="13">
        <f t="shared" si="1"/>
        <v>436320</v>
      </c>
      <c r="M53" s="13">
        <f t="shared" si="1"/>
        <v>435</v>
      </c>
      <c r="N53" s="13">
        <f t="shared" si="1"/>
        <v>600</v>
      </c>
      <c r="O53" s="13">
        <f t="shared" si="1"/>
        <v>38.1</v>
      </c>
      <c r="P53" s="13">
        <f t="shared" si="1"/>
        <v>40.800000000000004</v>
      </c>
      <c r="Q53" s="13">
        <f t="shared" si="1"/>
        <v>155.39999999999998</v>
      </c>
      <c r="R53" s="13"/>
      <c r="S53" s="1">
        <v>30</v>
      </c>
      <c r="T53" s="13">
        <f>$S$53*T11</f>
        <v>189.29999999999998</v>
      </c>
      <c r="U53" s="13">
        <f>$S$53*U11</f>
        <v>25.5</v>
      </c>
      <c r="V53" s="13">
        <f>$S$53*V11</f>
        <v>25.5</v>
      </c>
      <c r="W53" s="13">
        <f t="shared" ref="W53:AB53" si="2">$S$53*W11</f>
        <v>12330</v>
      </c>
      <c r="X53" s="13">
        <f t="shared" si="2"/>
        <v>470.1</v>
      </c>
      <c r="Y53" s="13">
        <f t="shared" si="2"/>
        <v>1260750</v>
      </c>
      <c r="Z53" s="13">
        <f t="shared" si="2"/>
        <v>2239.1999999999998</v>
      </c>
      <c r="AA53" s="13">
        <f t="shared" si="2"/>
        <v>112.5</v>
      </c>
      <c r="AB53" s="13">
        <f t="shared" si="2"/>
        <v>27.6</v>
      </c>
    </row>
    <row r="54" spans="1:28" x14ac:dyDescent="0.25">
      <c r="A54" s="1" t="s">
        <v>355</v>
      </c>
      <c r="B54">
        <v>72</v>
      </c>
      <c r="C54">
        <v>40</v>
      </c>
      <c r="D54">
        <v>32</v>
      </c>
      <c r="E54">
        <v>42</v>
      </c>
      <c r="F54">
        <v>42</v>
      </c>
      <c r="G54">
        <v>39</v>
      </c>
      <c r="H54">
        <v>59</v>
      </c>
      <c r="I54">
        <v>60</v>
      </c>
      <c r="J54">
        <v>38</v>
      </c>
      <c r="K54">
        <v>13</v>
      </c>
      <c r="L54">
        <v>16</v>
      </c>
      <c r="M54">
        <v>50</v>
      </c>
      <c r="N54">
        <v>34</v>
      </c>
      <c r="O54">
        <v>105</v>
      </c>
      <c r="P54">
        <v>134</v>
      </c>
      <c r="Q54">
        <v>18</v>
      </c>
      <c r="S54">
        <v>128</v>
      </c>
      <c r="T54">
        <v>68</v>
      </c>
      <c r="U54">
        <v>46</v>
      </c>
      <c r="V54">
        <v>61</v>
      </c>
      <c r="W54">
        <v>28</v>
      </c>
      <c r="X54">
        <v>27</v>
      </c>
      <c r="Y54">
        <v>58</v>
      </c>
      <c r="Z54">
        <v>48</v>
      </c>
      <c r="AA54">
        <v>172</v>
      </c>
      <c r="AB54">
        <v>75</v>
      </c>
    </row>
    <row r="55" spans="1:28" x14ac:dyDescent="0.25">
      <c r="A55" s="1" t="s">
        <v>356</v>
      </c>
      <c r="B55" s="13">
        <f>B54*B11</f>
        <v>82944</v>
      </c>
      <c r="C55" s="13">
        <f>C54*C11</f>
        <v>343.2</v>
      </c>
      <c r="D55" s="13">
        <f>D54*D11</f>
        <v>873.6</v>
      </c>
      <c r="E55" s="13">
        <f t="shared" ref="E55:H55" si="3">E54*E11</f>
        <v>35.699999999999996</v>
      </c>
      <c r="F55" s="13">
        <f t="shared" si="3"/>
        <v>163.38</v>
      </c>
      <c r="G55" s="13">
        <f t="shared" si="3"/>
        <v>33.15</v>
      </c>
      <c r="H55" s="13">
        <f t="shared" si="3"/>
        <v>43.07</v>
      </c>
      <c r="I55" s="13">
        <v>6500</v>
      </c>
      <c r="J55">
        <v>242</v>
      </c>
      <c r="K55" s="13">
        <f>K54*K11</f>
        <v>975</v>
      </c>
      <c r="L55" s="13">
        <v>230000</v>
      </c>
      <c r="M55" s="13">
        <f>M54*M11</f>
        <v>725</v>
      </c>
      <c r="N55" s="13">
        <f t="shared" ref="N55:O55" si="4">N54*N11</f>
        <v>680</v>
      </c>
      <c r="O55" s="13">
        <f t="shared" si="4"/>
        <v>133.35</v>
      </c>
      <c r="P55" s="13">
        <f>P54*P11</f>
        <v>182.24</v>
      </c>
      <c r="Q55" s="13">
        <f>Q54*Q11</f>
        <v>93.24</v>
      </c>
      <c r="R55" s="13"/>
      <c r="S55" s="1" t="s">
        <v>357</v>
      </c>
      <c r="T55" s="13">
        <f>T54*T11</f>
        <v>429.08</v>
      </c>
      <c r="U55" s="13">
        <f>U54*U11</f>
        <v>39.1</v>
      </c>
      <c r="V55" s="13">
        <f>V54*V11</f>
        <v>51.85</v>
      </c>
      <c r="W55" s="13">
        <f t="shared" ref="W55:AB55" si="5">W54*W11</f>
        <v>11508</v>
      </c>
      <c r="X55" s="13">
        <f t="shared" si="5"/>
        <v>423.09</v>
      </c>
      <c r="Y55" s="13">
        <f t="shared" si="5"/>
        <v>2437450</v>
      </c>
      <c r="Z55" s="13">
        <f t="shared" si="5"/>
        <v>3582.7200000000003</v>
      </c>
      <c r="AA55" s="13">
        <f t="shared" si="5"/>
        <v>645</v>
      </c>
      <c r="AB55" s="13">
        <f t="shared" si="5"/>
        <v>69</v>
      </c>
    </row>
    <row r="56" spans="1:28" x14ac:dyDescent="0.25">
      <c r="A56" s="1" t="s">
        <v>358</v>
      </c>
      <c r="E56" s="2" t="s">
        <v>359</v>
      </c>
      <c r="G56" s="2" t="s">
        <v>359</v>
      </c>
      <c r="H56" s="2" t="s">
        <v>359</v>
      </c>
      <c r="K56" t="s">
        <v>360</v>
      </c>
      <c r="P56" s="1"/>
      <c r="Q56" s="1"/>
      <c r="R56" s="1"/>
      <c r="S56" s="2" t="s">
        <v>359</v>
      </c>
      <c r="T56" s="1" t="s">
        <v>361</v>
      </c>
      <c r="U56" s="2" t="s">
        <v>359</v>
      </c>
      <c r="V56" s="2" t="s">
        <v>359</v>
      </c>
    </row>
    <row r="57" spans="1:28" x14ac:dyDescent="0.25">
      <c r="A57" s="1" t="s">
        <v>362</v>
      </c>
      <c r="B57" s="1" t="s">
        <v>365</v>
      </c>
      <c r="C57" s="1" t="s">
        <v>363</v>
      </c>
      <c r="D57" s="1" t="s">
        <v>363</v>
      </c>
      <c r="E57" t="s">
        <v>363</v>
      </c>
      <c r="F57" t="s">
        <v>363</v>
      </c>
      <c r="G57" t="s">
        <v>363</v>
      </c>
      <c r="H57" s="1" t="s">
        <v>364</v>
      </c>
      <c r="I57" s="1" t="s">
        <v>365</v>
      </c>
      <c r="J57" t="s">
        <v>366</v>
      </c>
      <c r="K57" t="s">
        <v>367</v>
      </c>
      <c r="L57" s="1" t="s">
        <v>368</v>
      </c>
      <c r="M57" s="1" t="s">
        <v>369</v>
      </c>
      <c r="N57" t="s">
        <v>367</v>
      </c>
      <c r="O57" t="s">
        <v>367</v>
      </c>
      <c r="P57" t="s">
        <v>367</v>
      </c>
      <c r="Q57" t="s">
        <v>367</v>
      </c>
      <c r="S57" t="s">
        <v>367</v>
      </c>
      <c r="T57" t="s">
        <v>363</v>
      </c>
      <c r="U57" t="s">
        <v>363</v>
      </c>
      <c r="V57" t="s">
        <v>363</v>
      </c>
      <c r="W57" t="s">
        <v>367</v>
      </c>
      <c r="X57" s="1" t="s">
        <v>369</v>
      </c>
      <c r="Y57" s="1" t="s">
        <v>365</v>
      </c>
      <c r="Z57" t="s">
        <v>367</v>
      </c>
      <c r="AA57" s="1" t="s">
        <v>365</v>
      </c>
      <c r="AB57" t="s">
        <v>367</v>
      </c>
    </row>
    <row r="58" spans="1:28" x14ac:dyDescent="0.25">
      <c r="A58" s="1" t="s">
        <v>370</v>
      </c>
      <c r="B58" s="2">
        <v>13</v>
      </c>
      <c r="C58" s="2">
        <v>5.3</v>
      </c>
      <c r="D58" s="2"/>
      <c r="E58">
        <v>7.7</v>
      </c>
      <c r="F58">
        <v>7.9</v>
      </c>
      <c r="G58">
        <v>6.2</v>
      </c>
      <c r="H58" s="2">
        <v>8</v>
      </c>
      <c r="I58" s="2">
        <v>10</v>
      </c>
      <c r="J58" s="2">
        <v>6.3</v>
      </c>
      <c r="K58" s="2">
        <v>1.7</v>
      </c>
      <c r="L58" s="2">
        <v>2.1</v>
      </c>
      <c r="M58" s="2">
        <v>5.8</v>
      </c>
      <c r="N58" s="2">
        <v>3.8</v>
      </c>
      <c r="O58" s="2">
        <v>16</v>
      </c>
      <c r="P58" s="2"/>
      <c r="Q58" s="2">
        <v>2.2999999999999998</v>
      </c>
      <c r="R58" s="2"/>
      <c r="S58">
        <v>18</v>
      </c>
      <c r="T58">
        <v>8.9</v>
      </c>
      <c r="U58">
        <v>6.8</v>
      </c>
      <c r="V58">
        <v>10</v>
      </c>
      <c r="X58" s="2">
        <v>2.5</v>
      </c>
      <c r="Y58" s="2"/>
    </row>
    <row r="59" spans="1:28" x14ac:dyDescent="0.25">
      <c r="A59" s="1" t="s">
        <v>371</v>
      </c>
      <c r="B59" s="2">
        <v>634</v>
      </c>
      <c r="C59" s="2">
        <v>450</v>
      </c>
      <c r="D59" s="14">
        <v>342</v>
      </c>
      <c r="E59">
        <v>458</v>
      </c>
      <c r="F59" s="14">
        <v>376</v>
      </c>
      <c r="G59" s="14">
        <v>296</v>
      </c>
      <c r="H59" s="2">
        <v>557</v>
      </c>
      <c r="I59" s="2">
        <v>1411</v>
      </c>
      <c r="J59" s="2">
        <v>8801</v>
      </c>
      <c r="K59" s="2">
        <v>2217</v>
      </c>
      <c r="L59" s="2">
        <v>506</v>
      </c>
      <c r="M59" s="2">
        <v>337</v>
      </c>
      <c r="N59" s="2">
        <v>528</v>
      </c>
      <c r="O59" s="2">
        <v>575</v>
      </c>
      <c r="P59" s="2">
        <v>378</v>
      </c>
      <c r="Q59" s="2">
        <v>524</v>
      </c>
      <c r="R59" s="2"/>
      <c r="S59">
        <v>5716</v>
      </c>
      <c r="T59" s="14">
        <v>56</v>
      </c>
      <c r="U59">
        <v>447</v>
      </c>
      <c r="V59">
        <v>887</v>
      </c>
      <c r="W59" s="1">
        <v>357</v>
      </c>
      <c r="X59" s="1">
        <v>329</v>
      </c>
      <c r="Y59" s="2">
        <v>572</v>
      </c>
      <c r="Z59">
        <v>1381</v>
      </c>
      <c r="AA59">
        <v>623</v>
      </c>
      <c r="AB59" s="14">
        <v>45</v>
      </c>
    </row>
    <row r="60" spans="1:28" x14ac:dyDescent="0.25">
      <c r="A60" s="1" t="s">
        <v>372</v>
      </c>
      <c r="B60" s="15">
        <f>B59/B64</f>
        <v>12.431372549019608</v>
      </c>
      <c r="C60" s="15">
        <f>C59/C64</f>
        <v>5.3571428571428568</v>
      </c>
      <c r="D60" s="15">
        <f>D59/D64</f>
        <v>7.7727272727272725</v>
      </c>
      <c r="E60" s="15">
        <f t="shared" ref="E60:AB60" si="6">E59/E64</f>
        <v>7.6333333333333337</v>
      </c>
      <c r="F60" s="15">
        <f t="shared" si="6"/>
        <v>9.8947368421052637</v>
      </c>
      <c r="G60" s="15">
        <f t="shared" si="6"/>
        <v>6.2978723404255321</v>
      </c>
      <c r="H60" s="15">
        <f t="shared" si="6"/>
        <v>8.1911764705882355</v>
      </c>
      <c r="I60" s="15">
        <f t="shared" si="6"/>
        <v>11.110236220472441</v>
      </c>
      <c r="J60" s="15">
        <f t="shared" si="6"/>
        <v>6.1160528144544823</v>
      </c>
      <c r="K60" s="15">
        <f t="shared" si="6"/>
        <v>1.6065217391304347</v>
      </c>
      <c r="L60" s="15">
        <f t="shared" si="6"/>
        <v>1.8467153284671534</v>
      </c>
      <c r="M60" s="15">
        <f t="shared" si="6"/>
        <v>5.7118644067796609</v>
      </c>
      <c r="N60" s="15">
        <f>N59/N64</f>
        <v>4.0930232558139537</v>
      </c>
      <c r="O60" s="15">
        <f>O59/O64</f>
        <v>15.131578947368421</v>
      </c>
      <c r="P60" s="15">
        <f>P59/P64</f>
        <v>14.823529411764707</v>
      </c>
      <c r="Q60" s="15">
        <f>Q59/Q64</f>
        <v>2.460093896713615</v>
      </c>
      <c r="R60" s="15"/>
      <c r="S60" s="15">
        <f t="shared" si="6"/>
        <v>17.268882175226587</v>
      </c>
      <c r="T60" s="15">
        <f t="shared" si="6"/>
        <v>9.6551724137931032</v>
      </c>
      <c r="U60" s="15">
        <f t="shared" si="6"/>
        <v>6.8769230769230774</v>
      </c>
      <c r="V60" s="15">
        <f>V59/V64</f>
        <v>10.55952380952381</v>
      </c>
      <c r="W60" s="15">
        <f t="shared" si="6"/>
        <v>1.733009708737864</v>
      </c>
      <c r="X60" s="15">
        <f t="shared" si="6"/>
        <v>3.2254901960784315</v>
      </c>
      <c r="Y60" s="15">
        <f t="shared" si="6"/>
        <v>6.8095238095238093</v>
      </c>
      <c r="Z60" s="15">
        <f t="shared" si="6"/>
        <v>9.4589041095890405</v>
      </c>
      <c r="AA60" s="15">
        <f t="shared" si="6"/>
        <v>17.8</v>
      </c>
      <c r="AB60" s="15">
        <f t="shared" si="6"/>
        <v>5.2325581395348841</v>
      </c>
    </row>
    <row r="61" spans="1:28" x14ac:dyDescent="0.25">
      <c r="A61" s="1" t="s">
        <v>373</v>
      </c>
      <c r="B61">
        <v>45</v>
      </c>
      <c r="C61">
        <v>45</v>
      </c>
      <c r="D61">
        <v>45</v>
      </c>
      <c r="E61">
        <v>45</v>
      </c>
      <c r="F61">
        <v>45</v>
      </c>
      <c r="G61">
        <v>45</v>
      </c>
      <c r="H61">
        <v>45</v>
      </c>
      <c r="I61">
        <v>45</v>
      </c>
      <c r="J61">
        <v>45</v>
      </c>
      <c r="K61">
        <v>45</v>
      </c>
      <c r="L61">
        <v>45</v>
      </c>
      <c r="M61">
        <v>45</v>
      </c>
      <c r="N61">
        <v>45</v>
      </c>
      <c r="O61">
        <v>45</v>
      </c>
      <c r="P61">
        <v>45</v>
      </c>
      <c r="Q61">
        <v>45</v>
      </c>
      <c r="S61">
        <v>45</v>
      </c>
      <c r="T61" s="5">
        <f>830/T11</f>
        <v>131.53724247226626</v>
      </c>
      <c r="U61">
        <v>45</v>
      </c>
      <c r="V61">
        <v>45</v>
      </c>
      <c r="W61">
        <v>45</v>
      </c>
      <c r="X61">
        <v>45</v>
      </c>
      <c r="Y61">
        <v>45</v>
      </c>
      <c r="Z61">
        <v>45</v>
      </c>
      <c r="AA61">
        <v>45</v>
      </c>
      <c r="AB61">
        <v>45</v>
      </c>
    </row>
    <row r="62" spans="1:28" x14ac:dyDescent="0.25">
      <c r="A62" s="1" t="s">
        <v>374</v>
      </c>
      <c r="B62" s="5">
        <v>673</v>
      </c>
      <c r="C62" s="5">
        <v>430</v>
      </c>
      <c r="D62" s="5">
        <v>205.72300000000001</v>
      </c>
      <c r="E62" s="5">
        <v>361.17599999999999</v>
      </c>
      <c r="F62" s="5">
        <v>319.02800000000002</v>
      </c>
      <c r="G62" s="5">
        <v>282.36399999999998</v>
      </c>
      <c r="H62" s="5">
        <v>379.15</v>
      </c>
      <c r="I62" s="5">
        <v>1320.7760000000001</v>
      </c>
      <c r="J62" s="5">
        <v>10877</v>
      </c>
      <c r="K62" s="5">
        <v>2454.7739999999999</v>
      </c>
      <c r="L62" s="5">
        <v>511.327</v>
      </c>
      <c r="M62" s="5">
        <v>433.17</v>
      </c>
      <c r="N62" s="5">
        <v>507</v>
      </c>
      <c r="O62" s="5">
        <v>617.29999999999995</v>
      </c>
      <c r="P62" s="5">
        <v>402.25299999999999</v>
      </c>
      <c r="Q62" s="5">
        <v>493</v>
      </c>
      <c r="R62" s="5"/>
      <c r="S62" s="5">
        <v>5107.393</v>
      </c>
      <c r="T62" s="5">
        <v>33.573</v>
      </c>
      <c r="U62" s="5">
        <v>338.19299999999998</v>
      </c>
      <c r="V62" s="5">
        <v>796.529</v>
      </c>
      <c r="W62" s="5">
        <v>94.846999999999994</v>
      </c>
      <c r="X62" s="5">
        <v>258.66800000000001</v>
      </c>
      <c r="Y62" s="5">
        <v>671.45</v>
      </c>
      <c r="Z62" s="5">
        <v>1764.866</v>
      </c>
      <c r="AA62" s="5">
        <v>638.76199999999994</v>
      </c>
      <c r="AB62" s="5">
        <v>39.738</v>
      </c>
    </row>
    <row r="63" spans="1:28" x14ac:dyDescent="0.25">
      <c r="A63" s="1" t="s">
        <v>375</v>
      </c>
      <c r="B63">
        <v>43190072.399999999</v>
      </c>
      <c r="C63" s="16">
        <v>59786297.800000004</v>
      </c>
      <c r="D63">
        <v>35367968.799999997</v>
      </c>
      <c r="E63" s="5">
        <v>49663148.200000003</v>
      </c>
      <c r="F63" s="5">
        <v>31355629</v>
      </c>
      <c r="G63" s="5">
        <v>38223111.600000001</v>
      </c>
      <c r="H63" s="5">
        <v>51629389.799999997</v>
      </c>
      <c r="I63" s="5">
        <v>107761630.8</v>
      </c>
      <c r="J63">
        <v>1128677232</v>
      </c>
      <c r="K63" s="5">
        <v>859909198.39999998</v>
      </c>
      <c r="L63" s="5">
        <v>172734542.40000001</v>
      </c>
      <c r="M63" s="5">
        <v>35983394.399999999</v>
      </c>
      <c r="N63">
        <v>92799575.799999997</v>
      </c>
      <c r="O63">
        <v>30346601.800000001</v>
      </c>
      <c r="P63">
        <v>19596935.200000003</v>
      </c>
      <c r="Q63">
        <v>159837762.59999999</v>
      </c>
      <c r="S63" s="5">
        <v>245683439.40000001</v>
      </c>
      <c r="T63" s="5">
        <v>4514349.4000000004</v>
      </c>
      <c r="U63" s="17">
        <v>50403455</v>
      </c>
      <c r="V63" s="5">
        <v>68527599.400000006</v>
      </c>
      <c r="W63">
        <v>103403543.60000001</v>
      </c>
      <c r="X63">
        <v>63488688.599999972</v>
      </c>
      <c r="Y63">
        <v>60813537.600000009</v>
      </c>
      <c r="Z63">
        <v>113392308.19999999</v>
      </c>
      <c r="AA63">
        <v>24941946.399999995</v>
      </c>
      <c r="AB63">
        <v>7115854.8000000007</v>
      </c>
    </row>
    <row r="64" spans="1:28" x14ac:dyDescent="0.25">
      <c r="A64" s="1" t="s">
        <v>376</v>
      </c>
      <c r="B64" s="5">
        <v>51</v>
      </c>
      <c r="C64">
        <v>84</v>
      </c>
      <c r="D64" s="5">
        <v>44</v>
      </c>
      <c r="E64" s="5">
        <v>60</v>
      </c>
      <c r="F64" s="5">
        <v>38</v>
      </c>
      <c r="G64" s="5">
        <v>47</v>
      </c>
      <c r="H64" s="5">
        <v>68</v>
      </c>
      <c r="I64" s="5">
        <v>127</v>
      </c>
      <c r="J64">
        <v>1439</v>
      </c>
      <c r="K64" s="5">
        <v>1380</v>
      </c>
      <c r="L64" s="5">
        <v>274</v>
      </c>
      <c r="M64" s="5">
        <v>59</v>
      </c>
      <c r="N64" s="5">
        <v>129</v>
      </c>
      <c r="O64" s="5">
        <v>38</v>
      </c>
      <c r="P64" s="5">
        <v>25.5</v>
      </c>
      <c r="Q64">
        <v>213</v>
      </c>
      <c r="S64" s="5">
        <v>331</v>
      </c>
      <c r="T64" s="5">
        <v>5.8</v>
      </c>
      <c r="U64" s="17">
        <v>65</v>
      </c>
      <c r="V64" s="5">
        <v>84</v>
      </c>
      <c r="W64">
        <v>206</v>
      </c>
      <c r="X64">
        <v>102</v>
      </c>
      <c r="Y64" s="5">
        <v>84</v>
      </c>
      <c r="Z64">
        <v>146</v>
      </c>
      <c r="AA64">
        <v>35</v>
      </c>
      <c r="AB64">
        <v>8.6</v>
      </c>
    </row>
    <row r="65" spans="1:28" x14ac:dyDescent="0.25">
      <c r="A65" s="1" t="s">
        <v>377</v>
      </c>
      <c r="B65" s="18">
        <f>2.5*B61/1000</f>
        <v>0.1125</v>
      </c>
      <c r="C65" s="18">
        <f>2.5*C61/1000</f>
        <v>0.1125</v>
      </c>
      <c r="D65" s="18">
        <f>2.5*D61/1000</f>
        <v>0.1125</v>
      </c>
      <c r="E65" s="18">
        <f t="shared" ref="E65:M65" si="7">2.5*E61/1000</f>
        <v>0.1125</v>
      </c>
      <c r="F65" s="18">
        <f t="shared" si="7"/>
        <v>0.1125</v>
      </c>
      <c r="G65" s="18">
        <f t="shared" si="7"/>
        <v>0.1125</v>
      </c>
      <c r="H65" s="18">
        <f t="shared" si="7"/>
        <v>0.1125</v>
      </c>
      <c r="I65" s="18">
        <f t="shared" si="7"/>
        <v>0.1125</v>
      </c>
      <c r="J65" s="18">
        <f>2.5*J61/1000</f>
        <v>0.1125</v>
      </c>
      <c r="K65" s="18">
        <f t="shared" si="7"/>
        <v>0.1125</v>
      </c>
      <c r="L65" s="18">
        <f t="shared" si="7"/>
        <v>0.1125</v>
      </c>
      <c r="M65" s="18">
        <f t="shared" si="7"/>
        <v>0.1125</v>
      </c>
      <c r="N65" s="18">
        <f>2.5*N61/1000</f>
        <v>0.1125</v>
      </c>
      <c r="O65" s="18">
        <f>2.5*O61/1000</f>
        <v>0.1125</v>
      </c>
      <c r="P65" s="18">
        <f>2.5*P61/1000</f>
        <v>0.1125</v>
      </c>
      <c r="Q65" s="18">
        <f>2.5*Q61/1000</f>
        <v>0.1125</v>
      </c>
      <c r="R65" s="18"/>
      <c r="S65" s="18">
        <f>2.5*S61/1000</f>
        <v>0.1125</v>
      </c>
      <c r="T65" s="19">
        <f>2.5*T61/1000</f>
        <v>0.32884310618066565</v>
      </c>
      <c r="U65" s="18">
        <f>2.5*U61/1000</f>
        <v>0.1125</v>
      </c>
      <c r="V65" s="18">
        <f>2.5*V61/1000</f>
        <v>0.1125</v>
      </c>
      <c r="W65" s="18">
        <f t="shared" ref="W65:AB65" si="8">2.5*W61/1000</f>
        <v>0.1125</v>
      </c>
      <c r="X65" s="18">
        <f t="shared" si="8"/>
        <v>0.1125</v>
      </c>
      <c r="Y65" s="18">
        <f t="shared" si="8"/>
        <v>0.1125</v>
      </c>
      <c r="Z65" s="18">
        <f t="shared" si="8"/>
        <v>0.1125</v>
      </c>
      <c r="AA65" s="18">
        <f t="shared" si="8"/>
        <v>0.1125</v>
      </c>
      <c r="AB65" s="18">
        <f t="shared" si="8"/>
        <v>0.1125</v>
      </c>
    </row>
    <row r="66" spans="1:28" x14ac:dyDescent="0.25">
      <c r="A66" s="1" t="s">
        <v>378</v>
      </c>
      <c r="B66" s="16">
        <f>B65*B11</f>
        <v>129.6</v>
      </c>
      <c r="C66" s="16">
        <f>C65*C11</f>
        <v>0.96525000000000005</v>
      </c>
      <c r="D66" s="16">
        <f>D65*D11</f>
        <v>3.07125</v>
      </c>
      <c r="E66" s="16">
        <f t="shared" ref="E66:M66" si="9">E65*E11</f>
        <v>9.5625000000000002E-2</v>
      </c>
      <c r="F66" s="16">
        <f t="shared" si="9"/>
        <v>0.43762500000000004</v>
      </c>
      <c r="G66" s="16">
        <f t="shared" si="9"/>
        <v>9.5625000000000002E-2</v>
      </c>
      <c r="H66" s="16">
        <f t="shared" si="9"/>
        <v>8.2125000000000004E-2</v>
      </c>
      <c r="I66" s="16">
        <f t="shared" si="9"/>
        <v>12.262500000000001</v>
      </c>
      <c r="J66" s="16">
        <f>J65*J11</f>
        <v>0.73012500000000002</v>
      </c>
      <c r="K66" s="16">
        <f t="shared" si="9"/>
        <v>8.4375</v>
      </c>
      <c r="L66" s="16">
        <f t="shared" si="9"/>
        <v>1636.2</v>
      </c>
      <c r="M66" s="16">
        <f t="shared" si="9"/>
        <v>1.6312500000000001</v>
      </c>
      <c r="N66" s="16">
        <f>N65*N11</f>
        <v>2.25</v>
      </c>
      <c r="O66" s="16">
        <f t="shared" ref="O66" si="10">O65*O11</f>
        <v>0.142875</v>
      </c>
      <c r="P66" s="16">
        <f>P65*P11</f>
        <v>0.15300000000000002</v>
      </c>
      <c r="Q66" s="16">
        <f>Q65*Q11</f>
        <v>0.58274999999999999</v>
      </c>
      <c r="R66" s="16"/>
      <c r="S66" s="16">
        <f>S65*S11*3.78541</f>
        <v>0.42585862500000005</v>
      </c>
      <c r="T66" s="16">
        <f t="shared" ref="T66:AB66" si="11">T65*T11</f>
        <v>2.0750000000000002</v>
      </c>
      <c r="U66" s="16">
        <f t="shared" si="11"/>
        <v>9.5625000000000002E-2</v>
      </c>
      <c r="V66" s="16">
        <f>V65*V11</f>
        <v>9.5625000000000002E-2</v>
      </c>
      <c r="W66" s="16">
        <f t="shared" si="11"/>
        <v>46.237500000000004</v>
      </c>
      <c r="X66" s="16">
        <f t="shared" si="11"/>
        <v>1.762875</v>
      </c>
      <c r="Y66" s="16">
        <f t="shared" si="11"/>
        <v>4727.8125</v>
      </c>
      <c r="Z66" s="16">
        <f t="shared" si="11"/>
        <v>8.3970000000000002</v>
      </c>
      <c r="AA66" s="16">
        <f t="shared" si="11"/>
        <v>0.421875</v>
      </c>
      <c r="AB66" s="16">
        <f t="shared" si="11"/>
        <v>0.10350000000000001</v>
      </c>
    </row>
    <row r="67" spans="1:28" x14ac:dyDescent="0.25">
      <c r="A67" s="1" t="s">
        <v>379</v>
      </c>
      <c r="B67" s="5">
        <f>0.8*0.8*B62*B61*1000000*B11/B63</f>
        <v>516982.80552083551</v>
      </c>
      <c r="C67" s="5">
        <f>0.8*0.8*C62*C61*1000000*C11/C63</f>
        <v>1777.2420087868363</v>
      </c>
      <c r="D67" s="5">
        <f>0.8*0.8*D62*D61*1000000*D11/D63</f>
        <v>4573.2807681056329</v>
      </c>
      <c r="E67" s="5">
        <f t="shared" ref="E67:O67" si="12">0.8*0.8*E62*E61*1000000*E11/E63</f>
        <v>178.03117201498719</v>
      </c>
      <c r="F67" s="5">
        <f t="shared" si="12"/>
        <v>1139.8701297301359</v>
      </c>
      <c r="G67" s="5">
        <f t="shared" si="12"/>
        <v>180.84008419659901</v>
      </c>
      <c r="H67" s="5">
        <f t="shared" si="12"/>
        <v>154.39364344375809</v>
      </c>
      <c r="I67" s="5">
        <f t="shared" si="12"/>
        <v>38475.475811006392</v>
      </c>
      <c r="J67" s="5">
        <f>0.8*0.8*J62*J61*1000000*J11/J63</f>
        <v>1801.2605963508981</v>
      </c>
      <c r="K67" s="5">
        <f t="shared" si="12"/>
        <v>6166.1299237940575</v>
      </c>
      <c r="L67" s="5">
        <f t="shared" si="12"/>
        <v>1239926.3389856876</v>
      </c>
      <c r="M67" s="5">
        <f t="shared" si="12"/>
        <v>5027.0908294299234</v>
      </c>
      <c r="N67" s="5">
        <f t="shared" si="12"/>
        <v>3146.9109366338298</v>
      </c>
      <c r="O67" s="5">
        <f t="shared" si="12"/>
        <v>744.01624764457154</v>
      </c>
      <c r="P67" s="5">
        <f>0.8*0.8*P62*P61*1000000*P11/P63</f>
        <v>803.97497584214091</v>
      </c>
      <c r="Q67" s="5">
        <f>0.8*0.8*Q62*Q61*1000000*Q11/Q63</f>
        <v>460.13977425382205</v>
      </c>
      <c r="R67" s="5"/>
      <c r="S67" s="5">
        <f>0.8*0.8*S62*S61*1000000*S11/S63</f>
        <v>598.70913057561188</v>
      </c>
      <c r="T67" s="5">
        <f>0.8*0.75*T62*T61*1000000*T11/T63</f>
        <v>3703.6021181701176</v>
      </c>
      <c r="U67" s="5">
        <f>0.8*0.8*U62*U61*1000000*U11/U63</f>
        <v>164.25391156221337</v>
      </c>
      <c r="V67" s="5">
        <f>0.8*0.8*V62*V61*1000000*V11/V63</f>
        <v>284.54272571526855</v>
      </c>
      <c r="W67" s="5">
        <f t="shared" ref="W67:AB67" si="13">0.8*0.8*W62*W61*1000000*W11/W63</f>
        <v>10857.316205167268</v>
      </c>
      <c r="X67" s="5">
        <f t="shared" si="13"/>
        <v>1838.6871158022327</v>
      </c>
      <c r="Y67" s="5">
        <f t="shared" si="13"/>
        <v>13363296.990635848</v>
      </c>
      <c r="Z67" s="5">
        <f t="shared" si="13"/>
        <v>33457.4054407687</v>
      </c>
      <c r="AA67" s="5">
        <f t="shared" si="13"/>
        <v>2765.8745991050655</v>
      </c>
      <c r="AB67" s="5">
        <f t="shared" si="13"/>
        <v>147.96508326729767</v>
      </c>
    </row>
    <row r="68" spans="1:28" x14ac:dyDescent="0.25">
      <c r="A68" s="1" t="s">
        <v>380</v>
      </c>
      <c r="E68" s="16" t="s">
        <v>381</v>
      </c>
      <c r="F68" s="16" t="s">
        <v>381</v>
      </c>
      <c r="G68" s="16" t="s">
        <v>381</v>
      </c>
      <c r="H68" s="16" t="s">
        <v>381</v>
      </c>
      <c r="I68" s="16" t="s">
        <v>381</v>
      </c>
      <c r="J68" s="16" t="s">
        <v>381</v>
      </c>
      <c r="K68" s="16" t="s">
        <v>381</v>
      </c>
      <c r="L68" s="16" t="s">
        <v>381</v>
      </c>
      <c r="M68" s="16" t="s">
        <v>382</v>
      </c>
      <c r="S68" s="16">
        <v>100</v>
      </c>
      <c r="T68" s="16" t="s">
        <v>381</v>
      </c>
      <c r="U68" s="16" t="s">
        <v>381</v>
      </c>
      <c r="V68" s="16" t="s">
        <v>381</v>
      </c>
    </row>
    <row r="69" spans="1:28" x14ac:dyDescent="0.25">
      <c r="A69" s="1" t="s">
        <v>383</v>
      </c>
      <c r="B69" t="s">
        <v>121</v>
      </c>
      <c r="C69" s="16" t="s">
        <v>148</v>
      </c>
      <c r="D69" s="16" t="s">
        <v>171</v>
      </c>
      <c r="E69" s="16" t="s">
        <v>116</v>
      </c>
      <c r="F69" s="16" t="s">
        <v>116</v>
      </c>
      <c r="G69" s="16" t="s">
        <v>181</v>
      </c>
      <c r="H69" s="16" t="s">
        <v>121</v>
      </c>
      <c r="I69" s="16" t="s">
        <v>215</v>
      </c>
      <c r="J69" s="16" t="s">
        <v>126</v>
      </c>
      <c r="K69" s="16" t="s">
        <v>130</v>
      </c>
      <c r="L69" s="16" t="s">
        <v>144</v>
      </c>
      <c r="M69" s="16" t="s">
        <v>181</v>
      </c>
      <c r="N69" s="16" t="s">
        <v>121</v>
      </c>
      <c r="O69" s="16" t="s">
        <v>384</v>
      </c>
      <c r="P69" s="16" t="s">
        <v>385</v>
      </c>
      <c r="Q69" t="s">
        <v>181</v>
      </c>
      <c r="S69" s="16" t="s">
        <v>140</v>
      </c>
      <c r="T69" s="16" t="s">
        <v>386</v>
      </c>
      <c r="U69" s="16" t="s">
        <v>121</v>
      </c>
      <c r="V69" s="16" t="s">
        <v>215</v>
      </c>
      <c r="W69" s="16" t="s">
        <v>387</v>
      </c>
      <c r="X69" s="16" t="s">
        <v>173</v>
      </c>
      <c r="Y69" s="16" t="s">
        <v>168</v>
      </c>
      <c r="Z69" s="16" t="s">
        <v>212</v>
      </c>
      <c r="AA69" s="16" t="s">
        <v>208</v>
      </c>
      <c r="AB69" t="s">
        <v>248</v>
      </c>
    </row>
    <row r="70" spans="1:28" x14ac:dyDescent="0.25">
      <c r="A70" s="1" t="s">
        <v>388</v>
      </c>
      <c r="B70" s="16" t="s">
        <v>389</v>
      </c>
      <c r="C70" s="16" t="s">
        <v>389</v>
      </c>
      <c r="D70" s="16" t="s">
        <v>389</v>
      </c>
      <c r="E70" s="16" t="s">
        <v>389</v>
      </c>
      <c r="F70" s="16" t="s">
        <v>389</v>
      </c>
      <c r="G70" s="16" t="s">
        <v>389</v>
      </c>
      <c r="H70" s="16" t="s">
        <v>389</v>
      </c>
      <c r="I70" s="16" t="s">
        <v>389</v>
      </c>
      <c r="J70" s="16" t="s">
        <v>389</v>
      </c>
      <c r="K70" s="16" t="s">
        <v>28</v>
      </c>
      <c r="L70" s="16" t="s">
        <v>28</v>
      </c>
      <c r="M70" s="16" t="s">
        <v>389</v>
      </c>
      <c r="N70" s="16" t="s">
        <v>28</v>
      </c>
      <c r="O70" s="16" t="s">
        <v>389</v>
      </c>
      <c r="P70" s="16" t="s">
        <v>389</v>
      </c>
      <c r="Q70" s="16" t="s">
        <v>28</v>
      </c>
      <c r="R70" s="16"/>
      <c r="S70" s="16" t="s">
        <v>391</v>
      </c>
      <c r="T70" s="16" t="s">
        <v>391</v>
      </c>
      <c r="U70" s="16" t="s">
        <v>391</v>
      </c>
      <c r="V70" s="16" t="s">
        <v>389</v>
      </c>
      <c r="W70" s="16" t="s">
        <v>390</v>
      </c>
      <c r="X70" s="16" t="s">
        <v>390</v>
      </c>
      <c r="Y70" s="16" t="s">
        <v>389</v>
      </c>
      <c r="Z70" s="16" t="s">
        <v>389</v>
      </c>
      <c r="AA70" s="16" t="s">
        <v>390</v>
      </c>
      <c r="AB70" t="s">
        <v>389</v>
      </c>
    </row>
    <row r="71" spans="1:28" x14ac:dyDescent="0.25">
      <c r="A71" s="2" t="s">
        <v>392</v>
      </c>
      <c r="B71" s="16" t="s">
        <v>398</v>
      </c>
      <c r="C71" s="16" t="s">
        <v>397</v>
      </c>
      <c r="D71" s="16" t="s">
        <v>397</v>
      </c>
      <c r="E71" s="16" t="s">
        <v>393</v>
      </c>
      <c r="F71" s="16" t="s">
        <v>394</v>
      </c>
      <c r="G71" s="16" t="s">
        <v>393</v>
      </c>
      <c r="H71" s="16" t="s">
        <v>393</v>
      </c>
      <c r="I71" s="16" t="s">
        <v>395</v>
      </c>
      <c r="J71" s="16" t="s">
        <v>396</v>
      </c>
      <c r="K71" s="16"/>
      <c r="L71" s="16"/>
      <c r="M71" s="16" t="s">
        <v>397</v>
      </c>
      <c r="O71" s="16" t="s">
        <v>393</v>
      </c>
      <c r="P71" s="16" t="s">
        <v>399</v>
      </c>
      <c r="Q71" s="16"/>
      <c r="R71" s="16"/>
      <c r="S71" s="16" t="s">
        <v>400</v>
      </c>
      <c r="T71" s="16" t="s">
        <v>400</v>
      </c>
      <c r="U71" s="16" t="s">
        <v>400</v>
      </c>
      <c r="V71" s="16" t="s">
        <v>393</v>
      </c>
    </row>
    <row r="72" spans="1:28" x14ac:dyDescent="0.25">
      <c r="A72" s="2" t="s">
        <v>401</v>
      </c>
      <c r="B72" s="16" t="s">
        <v>408</v>
      </c>
      <c r="C72" s="16" t="s">
        <v>407</v>
      </c>
      <c r="D72" s="16" t="s">
        <v>407</v>
      </c>
      <c r="E72" s="16" t="s">
        <v>402</v>
      </c>
      <c r="F72" s="16" t="s">
        <v>403</v>
      </c>
      <c r="G72" s="16" t="s">
        <v>402</v>
      </c>
      <c r="H72" s="16" t="s">
        <v>402</v>
      </c>
      <c r="I72" s="16" t="s">
        <v>404</v>
      </c>
      <c r="J72" s="16" t="s">
        <v>403</v>
      </c>
      <c r="K72" s="16" t="s">
        <v>405</v>
      </c>
      <c r="L72" s="16" t="s">
        <v>406</v>
      </c>
      <c r="M72" s="16" t="s">
        <v>407</v>
      </c>
      <c r="N72" s="16" t="s">
        <v>407</v>
      </c>
      <c r="O72" s="16" t="s">
        <v>402</v>
      </c>
      <c r="P72" s="16" t="s">
        <v>402</v>
      </c>
      <c r="Q72" s="16" t="s">
        <v>403</v>
      </c>
      <c r="R72" s="16"/>
      <c r="S72" s="16" t="s">
        <v>409</v>
      </c>
      <c r="T72" s="16" t="s">
        <v>409</v>
      </c>
      <c r="U72" s="16" t="s">
        <v>409</v>
      </c>
      <c r="V72" s="16" t="s">
        <v>402</v>
      </c>
    </row>
    <row r="73" spans="1:28" x14ac:dyDescent="0.25">
      <c r="A73" s="1" t="s">
        <v>423</v>
      </c>
      <c r="B73">
        <v>0.5</v>
      </c>
      <c r="C73">
        <v>0.48099999999999998</v>
      </c>
      <c r="D73">
        <v>0.80700000000000005</v>
      </c>
      <c r="E73">
        <v>0.33854000000000001</v>
      </c>
      <c r="F73">
        <v>0.79107000000000005</v>
      </c>
      <c r="G73">
        <v>0.22026000000000001</v>
      </c>
      <c r="H73">
        <v>0.23313999999999999</v>
      </c>
      <c r="I73">
        <v>0.50600000000000001</v>
      </c>
      <c r="J73">
        <v>0.55500000000000005</v>
      </c>
      <c r="K73">
        <v>0.70799999999999996</v>
      </c>
      <c r="L73">
        <v>0.76100000000000001</v>
      </c>
      <c r="M73">
        <v>0.92800000000000005</v>
      </c>
      <c r="N73">
        <v>0.44900000000000001</v>
      </c>
      <c r="O73">
        <v>0.13</v>
      </c>
      <c r="P73">
        <v>0.79</v>
      </c>
      <c r="Q73">
        <v>7.3999999999999996E-2</v>
      </c>
      <c r="S73" s="16" t="s">
        <v>424</v>
      </c>
      <c r="T73">
        <v>0.15443999999999999</v>
      </c>
      <c r="U73">
        <v>3.8949999999999999E-2</v>
      </c>
      <c r="V73">
        <v>0.37862000000000001</v>
      </c>
      <c r="Z73">
        <v>0.32500000000000001</v>
      </c>
      <c r="AA73">
        <v>0.73199999999999998</v>
      </c>
      <c r="AB73">
        <v>1.1820000000000001E-2</v>
      </c>
    </row>
    <row r="74" spans="1:28" x14ac:dyDescent="0.25">
      <c r="A74" s="1" t="s">
        <v>425</v>
      </c>
      <c r="B74">
        <v>1.6</v>
      </c>
      <c r="C74">
        <v>0.79</v>
      </c>
      <c r="D74">
        <v>0.08</v>
      </c>
      <c r="E74">
        <v>0.7</v>
      </c>
      <c r="F74">
        <v>0.25</v>
      </c>
      <c r="G74">
        <v>0.4</v>
      </c>
      <c r="H74">
        <v>3</v>
      </c>
      <c r="I74">
        <v>12</v>
      </c>
      <c r="J74">
        <v>87</v>
      </c>
      <c r="K74">
        <v>38</v>
      </c>
      <c r="L74">
        <v>27</v>
      </c>
      <c r="M74">
        <v>0.15</v>
      </c>
      <c r="N74">
        <v>0.9</v>
      </c>
      <c r="O74">
        <v>0.51</v>
      </c>
      <c r="P74">
        <v>0.41</v>
      </c>
      <c r="Q74">
        <v>2.2999999999999998</v>
      </c>
      <c r="S74" s="15">
        <v>4.3</v>
      </c>
      <c r="T74">
        <v>0.14000000000000001</v>
      </c>
      <c r="U74">
        <v>1</v>
      </c>
      <c r="V74">
        <v>1.5</v>
      </c>
      <c r="W74">
        <v>1.8</v>
      </c>
      <c r="X74">
        <v>5.2</v>
      </c>
      <c r="Y74">
        <v>0.59</v>
      </c>
      <c r="Z74">
        <v>0.3</v>
      </c>
      <c r="AA74">
        <v>0.66</v>
      </c>
      <c r="AB74">
        <v>0</v>
      </c>
    </row>
    <row r="75" spans="1:28" x14ac:dyDescent="0.25">
      <c r="A75" s="2" t="s">
        <v>837</v>
      </c>
      <c r="B75">
        <v>1.446</v>
      </c>
      <c r="C75">
        <v>0.93300000000000005</v>
      </c>
      <c r="D75">
        <v>1.1180000000000001</v>
      </c>
      <c r="E75">
        <v>1.9419999999999999</v>
      </c>
      <c r="F75">
        <v>1.4490000000000001</v>
      </c>
      <c r="G75">
        <v>1.651</v>
      </c>
      <c r="H75">
        <v>1.8360000000000001</v>
      </c>
      <c r="I75">
        <v>1.389</v>
      </c>
      <c r="J75">
        <v>1.1479999999999999</v>
      </c>
      <c r="K75">
        <v>1.3680000000000001</v>
      </c>
      <c r="L75">
        <v>0.73499999999999999</v>
      </c>
      <c r="M75">
        <v>1.196</v>
      </c>
      <c r="N75">
        <v>1.1140000000000001</v>
      </c>
      <c r="O75">
        <v>1.2470000000000001</v>
      </c>
      <c r="P75">
        <v>1.0940000000000001</v>
      </c>
      <c r="Q75">
        <v>1.1180000000000001</v>
      </c>
      <c r="R75">
        <v>2.0190000000000001</v>
      </c>
      <c r="S75">
        <v>3.4790000000000001</v>
      </c>
      <c r="T75">
        <v>2.0059999999999998</v>
      </c>
      <c r="U75">
        <v>1.857</v>
      </c>
      <c r="V75">
        <v>1.804</v>
      </c>
      <c r="W75">
        <v>0.40400000000000003</v>
      </c>
      <c r="X75">
        <v>0.90300000000000002</v>
      </c>
      <c r="Y75">
        <v>0.06</v>
      </c>
      <c r="Z75">
        <v>0.67700000000000005</v>
      </c>
      <c r="AA75">
        <v>0.621</v>
      </c>
      <c r="AB75">
        <v>1.7490000000000001</v>
      </c>
    </row>
    <row r="76" spans="1:28" x14ac:dyDescent="0.25">
      <c r="A76" s="2" t="s">
        <v>426</v>
      </c>
      <c r="B76">
        <v>0.111</v>
      </c>
      <c r="C76">
        <v>8.2000000000000003E-2</v>
      </c>
      <c r="D76">
        <v>4.8000000000000001E-2</v>
      </c>
      <c r="E76">
        <v>0.26400000000000001</v>
      </c>
      <c r="F76">
        <v>0.19700000000000001</v>
      </c>
      <c r="G76">
        <v>0.23300000000000001</v>
      </c>
      <c r="H76">
        <v>0.26100000000000001</v>
      </c>
      <c r="I76">
        <v>0.25800000000000001</v>
      </c>
      <c r="J76">
        <v>8.5000000000000006E-2</v>
      </c>
      <c r="K76">
        <v>7.6999999999999999E-2</v>
      </c>
      <c r="L76">
        <v>0.1</v>
      </c>
      <c r="M76">
        <v>0.153</v>
      </c>
      <c r="N76">
        <v>8.3000000000000004E-2</v>
      </c>
      <c r="O76">
        <v>0.111</v>
      </c>
      <c r="P76">
        <v>0.22700000000000001</v>
      </c>
      <c r="Q76">
        <v>0.13700000000000001</v>
      </c>
      <c r="R76">
        <v>0.17499999999999999</v>
      </c>
      <c r="S76">
        <v>0.14799999999999999</v>
      </c>
      <c r="T76">
        <v>0.33900000000000002</v>
      </c>
      <c r="U76">
        <v>0.216</v>
      </c>
      <c r="V76">
        <v>0.36799999999999999</v>
      </c>
      <c r="W76">
        <v>5.8999999999999997E-2</v>
      </c>
      <c r="X76">
        <v>7.9000000000000001E-2</v>
      </c>
      <c r="Y76">
        <v>5.0000000000000001E-3</v>
      </c>
      <c r="Z76">
        <v>6.2E-2</v>
      </c>
      <c r="AA76">
        <v>4.8000000000000001E-2</v>
      </c>
      <c r="AB76">
        <v>0.22700000000000001</v>
      </c>
    </row>
    <row r="77" spans="1:28" x14ac:dyDescent="0.25">
      <c r="A77" s="2" t="s">
        <v>427</v>
      </c>
      <c r="C77">
        <v>1.7000000000000001E-2</v>
      </c>
      <c r="D77">
        <v>1.9E-2</v>
      </c>
      <c r="E77">
        <v>9.7000000000000003E-2</v>
      </c>
      <c r="G77">
        <v>7.6999999999999999E-2</v>
      </c>
      <c r="H77">
        <v>5.3999999999999999E-2</v>
      </c>
      <c r="N77">
        <v>3.5000000000000003E-2</v>
      </c>
      <c r="O77">
        <v>2.7E-2</v>
      </c>
      <c r="P77">
        <v>7.3999999999999996E-2</v>
      </c>
      <c r="T77">
        <v>0.106</v>
      </c>
      <c r="U77">
        <v>7.0000000000000007E-2</v>
      </c>
      <c r="V77">
        <v>6.6000000000000003E-2</v>
      </c>
      <c r="X77">
        <v>1.7000000000000001E-2</v>
      </c>
      <c r="Z77">
        <v>8.0000000000000002E-3</v>
      </c>
      <c r="AB77">
        <v>7.0999999999999994E-2</v>
      </c>
    </row>
    <row r="78" spans="1:28" x14ac:dyDescent="0.25">
      <c r="A78" s="2" t="s">
        <v>838</v>
      </c>
      <c r="C78">
        <v>0.755</v>
      </c>
      <c r="E78">
        <v>1.5329999999999999</v>
      </c>
      <c r="F78">
        <v>0.94599999999999995</v>
      </c>
      <c r="G78">
        <v>0.86799999999999999</v>
      </c>
      <c r="H78">
        <v>0.81</v>
      </c>
      <c r="O78">
        <v>0.97199999999999998</v>
      </c>
      <c r="T78">
        <v>1.754</v>
      </c>
      <c r="U78">
        <v>1.0529999999999999</v>
      </c>
      <c r="V78">
        <v>0.90300000000000002</v>
      </c>
      <c r="X78">
        <v>0.81299999999999994</v>
      </c>
    </row>
    <row r="79" spans="1:28" x14ac:dyDescent="0.25">
      <c r="A79" s="2" t="s">
        <v>428</v>
      </c>
      <c r="F79">
        <f>240.49/F11</f>
        <v>61.822622107969153</v>
      </c>
      <c r="J79">
        <f>535/J11</f>
        <v>82.434514637904471</v>
      </c>
      <c r="M79">
        <f>374/Q11</f>
        <v>72.200772200772207</v>
      </c>
    </row>
    <row r="80" spans="1:28" x14ac:dyDescent="0.25">
      <c r="A80" s="1" t="s">
        <v>429</v>
      </c>
      <c r="B80" s="2" t="s">
        <v>438</v>
      </c>
      <c r="C80" t="s">
        <v>439</v>
      </c>
      <c r="D80" s="2" t="s">
        <v>436</v>
      </c>
      <c r="E80" t="s">
        <v>430</v>
      </c>
      <c r="F80" t="s">
        <v>430</v>
      </c>
      <c r="G80" t="s">
        <v>430</v>
      </c>
      <c r="H80" t="s">
        <v>431</v>
      </c>
      <c r="I80" s="2" t="s">
        <v>432</v>
      </c>
      <c r="J80" s="2" t="s">
        <v>432</v>
      </c>
      <c r="K80" s="2" t="s">
        <v>433</v>
      </c>
      <c r="L80" t="s">
        <v>434</v>
      </c>
      <c r="M80" s="2" t="s">
        <v>435</v>
      </c>
      <c r="N80" s="2" t="s">
        <v>436</v>
      </c>
      <c r="O80" s="2" t="s">
        <v>437</v>
      </c>
      <c r="P80" s="2" t="s">
        <v>440</v>
      </c>
      <c r="Q80" s="2" t="s">
        <v>438</v>
      </c>
      <c r="R80" s="2"/>
      <c r="S80" s="2" t="s">
        <v>441</v>
      </c>
      <c r="T80" s="2" t="s">
        <v>442</v>
      </c>
      <c r="U80" s="2" t="s">
        <v>443</v>
      </c>
      <c r="V80" t="s">
        <v>430</v>
      </c>
    </row>
    <row r="81" spans="1:22" x14ac:dyDescent="0.25">
      <c r="A81" s="1" t="s">
        <v>444</v>
      </c>
      <c r="B81" t="s">
        <v>455</v>
      </c>
      <c r="C81" t="s">
        <v>454</v>
      </c>
      <c r="D81" t="s">
        <v>445</v>
      </c>
      <c r="E81" t="s">
        <v>446</v>
      </c>
      <c r="F81" t="s">
        <v>447</v>
      </c>
      <c r="G81" t="s">
        <v>448</v>
      </c>
      <c r="H81" t="s">
        <v>445</v>
      </c>
      <c r="I81" t="s">
        <v>449</v>
      </c>
      <c r="J81" t="s">
        <v>450</v>
      </c>
      <c r="K81" t="s">
        <v>451</v>
      </c>
      <c r="L81" t="s">
        <v>452</v>
      </c>
      <c r="M81" t="s">
        <v>453</v>
      </c>
      <c r="N81" t="s">
        <v>454</v>
      </c>
      <c r="O81" t="s">
        <v>446</v>
      </c>
      <c r="P81" t="s">
        <v>448</v>
      </c>
      <c r="Q81" t="s">
        <v>454</v>
      </c>
      <c r="S81" t="s">
        <v>752</v>
      </c>
      <c r="T81" t="s">
        <v>456</v>
      </c>
      <c r="U81" t="s">
        <v>457</v>
      </c>
      <c r="V81" t="s">
        <v>445</v>
      </c>
    </row>
    <row r="82" spans="1:22" x14ac:dyDescent="0.25">
      <c r="A82" s="1" t="s">
        <v>458</v>
      </c>
      <c r="S82" t="s">
        <v>459</v>
      </c>
      <c r="T82" t="s">
        <v>460</v>
      </c>
      <c r="U82" t="s">
        <v>461</v>
      </c>
    </row>
    <row r="83" spans="1:22" x14ac:dyDescent="0.25">
      <c r="A83" s="1" t="s">
        <v>462</v>
      </c>
      <c r="S83" s="7" t="s">
        <v>463</v>
      </c>
    </row>
    <row r="84" spans="1:22" x14ac:dyDescent="0.25">
      <c r="A84" s="1" t="s">
        <v>464</v>
      </c>
      <c r="E84" t="s">
        <v>465</v>
      </c>
      <c r="F84" t="s">
        <v>465</v>
      </c>
      <c r="G84" t="s">
        <v>465</v>
      </c>
      <c r="H84" t="s">
        <v>465</v>
      </c>
      <c r="I84" t="s">
        <v>466</v>
      </c>
      <c r="J84" t="s">
        <v>467</v>
      </c>
      <c r="K84" t="s">
        <v>468</v>
      </c>
      <c r="L84" t="s">
        <v>469</v>
      </c>
      <c r="S84" t="s">
        <v>470</v>
      </c>
      <c r="T84" t="s">
        <v>465</v>
      </c>
      <c r="U84" t="s">
        <v>465</v>
      </c>
      <c r="V84" t="s">
        <v>465</v>
      </c>
    </row>
    <row r="85" spans="1:22" x14ac:dyDescent="0.25">
      <c r="A85" s="1" t="s">
        <v>471</v>
      </c>
      <c r="K85" s="2" t="s">
        <v>472</v>
      </c>
      <c r="S85" t="s">
        <v>473</v>
      </c>
      <c r="T85" s="2" t="s">
        <v>474</v>
      </c>
      <c r="U85" t="s">
        <v>475</v>
      </c>
    </row>
    <row r="86" spans="1:22" x14ac:dyDescent="0.25">
      <c r="A86" s="1" t="s">
        <v>476</v>
      </c>
      <c r="H86" t="s">
        <v>477</v>
      </c>
      <c r="K86" t="s">
        <v>478</v>
      </c>
      <c r="S86" t="s">
        <v>479</v>
      </c>
      <c r="T86" s="2" t="s">
        <v>480</v>
      </c>
      <c r="U86" t="s">
        <v>475</v>
      </c>
    </row>
    <row r="87" spans="1:22" x14ac:dyDescent="0.25">
      <c r="A87" s="1" t="s">
        <v>481</v>
      </c>
      <c r="S87" t="s">
        <v>482</v>
      </c>
    </row>
    <row r="88" spans="1:22" x14ac:dyDescent="0.25">
      <c r="A88" s="1" t="s">
        <v>483</v>
      </c>
      <c r="S88" s="21" t="s">
        <v>484</v>
      </c>
    </row>
    <row r="89" spans="1:22" x14ac:dyDescent="0.25">
      <c r="A89" s="1" t="s">
        <v>485</v>
      </c>
      <c r="S89" t="s">
        <v>486</v>
      </c>
    </row>
    <row r="90" spans="1:22" x14ac:dyDescent="0.25">
      <c r="A90" s="3" t="s">
        <v>487</v>
      </c>
      <c r="B90" t="s">
        <v>500</v>
      </c>
      <c r="C90" t="s">
        <v>501</v>
      </c>
      <c r="D90" t="s">
        <v>499</v>
      </c>
      <c r="E90" t="s">
        <v>488</v>
      </c>
      <c r="F90" t="s">
        <v>489</v>
      </c>
      <c r="G90" t="s">
        <v>490</v>
      </c>
      <c r="H90" t="s">
        <v>491</v>
      </c>
      <c r="I90" t="s">
        <v>492</v>
      </c>
      <c r="J90" t="s">
        <v>493</v>
      </c>
      <c r="K90" t="s">
        <v>494</v>
      </c>
      <c r="L90" t="s">
        <v>495</v>
      </c>
      <c r="M90" t="s">
        <v>496</v>
      </c>
      <c r="N90" t="s">
        <v>497</v>
      </c>
      <c r="O90" t="s">
        <v>498</v>
      </c>
      <c r="P90" t="s">
        <v>503</v>
      </c>
      <c r="Q90" t="s">
        <v>502</v>
      </c>
      <c r="S90" t="s">
        <v>504</v>
      </c>
      <c r="T90" t="s">
        <v>505</v>
      </c>
      <c r="U90" t="s">
        <v>506</v>
      </c>
    </row>
    <row r="91" spans="1:22" x14ac:dyDescent="0.25">
      <c r="A91" s="3" t="s">
        <v>507</v>
      </c>
      <c r="B91" t="s">
        <v>520</v>
      </c>
      <c r="C91" t="s">
        <v>521</v>
      </c>
      <c r="D91" t="s">
        <v>519</v>
      </c>
      <c r="E91" t="s">
        <v>508</v>
      </c>
      <c r="F91" t="s">
        <v>509</v>
      </c>
      <c r="G91" t="s">
        <v>510</v>
      </c>
      <c r="H91" t="s">
        <v>511</v>
      </c>
      <c r="I91" t="s">
        <v>512</v>
      </c>
      <c r="J91" t="s">
        <v>513</v>
      </c>
      <c r="K91" t="s">
        <v>514</v>
      </c>
      <c r="L91" t="s">
        <v>515</v>
      </c>
      <c r="M91" t="s">
        <v>516</v>
      </c>
      <c r="N91" t="s">
        <v>517</v>
      </c>
      <c r="O91" t="s">
        <v>518</v>
      </c>
      <c r="P91" t="s">
        <v>523</v>
      </c>
      <c r="Q91" t="s">
        <v>522</v>
      </c>
      <c r="S91" t="s">
        <v>524</v>
      </c>
      <c r="T91" t="s">
        <v>525</v>
      </c>
      <c r="U91" t="s">
        <v>526</v>
      </c>
    </row>
    <row r="92" spans="1:22" x14ac:dyDescent="0.25">
      <c r="A92" s="3" t="s">
        <v>527</v>
      </c>
      <c r="B92" t="s">
        <v>540</v>
      </c>
      <c r="C92" t="s">
        <v>521</v>
      </c>
      <c r="D92" t="s">
        <v>539</v>
      </c>
      <c r="E92" t="s">
        <v>528</v>
      </c>
      <c r="F92" t="s">
        <v>529</v>
      </c>
      <c r="G92" t="s">
        <v>530</v>
      </c>
      <c r="H92" t="s">
        <v>531</v>
      </c>
      <c r="I92" t="s">
        <v>532</v>
      </c>
      <c r="J92" t="s">
        <v>533</v>
      </c>
      <c r="K92" t="s">
        <v>534</v>
      </c>
      <c r="L92" t="s">
        <v>535</v>
      </c>
      <c r="M92" t="s">
        <v>536</v>
      </c>
      <c r="N92" t="s">
        <v>537</v>
      </c>
      <c r="O92" t="s">
        <v>538</v>
      </c>
      <c r="P92" t="s">
        <v>542</v>
      </c>
      <c r="Q92" t="s">
        <v>541</v>
      </c>
      <c r="S92" t="s">
        <v>543</v>
      </c>
      <c r="T92" t="s">
        <v>544</v>
      </c>
      <c r="U92" t="s">
        <v>545</v>
      </c>
    </row>
    <row r="93" spans="1:22" x14ac:dyDescent="0.25">
      <c r="A93" s="3" t="s">
        <v>546</v>
      </c>
      <c r="B93" t="s">
        <v>559</v>
      </c>
      <c r="C93" t="s">
        <v>560</v>
      </c>
      <c r="D93" t="s">
        <v>558</v>
      </c>
      <c r="E93" t="s">
        <v>547</v>
      </c>
      <c r="F93" t="s">
        <v>548</v>
      </c>
      <c r="G93" t="s">
        <v>549</v>
      </c>
      <c r="H93" t="s">
        <v>550</v>
      </c>
      <c r="I93" t="s">
        <v>551</v>
      </c>
      <c r="J93" t="s">
        <v>552</v>
      </c>
      <c r="K93" t="s">
        <v>553</v>
      </c>
      <c r="L93" t="s">
        <v>554</v>
      </c>
      <c r="M93" t="s">
        <v>555</v>
      </c>
      <c r="N93" t="s">
        <v>556</v>
      </c>
      <c r="O93" t="s">
        <v>557</v>
      </c>
      <c r="P93" t="s">
        <v>562</v>
      </c>
      <c r="Q93" t="s">
        <v>561</v>
      </c>
      <c r="S93" s="22" t="s">
        <v>563</v>
      </c>
      <c r="T93" t="s">
        <v>564</v>
      </c>
      <c r="U93" t="s">
        <v>565</v>
      </c>
    </row>
    <row r="94" spans="1:22" x14ac:dyDescent="0.25">
      <c r="A94" s="3" t="s">
        <v>566</v>
      </c>
      <c r="C94" t="s">
        <v>579</v>
      </c>
      <c r="D94" t="s">
        <v>578</v>
      </c>
      <c r="E94" t="s">
        <v>567</v>
      </c>
      <c r="F94" t="s">
        <v>568</v>
      </c>
      <c r="G94" t="s">
        <v>569</v>
      </c>
      <c r="H94" t="s">
        <v>570</v>
      </c>
      <c r="I94" t="s">
        <v>571</v>
      </c>
      <c r="J94" t="s">
        <v>572</v>
      </c>
      <c r="K94" t="s">
        <v>573</v>
      </c>
      <c r="L94" t="s">
        <v>574</v>
      </c>
      <c r="M94" t="s">
        <v>575</v>
      </c>
      <c r="N94" t="s">
        <v>576</v>
      </c>
      <c r="O94" t="s">
        <v>577</v>
      </c>
      <c r="P94" t="s">
        <v>581</v>
      </c>
      <c r="Q94" t="s">
        <v>580</v>
      </c>
      <c r="U94" t="s">
        <v>582</v>
      </c>
    </row>
    <row r="95" spans="1:22" x14ac:dyDescent="0.25">
      <c r="A95" s="3" t="s">
        <v>583</v>
      </c>
      <c r="D95" t="s">
        <v>593</v>
      </c>
      <c r="E95" t="s">
        <v>584</v>
      </c>
      <c r="F95" t="s">
        <v>585</v>
      </c>
      <c r="G95" t="s">
        <v>586</v>
      </c>
      <c r="H95" t="s">
        <v>587</v>
      </c>
      <c r="J95" t="s">
        <v>588</v>
      </c>
      <c r="K95" t="s">
        <v>589</v>
      </c>
      <c r="L95" t="s">
        <v>590</v>
      </c>
      <c r="N95" t="s">
        <v>591</v>
      </c>
      <c r="O95" t="s">
        <v>592</v>
      </c>
      <c r="P95" t="s">
        <v>594</v>
      </c>
      <c r="U95" t="s">
        <v>595</v>
      </c>
    </row>
    <row r="96" spans="1:22" x14ac:dyDescent="0.25">
      <c r="A96" s="3" t="s">
        <v>596</v>
      </c>
      <c r="E96" t="s">
        <v>597</v>
      </c>
      <c r="G96" t="s">
        <v>598</v>
      </c>
      <c r="J96" t="s">
        <v>599</v>
      </c>
      <c r="K96" t="s">
        <v>600</v>
      </c>
      <c r="L96" t="s">
        <v>601</v>
      </c>
      <c r="O96" t="s">
        <v>602</v>
      </c>
      <c r="P96" t="s">
        <v>603</v>
      </c>
    </row>
    <row r="97" spans="1:28" x14ac:dyDescent="0.25">
      <c r="A97" s="3" t="s">
        <v>604</v>
      </c>
      <c r="G97" t="s">
        <v>605</v>
      </c>
      <c r="J97" t="s">
        <v>606</v>
      </c>
      <c r="K97" t="s">
        <v>607</v>
      </c>
      <c r="P97" t="s">
        <v>608</v>
      </c>
    </row>
    <row r="98" spans="1:28" x14ac:dyDescent="0.25">
      <c r="A98" s="3" t="s">
        <v>609</v>
      </c>
      <c r="G98" t="s">
        <v>610</v>
      </c>
      <c r="K98" t="s">
        <v>611</v>
      </c>
    </row>
    <row r="99" spans="1:28" x14ac:dyDescent="0.25">
      <c r="A99" s="3" t="s">
        <v>612</v>
      </c>
      <c r="G99" t="s">
        <v>613</v>
      </c>
      <c r="K99" t="s">
        <v>552</v>
      </c>
      <c r="L99" t="s">
        <v>552</v>
      </c>
    </row>
    <row r="100" spans="1:28" x14ac:dyDescent="0.25">
      <c r="A100" s="3" t="s">
        <v>614</v>
      </c>
      <c r="S100" t="s">
        <v>615</v>
      </c>
    </row>
    <row r="101" spans="1:28" x14ac:dyDescent="0.25">
      <c r="A101" s="3" t="s">
        <v>616</v>
      </c>
      <c r="S101" t="s">
        <v>617</v>
      </c>
    </row>
    <row r="102" spans="1:28" x14ac:dyDescent="0.25">
      <c r="A102" s="3" t="s">
        <v>618</v>
      </c>
      <c r="S102" t="s">
        <v>619</v>
      </c>
    </row>
    <row r="103" spans="1:28" x14ac:dyDescent="0.25">
      <c r="A103" s="3" t="s">
        <v>620</v>
      </c>
      <c r="D103" t="s">
        <v>622</v>
      </c>
      <c r="E103" t="s">
        <v>621</v>
      </c>
      <c r="F103" t="s">
        <v>621</v>
      </c>
      <c r="G103" t="s">
        <v>621</v>
      </c>
      <c r="H103" t="s">
        <v>621</v>
      </c>
      <c r="I103" t="s">
        <v>621</v>
      </c>
      <c r="K103" t="s">
        <v>621</v>
      </c>
      <c r="L103" t="s">
        <v>621</v>
      </c>
      <c r="M103" t="s">
        <v>621</v>
      </c>
      <c r="S103" t="s">
        <v>623</v>
      </c>
      <c r="T103" t="s">
        <v>621</v>
      </c>
      <c r="U103" t="s">
        <v>621</v>
      </c>
      <c r="V103" t="s">
        <v>621</v>
      </c>
    </row>
    <row r="104" spans="1:28" x14ac:dyDescent="0.25">
      <c r="A104" s="7" t="s">
        <v>624</v>
      </c>
      <c r="B104" t="s">
        <v>625</v>
      </c>
      <c r="C104" t="s">
        <v>625</v>
      </c>
      <c r="D104" t="s">
        <v>625</v>
      </c>
      <c r="E104" t="s">
        <v>625</v>
      </c>
      <c r="F104" t="s">
        <v>625</v>
      </c>
      <c r="G104" t="s">
        <v>625</v>
      </c>
      <c r="H104" t="s">
        <v>625</v>
      </c>
      <c r="I104" t="s">
        <v>625</v>
      </c>
      <c r="J104" t="s">
        <v>625</v>
      </c>
      <c r="K104" t="s">
        <v>625</v>
      </c>
      <c r="L104" t="s">
        <v>625</v>
      </c>
      <c r="M104" t="s">
        <v>625</v>
      </c>
      <c r="N104" t="s">
        <v>625</v>
      </c>
      <c r="O104" t="s">
        <v>625</v>
      </c>
      <c r="P104" t="s">
        <v>625</v>
      </c>
      <c r="Q104" t="s">
        <v>625</v>
      </c>
      <c r="R104" t="s">
        <v>625</v>
      </c>
      <c r="S104" t="s">
        <v>626</v>
      </c>
      <c r="T104" t="s">
        <v>625</v>
      </c>
      <c r="U104" t="s">
        <v>625</v>
      </c>
      <c r="V104" t="s">
        <v>625</v>
      </c>
      <c r="W104" t="s">
        <v>625</v>
      </c>
      <c r="X104" t="s">
        <v>625</v>
      </c>
      <c r="Y104" t="s">
        <v>625</v>
      </c>
      <c r="Z104" t="s">
        <v>625</v>
      </c>
      <c r="AA104" t="s">
        <v>625</v>
      </c>
      <c r="AB104" t="s">
        <v>625</v>
      </c>
    </row>
    <row r="105" spans="1:28" x14ac:dyDescent="0.25">
      <c r="A105" s="7" t="s">
        <v>632</v>
      </c>
      <c r="B105" t="s">
        <v>628</v>
      </c>
      <c r="C105" t="s">
        <v>628</v>
      </c>
      <c r="D105" t="s">
        <v>628</v>
      </c>
      <c r="E105" t="s">
        <v>628</v>
      </c>
      <c r="F105" t="s">
        <v>628</v>
      </c>
      <c r="G105" t="s">
        <v>628</v>
      </c>
      <c r="H105" t="s">
        <v>628</v>
      </c>
      <c r="I105" t="s">
        <v>628</v>
      </c>
      <c r="J105" t="s">
        <v>628</v>
      </c>
      <c r="K105" t="s">
        <v>628</v>
      </c>
      <c r="L105" t="s">
        <v>628</v>
      </c>
      <c r="M105" t="s">
        <v>628</v>
      </c>
      <c r="N105" t="s">
        <v>628</v>
      </c>
      <c r="O105" t="s">
        <v>628</v>
      </c>
      <c r="P105" t="s">
        <v>628</v>
      </c>
      <c r="Q105" t="s">
        <v>628</v>
      </c>
      <c r="R105" t="s">
        <v>628</v>
      </c>
      <c r="S105" t="s">
        <v>629</v>
      </c>
      <c r="T105" t="s">
        <v>628</v>
      </c>
      <c r="U105" t="s">
        <v>628</v>
      </c>
      <c r="V105" t="s">
        <v>628</v>
      </c>
      <c r="W105" t="s">
        <v>628</v>
      </c>
      <c r="X105" t="s">
        <v>628</v>
      </c>
      <c r="Y105" t="s">
        <v>628</v>
      </c>
      <c r="Z105" t="s">
        <v>628</v>
      </c>
      <c r="AA105" t="s">
        <v>628</v>
      </c>
      <c r="AB105" t="s">
        <v>628</v>
      </c>
    </row>
    <row r="106" spans="1:28" x14ac:dyDescent="0.25">
      <c r="A106" s="7" t="s">
        <v>627</v>
      </c>
      <c r="C106" t="s">
        <v>633</v>
      </c>
      <c r="D106" t="s">
        <v>633</v>
      </c>
      <c r="E106" t="s">
        <v>633</v>
      </c>
      <c r="G106" t="s">
        <v>633</v>
      </c>
      <c r="H106" t="s">
        <v>633</v>
      </c>
      <c r="N106" t="s">
        <v>633</v>
      </c>
      <c r="O106" t="s">
        <v>633</v>
      </c>
      <c r="P106" t="s">
        <v>633</v>
      </c>
      <c r="S106" t="s">
        <v>634</v>
      </c>
      <c r="T106" t="s">
        <v>633</v>
      </c>
      <c r="U106" t="s">
        <v>633</v>
      </c>
      <c r="V106" t="s">
        <v>633</v>
      </c>
      <c r="X106" t="s">
        <v>633</v>
      </c>
      <c r="Z106" t="s">
        <v>633</v>
      </c>
      <c r="AB106" t="s">
        <v>633</v>
      </c>
    </row>
    <row r="107" spans="1:28" x14ac:dyDescent="0.25">
      <c r="A107" s="7" t="s">
        <v>630</v>
      </c>
      <c r="C107" t="s">
        <v>631</v>
      </c>
      <c r="E107" t="s">
        <v>631</v>
      </c>
      <c r="F107" t="s">
        <v>631</v>
      </c>
      <c r="G107" t="s">
        <v>631</v>
      </c>
      <c r="H107" t="s">
        <v>631</v>
      </c>
      <c r="O107" t="s">
        <v>631</v>
      </c>
      <c r="T107" t="s">
        <v>631</v>
      </c>
      <c r="U107" t="s">
        <v>631</v>
      </c>
      <c r="V107" t="s">
        <v>631</v>
      </c>
      <c r="X107" t="s">
        <v>631</v>
      </c>
    </row>
    <row r="108" spans="1:28" x14ac:dyDescent="0.25">
      <c r="A108" s="7" t="s">
        <v>635</v>
      </c>
      <c r="E108" s="7" t="s">
        <v>632</v>
      </c>
      <c r="F108" t="s">
        <v>636</v>
      </c>
      <c r="J108" t="s">
        <v>637</v>
      </c>
      <c r="M108" t="s">
        <v>638</v>
      </c>
    </row>
    <row r="109" spans="1:28" x14ac:dyDescent="0.25">
      <c r="A109" s="3" t="s">
        <v>639</v>
      </c>
      <c r="S109" t="s">
        <v>640</v>
      </c>
      <c r="T109" t="s">
        <v>641</v>
      </c>
      <c r="U109" t="s">
        <v>642</v>
      </c>
    </row>
    <row r="110" spans="1:28" x14ac:dyDescent="0.25">
      <c r="A110" s="3" t="s">
        <v>643</v>
      </c>
      <c r="S110" t="s">
        <v>644</v>
      </c>
      <c r="T110" t="s">
        <v>645</v>
      </c>
      <c r="U110" t="s">
        <v>646</v>
      </c>
    </row>
    <row r="111" spans="1:28" x14ac:dyDescent="0.25">
      <c r="A111" s="3" t="s">
        <v>647</v>
      </c>
      <c r="S111" t="s">
        <v>648</v>
      </c>
      <c r="T111" t="s">
        <v>649</v>
      </c>
      <c r="U111" t="s">
        <v>650</v>
      </c>
    </row>
    <row r="112" spans="1:28" x14ac:dyDescent="0.25">
      <c r="A112" s="3" t="s">
        <v>651</v>
      </c>
      <c r="U112" t="s">
        <v>652</v>
      </c>
    </row>
    <row r="113" spans="1:25" x14ac:dyDescent="0.25">
      <c r="A113" s="3" t="s">
        <v>653</v>
      </c>
      <c r="S113" t="s">
        <v>654</v>
      </c>
    </row>
    <row r="114" spans="1:25" x14ac:dyDescent="0.25">
      <c r="A114" s="3" t="s">
        <v>655</v>
      </c>
      <c r="S114" t="s">
        <v>656</v>
      </c>
      <c r="T114" s="23" t="s">
        <v>657</v>
      </c>
      <c r="U114" t="s">
        <v>658</v>
      </c>
    </row>
    <row r="115" spans="1:25" x14ac:dyDescent="0.25">
      <c r="A115" s="3" t="s">
        <v>659</v>
      </c>
      <c r="S115" t="s">
        <v>660</v>
      </c>
    </row>
    <row r="116" spans="1:25" x14ac:dyDescent="0.25">
      <c r="A116" s="3" t="s">
        <v>661</v>
      </c>
      <c r="U116" t="s">
        <v>662</v>
      </c>
    </row>
    <row r="117" spans="1:25" x14ac:dyDescent="0.25">
      <c r="A117" s="3" t="s">
        <v>769</v>
      </c>
      <c r="B117" t="s">
        <v>857</v>
      </c>
      <c r="C117" t="s">
        <v>811</v>
      </c>
      <c r="D117" t="s">
        <v>859</v>
      </c>
      <c r="E117" t="s">
        <v>778</v>
      </c>
      <c r="F117" t="s">
        <v>783</v>
      </c>
      <c r="G117" t="s">
        <v>785</v>
      </c>
      <c r="H117" t="s">
        <v>787</v>
      </c>
      <c r="I117" t="s">
        <v>780</v>
      </c>
      <c r="J117" t="s">
        <v>773</v>
      </c>
      <c r="K117" t="s">
        <v>776</v>
      </c>
      <c r="L117" t="s">
        <v>821</v>
      </c>
      <c r="M117" t="s">
        <v>789</v>
      </c>
      <c r="N117" t="s">
        <v>818</v>
      </c>
      <c r="O117" t="s">
        <v>841</v>
      </c>
      <c r="P117" t="s">
        <v>819</v>
      </c>
      <c r="Q117" t="s">
        <v>847</v>
      </c>
      <c r="S117" t="s">
        <v>697</v>
      </c>
      <c r="T117" t="s">
        <v>698</v>
      </c>
      <c r="U117" t="s">
        <v>699</v>
      </c>
      <c r="V117" t="s">
        <v>775</v>
      </c>
    </row>
    <row r="118" spans="1:25" x14ac:dyDescent="0.25">
      <c r="A118" s="3" t="s">
        <v>770</v>
      </c>
      <c r="B118" t="s">
        <v>856</v>
      </c>
      <c r="C118" t="s">
        <v>805</v>
      </c>
      <c r="D118" t="s">
        <v>858</v>
      </c>
      <c r="E118" t="s">
        <v>777</v>
      </c>
      <c r="F118" t="s">
        <v>782</v>
      </c>
      <c r="G118" t="s">
        <v>784</v>
      </c>
      <c r="H118" t="s">
        <v>786</v>
      </c>
      <c r="I118" t="s">
        <v>779</v>
      </c>
      <c r="J118" t="s">
        <v>772</v>
      </c>
      <c r="K118" t="s">
        <v>839</v>
      </c>
      <c r="L118" t="s">
        <v>820</v>
      </c>
      <c r="M118" t="s">
        <v>788</v>
      </c>
      <c r="N118" t="s">
        <v>781</v>
      </c>
      <c r="O118" t="s">
        <v>840</v>
      </c>
      <c r="P118" t="s">
        <v>771</v>
      </c>
      <c r="Q118" t="s">
        <v>848</v>
      </c>
      <c r="S118" t="s">
        <v>693</v>
      </c>
      <c r="T118" t="s">
        <v>694</v>
      </c>
      <c r="U118" t="s">
        <v>695</v>
      </c>
      <c r="V118" t="s">
        <v>774</v>
      </c>
    </row>
    <row r="119" spans="1:25" x14ac:dyDescent="0.25">
      <c r="A119" s="3" t="s">
        <v>742</v>
      </c>
      <c r="B119" t="s">
        <v>743</v>
      </c>
      <c r="C119" t="s">
        <v>744</v>
      </c>
      <c r="D119" s="9" t="s">
        <v>745</v>
      </c>
      <c r="E119" s="9" t="s">
        <v>750</v>
      </c>
      <c r="F119" t="s">
        <v>749</v>
      </c>
      <c r="J119" s="9" t="s">
        <v>748</v>
      </c>
      <c r="K119" t="s">
        <v>747</v>
      </c>
      <c r="N119" s="9" t="s">
        <v>746</v>
      </c>
      <c r="V119" s="9" t="s">
        <v>751</v>
      </c>
    </row>
    <row r="120" spans="1:25" x14ac:dyDescent="0.25">
      <c r="A120" s="3" t="s">
        <v>663</v>
      </c>
      <c r="B120" t="s">
        <v>755</v>
      </c>
      <c r="C120" t="s">
        <v>761</v>
      </c>
      <c r="D120" t="s">
        <v>865</v>
      </c>
      <c r="E120" t="s">
        <v>665</v>
      </c>
      <c r="F120" t="s">
        <v>666</v>
      </c>
      <c r="G120" t="s">
        <v>667</v>
      </c>
      <c r="H120" t="s">
        <v>668</v>
      </c>
      <c r="I120" t="s">
        <v>669</v>
      </c>
      <c r="K120" t="s">
        <v>670</v>
      </c>
      <c r="L120" t="s">
        <v>671</v>
      </c>
      <c r="M120" s="24" t="s">
        <v>672</v>
      </c>
      <c r="N120" t="s">
        <v>759</v>
      </c>
      <c r="O120" t="s">
        <v>817</v>
      </c>
      <c r="S120" t="s">
        <v>673</v>
      </c>
      <c r="T120" t="s">
        <v>674</v>
      </c>
      <c r="U120" t="s">
        <v>675</v>
      </c>
      <c r="V120" t="s">
        <v>664</v>
      </c>
    </row>
    <row r="121" spans="1:25" x14ac:dyDescent="0.25">
      <c r="A121" s="3" t="s">
        <v>676</v>
      </c>
      <c r="B121" t="s">
        <v>684</v>
      </c>
      <c r="C121" t="s">
        <v>760</v>
      </c>
      <c r="D121" t="s">
        <v>866</v>
      </c>
      <c r="E121" t="s">
        <v>677</v>
      </c>
      <c r="F121" t="s">
        <v>754</v>
      </c>
      <c r="G121" t="s">
        <v>678</v>
      </c>
      <c r="I121" t="s">
        <v>679</v>
      </c>
      <c r="J121" t="s">
        <v>680</v>
      </c>
      <c r="K121" t="s">
        <v>681</v>
      </c>
      <c r="L121" t="s">
        <v>682</v>
      </c>
      <c r="M121" t="s">
        <v>683</v>
      </c>
      <c r="Q121" t="s">
        <v>685</v>
      </c>
      <c r="T121" t="s">
        <v>686</v>
      </c>
    </row>
    <row r="122" spans="1:25" x14ac:dyDescent="0.25">
      <c r="A122" s="3" t="s">
        <v>687</v>
      </c>
      <c r="S122" t="s">
        <v>688</v>
      </c>
    </row>
    <row r="123" spans="1:25" x14ac:dyDescent="0.25">
      <c r="A123" s="3" t="s">
        <v>689</v>
      </c>
      <c r="E123">
        <v>10</v>
      </c>
      <c r="F123">
        <v>10</v>
      </c>
      <c r="G123">
        <v>10</v>
      </c>
      <c r="H123">
        <v>7</v>
      </c>
      <c r="I123">
        <v>7</v>
      </c>
      <c r="L123">
        <v>7</v>
      </c>
      <c r="M123">
        <v>10</v>
      </c>
      <c r="V123">
        <v>7</v>
      </c>
    </row>
    <row r="124" spans="1:25" x14ac:dyDescent="0.25">
      <c r="A124" s="3" t="s">
        <v>690</v>
      </c>
      <c r="E124">
        <v>6300</v>
      </c>
      <c r="F124">
        <v>6300</v>
      </c>
      <c r="G124">
        <v>6300</v>
      </c>
      <c r="H124">
        <v>6300</v>
      </c>
      <c r="I124">
        <v>6300</v>
      </c>
      <c r="J124">
        <v>6000</v>
      </c>
      <c r="L124">
        <v>6300</v>
      </c>
      <c r="M124">
        <v>6300</v>
      </c>
      <c r="V124">
        <v>6300</v>
      </c>
    </row>
    <row r="125" spans="1:25" x14ac:dyDescent="0.25">
      <c r="A125" s="3" t="s">
        <v>691</v>
      </c>
      <c r="B125">
        <v>6500</v>
      </c>
      <c r="C125">
        <v>8000</v>
      </c>
      <c r="D125">
        <v>6500</v>
      </c>
      <c r="E125">
        <v>6500</v>
      </c>
      <c r="F125">
        <v>8000</v>
      </c>
      <c r="G125">
        <v>6500</v>
      </c>
      <c r="H125">
        <v>6500</v>
      </c>
      <c r="I125">
        <v>6500</v>
      </c>
      <c r="J125">
        <v>6500</v>
      </c>
      <c r="K125">
        <v>6500</v>
      </c>
      <c r="L125">
        <v>6500</v>
      </c>
      <c r="M125">
        <v>6500</v>
      </c>
      <c r="N125">
        <v>6500</v>
      </c>
      <c r="O125">
        <v>6500</v>
      </c>
      <c r="P125">
        <v>6500</v>
      </c>
      <c r="Q125">
        <v>6500</v>
      </c>
      <c r="V125">
        <v>6500</v>
      </c>
      <c r="W125">
        <v>15000</v>
      </c>
      <c r="Y125">
        <v>9000</v>
      </c>
    </row>
    <row r="126" spans="1:25" x14ac:dyDescent="0.25">
      <c r="A126" s="3" t="s">
        <v>692</v>
      </c>
      <c r="S126" t="s">
        <v>693</v>
      </c>
      <c r="T126" t="s">
        <v>694</v>
      </c>
      <c r="U126" t="s">
        <v>695</v>
      </c>
    </row>
    <row r="127" spans="1:25" x14ac:dyDescent="0.25">
      <c r="A127" s="3" t="s">
        <v>696</v>
      </c>
      <c r="S127" t="s">
        <v>697</v>
      </c>
      <c r="T127" t="s">
        <v>698</v>
      </c>
      <c r="U127" t="s">
        <v>699</v>
      </c>
    </row>
    <row r="129" spans="1:22" x14ac:dyDescent="0.25">
      <c r="A129" s="3" t="s">
        <v>700</v>
      </c>
      <c r="E129" t="s">
        <v>28</v>
      </c>
      <c r="F129" t="s">
        <v>28</v>
      </c>
      <c r="G129" t="s">
        <v>28</v>
      </c>
      <c r="H129" t="s">
        <v>28</v>
      </c>
      <c r="I129" t="s">
        <v>28</v>
      </c>
      <c r="J129" t="s">
        <v>28</v>
      </c>
      <c r="K129" t="s">
        <v>28</v>
      </c>
      <c r="L129" t="s">
        <v>28</v>
      </c>
      <c r="M129" t="s">
        <v>28</v>
      </c>
      <c r="V129" t="s">
        <v>28</v>
      </c>
    </row>
    <row r="130" spans="1:22" x14ac:dyDescent="0.25">
      <c r="A130" s="3" t="s">
        <v>701</v>
      </c>
      <c r="E130" t="s">
        <v>28</v>
      </c>
      <c r="G130" t="s">
        <v>28</v>
      </c>
      <c r="H130" t="s">
        <v>28</v>
      </c>
      <c r="V130" t="s">
        <v>28</v>
      </c>
    </row>
    <row r="131" spans="1:22" x14ac:dyDescent="0.25">
      <c r="A131" s="3" t="s">
        <v>702</v>
      </c>
      <c r="B131" t="s">
        <v>806</v>
      </c>
      <c r="G131" t="s">
        <v>796</v>
      </c>
      <c r="K131" t="s">
        <v>703</v>
      </c>
      <c r="N131" t="s">
        <v>797</v>
      </c>
      <c r="O131" t="s">
        <v>806</v>
      </c>
      <c r="P131" t="s">
        <v>806</v>
      </c>
      <c r="Q131" t="s">
        <v>806</v>
      </c>
    </row>
    <row r="132" spans="1:22" x14ac:dyDescent="0.25">
      <c r="A132" s="3" t="s">
        <v>704</v>
      </c>
      <c r="J132" t="s">
        <v>798</v>
      </c>
    </row>
    <row r="133" spans="1:22" x14ac:dyDescent="0.25">
      <c r="A133" s="3" t="s">
        <v>705</v>
      </c>
      <c r="V133" t="s">
        <v>703</v>
      </c>
    </row>
    <row r="134" spans="1:22" x14ac:dyDescent="0.25">
      <c r="A134" s="3" t="s">
        <v>706</v>
      </c>
    </row>
    <row r="135" spans="1:22" x14ac:dyDescent="0.25">
      <c r="A135" s="3" t="s">
        <v>707</v>
      </c>
      <c r="C135" t="s">
        <v>806</v>
      </c>
      <c r="D135" t="s">
        <v>806</v>
      </c>
      <c r="O135" t="s">
        <v>806</v>
      </c>
      <c r="Q135" t="s">
        <v>806</v>
      </c>
    </row>
    <row r="136" spans="1:22" x14ac:dyDescent="0.25">
      <c r="A136" s="3" t="s">
        <v>708</v>
      </c>
    </row>
    <row r="137" spans="1:22" x14ac:dyDescent="0.25">
      <c r="A137" s="3" t="s">
        <v>709</v>
      </c>
      <c r="C137" t="s">
        <v>703</v>
      </c>
      <c r="D137" t="s">
        <v>703</v>
      </c>
      <c r="L137" t="s">
        <v>815</v>
      </c>
    </row>
    <row r="138" spans="1:22" x14ac:dyDescent="0.25">
      <c r="A138" s="3" t="s">
        <v>710</v>
      </c>
    </row>
    <row r="139" spans="1:22" x14ac:dyDescent="0.25">
      <c r="A139" s="3" t="s">
        <v>711</v>
      </c>
    </row>
    <row r="140" spans="1:22" x14ac:dyDescent="0.25">
      <c r="A140" s="3" t="s">
        <v>712</v>
      </c>
      <c r="E140" t="s">
        <v>41</v>
      </c>
      <c r="F140" t="s">
        <v>41</v>
      </c>
      <c r="G140" t="s">
        <v>41</v>
      </c>
      <c r="H140" t="s">
        <v>41</v>
      </c>
      <c r="I140" t="s">
        <v>41</v>
      </c>
      <c r="J140" t="s">
        <v>41</v>
      </c>
      <c r="K140" t="s">
        <v>41</v>
      </c>
      <c r="M140" t="s">
        <v>41</v>
      </c>
      <c r="V140" t="s">
        <v>41</v>
      </c>
    </row>
    <row r="141" spans="1:22" x14ac:dyDescent="0.25">
      <c r="A141" s="3" t="s">
        <v>713</v>
      </c>
      <c r="E141" t="s">
        <v>41</v>
      </c>
      <c r="F141" t="s">
        <v>41</v>
      </c>
      <c r="G141" t="s">
        <v>41</v>
      </c>
      <c r="H141" t="s">
        <v>41</v>
      </c>
      <c r="I141" t="s">
        <v>41</v>
      </c>
      <c r="J141" t="s">
        <v>41</v>
      </c>
      <c r="M141" t="s">
        <v>41</v>
      </c>
      <c r="V141" t="s">
        <v>41</v>
      </c>
    </row>
    <row r="142" spans="1:22" x14ac:dyDescent="0.25">
      <c r="A142" s="3" t="s">
        <v>714</v>
      </c>
    </row>
    <row r="143" spans="1:22" x14ac:dyDescent="0.25">
      <c r="A143" s="3" t="s">
        <v>715</v>
      </c>
    </row>
    <row r="144" spans="1:22" x14ac:dyDescent="0.25">
      <c r="A144" s="3" t="s">
        <v>716</v>
      </c>
    </row>
    <row r="145" spans="1:13" x14ac:dyDescent="0.25">
      <c r="A145" s="3" t="s">
        <v>717</v>
      </c>
    </row>
    <row r="146" spans="1:13" x14ac:dyDescent="0.25">
      <c r="A146" s="3" t="s">
        <v>718</v>
      </c>
    </row>
    <row r="147" spans="1:13" x14ac:dyDescent="0.25">
      <c r="A147" s="3" t="s">
        <v>719</v>
      </c>
    </row>
    <row r="148" spans="1:13" x14ac:dyDescent="0.25">
      <c r="A148" s="3" t="s">
        <v>720</v>
      </c>
    </row>
    <row r="149" spans="1:13" x14ac:dyDescent="0.25">
      <c r="A149" s="3" t="s">
        <v>804</v>
      </c>
    </row>
    <row r="150" spans="1:13" x14ac:dyDescent="0.25">
      <c r="A150" s="3" t="s">
        <v>722</v>
      </c>
    </row>
    <row r="151" spans="1:13" x14ac:dyDescent="0.25">
      <c r="A151" s="3" t="s">
        <v>723</v>
      </c>
    </row>
    <row r="152" spans="1:13" x14ac:dyDescent="0.25">
      <c r="A152" s="3" t="s">
        <v>814</v>
      </c>
    </row>
    <row r="153" spans="1:13" x14ac:dyDescent="0.25">
      <c r="A153" s="1" t="s">
        <v>724</v>
      </c>
    </row>
    <row r="154" spans="1:13" x14ac:dyDescent="0.25">
      <c r="A154" s="3" t="s">
        <v>725</v>
      </c>
    </row>
    <row r="155" spans="1:13" x14ac:dyDescent="0.25">
      <c r="A155" s="3" t="s">
        <v>726</v>
      </c>
    </row>
    <row r="156" spans="1:13" x14ac:dyDescent="0.25">
      <c r="A156" s="3" t="s">
        <v>727</v>
      </c>
    </row>
    <row r="157" spans="1:13" x14ac:dyDescent="0.25">
      <c r="A157" s="3" t="s">
        <v>728</v>
      </c>
    </row>
    <row r="158" spans="1:13" x14ac:dyDescent="0.25">
      <c r="A158" s="3" t="s">
        <v>729</v>
      </c>
      <c r="B158" t="s">
        <v>703</v>
      </c>
      <c r="K158" t="s">
        <v>41</v>
      </c>
      <c r="M158" t="s">
        <v>41</v>
      </c>
    </row>
    <row r="159" spans="1:13" x14ac:dyDescent="0.25">
      <c r="A159" s="3" t="s">
        <v>730</v>
      </c>
    </row>
    <row r="160" spans="1:13" x14ac:dyDescent="0.25">
      <c r="A160" s="3" t="s">
        <v>731</v>
      </c>
    </row>
    <row r="161" spans="1:22" x14ac:dyDescent="0.25">
      <c r="A161" s="3" t="s">
        <v>732</v>
      </c>
    </row>
    <row r="162" spans="1:22" x14ac:dyDescent="0.25">
      <c r="A162" s="3" t="s">
        <v>733</v>
      </c>
    </row>
    <row r="163" spans="1:22" x14ac:dyDescent="0.25">
      <c r="A163" s="3" t="s">
        <v>862</v>
      </c>
      <c r="J163" t="s">
        <v>703</v>
      </c>
    </row>
    <row r="164" spans="1:22" x14ac:dyDescent="0.25">
      <c r="A164" s="1" t="s">
        <v>734</v>
      </c>
      <c r="I164" s="1"/>
      <c r="J164" s="1"/>
      <c r="K164" s="1"/>
      <c r="L164" s="1"/>
    </row>
    <row r="165" spans="1:22" x14ac:dyDescent="0.25">
      <c r="A165" s="3" t="s">
        <v>735</v>
      </c>
    </row>
    <row r="166" spans="1:22" x14ac:dyDescent="0.25">
      <c r="A166" s="3" t="s">
        <v>736</v>
      </c>
      <c r="K166" s="1"/>
      <c r="M166" s="1"/>
    </row>
    <row r="167" spans="1:22" x14ac:dyDescent="0.25">
      <c r="A167" s="3" t="s">
        <v>753</v>
      </c>
      <c r="V167" t="s">
        <v>721</v>
      </c>
    </row>
    <row r="168" spans="1:22" x14ac:dyDescent="0.25">
      <c r="A168" s="3" t="s">
        <v>756</v>
      </c>
      <c r="K168" s="1"/>
    </row>
    <row r="169" spans="1:22" x14ac:dyDescent="0.25">
      <c r="A169" s="3" t="s">
        <v>803</v>
      </c>
    </row>
    <row r="170" spans="1:22" x14ac:dyDescent="0.25">
      <c r="A170" s="3" t="s">
        <v>801</v>
      </c>
      <c r="F170" t="s">
        <v>797</v>
      </c>
    </row>
    <row r="171" spans="1:22" x14ac:dyDescent="0.25">
      <c r="A17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2021-07-28T19:55:14Z</dcterms:created>
  <dcterms:modified xsi:type="dcterms:W3CDTF">2021-10-28T15:37:19Z</dcterms:modified>
</cp:coreProperties>
</file>