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8DC41B00-9C3E-2449-8008-09C4D9A3A890}" xr6:coauthVersionLast="43" xr6:coauthVersionMax="43" xr10:uidLastSave="{00000000-0000-0000-0000-000000000000}"/>
  <bookViews>
    <workbookView xWindow="52200" yWindow="-25800" windowWidth="19200" windowHeight="2006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46" i="1" l="1"/>
  <c r="D51" i="1" s="1"/>
  <c r="C51" i="1"/>
  <c r="E51" i="1"/>
  <c r="F51" i="1"/>
  <c r="G51" i="1"/>
  <c r="H51" i="1"/>
  <c r="I51" i="1"/>
  <c r="J51" i="1"/>
  <c r="K51" i="1"/>
  <c r="L51" i="1"/>
  <c r="M51" i="1"/>
  <c r="B51" i="1"/>
  <c r="C49" i="1"/>
  <c r="C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B49" i="1"/>
  <c r="B50" i="1" s="1"/>
  <c r="D49" i="1" l="1"/>
  <c r="D50" i="1" s="1"/>
  <c r="M43" i="1"/>
  <c r="M41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G21" i="4" s="1"/>
  <c r="D20" i="4"/>
  <c r="C20" i="4"/>
  <c r="B20" i="4"/>
  <c r="G20" i="4" s="1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1" i="1" l="1"/>
  <c r="E41" i="1"/>
  <c r="F41" i="1"/>
  <c r="G41" i="1"/>
  <c r="H41" i="1"/>
  <c r="I41" i="1"/>
  <c r="J41" i="1"/>
  <c r="K41" i="1"/>
  <c r="L41" i="1"/>
  <c r="C41" i="1"/>
  <c r="H43" i="1"/>
  <c r="G43" i="1"/>
  <c r="F43" i="1"/>
  <c r="E43" i="1"/>
  <c r="D43" i="1"/>
  <c r="I43" i="1"/>
  <c r="L43" i="1"/>
  <c r="C43" i="1"/>
</calcChain>
</file>

<file path=xl/sharedStrings.xml><?xml version="1.0" encoding="utf-8"?>
<sst xmlns="http://schemas.openxmlformats.org/spreadsheetml/2006/main" count="739" uniqueCount="477">
  <si>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</si>
  <si>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</si>
  <si>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</si>
  <si>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</si>
  <si>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</si>
  <si>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</si>
  <si>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</si>
  <si>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</si>
  <si>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</si>
  <si>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</si>
  <si>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</si>
  <si>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</si>
  <si>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</si>
  <si>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</si>
  <si>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</si>
  <si>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</si>
  <si>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</si>
  <si>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</si>
  <si>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</si>
  <si>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</si>
  <si>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</si>
  <si>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</si>
  <si>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</si>
  <si>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</si>
  <si>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</si>
  <si>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</si>
  <si>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</si>
  <si>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</si>
  <si>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</si>
  <si>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</si>
  <si>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</si>
  <si>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</si>
  <si>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</si>
  <si>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</si>
  <si>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</si>
  <si>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</si>
  <si>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</si>
  <si>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</si>
  <si>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</si>
  <si>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</si>
  <si>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</si>
  <si>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</si>
  <si>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</si>
  <si>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</si>
  <si>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</si>
  <si>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</si>
  <si>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</si>
  <si>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</si>
  <si>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</si>
  <si>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</si>
  <si>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</si>
  <si>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</si>
  <si>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</si>
  <si>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</si>
  <si>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</si>
  <si>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</si>
  <si>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</si>
  <si>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</si>
  <si>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</si>
  <si>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</si>
  <si>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</si>
  <si>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</si>
  <si>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</si>
  <si>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</si>
  <si>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</si>
  <si>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</si>
  <si>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</si>
  <si>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</si>
  <si>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</si>
  <si>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</si>
  <si>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</si>
  <si>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</si>
  <si>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</si>
  <si>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</si>
  <si>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</si>
  <si>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</si>
  <si>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</si>
  <si>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</si>
  <si>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</si>
  <si>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</si>
  <si>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</si>
  <si>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</si>
  <si>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</si>
  <si>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</si>
  <si>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</si>
  <si>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</si>
  <si>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</si>
  <si>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</si>
  <si>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</si>
  <si>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</si>
  <si>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</si>
  <si>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</si>
  <si>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</si>
  <si>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</si>
  <si>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</si>
  <si>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</si>
  <si>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</si>
  <si>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</si>
  <si>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</si>
  <si>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</si>
  <si>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</si>
  <si>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</si>
  <si>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</si>
  <si>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</si>
  <si>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</si>
  <si>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</si>
  <si>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</si>
  <si>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</si>
  <si>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</si>
  <si>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</si>
  <si>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</si>
  <si>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</si>
  <si>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</si>
  <si>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</si>
  <si>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</si>
  <si>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</si>
  <si>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</si>
  <si>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</si>
  <si>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</si>
  <si>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</si>
  <si>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</si>
  <si>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</si>
  <si>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</si>
  <si>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</si>
  <si>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</si>
  <si>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</si>
  <si>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</si>
  <si>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</si>
  <si>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</si>
  <si>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</si>
  <si>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</si>
  <si>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</si>
  <si>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</si>
  <si>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</si>
  <si>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</si>
  <si>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</si>
  <si>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</si>
  <si>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</si>
  <si>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</si>
  <si>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</si>
  <si>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</si>
  <si>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</si>
  <si>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</si>
  <si>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</si>
  <si>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</si>
  <si>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</si>
  <si>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</si>
  <si>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</si>
  <si>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</si>
  <si>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</si>
  <si>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</si>
  <si>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</si>
  <si>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</si>
  <si>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</si>
  <si>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</si>
  <si>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</si>
  <si>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</si>
  <si>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</si>
  <si>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</si>
  <si>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</si>
  <si>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</si>
  <si>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</si>
  <si>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</si>
  <si>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</si>
  <si>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</si>
  <si>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</si>
  <si>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</si>
  <si>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</si>
  <si>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</si>
  <si>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</si>
  <si>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</si>
  <si>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</si>
  <si>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</si>
  <si>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</si>
  <si>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</si>
  <si>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</si>
  <si>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</si>
  <si>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</si>
  <si>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</si>
  <si>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</si>
  <si>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</si>
  <si>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</si>
  <si>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</si>
  <si>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</si>
  <si>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</si>
  <si>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</si>
  <si>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</si>
  <si>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</si>
  <si>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</si>
  <si>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</si>
  <si>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</si>
  <si>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</si>
  <si>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</si>
  <si>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</si>
  <si>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</si>
  <si>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</si>
  <si>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</si>
  <si>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</si>
  <si>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</si>
  <si>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</si>
  <si>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</si>
  <si>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</si>
  <si>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</si>
  <si>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</si>
  <si>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</si>
  <si>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</si>
  <si>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</si>
  <si>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</si>
  <si>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</si>
  <si>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</si>
  <si>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</si>
  <si>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</si>
  <si>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</si>
  <si>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</si>
  <si>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</si>
  <si>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</si>
  <si>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</si>
  <si>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</si>
  <si>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</si>
  <si>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</si>
  <si>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</si>
  <si>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</si>
  <si>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</si>
  <si>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</si>
  <si>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</si>
  <si>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</si>
  <si>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</si>
  <si>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</si>
  <si>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</si>
  <si>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</si>
  <si>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</si>
  <si>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</si>
  <si>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</si>
  <si>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</si>
  <si>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</si>
  <si>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</si>
  <si>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</si>
  <si>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</si>
  <si>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</si>
  <si>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</si>
  <si>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</si>
  <si>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</si>
  <si>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</si>
  <si>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</si>
  <si>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</si>
  <si>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</si>
  <si>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</si>
  <si>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</si>
  <si>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</si>
  <si>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</si>
  <si>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</si>
  <si>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</si>
  <si>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</si>
  <si>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</si>
  <si>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</si>
  <si>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</si>
  <si>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</si>
  <si>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</si>
  <si>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</si>
  <si>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</si>
  <si>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</si>
  <si>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</si>
  <si>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</si>
  <si>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</si>
  <si>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</si>
  <si>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</si>
  <si>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</si>
  <si>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</si>
  <si>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</si>
  <si>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</si>
  <si>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</si>
  <si>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</si>
  <si>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</si>
  <si>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</si>
  <si>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</si>
  <si>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</si>
  <si>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</si>
  <si>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</si>
  <si>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</si>
  <si>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</si>
  <si>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</si>
  <si>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</si>
  <si>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</si>
  <si>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</si>
  <si>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</si>
  <si>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</si>
  <si>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</si>
  <si>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</si>
  <si>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</si>
  <si>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</si>
  <si>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</si>
  <si>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</si>
  <si>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</si>
  <si>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</si>
  <si>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</si>
  <si>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</si>
  <si>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</si>
  <si>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</si>
  <si>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</si>
  <si>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</si>
  <si>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</si>
  <si>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</si>
  <si>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</si>
  <si>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</si>
  <si>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</si>
  <si>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</si>
  <si>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</si>
  <si>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</si>
  <si>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</si>
  <si>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</si>
  <si>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</si>
  <si>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</si>
  <si>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</si>
  <si>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</si>
  <si>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</si>
  <si>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</si>
  <si>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</si>
  <si>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</si>
  <si>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</si>
  <si>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</si>
  <si>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</si>
  <si>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</si>
  <si>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</si>
  <si>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</si>
  <si>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</si>
  <si>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</si>
  <si>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</si>
  <si>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</si>
  <si>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</si>
  <si>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</si>
  <si>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</si>
  <si>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</si>
  <si>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</si>
  <si>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</si>
  <si>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</si>
  <si>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</si>
  <si>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</si>
  <si>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</si>
  <si>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</si>
  <si>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</si>
  <si>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</si>
  <si>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</si>
  <si>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</si>
  <si>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</si>
  <si>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</si>
  <si>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</si>
  <si>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</si>
  <si>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</si>
  <si>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</si>
  <si>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</si>
  <si>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</si>
  <si>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</si>
  <si>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</si>
  <si>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</si>
  <si>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</si>
  <si>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</si>
  <si>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</si>
  <si>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</si>
  <si>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</si>
  <si>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</si>
  <si>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</si>
  <si>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</si>
  <si>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</si>
  <si>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</si>
  <si>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</si>
  <si>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</si>
  <si>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</si>
  <si>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</si>
  <si>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</si>
  <si>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</si>
  <si>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</si>
  <si>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</si>
  <si>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</si>
  <si>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</si>
  <si>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</si>
  <si>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</si>
  <si>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</si>
  <si>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</si>
  <si>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</si>
  <si>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</si>
  <si>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</si>
  <si>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</si>
  <si>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</si>
  <si>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</si>
  <si>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</si>
  <si>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</si>
  <si>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</si>
  <si>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</si>
  <si>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</si>
  <si>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</si>
  <si>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</si>
  <si>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</si>
  <si>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</si>
  <si>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</si>
  <si>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</si>
  <si>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</si>
  <si>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</si>
  <si>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</si>
  <si>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</si>
  <si>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</si>
  <si>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</si>
  <si>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</si>
  <si>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</si>
  <si>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</si>
  <si>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</si>
  <si>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</si>
  <si>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</si>
  <si>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</si>
  <si>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</si>
  <si>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</si>
  <si>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</si>
  <si>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</si>
  <si>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</si>
  <si>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</si>
  <si>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</si>
  <si>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</si>
  <si>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</si>
  <si>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</si>
  <si>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</si>
  <si>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</si>
  <si>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</si>
  <si>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</si>
  <si>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</si>
  <si>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</si>
  <si>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</si>
  <si>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</si>
  <si>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</si>
  <si>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</si>
  <si>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</si>
  <si>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</si>
  <si>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</si>
  <si>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</si>
  <si>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</si>
  <si>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</si>
  <si>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</si>
  <si>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</si>
  <si>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</si>
  <si>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</si>
  <si>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</si>
  <si>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</si>
  <si>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</si>
  <si>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</si>
  <si>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</si>
  <si>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</si>
  <si>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</si>
  <si>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</si>
  <si>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</si>
  <si>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</si>
  <si>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</si>
  <si>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</si>
  <si>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</si>
  <si>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</si>
  <si>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</si>
  <si>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</si>
  <si>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</si>
  <si>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</si>
  <si>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</si>
  <si>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</si>
  <si>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</si>
  <si>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</si>
  <si>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</si>
  <si>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</si>
  <si>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</si>
  <si>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</si>
  <si>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</si>
  <si>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</si>
  <si>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</si>
  <si>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</si>
  <si>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</si>
  <si>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</si>
  <si>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</si>
  <si>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</si>
  <si>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</si>
  <si>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https://www.climatelinks.org/sites/default/files/asset/document/Indonesia%20Costs%20of%20CC%202050%20Policy%20Brief.pdf</t>
  </si>
  <si>
    <t>https://core.ac.uk/download/pdf/6261529.pdf</t>
  </si>
  <si>
    <t>https://smeru.or.id/sites/default/files/publication/climatechangecbms.pdf</t>
  </si>
  <si>
    <t>https://databank.worldbank.org/data/download/poverty/33EF03BB-9722-4AE2-ABC7-AA2972D68AFE/Global_POVEQ_IDN.pdf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</si>
</sst>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workbookViewId="0">
      <pane ySplit="1" topLeftCell="A64" activePane="bottomLeft" state="frozen"/>
      <selection pane="bottomLeft" activeCell="K72" sqref="K72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>
      <c r="A2" s="1" t="s">
        <v>51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311</v>
      </c>
    </row>
    <row r="3" spans="1:13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>
      <c r="A4" s="2" t="s">
        <v>176</v>
      </c>
      <c r="B4" t="s">
        <v>174</v>
      </c>
      <c r="C4" t="s">
        <v>160</v>
      </c>
      <c r="D4" t="s">
        <v>100</v>
      </c>
      <c r="E4" t="s">
        <v>170</v>
      </c>
      <c r="F4" t="s">
        <v>164</v>
      </c>
      <c r="G4" t="s">
        <v>172</v>
      </c>
      <c r="H4" t="s">
        <v>162</v>
      </c>
      <c r="I4" t="s">
        <v>164</v>
      </c>
      <c r="J4" t="s">
        <v>166</v>
      </c>
      <c r="K4" t="s">
        <v>168</v>
      </c>
      <c r="L4" t="s">
        <v>163</v>
      </c>
      <c r="M4" t="s">
        <v>312</v>
      </c>
    </row>
    <row r="5" spans="1:13">
      <c r="A5" s="2" t="s">
        <v>177</v>
      </c>
      <c r="B5" t="s">
        <v>175</v>
      </c>
      <c r="C5" t="s">
        <v>161</v>
      </c>
      <c r="D5" t="s">
        <v>101</v>
      </c>
      <c r="E5" t="s">
        <v>171</v>
      </c>
      <c r="F5" t="s">
        <v>25</v>
      </c>
      <c r="G5" t="s">
        <v>173</v>
      </c>
      <c r="H5" t="s">
        <v>163</v>
      </c>
      <c r="I5" t="s">
        <v>165</v>
      </c>
      <c r="J5" t="s">
        <v>167</v>
      </c>
      <c r="K5" t="s">
        <v>169</v>
      </c>
      <c r="L5" t="s">
        <v>30</v>
      </c>
      <c r="M5" t="s">
        <v>313</v>
      </c>
    </row>
    <row r="6" spans="1:13">
      <c r="A6" s="1" t="s">
        <v>188</v>
      </c>
      <c r="B6" t="s">
        <v>178</v>
      </c>
      <c r="C6" t="s">
        <v>99</v>
      </c>
      <c r="D6" t="s">
        <v>100</v>
      </c>
      <c r="E6" t="s">
        <v>180</v>
      </c>
      <c r="F6" t="s">
        <v>164</v>
      </c>
      <c r="G6" t="s">
        <v>97</v>
      </c>
      <c r="H6" t="s">
        <v>182</v>
      </c>
      <c r="I6" t="s">
        <v>164</v>
      </c>
      <c r="J6" t="s">
        <v>185</v>
      </c>
      <c r="K6" t="s">
        <v>186</v>
      </c>
      <c r="L6" t="s">
        <v>183</v>
      </c>
      <c r="M6" t="s">
        <v>312</v>
      </c>
    </row>
    <row r="7" spans="1:13">
      <c r="A7" s="1" t="s">
        <v>189</v>
      </c>
      <c r="B7" t="s">
        <v>98</v>
      </c>
      <c r="C7" t="s">
        <v>179</v>
      </c>
      <c r="D7" t="s">
        <v>101</v>
      </c>
      <c r="E7" t="s">
        <v>181</v>
      </c>
      <c r="F7" t="s">
        <v>25</v>
      </c>
      <c r="G7" t="s">
        <v>184</v>
      </c>
      <c r="H7" t="s">
        <v>183</v>
      </c>
      <c r="I7" t="s">
        <v>184</v>
      </c>
      <c r="J7" t="s">
        <v>25</v>
      </c>
      <c r="K7" t="s">
        <v>187</v>
      </c>
      <c r="L7" t="s">
        <v>30</v>
      </c>
      <c r="M7" t="s">
        <v>183</v>
      </c>
    </row>
    <row r="8" spans="1:13">
      <c r="A8" s="1" t="s">
        <v>417</v>
      </c>
      <c r="B8" t="s">
        <v>90</v>
      </c>
      <c r="C8">
        <v>16754</v>
      </c>
      <c r="D8" s="2" t="s">
        <v>328</v>
      </c>
      <c r="E8">
        <v>51737</v>
      </c>
      <c r="F8">
        <v>13363</v>
      </c>
      <c r="G8">
        <v>9831</v>
      </c>
      <c r="H8">
        <v>16942</v>
      </c>
      <c r="I8">
        <v>11457</v>
      </c>
      <c r="J8">
        <v>2874373</v>
      </c>
      <c r="K8" s="20">
        <v>24931044</v>
      </c>
      <c r="L8">
        <v>21850</v>
      </c>
      <c r="M8">
        <v>19653</v>
      </c>
    </row>
    <row r="9" spans="1:13">
      <c r="A9" s="1" t="s">
        <v>418</v>
      </c>
      <c r="B9" t="s">
        <v>91</v>
      </c>
      <c r="C9">
        <v>22562</v>
      </c>
      <c r="D9" s="2" t="s">
        <v>329</v>
      </c>
      <c r="E9">
        <v>94829</v>
      </c>
      <c r="F9">
        <v>19625</v>
      </c>
      <c r="G9">
        <v>15015</v>
      </c>
      <c r="H9">
        <v>23515</v>
      </c>
      <c r="I9">
        <v>17165</v>
      </c>
      <c r="J9">
        <v>4250597</v>
      </c>
      <c r="K9" s="20">
        <v>44519620</v>
      </c>
      <c r="L9">
        <v>30360</v>
      </c>
      <c r="M9">
        <v>46042</v>
      </c>
    </row>
    <row r="10" spans="1:13">
      <c r="A10" s="1" t="s">
        <v>419</v>
      </c>
      <c r="B10" t="s">
        <v>92</v>
      </c>
      <c r="C10">
        <v>29932</v>
      </c>
      <c r="D10" s="2" t="s">
        <v>330</v>
      </c>
      <c r="E10">
        <v>183065</v>
      </c>
      <c r="F10">
        <v>28783</v>
      </c>
      <c r="G10">
        <v>22231</v>
      </c>
      <c r="H10">
        <v>31800</v>
      </c>
      <c r="I10">
        <v>24482</v>
      </c>
      <c r="J10">
        <v>6238189</v>
      </c>
      <c r="K10" s="20">
        <v>77223472</v>
      </c>
      <c r="L10">
        <v>41566</v>
      </c>
      <c r="M10">
        <v>113696</v>
      </c>
    </row>
    <row r="11" spans="1:13">
      <c r="A11" s="2" t="s">
        <v>73</v>
      </c>
      <c r="B11" t="s">
        <v>33</v>
      </c>
      <c r="C11" t="s">
        <v>420</v>
      </c>
      <c r="D11" s="2" t="s">
        <v>424</v>
      </c>
      <c r="E11" s="1" t="s">
        <v>413</v>
      </c>
      <c r="F11" s="1" t="s">
        <v>413</v>
      </c>
      <c r="G11" s="1" t="s">
        <v>413</v>
      </c>
      <c r="H11" s="1" t="s">
        <v>413</v>
      </c>
      <c r="I11" s="1" t="s">
        <v>413</v>
      </c>
      <c r="J11" s="1" t="s">
        <v>413</v>
      </c>
      <c r="K11" s="1" t="s">
        <v>314</v>
      </c>
      <c r="L11" s="1" t="s">
        <v>413</v>
      </c>
      <c r="M11" s="1" t="s">
        <v>413</v>
      </c>
    </row>
    <row r="12" spans="1:13">
      <c r="A12" s="1" t="s">
        <v>414</v>
      </c>
      <c r="B12" t="s">
        <v>90</v>
      </c>
      <c r="C12">
        <v>1400</v>
      </c>
      <c r="D12" s="2" t="s">
        <v>328</v>
      </c>
      <c r="E12" t="s">
        <v>24</v>
      </c>
      <c r="F12" s="2" t="s">
        <v>426</v>
      </c>
      <c r="G12" s="2" t="s">
        <v>29</v>
      </c>
      <c r="H12" s="2" t="s">
        <v>328</v>
      </c>
      <c r="I12" s="2" t="s">
        <v>430</v>
      </c>
      <c r="J12" s="2" t="s">
        <v>435</v>
      </c>
      <c r="K12" s="20" t="s">
        <v>432</v>
      </c>
      <c r="L12" s="2" t="s">
        <v>425</v>
      </c>
      <c r="M12" s="2" t="s">
        <v>23</v>
      </c>
    </row>
    <row r="13" spans="1:13">
      <c r="A13" s="1" t="s">
        <v>415</v>
      </c>
      <c r="B13" t="s">
        <v>91</v>
      </c>
      <c r="C13">
        <v>1900</v>
      </c>
      <c r="D13" s="2" t="s">
        <v>329</v>
      </c>
      <c r="E13" t="s">
        <v>30</v>
      </c>
      <c r="F13" s="2" t="s">
        <v>23</v>
      </c>
      <c r="G13" s="2" t="s">
        <v>360</v>
      </c>
      <c r="H13" s="2" t="s">
        <v>428</v>
      </c>
      <c r="I13" s="2" t="s">
        <v>328</v>
      </c>
      <c r="J13" s="2" t="s">
        <v>436</v>
      </c>
      <c r="K13" s="20" t="s">
        <v>433</v>
      </c>
      <c r="L13" s="2" t="s">
        <v>357</v>
      </c>
      <c r="M13" s="2" t="s">
        <v>439</v>
      </c>
    </row>
    <row r="14" spans="1:13">
      <c r="A14" s="1" t="s">
        <v>416</v>
      </c>
      <c r="B14" t="s">
        <v>92</v>
      </c>
      <c r="C14">
        <v>2500</v>
      </c>
      <c r="D14" s="2" t="s">
        <v>330</v>
      </c>
      <c r="E14" t="s">
        <v>179</v>
      </c>
      <c r="F14" s="2" t="s">
        <v>427</v>
      </c>
      <c r="G14" s="2" t="s">
        <v>425</v>
      </c>
      <c r="H14" s="2" t="s">
        <v>429</v>
      </c>
      <c r="I14" s="2" t="s">
        <v>431</v>
      </c>
      <c r="J14" s="2" t="s">
        <v>437</v>
      </c>
      <c r="K14" s="20" t="s">
        <v>434</v>
      </c>
      <c r="L14" s="2" t="s">
        <v>438</v>
      </c>
      <c r="M14" s="2" t="s">
        <v>440</v>
      </c>
    </row>
    <row r="15" spans="1:13">
      <c r="A15" s="1" t="s">
        <v>213</v>
      </c>
      <c r="B15">
        <v>0.2034</v>
      </c>
      <c r="C15">
        <v>0.25</v>
      </c>
      <c r="D15" s="2">
        <v>0.26340000000000002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>
      <c r="A16" s="1" t="s">
        <v>214</v>
      </c>
      <c r="B16">
        <v>0.23899999999999999</v>
      </c>
      <c r="C16">
        <v>0.25</v>
      </c>
      <c r="D16" s="2">
        <v>0.2334</v>
      </c>
      <c r="E16">
        <v>0.25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</row>
    <row r="17" spans="1:13">
      <c r="A17" s="1" t="s">
        <v>215</v>
      </c>
      <c r="B17">
        <v>0.24390000000000001</v>
      </c>
      <c r="C17">
        <v>0.25</v>
      </c>
      <c r="D17" s="2">
        <v>0.2782</v>
      </c>
      <c r="E17">
        <v>0.25</v>
      </c>
      <c r="F17">
        <v>0.25</v>
      </c>
      <c r="G17">
        <v>0.25</v>
      </c>
      <c r="H17">
        <v>0.25</v>
      </c>
      <c r="I17">
        <v>0.25</v>
      </c>
      <c r="J17">
        <v>0.25</v>
      </c>
      <c r="K17">
        <v>0.25</v>
      </c>
      <c r="L17">
        <v>0.25</v>
      </c>
      <c r="M17">
        <v>0.25</v>
      </c>
    </row>
    <row r="18" spans="1:13">
      <c r="A18" s="1" t="s">
        <v>216</v>
      </c>
      <c r="B18">
        <v>0.31369999999999998</v>
      </c>
      <c r="C18">
        <v>0.25</v>
      </c>
      <c r="D18" s="2">
        <v>0.22489999999999999</v>
      </c>
      <c r="E18">
        <v>0.25</v>
      </c>
      <c r="F18">
        <v>0.25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</row>
    <row r="19" spans="1:13">
      <c r="A19" s="1" t="s">
        <v>454</v>
      </c>
      <c r="B19">
        <v>0</v>
      </c>
      <c r="C19" t="s">
        <v>29</v>
      </c>
      <c r="D19" s="2" t="s">
        <v>329</v>
      </c>
      <c r="E19" s="2" t="s">
        <v>179</v>
      </c>
      <c r="F19" t="s">
        <v>329</v>
      </c>
      <c r="G19" t="s">
        <v>329</v>
      </c>
      <c r="H19" t="s">
        <v>447</v>
      </c>
      <c r="I19" t="s">
        <v>329</v>
      </c>
      <c r="J19" s="28" t="s">
        <v>182</v>
      </c>
      <c r="K19" s="28" t="s">
        <v>432</v>
      </c>
      <c r="L19" s="28" t="s">
        <v>101</v>
      </c>
      <c r="M19">
        <v>0</v>
      </c>
    </row>
    <row r="20" spans="1:13">
      <c r="A20" s="1" t="s">
        <v>455</v>
      </c>
      <c r="B20" t="s">
        <v>93</v>
      </c>
      <c r="C20" t="s">
        <v>95</v>
      </c>
      <c r="D20" s="2" t="s">
        <v>99</v>
      </c>
      <c r="E20" s="2" t="s">
        <v>99</v>
      </c>
      <c r="F20" t="s">
        <v>448</v>
      </c>
      <c r="G20" t="s">
        <v>30</v>
      </c>
      <c r="H20" t="s">
        <v>90</v>
      </c>
      <c r="I20" t="s">
        <v>30</v>
      </c>
      <c r="J20" s="28" t="s">
        <v>451</v>
      </c>
      <c r="K20" s="28" t="s">
        <v>458</v>
      </c>
      <c r="L20" s="28" t="s">
        <v>179</v>
      </c>
      <c r="M20" t="s">
        <v>361</v>
      </c>
    </row>
    <row r="21" spans="1:13">
      <c r="A21" s="1" t="s">
        <v>456</v>
      </c>
      <c r="B21" t="s">
        <v>92</v>
      </c>
      <c r="C21" t="s">
        <v>96</v>
      </c>
      <c r="D21" s="2" t="s">
        <v>185</v>
      </c>
      <c r="E21" s="2" t="s">
        <v>182</v>
      </c>
      <c r="F21" t="s">
        <v>25</v>
      </c>
      <c r="G21" t="s">
        <v>179</v>
      </c>
      <c r="H21" t="s">
        <v>184</v>
      </c>
      <c r="I21" t="s">
        <v>179</v>
      </c>
      <c r="J21" s="28" t="s">
        <v>452</v>
      </c>
      <c r="K21" s="28" t="s">
        <v>459</v>
      </c>
      <c r="L21" s="28" t="s">
        <v>97</v>
      </c>
      <c r="M21" t="s">
        <v>450</v>
      </c>
    </row>
    <row r="22" spans="1:13">
      <c r="A22" s="1" t="s">
        <v>457</v>
      </c>
      <c r="B22" t="s">
        <v>94</v>
      </c>
      <c r="C22" t="s">
        <v>97</v>
      </c>
      <c r="D22" s="2" t="s">
        <v>26</v>
      </c>
      <c r="E22" s="2" t="s">
        <v>98</v>
      </c>
      <c r="F22" t="s">
        <v>99</v>
      </c>
      <c r="G22" t="s">
        <v>97</v>
      </c>
      <c r="H22" t="s">
        <v>449</v>
      </c>
      <c r="I22" t="s">
        <v>97</v>
      </c>
      <c r="J22" s="28" t="s">
        <v>453</v>
      </c>
      <c r="K22" s="28" t="s">
        <v>460</v>
      </c>
      <c r="L22" s="28" t="s">
        <v>312</v>
      </c>
      <c r="M22" t="s">
        <v>99</v>
      </c>
    </row>
    <row r="23" spans="1:13">
      <c r="A23" s="1" t="s">
        <v>80</v>
      </c>
      <c r="B23" t="s">
        <v>21</v>
      </c>
      <c r="D23" t="s">
        <v>379</v>
      </c>
    </row>
    <row r="24" spans="1:13">
      <c r="A24" s="1" t="s">
        <v>75</v>
      </c>
      <c r="B24" t="s">
        <v>22</v>
      </c>
      <c r="C24" t="s">
        <v>22</v>
      </c>
      <c r="D24">
        <v>200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</row>
    <row r="25" spans="1:13">
      <c r="A25" s="1" t="s">
        <v>76</v>
      </c>
      <c r="B25" t="s">
        <v>23</v>
      </c>
      <c r="C25" t="s">
        <v>23</v>
      </c>
      <c r="D25" t="s">
        <v>28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</row>
    <row r="26" spans="1:13">
      <c r="A26" s="1" t="s">
        <v>77</v>
      </c>
      <c r="B26" t="s">
        <v>24</v>
      </c>
      <c r="C26" t="s">
        <v>24</v>
      </c>
      <c r="D26" t="s">
        <v>29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</row>
    <row r="27" spans="1:13">
      <c r="A27" s="1" t="s">
        <v>78</v>
      </c>
      <c r="B27" t="s">
        <v>25</v>
      </c>
      <c r="C27" t="s">
        <v>25</v>
      </c>
      <c r="D27" t="s">
        <v>23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</row>
    <row r="28" spans="1:13">
      <c r="A28" s="1" t="s">
        <v>79</v>
      </c>
      <c r="B28" t="s">
        <v>26</v>
      </c>
      <c r="C28" t="s">
        <v>27</v>
      </c>
      <c r="D28" t="s">
        <v>30</v>
      </c>
      <c r="E28" t="s">
        <v>26</v>
      </c>
      <c r="F28" t="s">
        <v>471</v>
      </c>
      <c r="G28" t="s">
        <v>26</v>
      </c>
      <c r="H28" t="s">
        <v>26</v>
      </c>
      <c r="I28" t="s">
        <v>182</v>
      </c>
      <c r="J28" t="s">
        <v>26</v>
      </c>
      <c r="K28" t="s">
        <v>26</v>
      </c>
      <c r="L28" t="s">
        <v>182</v>
      </c>
      <c r="M28" t="s">
        <v>26</v>
      </c>
    </row>
    <row r="29" spans="1:13">
      <c r="A29" s="1" t="s">
        <v>74</v>
      </c>
      <c r="B29" t="s">
        <v>32</v>
      </c>
      <c r="D29" t="s">
        <v>31</v>
      </c>
    </row>
    <row r="30" spans="1:13">
      <c r="A30" s="1" t="s">
        <v>69</v>
      </c>
      <c r="B30" t="s">
        <v>70</v>
      </c>
      <c r="C30" t="s">
        <v>71</v>
      </c>
      <c r="D30" t="s">
        <v>72</v>
      </c>
    </row>
    <row r="31" spans="1:13">
      <c r="A31" s="1" t="s">
        <v>68</v>
      </c>
      <c r="B31" t="s">
        <v>34</v>
      </c>
      <c r="C31" t="s">
        <v>35</v>
      </c>
      <c r="D31" s="2" t="s">
        <v>315</v>
      </c>
    </row>
    <row r="32" spans="1:13">
      <c r="A32" s="1" t="s">
        <v>67</v>
      </c>
      <c r="B32" t="s">
        <v>36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</row>
    <row r="33" spans="1:13">
      <c r="A33" s="1" t="s">
        <v>66</v>
      </c>
      <c r="B33" t="s">
        <v>49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</row>
    <row r="34" spans="1:13">
      <c r="A34" s="1" t="s">
        <v>65</v>
      </c>
      <c r="B34" t="s">
        <v>38</v>
      </c>
      <c r="D34" t="s">
        <v>39</v>
      </c>
    </row>
    <row r="35" spans="1:13">
      <c r="A35" s="1" t="s">
        <v>64</v>
      </c>
      <c r="B35" t="s">
        <v>40</v>
      </c>
      <c r="C35" t="s">
        <v>85</v>
      </c>
      <c r="D35" t="s">
        <v>84</v>
      </c>
      <c r="E35" t="s">
        <v>412</v>
      </c>
      <c r="F35" t="s">
        <v>86</v>
      </c>
      <c r="G35" t="s">
        <v>87</v>
      </c>
      <c r="H35" t="s">
        <v>409</v>
      </c>
      <c r="I35" t="s">
        <v>89</v>
      </c>
      <c r="J35" t="s">
        <v>410</v>
      </c>
      <c r="K35" t="s">
        <v>408</v>
      </c>
      <c r="L35" t="s">
        <v>88</v>
      </c>
      <c r="M35" t="s">
        <v>406</v>
      </c>
    </row>
    <row r="36" spans="1:13">
      <c r="A36" s="1" t="s">
        <v>81</v>
      </c>
      <c r="B36" t="s">
        <v>82</v>
      </c>
      <c r="C36" t="s">
        <v>83</v>
      </c>
      <c r="D36" t="s">
        <v>83</v>
      </c>
      <c r="E36" t="s">
        <v>83</v>
      </c>
      <c r="F36" t="s">
        <v>83</v>
      </c>
      <c r="G36" t="s">
        <v>83</v>
      </c>
      <c r="H36" s="2" t="s">
        <v>83</v>
      </c>
      <c r="I36" t="s">
        <v>83</v>
      </c>
      <c r="J36" t="s">
        <v>83</v>
      </c>
      <c r="K36" t="s">
        <v>83</v>
      </c>
      <c r="L36" s="1" t="s">
        <v>405</v>
      </c>
      <c r="M36" t="s">
        <v>404</v>
      </c>
    </row>
    <row r="37" spans="1:13">
      <c r="A37" s="1" t="s">
        <v>324</v>
      </c>
      <c r="B37" t="s">
        <v>41</v>
      </c>
      <c r="C37" t="s">
        <v>42</v>
      </c>
      <c r="D37" t="s">
        <v>43</v>
      </c>
      <c r="E37" t="s">
        <v>102</v>
      </c>
      <c r="F37" t="s">
        <v>383</v>
      </c>
      <c r="G37" t="s">
        <v>381</v>
      </c>
      <c r="H37" t="s">
        <v>381</v>
      </c>
      <c r="I37" t="s">
        <v>381</v>
      </c>
      <c r="J37" t="s">
        <v>387</v>
      </c>
      <c r="K37" t="s">
        <v>389</v>
      </c>
      <c r="L37" t="s">
        <v>391</v>
      </c>
      <c r="M37" t="s">
        <v>393</v>
      </c>
    </row>
    <row r="38" spans="1:13">
      <c r="A38" s="1" t="s">
        <v>63</v>
      </c>
      <c r="B38" t="s">
        <v>44</v>
      </c>
      <c r="C38" t="s">
        <v>382</v>
      </c>
      <c r="D38" t="s">
        <v>45</v>
      </c>
      <c r="E38" t="s">
        <v>103</v>
      </c>
      <c r="F38" t="s">
        <v>380</v>
      </c>
      <c r="G38" t="s">
        <v>384</v>
      </c>
      <c r="H38" t="s">
        <v>385</v>
      </c>
      <c r="I38" t="s">
        <v>386</v>
      </c>
      <c r="J38" t="s">
        <v>388</v>
      </c>
      <c r="K38" t="s">
        <v>390</v>
      </c>
      <c r="L38" t="s">
        <v>392</v>
      </c>
      <c r="M38" t="s">
        <v>394</v>
      </c>
    </row>
    <row r="39" spans="1:13">
      <c r="A39" s="1" t="s">
        <v>62</v>
      </c>
      <c r="B39" t="s">
        <v>47</v>
      </c>
      <c r="C39" t="s">
        <v>47</v>
      </c>
      <c r="D39" t="s">
        <v>46</v>
      </c>
      <c r="G39" t="s">
        <v>47</v>
      </c>
      <c r="H39" t="s">
        <v>47</v>
      </c>
      <c r="I39" t="s">
        <v>47</v>
      </c>
    </row>
    <row r="40" spans="1:13">
      <c r="A40" s="1" t="s">
        <v>61</v>
      </c>
      <c r="B40">
        <v>100</v>
      </c>
      <c r="C40">
        <v>100</v>
      </c>
      <c r="D40">
        <v>600</v>
      </c>
      <c r="E40">
        <v>1000</v>
      </c>
      <c r="F40">
        <v>100</v>
      </c>
      <c r="G40">
        <v>100</v>
      </c>
      <c r="H40">
        <v>100</v>
      </c>
      <c r="I40">
        <v>100</v>
      </c>
      <c r="J40" s="27">
        <v>10000</v>
      </c>
      <c r="K40" t="s">
        <v>395</v>
      </c>
      <c r="L40">
        <v>400</v>
      </c>
      <c r="M40">
        <v>1000</v>
      </c>
    </row>
    <row r="41" spans="1:13">
      <c r="A41" s="1" t="s">
        <v>60</v>
      </c>
      <c r="B41">
        <v>30</v>
      </c>
      <c r="C41" s="3">
        <f t="shared" ref="C41:M41" si="0">$B$41*C3</f>
        <v>24.9</v>
      </c>
      <c r="D41" s="3">
        <f t="shared" si="0"/>
        <v>185.70000000000002</v>
      </c>
      <c r="E41" s="3">
        <f t="shared" si="0"/>
        <v>2217</v>
      </c>
      <c r="F41" s="3">
        <f t="shared" si="0"/>
        <v>21.599999999999998</v>
      </c>
      <c r="G41" s="3">
        <f t="shared" si="0"/>
        <v>24.9</v>
      </c>
      <c r="H41" s="3">
        <f t="shared" si="0"/>
        <v>24.9</v>
      </c>
      <c r="I41" s="3">
        <f t="shared" si="0"/>
        <v>24.9</v>
      </c>
      <c r="J41" s="3">
        <f t="shared" si="0"/>
        <v>3270</v>
      </c>
      <c r="K41" s="3">
        <f t="shared" si="0"/>
        <v>433080</v>
      </c>
      <c r="L41" s="3">
        <f t="shared" si="0"/>
        <v>114.3</v>
      </c>
      <c r="M41" s="3">
        <f t="shared" si="0"/>
        <v>431.09999999999997</v>
      </c>
    </row>
    <row r="42" spans="1:13">
      <c r="A42" s="1" t="s">
        <v>59</v>
      </c>
      <c r="B42">
        <v>128</v>
      </c>
      <c r="C42">
        <v>46</v>
      </c>
      <c r="D42">
        <v>68</v>
      </c>
      <c r="E42">
        <v>13</v>
      </c>
      <c r="F42">
        <v>59</v>
      </c>
      <c r="G42">
        <v>39</v>
      </c>
      <c r="H42">
        <v>61</v>
      </c>
      <c r="I42">
        <v>42</v>
      </c>
      <c r="J42">
        <v>60</v>
      </c>
      <c r="K42">
        <v>16</v>
      </c>
      <c r="L42">
        <v>42</v>
      </c>
      <c r="M42">
        <v>50</v>
      </c>
    </row>
    <row r="43" spans="1:13">
      <c r="A43" s="1" t="s">
        <v>58</v>
      </c>
      <c r="B43" t="s">
        <v>50</v>
      </c>
      <c r="C43" s="3">
        <f t="shared" ref="C43:I43" si="1">C42*C3</f>
        <v>38.18</v>
      </c>
      <c r="D43" s="3">
        <f t="shared" si="1"/>
        <v>420.92</v>
      </c>
      <c r="E43" s="3">
        <f t="shared" si="1"/>
        <v>960.7</v>
      </c>
      <c r="F43" s="3">
        <f t="shared" si="1"/>
        <v>42.48</v>
      </c>
      <c r="G43" s="3">
        <f t="shared" si="1"/>
        <v>32.369999999999997</v>
      </c>
      <c r="H43" s="3">
        <f t="shared" si="1"/>
        <v>50.629999999999995</v>
      </c>
      <c r="I43" s="3">
        <f t="shared" si="1"/>
        <v>34.86</v>
      </c>
      <c r="J43" s="3">
        <v>6500</v>
      </c>
      <c r="K43" s="3">
        <v>230000</v>
      </c>
      <c r="L43" s="3">
        <f>L42*L3</f>
        <v>160.02000000000001</v>
      </c>
      <c r="M43" s="3">
        <f>M42*M3</f>
        <v>718.5</v>
      </c>
    </row>
    <row r="44" spans="1:13">
      <c r="A44" s="1" t="s">
        <v>57</v>
      </c>
      <c r="B44" s="2" t="s">
        <v>52</v>
      </c>
      <c r="C44" s="2" t="s">
        <v>52</v>
      </c>
      <c r="D44" s="1" t="s">
        <v>53</v>
      </c>
      <c r="F44" s="2" t="s">
        <v>52</v>
      </c>
      <c r="G44" s="2" t="s">
        <v>52</v>
      </c>
      <c r="H44" s="2" t="s">
        <v>52</v>
      </c>
      <c r="I44" s="2" t="s">
        <v>52</v>
      </c>
    </row>
    <row r="45" spans="1:13">
      <c r="A45" s="1" t="s">
        <v>54</v>
      </c>
      <c r="B45" t="s">
        <v>55</v>
      </c>
      <c r="C45" t="s">
        <v>56</v>
      </c>
      <c r="D45" t="s">
        <v>56</v>
      </c>
      <c r="E45" t="s">
        <v>55</v>
      </c>
      <c r="F45" s="1" t="s">
        <v>396</v>
      </c>
      <c r="G45" t="s">
        <v>56</v>
      </c>
      <c r="H45" t="s">
        <v>56</v>
      </c>
      <c r="I45" t="s">
        <v>56</v>
      </c>
      <c r="J45" s="1" t="s">
        <v>397</v>
      </c>
      <c r="K45" s="1" t="s">
        <v>398</v>
      </c>
      <c r="L45" t="s">
        <v>56</v>
      </c>
      <c r="M45" s="1" t="s">
        <v>399</v>
      </c>
    </row>
    <row r="46" spans="1:13">
      <c r="A46" s="1" t="s">
        <v>316</v>
      </c>
      <c r="B46">
        <v>45</v>
      </c>
      <c r="C46">
        <v>45</v>
      </c>
      <c r="D46" s="3">
        <f>830/D3</f>
        <v>134.08723747980613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</row>
    <row r="47" spans="1:13">
      <c r="A47" s="1" t="s">
        <v>321</v>
      </c>
      <c r="B47" s="3">
        <v>5107.393</v>
      </c>
      <c r="C47" s="3">
        <v>338.19299999999998</v>
      </c>
      <c r="D47" s="3">
        <v>33.573</v>
      </c>
      <c r="E47" s="3">
        <v>2454.7739999999999</v>
      </c>
      <c r="F47" s="3">
        <v>379.15</v>
      </c>
      <c r="G47" s="3">
        <v>282.36399999999998</v>
      </c>
      <c r="H47" s="3">
        <v>796.529</v>
      </c>
      <c r="I47" s="3">
        <v>361.17599999999999</v>
      </c>
      <c r="J47" s="3">
        <v>1320.7760000000001</v>
      </c>
      <c r="K47" s="3">
        <v>511.327</v>
      </c>
      <c r="L47" s="3">
        <v>319.02800000000002</v>
      </c>
      <c r="M47" s="3">
        <v>433.17</v>
      </c>
    </row>
    <row r="48" spans="1:13">
      <c r="A48" s="1" t="s">
        <v>322</v>
      </c>
      <c r="B48" s="3">
        <v>245683439.40000001</v>
      </c>
      <c r="C48" s="21">
        <v>50403455</v>
      </c>
      <c r="D48" s="3">
        <v>4514349.4000000004</v>
      </c>
      <c r="E48" s="3">
        <v>859909198.39999998</v>
      </c>
      <c r="F48" s="3">
        <v>51629389.799999997</v>
      </c>
      <c r="G48" s="3">
        <v>38223111.600000001</v>
      </c>
      <c r="H48" s="3">
        <v>68527599.400000006</v>
      </c>
      <c r="I48" s="3">
        <v>49663148.200000003</v>
      </c>
      <c r="J48" s="3">
        <v>107761630.8</v>
      </c>
      <c r="K48" s="3">
        <v>172734542.40000001</v>
      </c>
      <c r="L48" s="3">
        <v>31355629</v>
      </c>
      <c r="M48" s="3">
        <v>35983394.399999999</v>
      </c>
    </row>
    <row r="49" spans="1:13">
      <c r="A49" s="1" t="s">
        <v>323</v>
      </c>
      <c r="B49" s="17">
        <f>2.5*B46/1000</f>
        <v>0.1125</v>
      </c>
      <c r="C49" s="17">
        <f t="shared" ref="C49:M49" si="2">2.5*C46/1000</f>
        <v>0.1125</v>
      </c>
      <c r="D49" s="17">
        <f t="shared" si="2"/>
        <v>0.33521809369951533</v>
      </c>
      <c r="E49" s="17">
        <f t="shared" si="2"/>
        <v>0.1125</v>
      </c>
      <c r="F49" s="17">
        <f t="shared" si="2"/>
        <v>0.1125</v>
      </c>
      <c r="G49" s="17">
        <f t="shared" si="2"/>
        <v>0.1125</v>
      </c>
      <c r="H49" s="17">
        <f t="shared" si="2"/>
        <v>0.1125</v>
      </c>
      <c r="I49" s="17">
        <f t="shared" si="2"/>
        <v>0.1125</v>
      </c>
      <c r="J49" s="17">
        <f t="shared" si="2"/>
        <v>0.1125</v>
      </c>
      <c r="K49" s="17">
        <f t="shared" si="2"/>
        <v>0.1125</v>
      </c>
      <c r="L49" s="17">
        <f t="shared" si="2"/>
        <v>0.1125</v>
      </c>
      <c r="M49" s="17">
        <f t="shared" si="2"/>
        <v>0.1125</v>
      </c>
    </row>
    <row r="50" spans="1:13">
      <c r="A50" s="1" t="s">
        <v>325</v>
      </c>
      <c r="B50" s="22">
        <f>B49*B3*3.78541</f>
        <v>0.42585862500000005</v>
      </c>
      <c r="C50" s="22">
        <f t="shared" ref="C50:M50" si="3">C49*C3</f>
        <v>9.3375E-2</v>
      </c>
      <c r="D50" s="22">
        <f t="shared" si="3"/>
        <v>2.0750000000000002</v>
      </c>
      <c r="E50" s="22">
        <f t="shared" si="3"/>
        <v>8.3137500000000006</v>
      </c>
      <c r="F50" s="22">
        <f t="shared" si="3"/>
        <v>8.1000000000000003E-2</v>
      </c>
      <c r="G50" s="22">
        <f t="shared" si="3"/>
        <v>9.3375E-2</v>
      </c>
      <c r="H50" s="22">
        <f t="shared" si="3"/>
        <v>9.3375E-2</v>
      </c>
      <c r="I50" s="22">
        <f t="shared" si="3"/>
        <v>9.3375E-2</v>
      </c>
      <c r="J50" s="22">
        <f t="shared" si="3"/>
        <v>12.262500000000001</v>
      </c>
      <c r="K50" s="22">
        <f t="shared" si="3"/>
        <v>1624.05</v>
      </c>
      <c r="L50" s="22">
        <f t="shared" si="3"/>
        <v>0.42862500000000003</v>
      </c>
      <c r="M50" s="22">
        <f t="shared" si="3"/>
        <v>1.616625</v>
      </c>
    </row>
    <row r="51" spans="1:13">
      <c r="A51" s="1" t="s">
        <v>326</v>
      </c>
      <c r="B51" s="22">
        <f>0.8*0.8*B47*B46*1000000*B3/B48</f>
        <v>598.70913057561188</v>
      </c>
      <c r="C51" s="22">
        <f>0.8*0.8*C47*C46*1000000*C3/C48</f>
        <v>160.38911364310246</v>
      </c>
      <c r="D51" s="22">
        <f>0.8*0.75*D47*D46*1000000*D3/D48</f>
        <v>3703.602118170118</v>
      </c>
      <c r="E51" s="22">
        <f t="shared" ref="E51:M51" si="4">0.8*0.8*E47*E46*1000000*E3/E48</f>
        <v>6075.6933515784121</v>
      </c>
      <c r="F51" s="22">
        <f t="shared" si="4"/>
        <v>152.27866202672033</v>
      </c>
      <c r="G51" s="22">
        <f t="shared" si="4"/>
        <v>176.58502339197312</v>
      </c>
      <c r="H51" s="22">
        <f t="shared" si="4"/>
        <v>277.84760275726222</v>
      </c>
      <c r="I51" s="22">
        <f t="shared" si="4"/>
        <v>173.84220326169338</v>
      </c>
      <c r="J51" s="22">
        <f t="shared" si="4"/>
        <v>38475.475811006392</v>
      </c>
      <c r="K51" s="22">
        <f t="shared" si="4"/>
        <v>1230718.9651813384</v>
      </c>
      <c r="L51" s="22">
        <f t="shared" si="4"/>
        <v>1116.4280705068938</v>
      </c>
      <c r="M51" s="22">
        <f t="shared" si="4"/>
        <v>4982.0203599246888</v>
      </c>
    </row>
    <row r="52" spans="1:13">
      <c r="A52" s="1" t="s">
        <v>342</v>
      </c>
      <c r="B52" s="22">
        <v>100</v>
      </c>
      <c r="C52" s="22" t="s">
        <v>343</v>
      </c>
      <c r="D52" s="22" t="s">
        <v>343</v>
      </c>
      <c r="E52" s="22" t="s">
        <v>343</v>
      </c>
      <c r="F52" s="22" t="s">
        <v>343</v>
      </c>
      <c r="G52" s="22" t="s">
        <v>343</v>
      </c>
      <c r="H52" s="22" t="s">
        <v>343</v>
      </c>
      <c r="I52" s="22" t="s">
        <v>343</v>
      </c>
      <c r="J52" s="22" t="s">
        <v>343</v>
      </c>
      <c r="K52" s="22" t="s">
        <v>343</v>
      </c>
      <c r="L52" s="22" t="s">
        <v>343</v>
      </c>
      <c r="M52" s="22" t="s">
        <v>344</v>
      </c>
    </row>
    <row r="53" spans="1:13">
      <c r="A53" s="1" t="s">
        <v>356</v>
      </c>
      <c r="B53" s="22" t="s">
        <v>179</v>
      </c>
      <c r="C53" s="22" t="s">
        <v>357</v>
      </c>
      <c r="D53" s="22" t="s">
        <v>358</v>
      </c>
      <c r="E53" s="22" t="s">
        <v>359</v>
      </c>
      <c r="F53" s="22" t="s">
        <v>357</v>
      </c>
      <c r="G53" s="22" t="s">
        <v>360</v>
      </c>
      <c r="H53" s="22" t="s">
        <v>361</v>
      </c>
      <c r="I53" s="22" t="s">
        <v>101</v>
      </c>
      <c r="J53" s="22" t="s">
        <v>361</v>
      </c>
      <c r="K53" s="22" t="s">
        <v>90</v>
      </c>
      <c r="L53" s="22" t="s">
        <v>101</v>
      </c>
      <c r="M53" s="22" t="s">
        <v>360</v>
      </c>
    </row>
    <row r="54" spans="1:13">
      <c r="A54" s="1" t="s">
        <v>367</v>
      </c>
      <c r="B54" s="22" t="s">
        <v>377</v>
      </c>
      <c r="C54" s="22" t="s">
        <v>368</v>
      </c>
      <c r="D54" s="26" t="s">
        <v>378</v>
      </c>
      <c r="E54" s="22" t="s">
        <v>369</v>
      </c>
      <c r="F54" s="22" t="s">
        <v>370</v>
      </c>
      <c r="G54" s="22" t="s">
        <v>371</v>
      </c>
      <c r="H54" s="22" t="s">
        <v>372</v>
      </c>
      <c r="I54" s="22" t="s">
        <v>373</v>
      </c>
      <c r="J54" s="22" t="s">
        <v>374</v>
      </c>
      <c r="K54" s="22" t="s">
        <v>375</v>
      </c>
      <c r="L54" s="22" t="s">
        <v>376</v>
      </c>
      <c r="M54" s="22"/>
    </row>
    <row r="55" spans="1:13">
      <c r="A55" s="1" t="s">
        <v>401</v>
      </c>
      <c r="B55" s="22" t="s">
        <v>402</v>
      </c>
      <c r="C55">
        <v>3.8949999999999999E-2</v>
      </c>
      <c r="D55">
        <v>0.15443999999999999</v>
      </c>
      <c r="E55">
        <v>0.70799999999999996</v>
      </c>
      <c r="F55">
        <v>0.23313999999999999</v>
      </c>
      <c r="G55">
        <v>0.22026000000000001</v>
      </c>
      <c r="H55">
        <v>0.37862000000000001</v>
      </c>
      <c r="I55">
        <v>0.33854000000000001</v>
      </c>
      <c r="J55">
        <v>0.50600000000000001</v>
      </c>
      <c r="K55">
        <v>0.76100000000000001</v>
      </c>
      <c r="L55">
        <v>0.79107000000000005</v>
      </c>
      <c r="M55">
        <v>0.92800000000000005</v>
      </c>
    </row>
    <row r="57" spans="1:13">
      <c r="A57" s="1" t="s">
        <v>104</v>
      </c>
      <c r="B57" t="s">
        <v>212</v>
      </c>
    </row>
    <row r="58" spans="1:13">
      <c r="A58" s="1" t="s">
        <v>105</v>
      </c>
      <c r="B58" s="2" t="s">
        <v>441</v>
      </c>
      <c r="C58" s="2" t="s">
        <v>442</v>
      </c>
      <c r="D58" s="2" t="s">
        <v>443</v>
      </c>
      <c r="E58" s="2" t="s">
        <v>421</v>
      </c>
      <c r="F58" t="s">
        <v>444</v>
      </c>
      <c r="G58" t="s">
        <v>445</v>
      </c>
      <c r="H58" t="s">
        <v>445</v>
      </c>
      <c r="I58" t="s">
        <v>445</v>
      </c>
      <c r="J58" s="2" t="s">
        <v>422</v>
      </c>
      <c r="K58" t="s">
        <v>446</v>
      </c>
      <c r="L58" t="s">
        <v>445</v>
      </c>
      <c r="M58" s="2" t="s">
        <v>423</v>
      </c>
    </row>
    <row r="59" spans="1:13">
      <c r="A59" s="1" t="s">
        <v>106</v>
      </c>
      <c r="B59" t="s">
        <v>217</v>
      </c>
      <c r="C59" t="s">
        <v>461</v>
      </c>
      <c r="D59" t="s">
        <v>462</v>
      </c>
      <c r="E59" t="s">
        <v>463</v>
      </c>
      <c r="F59" t="s">
        <v>464</v>
      </c>
      <c r="G59" t="s">
        <v>465</v>
      </c>
      <c r="H59" t="s">
        <v>464</v>
      </c>
      <c r="I59" t="s">
        <v>466</v>
      </c>
      <c r="J59" t="s">
        <v>467</v>
      </c>
      <c r="K59" t="s">
        <v>468</v>
      </c>
      <c r="L59" t="s">
        <v>469</v>
      </c>
      <c r="M59" t="s">
        <v>470</v>
      </c>
    </row>
    <row r="60" spans="1:13">
      <c r="A60" s="1" t="s">
        <v>107</v>
      </c>
      <c r="B60" t="s">
        <v>208</v>
      </c>
      <c r="C60" t="s">
        <v>209</v>
      </c>
      <c r="D60" t="s">
        <v>210</v>
      </c>
    </row>
    <row r="61" spans="1:13">
      <c r="A61" s="1" t="s">
        <v>114</v>
      </c>
      <c r="B61" s="4" t="s">
        <v>111</v>
      </c>
    </row>
    <row r="62" spans="1:13">
      <c r="A62" s="1" t="s">
        <v>108</v>
      </c>
      <c r="B62" t="s">
        <v>193</v>
      </c>
      <c r="C62" t="s">
        <v>192</v>
      </c>
      <c r="D62" t="s">
        <v>192</v>
      </c>
      <c r="E62" t="s">
        <v>411</v>
      </c>
      <c r="F62" t="s">
        <v>192</v>
      </c>
      <c r="G62" t="s">
        <v>192</v>
      </c>
      <c r="H62" t="s">
        <v>192</v>
      </c>
      <c r="I62" t="s">
        <v>192</v>
      </c>
      <c r="J62" t="s">
        <v>403</v>
      </c>
      <c r="K62" t="s">
        <v>407</v>
      </c>
      <c r="L62" t="s">
        <v>192</v>
      </c>
    </row>
    <row r="63" spans="1:13">
      <c r="A63" s="1" t="s">
        <v>109</v>
      </c>
      <c r="B63" t="s">
        <v>317</v>
      </c>
      <c r="C63" t="s">
        <v>112</v>
      </c>
      <c r="D63" s="2" t="s">
        <v>319</v>
      </c>
      <c r="E63" s="2" t="s">
        <v>327</v>
      </c>
    </row>
    <row r="64" spans="1:13">
      <c r="A64" s="1" t="s">
        <v>211</v>
      </c>
      <c r="B64" t="s">
        <v>318</v>
      </c>
      <c r="C64" t="s">
        <v>112</v>
      </c>
      <c r="D64" s="2" t="s">
        <v>341</v>
      </c>
      <c r="E64" t="s">
        <v>113</v>
      </c>
      <c r="F64" t="s">
        <v>340</v>
      </c>
    </row>
    <row r="65" spans="1:11">
      <c r="A65" s="1" t="s">
        <v>110</v>
      </c>
      <c r="B65" t="s">
        <v>191</v>
      </c>
    </row>
    <row r="66" spans="1:11">
      <c r="A66" s="1" t="s">
        <v>115</v>
      </c>
      <c r="B66" s="5" t="s">
        <v>190</v>
      </c>
    </row>
    <row r="67" spans="1:11">
      <c r="A67" s="1" t="s">
        <v>117</v>
      </c>
      <c r="B67" t="s">
        <v>116</v>
      </c>
    </row>
    <row r="68" spans="1:11">
      <c r="A68" s="6" t="s">
        <v>118</v>
      </c>
      <c r="B68" t="s">
        <v>132</v>
      </c>
      <c r="C68" t="s">
        <v>136</v>
      </c>
      <c r="D68" t="s">
        <v>142</v>
      </c>
      <c r="E68" t="s">
        <v>145</v>
      </c>
      <c r="F68" t="s">
        <v>154</v>
      </c>
      <c r="I68" t="s">
        <v>355</v>
      </c>
      <c r="K68" t="s">
        <v>472</v>
      </c>
    </row>
    <row r="69" spans="1:11">
      <c r="A69" s="6" t="s">
        <v>119</v>
      </c>
      <c r="B69" t="s">
        <v>133</v>
      </c>
      <c r="C69" t="s">
        <v>141</v>
      </c>
      <c r="D69" t="s">
        <v>143</v>
      </c>
      <c r="E69" t="s">
        <v>146</v>
      </c>
      <c r="F69" t="s">
        <v>155</v>
      </c>
      <c r="I69" t="s">
        <v>362</v>
      </c>
      <c r="K69" t="s">
        <v>473</v>
      </c>
    </row>
    <row r="70" spans="1:11">
      <c r="A70" s="6" t="s">
        <v>120</v>
      </c>
      <c r="B70" t="s">
        <v>134</v>
      </c>
      <c r="C70" t="s">
        <v>137</v>
      </c>
      <c r="D70" t="s">
        <v>144</v>
      </c>
      <c r="E70" t="s">
        <v>147</v>
      </c>
      <c r="F70" t="s">
        <v>156</v>
      </c>
      <c r="I70" t="s">
        <v>363</v>
      </c>
      <c r="K70" t="s">
        <v>474</v>
      </c>
    </row>
    <row r="71" spans="1:11">
      <c r="A71" s="6" t="s">
        <v>121</v>
      </c>
      <c r="B71" s="7" t="s">
        <v>135</v>
      </c>
      <c r="C71" t="s">
        <v>138</v>
      </c>
      <c r="D71" t="s">
        <v>320</v>
      </c>
      <c r="E71" t="s">
        <v>148</v>
      </c>
      <c r="F71" t="s">
        <v>157</v>
      </c>
      <c r="I71" t="s">
        <v>364</v>
      </c>
      <c r="K71" t="s">
        <v>475</v>
      </c>
    </row>
    <row r="72" spans="1:11">
      <c r="A72" s="6" t="s">
        <v>122</v>
      </c>
      <c r="C72" t="s">
        <v>139</v>
      </c>
      <c r="E72" t="s">
        <v>149</v>
      </c>
      <c r="F72" t="s">
        <v>158</v>
      </c>
      <c r="I72" t="s">
        <v>365</v>
      </c>
      <c r="K72" t="s">
        <v>476</v>
      </c>
    </row>
    <row r="73" spans="1:11">
      <c r="A73" s="6" t="s">
        <v>123</v>
      </c>
      <c r="C73" t="s">
        <v>140</v>
      </c>
      <c r="E73" t="s">
        <v>150</v>
      </c>
      <c r="F73" t="s">
        <v>159</v>
      </c>
      <c r="I73" t="s">
        <v>366</v>
      </c>
    </row>
    <row r="74" spans="1:11">
      <c r="A74" s="6" t="s">
        <v>124</v>
      </c>
      <c r="E74" t="s">
        <v>151</v>
      </c>
    </row>
    <row r="75" spans="1:11">
      <c r="A75" s="6" t="s">
        <v>125</v>
      </c>
      <c r="E75" t="s">
        <v>152</v>
      </c>
    </row>
    <row r="76" spans="1:11">
      <c r="A76" s="6" t="s">
        <v>126</v>
      </c>
      <c r="E76" t="s">
        <v>153</v>
      </c>
    </row>
    <row r="77" spans="1:11">
      <c r="A77" s="6" t="s">
        <v>127</v>
      </c>
    </row>
    <row r="78" spans="1:11">
      <c r="A78" s="6" t="s">
        <v>128</v>
      </c>
    </row>
    <row r="79" spans="1:11">
      <c r="A79" s="6" t="s">
        <v>129</v>
      </c>
    </row>
    <row r="80" spans="1:11">
      <c r="A80" s="6" t="s">
        <v>130</v>
      </c>
    </row>
    <row r="81" spans="1:13">
      <c r="A81" s="6" t="s">
        <v>131</v>
      </c>
    </row>
    <row r="82" spans="1:13">
      <c r="A82" s="6" t="s">
        <v>195</v>
      </c>
      <c r="B82" t="s">
        <v>194</v>
      </c>
    </row>
    <row r="83" spans="1:13">
      <c r="A83" s="6" t="s">
        <v>196</v>
      </c>
      <c r="B83" t="s">
        <v>197</v>
      </c>
    </row>
    <row r="84" spans="1:13">
      <c r="A84" s="6" t="s">
        <v>200</v>
      </c>
      <c r="B84" t="s">
        <v>203</v>
      </c>
    </row>
    <row r="85" spans="1:13">
      <c r="A85" s="6" t="s">
        <v>206</v>
      </c>
      <c r="B85" t="s">
        <v>207</v>
      </c>
      <c r="C85" t="s">
        <v>400</v>
      </c>
      <c r="D85" t="s">
        <v>400</v>
      </c>
      <c r="E85" t="s">
        <v>400</v>
      </c>
      <c r="F85" t="s">
        <v>400</v>
      </c>
      <c r="G85" t="s">
        <v>400</v>
      </c>
      <c r="H85" t="s">
        <v>400</v>
      </c>
      <c r="I85" t="s">
        <v>400</v>
      </c>
      <c r="J85" t="s">
        <v>400</v>
      </c>
      <c r="K85" t="s">
        <v>400</v>
      </c>
      <c r="L85" t="s">
        <v>400</v>
      </c>
      <c r="M85" t="s">
        <v>400</v>
      </c>
    </row>
    <row r="86" spans="1:13">
      <c r="A86" s="4" t="s">
        <v>198</v>
      </c>
      <c r="B86" t="s">
        <v>199</v>
      </c>
    </row>
    <row r="87" spans="1:13">
      <c r="A87" s="4" t="s">
        <v>202</v>
      </c>
      <c r="B87" t="s">
        <v>201</v>
      </c>
    </row>
    <row r="88" spans="1:13">
      <c r="A88" s="4" t="s">
        <v>204</v>
      </c>
      <c r="B88" t="s">
        <v>205</v>
      </c>
    </row>
    <row r="89" spans="1:13">
      <c r="A89" s="6" t="s">
        <v>277</v>
      </c>
      <c r="B89" t="s">
        <v>309</v>
      </c>
      <c r="C89" t="s">
        <v>301</v>
      </c>
      <c r="D89" t="s">
        <v>286</v>
      </c>
    </row>
    <row r="90" spans="1:13">
      <c r="A90" s="6" t="s">
        <v>278</v>
      </c>
      <c r="B90" t="s">
        <v>308</v>
      </c>
      <c r="C90" t="s">
        <v>302</v>
      </c>
      <c r="D90" t="s">
        <v>287</v>
      </c>
    </row>
    <row r="91" spans="1:13">
      <c r="A91" s="6" t="s">
        <v>279</v>
      </c>
      <c r="B91" t="s">
        <v>307</v>
      </c>
      <c r="C91" t="s">
        <v>299</v>
      </c>
      <c r="D91" t="s">
        <v>285</v>
      </c>
    </row>
    <row r="92" spans="1:13">
      <c r="A92" s="6" t="s">
        <v>280</v>
      </c>
      <c r="C92" t="s">
        <v>298</v>
      </c>
    </row>
    <row r="93" spans="1:13">
      <c r="A93" s="6" t="s">
        <v>281</v>
      </c>
      <c r="B93" t="s">
        <v>305</v>
      </c>
    </row>
    <row r="94" spans="1:13">
      <c r="A94" s="6" t="s">
        <v>282</v>
      </c>
      <c r="B94" t="s">
        <v>306</v>
      </c>
      <c r="C94" t="s">
        <v>300</v>
      </c>
      <c r="D94" s="19" t="s">
        <v>276</v>
      </c>
    </row>
    <row r="95" spans="1:13">
      <c r="A95" s="6" t="s">
        <v>283</v>
      </c>
      <c r="B95" t="s">
        <v>284</v>
      </c>
    </row>
    <row r="96" spans="1:13">
      <c r="A96" s="6" t="s">
        <v>303</v>
      </c>
      <c r="C96" t="s">
        <v>304</v>
      </c>
    </row>
    <row r="97" spans="1:4">
      <c r="A97" s="6" t="s">
        <v>345</v>
      </c>
      <c r="B97" t="s">
        <v>347</v>
      </c>
      <c r="D97" t="s">
        <v>349</v>
      </c>
    </row>
    <row r="98" spans="1:4">
      <c r="A98" s="6" t="s">
        <v>346</v>
      </c>
      <c r="D98" t="s">
        <v>348</v>
      </c>
    </row>
    <row r="99" spans="1:4">
      <c r="A99" s="6" t="s">
        <v>350</v>
      </c>
      <c r="B99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baseColWidth="10" defaultColWidth="8.83203125" defaultRowHeight="15"/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>
      <c r="B3">
        <f>20*B2</f>
        <v>1015</v>
      </c>
      <c r="C3">
        <f>20*C2</f>
        <v>985</v>
      </c>
    </row>
    <row r="4" spans="1: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266</v>
      </c>
      <c r="B13" t="s">
        <v>267</v>
      </c>
      <c r="C13" t="s">
        <v>268</v>
      </c>
      <c r="D13" t="s">
        <v>269</v>
      </c>
    </row>
    <row r="14" spans="1:5">
      <c r="A14" t="s">
        <v>253</v>
      </c>
      <c r="B14" s="17">
        <v>73.238</v>
      </c>
      <c r="C14" s="17">
        <v>26.762</v>
      </c>
      <c r="D14" s="18" t="s">
        <v>270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3" workbookViewId="0">
      <selection activeCell="F38" sqref="F38"/>
    </sheetView>
  </sheetViews>
  <sheetFormatPr baseColWidth="10" defaultColWidth="8.83203125" defaultRowHeight="15"/>
  <cols>
    <col min="1" max="1" width="14.6640625" customWidth="1"/>
  </cols>
  <sheetData>
    <row r="1" spans="1:12" ht="30" thickBot="1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6" thickBot="1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6" thickBot="1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6" thickBot="1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30" thickBot="1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6" thickBot="1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6" thickBot="1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6" thickBot="1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6" thickBot="1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6" thickBot="1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6" thickBot="1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6" thickBot="1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6" thickBot="1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6" thickBot="1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6" thickBot="1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6" thickBo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6" thickBot="1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6" thickBot="1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6" thickBot="1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6" thickBot="1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6" thickBo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44" thickBot="1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6" thickBot="1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6" thickBot="1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6" thickBot="1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6" thickBot="1">
      <c r="A34" s="12" t="s">
        <v>247</v>
      </c>
      <c r="B34" s="9"/>
      <c r="C34" s="9"/>
      <c r="D34" s="9"/>
      <c r="E34" s="9"/>
      <c r="F34" s="9"/>
    </row>
    <row r="35" spans="1:12" ht="16" thickBot="1">
      <c r="A35" s="8"/>
      <c r="B35" s="11"/>
      <c r="C35" s="11"/>
      <c r="D35" s="11"/>
      <c r="E35" s="11"/>
      <c r="F35" s="11"/>
    </row>
    <row r="36" spans="1:12" ht="16" thickBot="1">
      <c r="A36" s="8"/>
      <c r="B36" s="11"/>
      <c r="C36" s="11"/>
      <c r="D36" s="11"/>
      <c r="E36" s="11"/>
      <c r="F36" s="11"/>
    </row>
    <row r="37" spans="1:12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9" workbookViewId="0">
      <selection activeCell="I17" sqref="I1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6" thickBot="1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247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6" thickBot="1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6" thickBot="1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247</v>
      </c>
    </row>
    <row r="18" spans="1:7" ht="16" thickBot="1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6" thickBot="1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6" thickBot="1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247</v>
      </c>
      <c r="B22" s="2"/>
      <c r="C22" s="2"/>
      <c r="D22" s="2"/>
      <c r="E22" s="14"/>
    </row>
    <row r="24" spans="1:7" ht="16" thickBot="1">
      <c r="A24" s="16" t="s">
        <v>352</v>
      </c>
      <c r="B24" t="s">
        <v>353</v>
      </c>
      <c r="C24" t="s">
        <v>354</v>
      </c>
    </row>
    <row r="25" spans="1:7" ht="16" thickBot="1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2021-05-10T11:12:41Z</dcterms:modified>
</cp:coreProperties>
</file>