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0" windowWidth="11510" windowHeight="6770"/>
  </bookViews>
  <sheets>
    <sheet name="global_t&amp;d" sheetId="1" r:id="rId1"/>
    <sheet name="Consta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15" i="1"/>
  <c r="G4" i="1"/>
  <c r="C4" i="1" s="1"/>
  <c r="B4" i="1" s="1"/>
  <c r="G5" i="1"/>
  <c r="G6" i="1"/>
  <c r="G7" i="1"/>
  <c r="G8" i="1"/>
  <c r="C8" i="1" s="1"/>
  <c r="B8" i="1" s="1"/>
  <c r="G9" i="1"/>
  <c r="C9" i="1" s="1"/>
  <c r="B9" i="1" s="1"/>
  <c r="G10" i="1"/>
  <c r="C10" i="1" s="1"/>
  <c r="B10" i="1" s="1"/>
  <c r="G11" i="1"/>
  <c r="C11" i="1" s="1"/>
  <c r="B11" i="1" s="1"/>
  <c r="G12" i="1"/>
  <c r="C12" i="1" s="1"/>
  <c r="B12" i="1" s="1"/>
  <c r="G13" i="1"/>
  <c r="C13" i="1" s="1"/>
  <c r="B13" i="1" s="1"/>
  <c r="G19" i="1"/>
  <c r="G20" i="1"/>
  <c r="G14" i="1"/>
  <c r="C14" i="1" s="1"/>
  <c r="B14" i="1" s="1"/>
  <c r="G15" i="1"/>
  <c r="C15" i="1" s="1"/>
  <c r="G16" i="1"/>
  <c r="C16" i="1" s="1"/>
  <c r="B16" i="1" s="1"/>
  <c r="G17" i="1"/>
  <c r="C17" i="1" s="1"/>
  <c r="B17" i="1" s="1"/>
  <c r="G18" i="1"/>
  <c r="C18" i="1" s="1"/>
  <c r="B18" i="1" s="1"/>
  <c r="G2" i="1"/>
  <c r="C2" i="1" s="1"/>
  <c r="B2" i="1" s="1"/>
  <c r="G3" i="1"/>
  <c r="C3" i="1" s="1"/>
  <c r="B3" i="1" s="1"/>
  <c r="C5" i="1"/>
  <c r="B5" i="1" s="1"/>
  <c r="C6" i="1"/>
  <c r="B6" i="1" s="1"/>
  <c r="C7" i="1"/>
</calcChain>
</file>

<file path=xl/sharedStrings.xml><?xml version="1.0" encoding="utf-8"?>
<sst xmlns="http://schemas.openxmlformats.org/spreadsheetml/2006/main" count="37" uniqueCount="37">
  <si>
    <t>Country</t>
  </si>
  <si>
    <t>US</t>
  </si>
  <si>
    <t>France</t>
  </si>
  <si>
    <t>India</t>
  </si>
  <si>
    <t>Denmark</t>
  </si>
  <si>
    <t>Indonesia</t>
  </si>
  <si>
    <t>Poland</t>
  </si>
  <si>
    <t>Italy</t>
  </si>
  <si>
    <t>Spain</t>
  </si>
  <si>
    <t>Germany</t>
  </si>
  <si>
    <t>UK</t>
  </si>
  <si>
    <t>Japan</t>
  </si>
  <si>
    <t>2015 global pop &gt;15</t>
  </si>
  <si>
    <t>2030 global pop &gt;15</t>
  </si>
  <si>
    <t>Carbon tax revenues</t>
  </si>
  <si>
    <t>cf. https://www.youtube.com/watch?v=07YWoRX5XyA</t>
  </si>
  <si>
    <t>Sources : OCDE: bit.ly/37kSVUx ; ONU: bit.ly/38kUOAb</t>
  </si>
  <si>
    <t>tax pc ($/month)</t>
  </si>
  <si>
    <t>net gain ($/month)</t>
  </si>
  <si>
    <t>A</t>
  </si>
  <si>
    <t>F</t>
  </si>
  <si>
    <t>R</t>
  </si>
  <si>
    <t>a 2015 Pop &gt;15</t>
  </si>
  <si>
    <t>f 2030 Pop &gt;15</t>
  </si>
  <si>
    <t>E</t>
  </si>
  <si>
    <t>Formula: ((e/E)*(f/a)*A/F)*R/a</t>
  </si>
  <si>
    <t>2015 Global CO2 emission (MtCO2)</t>
  </si>
  <si>
    <t>e national emission</t>
  </si>
  <si>
    <t>e/E global emission share</t>
  </si>
  <si>
    <t>Switzeland</t>
  </si>
  <si>
    <t>G20</t>
  </si>
  <si>
    <t>EU28</t>
  </si>
  <si>
    <t>China</t>
  </si>
  <si>
    <t>Brazil</t>
  </si>
  <si>
    <t>Russia</t>
  </si>
  <si>
    <t>Saudi Arabia</t>
  </si>
  <si>
    <t>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</si>
</sst>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3" fillId="0" borderId="0" xfId="0" applyFont="1"/>
    <xf numFmtId="0" fontId="0" fillId="0" borderId="0" xfId="0" applyFont="1"/>
    <xf numFmtId="10" fontId="3" fillId="0" borderId="0" xfId="1" applyNumberFormat="1" applyFont="1"/>
    <xf numFmtId="2" fontId="0" fillId="0" borderId="0" xfId="0" applyNumberFormat="1"/>
    <xf numFmtId="2" fontId="3" fillId="0" borderId="0" xfId="0" applyNumberFormat="1" applyFont="1"/>
    <xf numFmtId="1" fontId="2" fillId="0" borderId="0" xfId="0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C1" sqref="C1:C1048576"/>
    </sheetView>
  </sheetViews>
  <sheetFormatPr defaultRowHeight="14.5" x14ac:dyDescent="0.35"/>
  <cols>
    <col min="3" max="3" width="11.26953125" customWidth="1"/>
    <col min="4" max="4" width="13" customWidth="1"/>
    <col min="5" max="6" width="14" customWidth="1"/>
    <col min="7" max="7" width="11.90625" customWidth="1"/>
    <col min="8" max="8" width="9.36328125" customWidth="1"/>
    <col min="9" max="9" width="8.54296875" customWidth="1"/>
  </cols>
  <sheetData>
    <row r="1" spans="1:7" x14ac:dyDescent="0.35">
      <c r="A1" s="8" t="s">
        <v>0</v>
      </c>
      <c r="B1" s="8" t="s">
        <v>18</v>
      </c>
      <c r="C1" s="8" t="s">
        <v>17</v>
      </c>
      <c r="D1" s="8" t="s">
        <v>22</v>
      </c>
      <c r="E1" s="8" t="s">
        <v>23</v>
      </c>
      <c r="F1" s="8" t="s">
        <v>27</v>
      </c>
      <c r="G1" s="8" t="s">
        <v>28</v>
      </c>
    </row>
    <row r="2" spans="1:7" x14ac:dyDescent="0.35">
      <c r="A2" s="8" t="s">
        <v>1</v>
      </c>
      <c r="B2" s="7">
        <f>30-C2</f>
        <v>-98.462389403633296</v>
      </c>
      <c r="C2" s="7">
        <f>(G2*(E2/D2)*Constants!$C$1/Constants!$C$2)*Constants!$C$3/D2/12</f>
        <v>128.4623894036333</v>
      </c>
      <c r="D2" s="6">
        <v>258461619</v>
      </c>
      <c r="E2" s="6">
        <v>290045629</v>
      </c>
      <c r="F2" s="6">
        <v>5794.5</v>
      </c>
      <c r="G2" s="4">
        <f>F2/Constants!$C$4</f>
        <v>0.17952968149708762</v>
      </c>
    </row>
    <row r="3" spans="1:7" x14ac:dyDescent="0.35">
      <c r="A3" s="8" t="s">
        <v>2</v>
      </c>
      <c r="B3" s="7">
        <f>30-C3</f>
        <v>-16.223917263910174</v>
      </c>
      <c r="C3" s="7">
        <f>(G3*(E3/D3)*Constants!$C$1/Constants!$C$2)*Constants!$C$3/D3/12</f>
        <v>46.223917263910174</v>
      </c>
      <c r="D3" s="6">
        <v>52684007</v>
      </c>
      <c r="E3" s="6">
        <v>56464893</v>
      </c>
      <c r="F3" s="2">
        <v>445</v>
      </c>
      <c r="G3" s="4">
        <f>F3/Constants!$C$4</f>
        <v>1.3787334242161359E-2</v>
      </c>
    </row>
    <row r="4" spans="1:7" x14ac:dyDescent="0.35">
      <c r="A4" s="8" t="s">
        <v>3</v>
      </c>
      <c r="B4" s="7">
        <f>30-C4</f>
        <v>17.005321450036838</v>
      </c>
      <c r="C4" s="7">
        <f>(G4*(E4/D4)*Constants!$C$1/Constants!$C$2)*Constants!$C$3/D4/12</f>
        <v>12.994678549963162</v>
      </c>
      <c r="D4" s="6">
        <v>933909098</v>
      </c>
      <c r="E4" s="6">
        <v>1156802502</v>
      </c>
      <c r="F4" s="6">
        <v>1918.8</v>
      </c>
      <c r="G4" s="4">
        <f>F4/Constants!$C$4</f>
        <v>5.9449745941256661E-2</v>
      </c>
    </row>
    <row r="5" spans="1:7" x14ac:dyDescent="0.35">
      <c r="A5" s="8" t="s">
        <v>4</v>
      </c>
      <c r="B5" s="7">
        <f>30-C5</f>
        <v>-38.205750230635587</v>
      </c>
      <c r="C5" s="7">
        <f>(G5*(E5/D5)*Constants!$C$1/Constants!$C$2)*Constants!$C$3/D5/12</f>
        <v>68.205750230635587</v>
      </c>
      <c r="D5">
        <v>4730539</v>
      </c>
      <c r="E5" s="5">
        <v>5032340</v>
      </c>
      <c r="F5" s="2">
        <v>59.4</v>
      </c>
      <c r="G5" s="4">
        <f>F5/Constants!$C$4</f>
        <v>1.8403767505267071E-3</v>
      </c>
    </row>
    <row r="6" spans="1:7" x14ac:dyDescent="0.35">
      <c r="A6" s="8" t="s">
        <v>5</v>
      </c>
      <c r="B6" s="7">
        <f>30-C6</f>
        <v>13.852867530075891</v>
      </c>
      <c r="C6" s="7">
        <f>(G6*(E6/D6)*Constants!$C$1/Constants!$C$2)*Constants!$C$3/D6/12</f>
        <v>16.147132469924109</v>
      </c>
      <c r="D6" s="5">
        <v>186241482</v>
      </c>
      <c r="E6" s="5">
        <v>226349225</v>
      </c>
      <c r="F6" s="2">
        <v>484.6</v>
      </c>
      <c r="G6" s="4">
        <f>F6/Constants!$C$4</f>
        <v>1.501425207584583E-2</v>
      </c>
    </row>
    <row r="7" spans="1:7" x14ac:dyDescent="0.35">
      <c r="A7" s="8" t="s">
        <v>6</v>
      </c>
      <c r="B7" s="7">
        <f>30-C7</f>
        <v>-12.100277628610144</v>
      </c>
      <c r="C7" s="7">
        <f>(G7*(E7/D7)*Constants!$C$1/Constants!$C$2)*Constants!$C$3/D7/12</f>
        <v>42.100277628610144</v>
      </c>
      <c r="D7" s="5">
        <v>32569900</v>
      </c>
      <c r="E7" s="5">
        <v>31944680</v>
      </c>
      <c r="F7" s="2">
        <v>273.8</v>
      </c>
      <c r="G7" s="4">
        <f>F7/Constants!$C$4</f>
        <v>8.4830834056264723E-3</v>
      </c>
    </row>
    <row r="8" spans="1:7" x14ac:dyDescent="0.35">
      <c r="A8" s="8" t="s">
        <v>7</v>
      </c>
      <c r="B8" s="7">
        <f>30-C8</f>
        <v>-11.726620826835209</v>
      </c>
      <c r="C8" s="7">
        <f>(G8*(E8/D8)*Constants!$C$1/Constants!$C$2)*Constants!$C$3/D8/12</f>
        <v>41.726620826835209</v>
      </c>
      <c r="D8" s="5">
        <v>51336241</v>
      </c>
      <c r="E8" s="5">
        <v>50913758</v>
      </c>
      <c r="F8" s="2">
        <v>423</v>
      </c>
      <c r="G8" s="4">
        <f>F8/Constants!$C$4</f>
        <v>1.3105713223447764E-2</v>
      </c>
    </row>
    <row r="9" spans="1:7" x14ac:dyDescent="0.35">
      <c r="A9" s="8" t="s">
        <v>8</v>
      </c>
      <c r="B9" s="7">
        <f>30-C9</f>
        <v>-8.9850015290927558</v>
      </c>
      <c r="C9" s="7">
        <f>(G9*(E9/D9)*Constants!$C$1/Constants!$C$2)*Constants!$C$3/D9/12</f>
        <v>38.985001529092756</v>
      </c>
      <c r="D9" s="5">
        <v>39480741</v>
      </c>
      <c r="E9" s="5">
        <v>40507042</v>
      </c>
      <c r="F9" s="2">
        <v>293.8</v>
      </c>
      <c r="G9" s="4">
        <f>F9/Constants!$C$4</f>
        <v>9.1027388771842861E-3</v>
      </c>
    </row>
    <row r="10" spans="1:7" x14ac:dyDescent="0.35">
      <c r="A10" s="8" t="s">
        <v>9</v>
      </c>
      <c r="B10" s="7">
        <f>30-C10</f>
        <v>-31.394214691686351</v>
      </c>
      <c r="C10" s="7">
        <f>(G10*(E10/D10)*Constants!$C$1/Constants!$C$2)*Constants!$C$3/D10/12</f>
        <v>61.394214691686351</v>
      </c>
      <c r="D10" s="5">
        <v>70988740</v>
      </c>
      <c r="E10" s="5">
        <v>71001565</v>
      </c>
      <c r="F10" s="2">
        <v>853.4</v>
      </c>
      <c r="G10" s="4">
        <f>F10/Constants!$C$4</f>
        <v>2.6440698971371916E-2</v>
      </c>
    </row>
    <row r="11" spans="1:7" x14ac:dyDescent="0.35">
      <c r="A11" s="8" t="s">
        <v>10</v>
      </c>
      <c r="B11" s="7">
        <f>30-C11</f>
        <v>-29.234096522738803</v>
      </c>
      <c r="C11" s="7">
        <f>(G11*(E11/D11)*Constants!$C$1/Constants!$C$2)*Constants!$C$3/D11/12</f>
        <v>59.234096522738803</v>
      </c>
      <c r="D11" s="5">
        <v>53897217</v>
      </c>
      <c r="E11" s="5">
        <v>58525747</v>
      </c>
      <c r="F11" s="2">
        <v>575.79999999999995</v>
      </c>
      <c r="G11" s="4">
        <f>F11/Constants!$C$4</f>
        <v>1.7839881026149459E-2</v>
      </c>
    </row>
    <row r="12" spans="1:7" x14ac:dyDescent="0.35">
      <c r="A12" s="8" t="s">
        <v>11</v>
      </c>
      <c r="B12" s="7">
        <f>30-C12</f>
        <v>-29.826244311059021</v>
      </c>
      <c r="C12" s="7">
        <f>(G12*(E12/D12)*Constants!$C$1/Constants!$C$2)*Constants!$C$3/D12/12</f>
        <v>59.826244311059021</v>
      </c>
      <c r="D12" s="5">
        <v>111349449</v>
      </c>
      <c r="E12" s="5">
        <v>106739198</v>
      </c>
      <c r="F12" s="2">
        <v>1361</v>
      </c>
      <c r="G12" s="4">
        <f>F12/Constants!$C$4</f>
        <v>4.2167554839509236E-2</v>
      </c>
    </row>
    <row r="13" spans="1:7" x14ac:dyDescent="0.35">
      <c r="A13" s="3" t="s">
        <v>29</v>
      </c>
      <c r="B13" s="7">
        <f>30-C13</f>
        <v>-44.920854069530336</v>
      </c>
      <c r="C13" s="7">
        <f>(G13*(E13/D13)*Constants!$C$1/Constants!$C$2)*Constants!$C$3/D13/12</f>
        <v>74.920854069530336</v>
      </c>
      <c r="D13">
        <v>7089710</v>
      </c>
      <c r="E13">
        <v>7829300</v>
      </c>
      <c r="F13" s="2">
        <v>94.2</v>
      </c>
      <c r="G13" s="4">
        <f>F13/Constants!$C$4</f>
        <v>2.9185772710373032E-3</v>
      </c>
    </row>
    <row r="14" spans="1:7" x14ac:dyDescent="0.35">
      <c r="A14" s="3" t="s">
        <v>32</v>
      </c>
      <c r="B14" s="7">
        <f>30-C14</f>
        <v>-7.565910594370024</v>
      </c>
      <c r="C14" s="7">
        <f>(G14*(E14/D14)*Constants!$C$1/Constants!$C$2)*Constants!$C$3/D14/12</f>
        <v>37.565910594370024</v>
      </c>
      <c r="D14">
        <v>1149955764</v>
      </c>
      <c r="E14">
        <v>1219499922</v>
      </c>
      <c r="F14" s="2">
        <v>7977.9</v>
      </c>
      <c r="G14" s="4">
        <f>F14/Constants!$C$4</f>
        <v>0.24717746932705414</v>
      </c>
    </row>
    <row r="15" spans="1:7" x14ac:dyDescent="0.35">
      <c r="A15" s="3" t="s">
        <v>33</v>
      </c>
      <c r="B15" s="7">
        <f>30-C15</f>
        <v>12.390489136375873</v>
      </c>
      <c r="C15" s="7">
        <f>(G15*(E15/D15)*Constants!$C$1/Constants!$C$2)*Constants!$C$3/D15/12</f>
        <v>17.609510863624127</v>
      </c>
      <c r="D15">
        <v>159599462</v>
      </c>
      <c r="E15">
        <v>184784329</v>
      </c>
      <c r="F15" s="2">
        <v>475.4</v>
      </c>
      <c r="G15" s="4">
        <f>F15/Constants!$C$4</f>
        <v>1.4729210558929234E-2</v>
      </c>
    </row>
    <row r="16" spans="1:7" x14ac:dyDescent="0.35">
      <c r="A16" s="3" t="s">
        <v>34</v>
      </c>
      <c r="B16" s="7">
        <f>30-C16</f>
        <v>-18.422186688236245</v>
      </c>
      <c r="C16" s="7">
        <f>(G16*(E16/D16)*Constants!$C$1/Constants!$C$2)*Constants!$C$3/D16/12</f>
        <v>48.422186688236245</v>
      </c>
      <c r="D16">
        <v>119667856</v>
      </c>
      <c r="E16">
        <v>116320619</v>
      </c>
      <c r="F16" s="2">
        <v>1167.5</v>
      </c>
      <c r="G16" s="4">
        <f>F16/Constants!$C$4</f>
        <v>3.6172388152187381E-2</v>
      </c>
    </row>
    <row r="17" spans="1:7" x14ac:dyDescent="0.35">
      <c r="A17" s="3" t="s">
        <v>35</v>
      </c>
      <c r="B17" s="7">
        <f>30-C17</f>
        <v>-141.74758408740001</v>
      </c>
      <c r="C17" s="7">
        <f>(G17*(E17/D17)*Constants!$C$1/Constants!$C$2)*Constants!$C$3/D17/12</f>
        <v>171.74758408740001</v>
      </c>
      <c r="D17">
        <v>23352752</v>
      </c>
      <c r="E17">
        <v>30824142</v>
      </c>
      <c r="F17" s="2">
        <v>595.1</v>
      </c>
      <c r="G17" s="4">
        <f>F17/Constants!$C$4</f>
        <v>1.843784855620275E-2</v>
      </c>
    </row>
    <row r="18" spans="1:7" x14ac:dyDescent="0.35">
      <c r="A18" s="3" t="s">
        <v>36</v>
      </c>
      <c r="B18" s="7">
        <f>30-C18</f>
        <v>-4.2414177753330549</v>
      </c>
      <c r="C18" s="7">
        <f>(G18*(E18/D18)*Constants!$C$1/Constants!$C$2)*Constants!$C$3/D18/12</f>
        <v>34.241417775333055</v>
      </c>
      <c r="D18">
        <v>91305695</v>
      </c>
      <c r="E18">
        <v>115152246</v>
      </c>
      <c r="F18" s="2">
        <v>485.5</v>
      </c>
      <c r="G18" s="4">
        <f>F18/Constants!$C$4</f>
        <v>1.5042136572065932E-2</v>
      </c>
    </row>
    <row r="19" spans="1:7" x14ac:dyDescent="0.35">
      <c r="A19" s="3" t="s">
        <v>31</v>
      </c>
      <c r="B19" s="7"/>
      <c r="C19" s="7"/>
      <c r="F19" s="2">
        <v>3964.1</v>
      </c>
      <c r="G19" s="4">
        <f>F19/Constants!$C$4</f>
        <v>0.1228188127401165</v>
      </c>
    </row>
    <row r="20" spans="1:7" x14ac:dyDescent="0.35">
      <c r="A20" s="3" t="s">
        <v>30</v>
      </c>
      <c r="B20" s="7"/>
      <c r="C20" s="7"/>
      <c r="F20" s="2">
        <v>26688</v>
      </c>
      <c r="G20" s="4">
        <f>F20/Constants!$C$4</f>
        <v>0.82686826124674684</v>
      </c>
    </row>
  </sheetData>
  <conditionalFormatting sqref="B2:B18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" priority="3" percent="1" rank="10"/>
    <cfRule type="top10" dxfId="0" priority="5" percent="1" rank="1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5" sqref="C5"/>
    </sheetView>
  </sheetViews>
  <sheetFormatPr defaultRowHeight="14.5" x14ac:dyDescent="0.35"/>
  <sheetData>
    <row r="1" spans="1:4" x14ac:dyDescent="0.35">
      <c r="A1" t="s">
        <v>12</v>
      </c>
      <c r="C1">
        <v>5452476469</v>
      </c>
      <c r="D1" t="s">
        <v>19</v>
      </c>
    </row>
    <row r="2" spans="1:4" x14ac:dyDescent="0.35">
      <c r="A2" t="s">
        <v>13</v>
      </c>
      <c r="C2">
        <v>6525973123</v>
      </c>
      <c r="D2" t="s">
        <v>20</v>
      </c>
    </row>
    <row r="3" spans="1:4" x14ac:dyDescent="0.35">
      <c r="A3" t="s">
        <v>14</v>
      </c>
      <c r="C3" s="1">
        <v>2367000000000</v>
      </c>
      <c r="D3" t="s">
        <v>21</v>
      </c>
    </row>
    <row r="4" spans="1:4" x14ac:dyDescent="0.35">
      <c r="A4" t="s">
        <v>26</v>
      </c>
      <c r="C4">
        <v>32276</v>
      </c>
      <c r="D4" t="s">
        <v>24</v>
      </c>
    </row>
    <row r="13" spans="1:4" x14ac:dyDescent="0.35">
      <c r="A13" t="s">
        <v>25</v>
      </c>
    </row>
    <row r="14" spans="1:4" x14ac:dyDescent="0.35">
      <c r="A14" t="s">
        <v>15</v>
      </c>
    </row>
    <row r="15" spans="1:4" x14ac:dyDescent="0.35">
      <c r="A1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global_t&amp;d</vt:lpstr>
      <vt:lpstr>Constants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2021-05-05T00:06:00Z</dcterms:created>
  <dcterms:modified xsi:type="dcterms:W3CDTF">2021-05-05T10:34:50Z</dcterms:modified>
</cp:coreProperties>
</file>