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5" windowWidth="22545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9" i="1" l="1"/>
  <c r="G79" i="1"/>
  <c r="C79" i="1"/>
  <c r="AB65" i="1" l="1"/>
  <c r="AA65" i="1"/>
  <c r="Z65" i="1"/>
  <c r="Y65" i="1"/>
  <c r="X65" i="1"/>
  <c r="W65" i="1"/>
  <c r="U65" i="1"/>
  <c r="S65" i="1"/>
  <c r="P65" i="1"/>
  <c r="Q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V65" i="1"/>
  <c r="G64" i="1"/>
  <c r="AB63" i="1"/>
  <c r="AB64" i="1" s="1"/>
  <c r="AA63" i="1"/>
  <c r="AA64" i="1" s="1"/>
  <c r="Z63" i="1"/>
  <c r="Z64" i="1" s="1"/>
  <c r="Y63" i="1"/>
  <c r="Y64" i="1" s="1"/>
  <c r="X63" i="1"/>
  <c r="X64" i="1" s="1"/>
  <c r="W63" i="1"/>
  <c r="W64" i="1" s="1"/>
  <c r="U63" i="1"/>
  <c r="U64" i="1" s="1"/>
  <c r="S63" i="1"/>
  <c r="S64" i="1" s="1"/>
  <c r="P63" i="1"/>
  <c r="P64" i="1" s="1"/>
  <c r="Q63" i="1"/>
  <c r="Q64" i="1" s="1"/>
  <c r="O63" i="1"/>
  <c r="O64" i="1" s="1"/>
  <c r="N63" i="1"/>
  <c r="N64" i="1" s="1"/>
  <c r="M63" i="1"/>
  <c r="M64" i="1" s="1"/>
  <c r="L63" i="1"/>
  <c r="L64" i="1" s="1"/>
  <c r="K63" i="1"/>
  <c r="K64" i="1" s="1"/>
  <c r="J63" i="1"/>
  <c r="J64" i="1" s="1"/>
  <c r="I63" i="1"/>
  <c r="I64" i="1" s="1"/>
  <c r="H63" i="1"/>
  <c r="H64" i="1" s="1"/>
  <c r="G63" i="1"/>
  <c r="F63" i="1"/>
  <c r="F64" i="1" s="1"/>
  <c r="E63" i="1"/>
  <c r="E64" i="1" s="1"/>
  <c r="D63" i="1"/>
  <c r="D64" i="1" s="1"/>
  <c r="C63" i="1"/>
  <c r="C64" i="1" s="1"/>
  <c r="B63" i="1"/>
  <c r="B64" i="1" s="1"/>
  <c r="V63" i="1"/>
  <c r="V64" i="1" s="1"/>
  <c r="T59" i="1"/>
  <c r="T65" i="1" s="1"/>
  <c r="AB58" i="1"/>
  <c r="AA58" i="1"/>
  <c r="Z58" i="1"/>
  <c r="Y58" i="1"/>
  <c r="X58" i="1"/>
  <c r="W58" i="1"/>
  <c r="U58" i="1"/>
  <c r="T58" i="1"/>
  <c r="S58" i="1"/>
  <c r="P58" i="1"/>
  <c r="Q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V58" i="1"/>
  <c r="AB53" i="1"/>
  <c r="AA53" i="1"/>
  <c r="Z53" i="1"/>
  <c r="Y53" i="1"/>
  <c r="X53" i="1"/>
  <c r="W53" i="1"/>
  <c r="U53" i="1"/>
  <c r="T53" i="1"/>
  <c r="P53" i="1"/>
  <c r="Q53" i="1"/>
  <c r="O53" i="1"/>
  <c r="N53" i="1"/>
  <c r="M53" i="1"/>
  <c r="L53" i="1"/>
  <c r="K53" i="1"/>
  <c r="J53" i="1"/>
  <c r="H53" i="1"/>
  <c r="E53" i="1"/>
  <c r="D53" i="1"/>
  <c r="C53" i="1"/>
  <c r="B53" i="1"/>
  <c r="V53" i="1"/>
  <c r="AB51" i="1"/>
  <c r="AA51" i="1"/>
  <c r="Z51" i="1"/>
  <c r="Y51" i="1"/>
  <c r="X51" i="1"/>
  <c r="W51" i="1"/>
  <c r="U51" i="1"/>
  <c r="T51" i="1"/>
  <c r="P51" i="1"/>
  <c r="Q51" i="1"/>
  <c r="O51" i="1"/>
  <c r="N51" i="1"/>
  <c r="M51" i="1"/>
  <c r="L51" i="1"/>
  <c r="K51" i="1"/>
  <c r="J51" i="1"/>
  <c r="I51" i="1"/>
  <c r="H51" i="1"/>
  <c r="G51" i="1"/>
  <c r="E51" i="1"/>
  <c r="D51" i="1"/>
  <c r="C51" i="1"/>
  <c r="B51" i="1"/>
  <c r="V51" i="1"/>
  <c r="T63" i="1" l="1"/>
  <c r="T64" i="1" s="1"/>
</calcChain>
</file>

<file path=xl/sharedStrings.xml><?xml version="1.0" encoding="utf-8"?>
<sst xmlns="http://schemas.openxmlformats.org/spreadsheetml/2006/main" count="1512" uniqueCount="862">
  <si>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</si>
  <si>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</si>
  <si>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</si>
  <si>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</si>
  <si>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</si>
  <si>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</si>
  <si>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</si>
  <si>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</si>
  <si>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</si>
  <si>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</si>
  <si>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</si>
  <si>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</si>
  <si>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</si>
  <si>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</si>
  <si>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</si>
  <si>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</si>
  <si>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</si>
  <si>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</si>
  <si>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</si>
  <si>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</si>
  <si>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</si>
  <si>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</si>
  <si>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</si>
  <si>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</si>
  <si>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</si>
  <si>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</si>
  <si>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</si>
  <si>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</si>
  <si>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</si>
  <si>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</si>
  <si>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</si>
  <si>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</si>
  <si>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</si>
  <si>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</si>
  <si>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</si>
  <si>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</si>
  <si>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</si>
  <si>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</si>
  <si>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</si>
  <si>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</si>
  <si>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</si>
  <si>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</si>
  <si>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</si>
  <si>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</si>
  <si>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</si>
  <si>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</si>
  <si>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</si>
  <si>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</si>
  <si>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</si>
  <si>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</si>
  <si>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</si>
  <si>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</si>
  <si>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</si>
  <si>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</si>
  <si>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</si>
  <si>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</si>
  <si>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</si>
  <si>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</si>
  <si>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</si>
  <si>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</si>
  <si>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</si>
  <si>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</si>
  <si>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</si>
  <si>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</si>
  <si>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</si>
  <si>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</si>
  <si>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</si>
  <si>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</si>
  <si>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</si>
  <si>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</si>
  <si>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</si>
  <si>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</si>
  <si>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</si>
  <si>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</si>
  <si>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</si>
  <si>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</si>
  <si>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</si>
  <si>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</si>
  <si>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</si>
  <si>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</si>
  <si>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</si>
  <si>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</si>
  <si>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</si>
  <si>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</si>
  <si>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</si>
  <si>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</si>
  <si>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</si>
  <si>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</si>
  <si>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</si>
  <si>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</si>
  <si>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</si>
  <si>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</si>
  <si>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</si>
  <si>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</si>
  <si>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</si>
  <si>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</si>
  <si>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</si>
  <si>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</si>
  <si>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</si>
  <si>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</si>
  <si>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</si>
  <si>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</si>
  <si>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</si>
  <si>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</si>
  <si>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</si>
  <si>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</si>
  <si>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</si>
  <si>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</si>
  <si>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</si>
  <si>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</si>
  <si>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</si>
  <si>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</si>
  <si>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</si>
  <si>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</si>
  <si>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</si>
  <si>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</si>
  <si>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</si>
  <si>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</si>
  <si>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</si>
  <si>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</si>
  <si>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</si>
  <si>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</si>
  <si>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</si>
  <si>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</si>
  <si>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</si>
  <si>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</si>
  <si>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</si>
  <si>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</si>
  <si>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</si>
  <si>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</si>
  <si>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</si>
  <si>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</si>
  <si>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</si>
  <si>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</si>
  <si>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</si>
  <si>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</si>
  <si>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</si>
  <si>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</si>
  <si>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</si>
  <si>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</si>
  <si>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</si>
  <si>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</si>
  <si>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</si>
  <si>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</si>
  <si>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</si>
  <si>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</si>
  <si>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</si>
  <si>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</si>
  <si>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</si>
  <si>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</si>
  <si>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</si>
  <si>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</si>
  <si>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</si>
  <si>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</si>
  <si>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</si>
  <si>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</si>
  <si>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</si>
  <si>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</si>
  <si>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</si>
  <si>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</si>
  <si>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</si>
  <si>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</si>
  <si>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</si>
  <si>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</si>
  <si>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</si>
  <si>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</si>
  <si>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</si>
  <si>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</si>
  <si>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</si>
  <si>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</si>
  <si>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</si>
  <si>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</si>
  <si>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</si>
  <si>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</si>
  <si>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</si>
  <si>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</si>
  <si>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</si>
  <si>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</si>
  <si>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</si>
  <si>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</si>
  <si>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</si>
  <si>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</si>
  <si>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</si>
  <si>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</si>
  <si>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</si>
  <si>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</si>
  <si>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</si>
  <si>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</si>
  <si>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</si>
  <si>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</si>
  <si>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</si>
  <si>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</si>
  <si>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</si>
  <si>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</si>
  <si>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</si>
  <si>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</si>
  <si>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</si>
  <si>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</si>
  <si>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</si>
  <si>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</si>
  <si>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</si>
  <si>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</si>
  <si>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</si>
  <si>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</si>
  <si>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</si>
  <si>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</si>
  <si>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</si>
  <si>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</si>
  <si>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</si>
  <si>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</si>
  <si>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</si>
  <si>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</si>
  <si>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</si>
  <si>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</si>
  <si>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</si>
  <si>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</si>
  <si>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</si>
  <si>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</si>
  <si>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</si>
  <si>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</si>
  <si>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</si>
  <si>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</si>
  <si>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</si>
  <si>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</si>
  <si>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</si>
  <si>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</si>
  <si>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</si>
  <si>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</si>
  <si>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</si>
  <si>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</si>
  <si>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</si>
  <si>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</si>
  <si>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</si>
  <si>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</si>
  <si>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</si>
  <si>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</si>
  <si>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</si>
  <si>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</si>
  <si>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</si>
  <si>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</si>
  <si>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</si>
  <si>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</si>
  <si>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</si>
  <si>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</si>
  <si>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</si>
  <si>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</si>
  <si>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</si>
  <si>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</si>
  <si>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</si>
  <si>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</si>
  <si>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</si>
  <si>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</si>
  <si>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</si>
  <si>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</si>
  <si>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</si>
  <si>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</si>
  <si>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</si>
  <si>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</si>
  <si>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</si>
  <si>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</si>
  <si>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</si>
  <si>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</si>
  <si>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</si>
  <si>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</si>
  <si>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</si>
  <si>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</si>
  <si>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</si>
  <si>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</si>
  <si>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</si>
  <si>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</si>
  <si>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</si>
  <si>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</si>
  <si>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</si>
  <si>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</si>
  <si>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</si>
  <si>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</si>
  <si>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</si>
  <si>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</si>
  <si>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</si>
  <si>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</si>
  <si>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</si>
  <si>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</si>
  <si>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</si>
  <si>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</si>
  <si>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</si>
  <si>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</si>
  <si>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</si>
  <si>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</si>
  <si>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</si>
  <si>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</si>
  <si>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</si>
  <si>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</si>
  <si>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</si>
  <si>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</si>
  <si>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</si>
  <si>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</si>
  <si>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</si>
  <si>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</si>
  <si>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</si>
  <si>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</si>
  <si>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</si>
  <si>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</si>
  <si>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</si>
  <si>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</si>
  <si>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</si>
  <si>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</si>
  <si>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</si>
  <si>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</si>
  <si>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</si>
  <si>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</si>
  <si>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</si>
  <si>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</si>
  <si>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</si>
  <si>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</si>
  <si>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</si>
  <si>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</si>
  <si>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</si>
  <si>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</si>
  <si>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</si>
  <si>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</si>
  <si>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</si>
  <si>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</si>
  <si>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</si>
  <si>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</si>
  <si>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</si>
  <si>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</si>
  <si>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</si>
  <si>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</si>
  <si>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</si>
  <si>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</si>
  <si>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</si>
  <si>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</si>
  <si>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</si>
  <si>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</si>
  <si>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</si>
  <si>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</si>
  <si>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</si>
  <si>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</si>
  <si>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</si>
  <si>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</si>
  <si>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</si>
  <si>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</si>
  <si>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</si>
  <si>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</si>
  <si>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</si>
  <si>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</si>
  <si>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</si>
  <si>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</si>
  <si>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</si>
  <si>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</si>
  <si>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</si>
  <si>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</si>
  <si>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</si>
  <si>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</si>
  <si>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</si>
  <si>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</si>
  <si>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</si>
  <si>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</si>
  <si>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</si>
  <si>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</si>
  <si>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</si>
  <si>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</si>
  <si>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</si>
  <si>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</si>
  <si>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</si>
  <si>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</si>
  <si>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</si>
  <si>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</si>
  <si>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</si>
  <si>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</si>
  <si>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</si>
  <si>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</si>
  <si>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</si>
  <si>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</si>
  <si>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</si>
  <si>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</si>
  <si>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</si>
  <si>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</si>
  <si>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</si>
  <si>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</si>
  <si>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</si>
  <si>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</si>
  <si>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</si>
  <si>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</si>
  <si>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</si>
  <si>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</si>
  <si>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</si>
  <si>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</si>
  <si>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</si>
  <si>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</si>
  <si>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</si>
  <si>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</si>
  <si>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</si>
  <si>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</si>
  <si>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</si>
  <si>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</si>
  <si>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</si>
  <si>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</si>
  <si>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</si>
  <si>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</si>
  <si>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</si>
  <si>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</si>
  <si>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</si>
  <si>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</si>
  <si>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</si>
  <si>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</si>
  <si>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</si>
  <si>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</si>
  <si>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</si>
  <si>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</si>
  <si>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</si>
  <si>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</si>
  <si>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</si>
  <si>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</si>
  <si>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</si>
  <si>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</si>
  <si>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</si>
  <si>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</si>
  <si>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?Q_Language=UK</t>
  </si>
  <si>
    <t>?Q_Language=KO</t>
  </si>
  <si>
    <t>?Q_Language=TR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</si>
  <si>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</si>
  <si>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</si>
  <si>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</si>
  <si>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</si>
  <si>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</si>
  <si>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</si>
  <si>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</si>
  <si>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</si>
  <si>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</si>
  <si>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</si>
  <si>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</si>
  <si>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</si>
  <si>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</si>
  <si>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</si>
  <si>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</si>
  <si>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</si>
  <si>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</si>
  <si>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</si>
  <si>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</si>
  <si>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</si>
  <si>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</si>
  <si>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</si>
  <si>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</si>
  <si>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</si>
  <si>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</si>
  <si>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</si>
  <si>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</si>
  <si>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</si>
  <si>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</si>
  <si>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</si>
  <si>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</si>
  <si>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</si>
  <si>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</si>
  <si>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</si>
  <si>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</si>
  <si>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</si>
  <si>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</si>
  <si>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</si>
  <si>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</si>
  <si>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</si>
  <si>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</si>
  <si>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</si>
  <si>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</si>
  <si>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</si>
  <si>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</si>
  <si>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</si>
  <si>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</si>
  <si>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</si>
  <si>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</si>
  <si>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</si>
  <si>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</si>
  <si>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</si>
  <si>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</si>
  <si>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</si>
  <si>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</si>
  <si>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</si>
  <si>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</si>
  <si>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</si>
  <si>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</si>
  <si>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</si>
  <si>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</si>
  <si>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</si>
  <si>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</si>
  <si>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</si>
  <si>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</si>
  <si>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</si>
  <si>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</si>
  <si>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</si>
  <si>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</si>
  <si>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</si>
  <si>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</si>
  <si>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</si>
  <si>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</si>
  <si>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</si>
  <si>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</si>
  <si>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</si>
  <si>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</si>
  <si>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</si>
  <si>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</si>
  <si>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</si>
  <si>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</si>
  <si>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</si>
  <si>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</si>
  <si>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</si>
  <si>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</si>
  <si>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</si>
  <si>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</si>
  <si>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</si>
  <si>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</si>
  <si>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</si>
  <si>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</si>
  <si>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</si>
  <si>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</si>
  <si>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</si>
  <si>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</si>
  <si>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</si>
  <si>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</si>
  <si>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</si>
  <si>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</si>
  <si>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</si>
  <si>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</si>
  <si>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</si>
  <si>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</si>
  <si>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</si>
  <si>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</si>
  <si>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</si>
  <si>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</si>
  <si>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</si>
  <si>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</si>
  <si>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</si>
  <si>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</si>
  <si>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</si>
  <si>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</si>
  <si>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</si>
  <si>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</si>
  <si>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</si>
  <si>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</si>
  <si>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</si>
  <si>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</si>
  <si>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</si>
  <si>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</si>
  <si>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</si>
  <si>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</si>
  <si>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</si>
  <si>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</si>
  <si>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</si>
  <si>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</si>
  <si>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</si>
  <si>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</si>
  <si>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</si>
  <si>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</si>
  <si>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</si>
  <si>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</si>
  <si>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</si>
  <si>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</si>
  <si>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</si>
  <si>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</si>
  <si>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</si>
  <si>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</si>
  <si>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</si>
  <si>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</si>
  <si>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</si>
  <si>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</si>
  <si>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</si>
  <si>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</si>
  <si>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</si>
  <si>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</si>
  <si>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</si>
  <si>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</si>
  <si>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</si>
  <si>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</si>
  <si>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</si>
  <si>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</si>
  <si>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</si>
  <si>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</si>
  <si>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</si>
  <si>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</si>
  <si>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</si>
  <si>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</si>
  <si>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</si>
  <si>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</si>
  <si>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</si>
  <si>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</si>
  <si>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</si>
  <si>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</si>
  <si>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</si>
  <si>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</si>
  <si>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</si>
  <si>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</si>
  <si>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</si>
  <si>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</si>
  <si>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</si>
  <si>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</si>
  <si>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</si>
  <si>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</si>
  <si>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</si>
  <si>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</si>
  <si>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</si>
  <si>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</si>
  <si>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</si>
  <si>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</si>
  <si>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</si>
  <si>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</si>
  <si>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</si>
  <si>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</si>
  <si>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</si>
  <si>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</si>
  <si>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</si>
  <si>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</si>
  <si>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</si>
  <si>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</si>
  <si>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</si>
  <si>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</si>
  <si>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</si>
  <si>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</si>
  <si>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</si>
  <si>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</si>
  <si>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</si>
  <si>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</si>
  <si>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</si>
  <si>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</si>
  <si>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</si>
  <si>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</si>
  <si>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</si>
  <si>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</si>
  <si>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</si>
  <si>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</si>
  <si>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</si>
  <si>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</si>
  <si>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</si>
  <si>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</si>
  <si>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</si>
  <si>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</si>
  <si>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</si>
  <si>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</si>
  <si>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</si>
  <si>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</si>
  <si>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</si>
  <si>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</si>
  <si>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</si>
  <si>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</si>
  <si>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</si>
  <si>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</si>
  <si>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</si>
  <si>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</si>
  <si>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</si>
  <si>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</si>
  <si>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</si>
  <si>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</si>
  <si>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</si>
  <si>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</si>
  <si>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</si>
  <si>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</si>
  <si>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</si>
  <si>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</si>
  <si>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</si>
  <si>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</si>
  <si>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</si>
  <si>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</si>
  <si>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</si>
  <si>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</si>
  <si>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</si>
  <si>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</si>
  <si>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</si>
  <si>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</si>
  <si>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</si>
  <si>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</si>
  <si>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</si>
  <si>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</si>
  <si>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</si>
  <si>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</si>
  <si>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</si>
  <si>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</si>
  <si>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</si>
  <si>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</si>
  <si>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</si>
  <si>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</si>
  <si>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</si>
  <si>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</si>
  <si>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</si>
  <si>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</si>
  <si>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</si>
  <si>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</si>
  <si>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</si>
  <si>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</si>
  <si>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</si>
  <si>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</si>
  <si>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</si>
  <si>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</si>
  <si>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</si>
  <si>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</si>
  <si>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</si>
  <si>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</si>
  <si>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</si>
  <si>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</si>
  <si>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</si>
  <si>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</si>
  <si>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</si>
  <si>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</si>
  <si>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</si>
  <si>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</si>
  <si>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</si>
  <si>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</si>
  <si>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</si>
  <si>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</si>
  <si>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</si>
  <si>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</si>
  <si>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</si>
  <si>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</si>
  <si>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</si>
  <si>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</si>
  <si>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</si>
  <si>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</si>
  <si>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</si>
  <si>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</si>
  <si>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</si>
  <si>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</si>
  <si>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</si>
  <si>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</si>
  <si>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</si>
  <si>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</si>
  <si>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</si>
  <si>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</si>
  <si>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</si>
  <si>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</si>
  <si>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</si>
  <si>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</si>
  <si>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</si>
  <si>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</si>
  <si>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</si>
  <si>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</si>
  <si>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</si>
  <si>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</si>
  <si>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</si>
  <si>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</si>
  <si>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</si>
  <si>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</si>
  <si>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</si>
  <si>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</si>
  <si>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</si>
  <si>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</si>
  <si>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</si>
  <si>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</si>
  <si>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</si>
  <si>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</si>
  <si>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</si>
  <si>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</si>
  <si>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</si>
  <si>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</si>
  <si>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</si>
  <si>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</si>
  <si>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</si>
  <si>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</si>
  <si>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</si>
  <si>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</si>
  <si>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</si>
  <si>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</si>
  <si>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</si>
  <si>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</si>
  <si>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</si>
  <si>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</si>
  <si>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</si>
  <si>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</si>
  <si>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</si>
  <si>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</si>
  <si>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</si>
  <si>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</si>
  <si>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</si>
  <si>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</si>
  <si>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</si>
  <si>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</si>
  <si>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</si>
  <si>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</si>
  <si>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</si>
  <si>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</si>
  <si>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</si>
  <si>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</si>
  <si>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</si>
  <si>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</si>
  <si>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</si>
  <si>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</si>
  <si>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</si>
  <si>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</si>
  <si>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</si>
  <si>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</si>
  <si>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</si>
  <si>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</si>
  <si>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</si>
  <si>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</si>
  <si>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</si>
  <si>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</si>
  <si>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</si>
  <si>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</si>
  <si>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</si>
  <si>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</si>
  <si>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</si>
  <si>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</si>
  <si>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</si>
  <si>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</si>
  <si>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</si>
  <si>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</si>
  <si>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</si>
  <si>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</si>
  <si>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</si>
  <si>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</si>
  <si>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</si>
  <si>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</si>
  <si>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</si>
  <si>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</si>
  <si>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</si>
  <si>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</si>
  <si>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</si>
  <si>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</si>
  <si>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</si>
  <si>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</si>
  <si>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</si>
  <si>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</si>
  <si>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</si>
  <si>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</si>
  <si>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</si>
  <si>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</si>
  <si>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</si>
  <si>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</si>
  <si>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</si>
  <si>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</si>
  <si>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</si>
  <si>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</si>
  <si>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</si>
  <si>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~ OECD (Tobias, expected 18/09)</t>
  </si>
  <si>
    <t>~ OECD? (Tobias, no answer)</t>
  </si>
  <si>
    <t>~ OECD (Tobias, expected 30/09)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</si>
  <si>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</si>
  <si>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</si>
  <si>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</si>
  <si>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</si>
  <si>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</si>
  <si>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</si>
  <si>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</si>
  <si>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</si>
  <si>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</si>
  <si>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</si>
  <si>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</si>
  <si>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</si>
  <si>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</si>
  <si>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</si>
  <si>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</si>
  <si>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</si>
  <si>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</si>
  <si>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</si>
  <si>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</si>
  <si>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</si>
  <si>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</si>
  <si>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</si>
  <si>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</si>
  <si>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</si>
  <si>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</si>
  <si>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</si>
  <si>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~ test (quotas good)</t>
  </si>
  <si>
    <t>launched</t>
  </si>
  <si>
    <t>~ vote tr</t>
  </si>
  <si>
    <t>x exclude if region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</si>
</sst>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2" activePane="bottomLeft" state="frozen"/>
      <selection pane="bottomLeft" activeCell="K8" sqref="K8"/>
    </sheetView>
  </sheetViews>
  <sheetFormatPr defaultColWidth="9.140625" defaultRowHeight="15" x14ac:dyDescent="0.25"/>
  <cols>
    <col min="1" max="1" width="19.42578125" customWidth="1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16</v>
      </c>
      <c r="R1" s="1" t="s">
        <v>825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25">
      <c r="A3" s="1" t="s">
        <v>29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860</v>
      </c>
      <c r="I3" s="1" t="s">
        <v>28</v>
      </c>
      <c r="J3" s="1" t="s">
        <v>28</v>
      </c>
      <c r="K3" s="1" t="s">
        <v>28</v>
      </c>
      <c r="L3" s="3" t="s">
        <v>28</v>
      </c>
      <c r="M3" s="3" t="s">
        <v>829</v>
      </c>
      <c r="N3" s="3" t="s">
        <v>830</v>
      </c>
      <c r="O3" s="3" t="s">
        <v>831</v>
      </c>
      <c r="P3" s="3" t="s">
        <v>28</v>
      </c>
      <c r="Q3" s="3" t="s">
        <v>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25">
      <c r="A4" s="1" t="s">
        <v>30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25">
      <c r="A5" s="1" t="s">
        <v>31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25">
      <c r="A6" s="1" t="s">
        <v>32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3" t="s">
        <v>28</v>
      </c>
      <c r="M6" s="3" t="s">
        <v>861</v>
      </c>
      <c r="N6" s="3" t="s">
        <v>861</v>
      </c>
      <c r="O6" s="3" t="s">
        <v>861</v>
      </c>
      <c r="P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25">
      <c r="A7" s="1" t="s">
        <v>33</v>
      </c>
      <c r="B7" s="1" t="s">
        <v>859</v>
      </c>
      <c r="C7" s="1" t="s">
        <v>859</v>
      </c>
      <c r="D7" s="1" t="s">
        <v>859</v>
      </c>
      <c r="E7" s="1" t="s">
        <v>859</v>
      </c>
      <c r="F7" s="1" t="s">
        <v>859</v>
      </c>
      <c r="G7" s="1" t="s">
        <v>805</v>
      </c>
      <c r="H7" s="1" t="s">
        <v>819</v>
      </c>
      <c r="I7" s="1" t="s">
        <v>859</v>
      </c>
      <c r="J7" s="1" t="s">
        <v>859</v>
      </c>
      <c r="K7" s="1" t="s">
        <v>859</v>
      </c>
      <c r="L7" s="1" t="s">
        <v>859</v>
      </c>
      <c r="P7" s="1" t="s">
        <v>859</v>
      </c>
      <c r="Q7" s="3" t="s">
        <v>858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25">
      <c r="A8" s="1" t="s">
        <v>34</v>
      </c>
      <c r="B8" t="s">
        <v>35</v>
      </c>
      <c r="C8" t="s">
        <v>36</v>
      </c>
      <c r="D8" t="s">
        <v>35</v>
      </c>
      <c r="E8" t="s">
        <v>37</v>
      </c>
      <c r="F8" t="s">
        <v>38</v>
      </c>
      <c r="G8" t="s">
        <v>38</v>
      </c>
      <c r="H8" s="1" t="s">
        <v>39</v>
      </c>
      <c r="I8" t="s">
        <v>40</v>
      </c>
      <c r="J8" t="s">
        <v>41</v>
      </c>
      <c r="K8" t="s">
        <v>42</v>
      </c>
      <c r="L8" t="s">
        <v>42</v>
      </c>
      <c r="M8" t="s">
        <v>43</v>
      </c>
      <c r="N8" t="s">
        <v>44</v>
      </c>
      <c r="O8" t="s">
        <v>45</v>
      </c>
      <c r="P8" t="s">
        <v>42</v>
      </c>
      <c r="Q8" t="s">
        <v>46</v>
      </c>
      <c r="S8" t="s">
        <v>42</v>
      </c>
      <c r="T8" t="s">
        <v>47</v>
      </c>
      <c r="U8" t="s">
        <v>35</v>
      </c>
      <c r="V8" t="s">
        <v>35</v>
      </c>
    </row>
    <row r="9" spans="1:28" x14ac:dyDescent="0.25">
      <c r="A9" s="1" t="s">
        <v>48</v>
      </c>
      <c r="B9">
        <v>0.85</v>
      </c>
      <c r="C9">
        <v>3.89</v>
      </c>
      <c r="D9">
        <v>0.85</v>
      </c>
      <c r="E9">
        <v>0.73</v>
      </c>
      <c r="F9">
        <v>109</v>
      </c>
      <c r="G9">
        <v>6.49</v>
      </c>
      <c r="H9">
        <v>75</v>
      </c>
      <c r="I9">
        <v>14544</v>
      </c>
      <c r="J9">
        <v>14.5</v>
      </c>
      <c r="K9">
        <v>20</v>
      </c>
      <c r="L9">
        <v>1.27</v>
      </c>
      <c r="M9">
        <v>27.3</v>
      </c>
      <c r="N9">
        <v>1152</v>
      </c>
      <c r="O9">
        <v>8.58</v>
      </c>
      <c r="P9">
        <v>1.36</v>
      </c>
      <c r="Q9">
        <v>5.18</v>
      </c>
      <c r="S9">
        <v>1</v>
      </c>
      <c r="T9">
        <v>6.31</v>
      </c>
      <c r="U9">
        <v>0.85</v>
      </c>
      <c r="V9">
        <v>0.85</v>
      </c>
      <c r="W9">
        <v>411</v>
      </c>
      <c r="X9">
        <v>15.67</v>
      </c>
      <c r="Y9">
        <v>42025</v>
      </c>
      <c r="Z9">
        <v>74.64</v>
      </c>
      <c r="AA9">
        <v>3.75</v>
      </c>
      <c r="AB9">
        <v>0.92</v>
      </c>
    </row>
    <row r="10" spans="1:28" x14ac:dyDescent="0.25">
      <c r="A10" s="1" t="s">
        <v>49</v>
      </c>
      <c r="B10" s="2" t="s">
        <v>51</v>
      </c>
      <c r="C10" s="2" t="s">
        <v>52</v>
      </c>
      <c r="D10" s="2" t="s">
        <v>53</v>
      </c>
      <c r="E10" s="2" t="s">
        <v>5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60</v>
      </c>
      <c r="M10" s="2" t="s">
        <v>61</v>
      </c>
      <c r="N10" s="2" t="s">
        <v>62</v>
      </c>
      <c r="O10" s="2" t="s">
        <v>63</v>
      </c>
      <c r="P10" s="2" t="s">
        <v>65</v>
      </c>
      <c r="Q10" s="2" t="s">
        <v>64</v>
      </c>
      <c r="R10" s="2"/>
      <c r="S10" s="2" t="s">
        <v>18</v>
      </c>
      <c r="T10" s="2" t="s">
        <v>66</v>
      </c>
      <c r="U10" s="2" t="s">
        <v>67</v>
      </c>
      <c r="V10" s="2" t="s">
        <v>50</v>
      </c>
      <c r="W10" s="2" t="s">
        <v>68</v>
      </c>
      <c r="X10" s="2" t="s">
        <v>69</v>
      </c>
      <c r="Y10" s="2" t="s">
        <v>70</v>
      </c>
      <c r="Z10" s="2" t="s">
        <v>71</v>
      </c>
      <c r="AA10" s="2" t="s">
        <v>72</v>
      </c>
      <c r="AB10" s="2" t="s">
        <v>73</v>
      </c>
    </row>
    <row r="11" spans="1:28" x14ac:dyDescent="0.25">
      <c r="A11" s="2" t="s">
        <v>74</v>
      </c>
      <c r="B11" t="s">
        <v>76</v>
      </c>
      <c r="C11" t="s">
        <v>77</v>
      </c>
      <c r="D11" t="s">
        <v>78</v>
      </c>
      <c r="E11" t="s">
        <v>76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90</v>
      </c>
      <c r="Q11" t="s">
        <v>89</v>
      </c>
      <c r="S11" t="s">
        <v>91</v>
      </c>
      <c r="T11" t="s">
        <v>92</v>
      </c>
      <c r="U11" t="s">
        <v>93</v>
      </c>
      <c r="V11" t="s">
        <v>75</v>
      </c>
      <c r="W11" t="s">
        <v>94</v>
      </c>
      <c r="X11" t="s">
        <v>95</v>
      </c>
      <c r="Y11" t="s">
        <v>96</v>
      </c>
      <c r="Z11" t="s">
        <v>97</v>
      </c>
      <c r="AA11" t="s">
        <v>98</v>
      </c>
      <c r="AB11" t="s">
        <v>99</v>
      </c>
    </row>
    <row r="12" spans="1:28" x14ac:dyDescent="0.25">
      <c r="A12" s="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113</v>
      </c>
      <c r="O12" t="s">
        <v>102</v>
      </c>
      <c r="P12" t="s">
        <v>115</v>
      </c>
      <c r="Q12" t="s">
        <v>114</v>
      </c>
      <c r="S12" t="s">
        <v>116</v>
      </c>
      <c r="T12" t="s">
        <v>117</v>
      </c>
      <c r="U12" t="s">
        <v>113</v>
      </c>
      <c r="V12" t="s">
        <v>77</v>
      </c>
      <c r="W12" t="s">
        <v>118</v>
      </c>
      <c r="X12" t="s">
        <v>78</v>
      </c>
      <c r="Y12" t="s">
        <v>119</v>
      </c>
      <c r="Z12" t="s">
        <v>120</v>
      </c>
      <c r="AA12" t="s">
        <v>121</v>
      </c>
      <c r="AB12" t="s">
        <v>122</v>
      </c>
    </row>
    <row r="13" spans="1:28" x14ac:dyDescent="0.25">
      <c r="A13" s="1" t="s">
        <v>123</v>
      </c>
      <c r="B13" t="s">
        <v>76</v>
      </c>
      <c r="C13" t="s">
        <v>125</v>
      </c>
      <c r="D13" t="s">
        <v>126</v>
      </c>
      <c r="E13" t="s">
        <v>76</v>
      </c>
      <c r="F13" t="s">
        <v>127</v>
      </c>
      <c r="G13" t="s">
        <v>128</v>
      </c>
      <c r="H13" t="s">
        <v>129</v>
      </c>
      <c r="I13" t="s">
        <v>130</v>
      </c>
      <c r="J13" t="s">
        <v>83</v>
      </c>
      <c r="K13" t="s">
        <v>119</v>
      </c>
      <c r="L13" t="s">
        <v>131</v>
      </c>
      <c r="M13" t="s">
        <v>126</v>
      </c>
      <c r="N13" t="s">
        <v>124</v>
      </c>
      <c r="O13" t="s">
        <v>132</v>
      </c>
      <c r="P13" t="s">
        <v>133</v>
      </c>
      <c r="Q13" t="s">
        <v>127</v>
      </c>
      <c r="S13" t="s">
        <v>134</v>
      </c>
      <c r="T13" t="s">
        <v>92</v>
      </c>
      <c r="U13" t="s">
        <v>133</v>
      </c>
      <c r="V13" t="s">
        <v>124</v>
      </c>
      <c r="W13" t="s">
        <v>130</v>
      </c>
      <c r="X13" t="s">
        <v>133</v>
      </c>
      <c r="Y13" t="s">
        <v>124</v>
      </c>
      <c r="Z13" t="s">
        <v>135</v>
      </c>
      <c r="AA13" t="s">
        <v>83</v>
      </c>
      <c r="AB13" t="s">
        <v>102</v>
      </c>
    </row>
    <row r="14" spans="1:28" x14ac:dyDescent="0.25">
      <c r="A14" s="1" t="s">
        <v>136</v>
      </c>
      <c r="B14" t="s">
        <v>137</v>
      </c>
      <c r="C14" t="s">
        <v>102</v>
      </c>
      <c r="D14" t="s">
        <v>137</v>
      </c>
      <c r="E14" t="s">
        <v>104</v>
      </c>
      <c r="F14" t="s">
        <v>104</v>
      </c>
      <c r="G14" t="s">
        <v>138</v>
      </c>
      <c r="H14" t="s">
        <v>139</v>
      </c>
      <c r="I14" t="s">
        <v>140</v>
      </c>
      <c r="J14" t="s">
        <v>125</v>
      </c>
      <c r="K14" t="s">
        <v>110</v>
      </c>
      <c r="L14" t="s">
        <v>83</v>
      </c>
      <c r="M14" t="s">
        <v>137</v>
      </c>
      <c r="N14" t="s">
        <v>141</v>
      </c>
      <c r="O14" t="s">
        <v>102</v>
      </c>
      <c r="P14" t="s">
        <v>125</v>
      </c>
      <c r="Q14" t="s">
        <v>119</v>
      </c>
      <c r="S14" t="s">
        <v>142</v>
      </c>
      <c r="T14" t="s">
        <v>117</v>
      </c>
      <c r="U14" t="s">
        <v>141</v>
      </c>
      <c r="V14" t="s">
        <v>125</v>
      </c>
      <c r="W14" t="s">
        <v>130</v>
      </c>
      <c r="X14" t="s">
        <v>126</v>
      </c>
      <c r="Y14" t="s">
        <v>119</v>
      </c>
      <c r="Z14" t="s">
        <v>143</v>
      </c>
      <c r="AA14" t="s">
        <v>124</v>
      </c>
      <c r="AB14" t="s">
        <v>122</v>
      </c>
    </row>
    <row r="15" spans="1:28" x14ac:dyDescent="0.25">
      <c r="A15" s="1" t="s">
        <v>144</v>
      </c>
      <c r="B15">
        <v>11457</v>
      </c>
      <c r="C15">
        <v>21850</v>
      </c>
      <c r="D15">
        <v>9831</v>
      </c>
      <c r="E15">
        <v>13363</v>
      </c>
      <c r="F15">
        <v>2874373</v>
      </c>
      <c r="G15">
        <v>32790</v>
      </c>
      <c r="H15">
        <v>51737</v>
      </c>
      <c r="I15" s="4">
        <v>24931044</v>
      </c>
      <c r="J15">
        <v>19653</v>
      </c>
      <c r="K15">
        <v>52515</v>
      </c>
      <c r="L15">
        <v>22250</v>
      </c>
      <c r="M15">
        <v>22335</v>
      </c>
      <c r="N15">
        <v>22080000</v>
      </c>
      <c r="O15" s="5">
        <v>10998</v>
      </c>
      <c r="P15">
        <v>50960</v>
      </c>
      <c r="Q15">
        <v>12628</v>
      </c>
      <c r="S15" t="s">
        <v>145</v>
      </c>
      <c r="T15" s="2" t="s">
        <v>146</v>
      </c>
      <c r="U15">
        <v>16754</v>
      </c>
      <c r="V15">
        <v>16942</v>
      </c>
    </row>
    <row r="16" spans="1:28" x14ac:dyDescent="0.25">
      <c r="A16" s="1" t="s">
        <v>147</v>
      </c>
      <c r="B16">
        <v>17165</v>
      </c>
      <c r="C16">
        <v>30360</v>
      </c>
      <c r="D16">
        <v>15015</v>
      </c>
      <c r="E16">
        <v>19625</v>
      </c>
      <c r="F16">
        <v>4250597</v>
      </c>
      <c r="G16">
        <v>58360</v>
      </c>
      <c r="H16">
        <v>94829</v>
      </c>
      <c r="I16" s="4">
        <v>44519620</v>
      </c>
      <c r="J16">
        <v>46042</v>
      </c>
      <c r="K16">
        <v>87678</v>
      </c>
      <c r="L16" s="6">
        <v>38804</v>
      </c>
      <c r="M16">
        <v>34151</v>
      </c>
      <c r="N16">
        <v>33742765</v>
      </c>
      <c r="O16" s="5">
        <v>17246</v>
      </c>
      <c r="P16">
        <v>78679</v>
      </c>
      <c r="Q16">
        <v>24084</v>
      </c>
      <c r="S16" t="s">
        <v>148</v>
      </c>
      <c r="T16" s="2" t="s">
        <v>149</v>
      </c>
      <c r="U16">
        <v>22562</v>
      </c>
      <c r="V16">
        <v>23515</v>
      </c>
    </row>
    <row r="17" spans="1:22" x14ac:dyDescent="0.25">
      <c r="A17" s="1" t="s">
        <v>150</v>
      </c>
      <c r="B17">
        <v>24482</v>
      </c>
      <c r="C17">
        <v>41566</v>
      </c>
      <c r="D17">
        <v>22231</v>
      </c>
      <c r="E17">
        <v>28783</v>
      </c>
      <c r="F17">
        <v>6238189</v>
      </c>
      <c r="G17">
        <v>97818</v>
      </c>
      <c r="H17">
        <v>183065</v>
      </c>
      <c r="I17" s="4">
        <v>77223472</v>
      </c>
      <c r="J17">
        <v>113696</v>
      </c>
      <c r="K17">
        <v>148696</v>
      </c>
      <c r="L17">
        <v>74000</v>
      </c>
      <c r="M17">
        <v>52924</v>
      </c>
      <c r="N17">
        <v>50303410</v>
      </c>
      <c r="O17" s="5">
        <v>27386</v>
      </c>
      <c r="P17">
        <v>122146</v>
      </c>
      <c r="Q17">
        <v>42755</v>
      </c>
      <c r="S17" t="s">
        <v>151</v>
      </c>
      <c r="T17" s="2" t="s">
        <v>152</v>
      </c>
      <c r="U17">
        <v>29932</v>
      </c>
      <c r="V17">
        <v>31800</v>
      </c>
    </row>
    <row r="18" spans="1:22" x14ac:dyDescent="0.25">
      <c r="A18" s="2" t="s">
        <v>153</v>
      </c>
      <c r="B18" s="1" t="s">
        <v>155</v>
      </c>
      <c r="C18" s="1" t="s">
        <v>156</v>
      </c>
      <c r="D18" s="1" t="s">
        <v>157</v>
      </c>
      <c r="E18" s="1" t="s">
        <v>155</v>
      </c>
      <c r="F18" s="1" t="s">
        <v>158</v>
      </c>
      <c r="G18" s="1" t="s">
        <v>159</v>
      </c>
      <c r="H18" s="1" t="s">
        <v>160</v>
      </c>
      <c r="I18" s="1" t="s">
        <v>161</v>
      </c>
      <c r="J18" s="1" t="s">
        <v>162</v>
      </c>
      <c r="K18" s="1"/>
      <c r="M18" s="1" t="s">
        <v>773</v>
      </c>
      <c r="N18" s="1" t="s">
        <v>772</v>
      </c>
      <c r="O18" s="1"/>
      <c r="Q18" s="1" t="s">
        <v>855</v>
      </c>
      <c r="S18" t="s">
        <v>163</v>
      </c>
      <c r="T18" s="2" t="s">
        <v>164</v>
      </c>
      <c r="U18" t="s">
        <v>165</v>
      </c>
      <c r="V18" s="1" t="s">
        <v>154</v>
      </c>
    </row>
    <row r="19" spans="1:22" x14ac:dyDescent="0.25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170</v>
      </c>
      <c r="F19" s="1" t="s">
        <v>171</v>
      </c>
      <c r="G19" s="7">
        <v>2700</v>
      </c>
      <c r="H19" s="1" t="s">
        <v>172</v>
      </c>
      <c r="I19" s="8" t="s">
        <v>173</v>
      </c>
      <c r="J19" s="1" t="s">
        <v>174</v>
      </c>
      <c r="K19" s="2" t="s">
        <v>175</v>
      </c>
      <c r="L19" t="s">
        <v>168</v>
      </c>
      <c r="M19" t="s">
        <v>168</v>
      </c>
      <c r="N19" t="s">
        <v>176</v>
      </c>
      <c r="O19" t="s">
        <v>177</v>
      </c>
      <c r="P19" t="s">
        <v>179</v>
      </c>
      <c r="Q19" t="s">
        <v>178</v>
      </c>
      <c r="S19" s="1" t="s">
        <v>145</v>
      </c>
      <c r="T19" s="1" t="s">
        <v>146</v>
      </c>
      <c r="U19" s="1">
        <v>1400</v>
      </c>
      <c r="V19" s="1" t="s">
        <v>146</v>
      </c>
    </row>
    <row r="20" spans="1:22" x14ac:dyDescent="0.25">
      <c r="A20" s="1" t="s">
        <v>180</v>
      </c>
      <c r="B20" s="1" t="s">
        <v>146</v>
      </c>
      <c r="C20" s="1" t="s">
        <v>122</v>
      </c>
      <c r="D20" s="1" t="s">
        <v>182</v>
      </c>
      <c r="E20" s="1" t="s">
        <v>174</v>
      </c>
      <c r="F20" s="1" t="s">
        <v>183</v>
      </c>
      <c r="G20" s="7">
        <v>4900</v>
      </c>
      <c r="H20" s="1" t="s">
        <v>102</v>
      </c>
      <c r="I20" s="8" t="s">
        <v>184</v>
      </c>
      <c r="J20" s="1" t="s">
        <v>185</v>
      </c>
      <c r="K20" s="2" t="s">
        <v>186</v>
      </c>
      <c r="L20" t="s">
        <v>187</v>
      </c>
      <c r="M20" t="s">
        <v>774</v>
      </c>
      <c r="N20" t="s">
        <v>189</v>
      </c>
      <c r="O20" t="s">
        <v>146</v>
      </c>
      <c r="P20" t="s">
        <v>216</v>
      </c>
      <c r="Q20" t="s">
        <v>190</v>
      </c>
      <c r="S20" s="1" t="s">
        <v>148</v>
      </c>
      <c r="T20" s="1" t="s">
        <v>149</v>
      </c>
      <c r="U20" s="1">
        <v>1900</v>
      </c>
      <c r="V20" s="1" t="s">
        <v>181</v>
      </c>
    </row>
    <row r="21" spans="1:22" x14ac:dyDescent="0.25">
      <c r="A21" s="1" t="s">
        <v>191</v>
      </c>
      <c r="B21" s="1" t="s">
        <v>192</v>
      </c>
      <c r="C21" s="1" t="s">
        <v>193</v>
      </c>
      <c r="D21" s="1" t="s">
        <v>168</v>
      </c>
      <c r="E21" s="1" t="s">
        <v>194</v>
      </c>
      <c r="F21" s="1" t="s">
        <v>195</v>
      </c>
      <c r="G21" s="7">
        <v>8150</v>
      </c>
      <c r="H21" s="1" t="s">
        <v>141</v>
      </c>
      <c r="I21" s="8" t="s">
        <v>196</v>
      </c>
      <c r="J21" s="1" t="s">
        <v>197</v>
      </c>
      <c r="K21" s="2" t="s">
        <v>198</v>
      </c>
      <c r="L21" t="s">
        <v>199</v>
      </c>
      <c r="M21" t="s">
        <v>175</v>
      </c>
      <c r="N21" t="s">
        <v>200</v>
      </c>
      <c r="O21" t="s">
        <v>201</v>
      </c>
      <c r="P21" t="s">
        <v>203</v>
      </c>
      <c r="Q21" t="s">
        <v>202</v>
      </c>
      <c r="S21" s="1" t="s">
        <v>151</v>
      </c>
      <c r="T21" s="1" t="s">
        <v>152</v>
      </c>
      <c r="U21" s="1">
        <v>2500</v>
      </c>
      <c r="V21" s="1" t="s">
        <v>188</v>
      </c>
    </row>
    <row r="22" spans="1:22" x14ac:dyDescent="0.25">
      <c r="A22" s="1" t="s">
        <v>204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S22">
        <v>0.2034</v>
      </c>
      <c r="T22" s="2">
        <v>0.26340000000000002</v>
      </c>
      <c r="U22">
        <v>0.25</v>
      </c>
      <c r="V22">
        <v>0.25</v>
      </c>
    </row>
    <row r="23" spans="1:22" x14ac:dyDescent="0.25">
      <c r="A23" s="1" t="s">
        <v>205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S23">
        <v>0.23899999999999999</v>
      </c>
      <c r="T23" s="2">
        <v>0.2334</v>
      </c>
      <c r="U23">
        <v>0.25</v>
      </c>
      <c r="V23">
        <v>0.25</v>
      </c>
    </row>
    <row r="24" spans="1:22" x14ac:dyDescent="0.25">
      <c r="A24" s="1" t="s">
        <v>206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0.24390000000000001</v>
      </c>
      <c r="T24" s="2">
        <v>0.2782</v>
      </c>
      <c r="U24">
        <v>0.25</v>
      </c>
      <c r="V24">
        <v>0.25</v>
      </c>
    </row>
    <row r="25" spans="1:22" x14ac:dyDescent="0.25">
      <c r="A25" s="1" t="s">
        <v>207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0.31369999999999998</v>
      </c>
      <c r="T25" s="2">
        <v>0.22489999999999999</v>
      </c>
      <c r="U25">
        <v>0.25</v>
      </c>
      <c r="V25">
        <v>0.25</v>
      </c>
    </row>
    <row r="26" spans="1:22" x14ac:dyDescent="0.25">
      <c r="A26" s="1" t="s">
        <v>208</v>
      </c>
      <c r="B26" t="s">
        <v>149</v>
      </c>
      <c r="C26" s="9" t="s">
        <v>117</v>
      </c>
      <c r="D26" s="1" t="s">
        <v>174</v>
      </c>
      <c r="E26" t="s">
        <v>149</v>
      </c>
      <c r="F26" s="9" t="s">
        <v>124</v>
      </c>
      <c r="G26" t="s">
        <v>117</v>
      </c>
      <c r="H26" s="2" t="s">
        <v>141</v>
      </c>
      <c r="I26" s="9" t="s">
        <v>173</v>
      </c>
      <c r="J26">
        <v>0</v>
      </c>
      <c r="K26" t="s">
        <v>151</v>
      </c>
      <c r="L26" t="s">
        <v>174</v>
      </c>
      <c r="M26" t="s">
        <v>122</v>
      </c>
      <c r="N26" t="s">
        <v>210</v>
      </c>
      <c r="O26" t="s">
        <v>172</v>
      </c>
      <c r="P26" t="s">
        <v>148</v>
      </c>
      <c r="Q26" t="s">
        <v>188</v>
      </c>
      <c r="S26">
        <v>0</v>
      </c>
      <c r="T26" s="2" t="s">
        <v>149</v>
      </c>
      <c r="U26" t="s">
        <v>169</v>
      </c>
      <c r="V26" t="s">
        <v>209</v>
      </c>
    </row>
    <row r="27" spans="1:22" x14ac:dyDescent="0.25">
      <c r="A27" s="1" t="s">
        <v>211</v>
      </c>
      <c r="B27" t="s">
        <v>102</v>
      </c>
      <c r="C27" s="9" t="s">
        <v>141</v>
      </c>
      <c r="D27" s="1" t="s">
        <v>212</v>
      </c>
      <c r="E27" t="s">
        <v>213</v>
      </c>
      <c r="F27" s="9" t="s">
        <v>214</v>
      </c>
      <c r="G27" t="s">
        <v>102</v>
      </c>
      <c r="H27" s="2" t="s">
        <v>133</v>
      </c>
      <c r="I27" s="9" t="s">
        <v>215</v>
      </c>
      <c r="J27" t="s">
        <v>216</v>
      </c>
      <c r="K27" t="s">
        <v>125</v>
      </c>
      <c r="L27" t="s">
        <v>137</v>
      </c>
      <c r="M27" t="s">
        <v>103</v>
      </c>
      <c r="N27" t="s">
        <v>217</v>
      </c>
      <c r="O27" t="s">
        <v>103</v>
      </c>
      <c r="P27" t="s">
        <v>125</v>
      </c>
      <c r="Q27" t="s">
        <v>216</v>
      </c>
      <c r="S27" t="s">
        <v>218</v>
      </c>
      <c r="T27" s="2" t="s">
        <v>133</v>
      </c>
      <c r="U27" t="s">
        <v>219</v>
      </c>
      <c r="V27" t="s">
        <v>145</v>
      </c>
    </row>
    <row r="28" spans="1:22" x14ac:dyDescent="0.25">
      <c r="A28" s="1" t="s">
        <v>220</v>
      </c>
      <c r="B28" t="s">
        <v>141</v>
      </c>
      <c r="C28" s="9" t="s">
        <v>126</v>
      </c>
      <c r="D28" s="1" t="s">
        <v>221</v>
      </c>
      <c r="E28" t="s">
        <v>104</v>
      </c>
      <c r="F28" s="9" t="s">
        <v>222</v>
      </c>
      <c r="G28" t="s">
        <v>223</v>
      </c>
      <c r="H28" s="2" t="s">
        <v>124</v>
      </c>
      <c r="I28" s="9" t="s">
        <v>224</v>
      </c>
      <c r="J28" t="s">
        <v>225</v>
      </c>
      <c r="K28" t="s">
        <v>110</v>
      </c>
      <c r="L28" t="s">
        <v>126</v>
      </c>
      <c r="M28" t="s">
        <v>125</v>
      </c>
      <c r="N28" t="s">
        <v>226</v>
      </c>
      <c r="O28" t="s">
        <v>742</v>
      </c>
      <c r="P28" t="s">
        <v>110</v>
      </c>
      <c r="Q28" t="s">
        <v>227</v>
      </c>
      <c r="S28" t="s">
        <v>151</v>
      </c>
      <c r="T28" s="2" t="s">
        <v>127</v>
      </c>
      <c r="U28" t="s">
        <v>223</v>
      </c>
      <c r="V28" t="s">
        <v>137</v>
      </c>
    </row>
    <row r="29" spans="1:22" x14ac:dyDescent="0.25">
      <c r="A29" s="1" t="s">
        <v>228</v>
      </c>
      <c r="B29" t="s">
        <v>126</v>
      </c>
      <c r="C29" s="9" t="s">
        <v>83</v>
      </c>
      <c r="D29" s="1" t="s">
        <v>229</v>
      </c>
      <c r="E29" t="s">
        <v>133</v>
      </c>
      <c r="F29" s="9" t="s">
        <v>230</v>
      </c>
      <c r="G29" t="s">
        <v>231</v>
      </c>
      <c r="H29" s="2" t="s">
        <v>142</v>
      </c>
      <c r="I29" s="9" t="s">
        <v>232</v>
      </c>
      <c r="J29" t="s">
        <v>133</v>
      </c>
      <c r="K29" t="s">
        <v>130</v>
      </c>
      <c r="L29" t="s">
        <v>131</v>
      </c>
      <c r="M29" t="s">
        <v>83</v>
      </c>
      <c r="N29" t="s">
        <v>233</v>
      </c>
      <c r="O29" t="s">
        <v>133</v>
      </c>
      <c r="P29" t="s">
        <v>124</v>
      </c>
      <c r="Q29" t="s">
        <v>125</v>
      </c>
      <c r="S29" t="s">
        <v>231</v>
      </c>
      <c r="T29" s="2" t="s">
        <v>234</v>
      </c>
      <c r="U29" t="s">
        <v>126</v>
      </c>
      <c r="V29" t="s">
        <v>229</v>
      </c>
    </row>
    <row r="30" spans="1:22" x14ac:dyDescent="0.25">
      <c r="A30" s="1" t="s">
        <v>235</v>
      </c>
      <c r="B30" t="s">
        <v>236</v>
      </c>
      <c r="C30" s="2" t="s">
        <v>237</v>
      </c>
      <c r="D30" s="2" t="s">
        <v>237</v>
      </c>
      <c r="E30" s="2" t="s">
        <v>238</v>
      </c>
      <c r="F30" s="9" t="s">
        <v>239</v>
      </c>
      <c r="G30" t="s">
        <v>240</v>
      </c>
      <c r="H30" s="2" t="s">
        <v>241</v>
      </c>
      <c r="I30" s="2" t="s">
        <v>242</v>
      </c>
      <c r="J30" s="10" t="s">
        <v>243</v>
      </c>
      <c r="S30" t="s">
        <v>244</v>
      </c>
      <c r="T30" t="s">
        <v>245</v>
      </c>
      <c r="U30" t="s">
        <v>246</v>
      </c>
      <c r="V30" t="s">
        <v>236</v>
      </c>
    </row>
    <row r="31" spans="1:22" x14ac:dyDescent="0.25">
      <c r="A31" s="1" t="s">
        <v>247</v>
      </c>
      <c r="T31">
        <v>200</v>
      </c>
    </row>
    <row r="32" spans="1:22" x14ac:dyDescent="0.25">
      <c r="A32" s="1" t="s">
        <v>248</v>
      </c>
      <c r="B32" t="s">
        <v>249</v>
      </c>
      <c r="C32" t="s">
        <v>249</v>
      </c>
      <c r="D32" t="s">
        <v>249</v>
      </c>
      <c r="E32" t="s">
        <v>249</v>
      </c>
      <c r="F32" t="s">
        <v>174</v>
      </c>
      <c r="G32" t="s">
        <v>249</v>
      </c>
      <c r="H32" t="s">
        <v>249</v>
      </c>
      <c r="I32" t="s">
        <v>249</v>
      </c>
      <c r="J32" t="s">
        <v>249</v>
      </c>
      <c r="K32" t="s">
        <v>249</v>
      </c>
      <c r="L32" t="s">
        <v>249</v>
      </c>
      <c r="M32" t="s">
        <v>249</v>
      </c>
      <c r="N32" t="s">
        <v>249</v>
      </c>
      <c r="O32" t="s">
        <v>249</v>
      </c>
      <c r="P32" t="s">
        <v>249</v>
      </c>
      <c r="Q32" t="s">
        <v>249</v>
      </c>
      <c r="S32" t="s">
        <v>249</v>
      </c>
      <c r="T32" t="s">
        <v>250</v>
      </c>
      <c r="U32" t="s">
        <v>249</v>
      </c>
      <c r="V32" t="s">
        <v>249</v>
      </c>
    </row>
    <row r="33" spans="1:24" x14ac:dyDescent="0.25">
      <c r="A33" s="1" t="s">
        <v>251</v>
      </c>
      <c r="B33" t="s">
        <v>174</v>
      </c>
      <c r="C33" t="s">
        <v>174</v>
      </c>
      <c r="D33" t="s">
        <v>174</v>
      </c>
      <c r="E33" t="s">
        <v>174</v>
      </c>
      <c r="F33" t="s">
        <v>172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S33" t="s">
        <v>174</v>
      </c>
      <c r="T33" t="s">
        <v>169</v>
      </c>
      <c r="U33" t="s">
        <v>174</v>
      </c>
      <c r="V33" t="s">
        <v>174</v>
      </c>
    </row>
    <row r="34" spans="1:24" x14ac:dyDescent="0.25">
      <c r="A34" s="1" t="s">
        <v>252</v>
      </c>
      <c r="B34" t="s">
        <v>172</v>
      </c>
      <c r="C34" t="s">
        <v>172</v>
      </c>
      <c r="D34" t="s">
        <v>172</v>
      </c>
      <c r="E34" t="s">
        <v>172</v>
      </c>
      <c r="F34" t="s">
        <v>102</v>
      </c>
      <c r="G34" t="s">
        <v>172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S34" t="s">
        <v>172</v>
      </c>
      <c r="T34" t="s">
        <v>174</v>
      </c>
      <c r="U34" t="s">
        <v>172</v>
      </c>
      <c r="V34" t="s">
        <v>172</v>
      </c>
    </row>
    <row r="35" spans="1:24" x14ac:dyDescent="0.25">
      <c r="A35" s="1" t="s">
        <v>253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S35" t="s">
        <v>104</v>
      </c>
      <c r="T35" t="s">
        <v>102</v>
      </c>
      <c r="U35" t="s">
        <v>104</v>
      </c>
      <c r="V35" t="s">
        <v>104</v>
      </c>
    </row>
    <row r="36" spans="1:24" x14ac:dyDescent="0.25">
      <c r="A36" s="1" t="s">
        <v>254</v>
      </c>
      <c r="B36" t="s">
        <v>124</v>
      </c>
      <c r="C36" t="s">
        <v>124</v>
      </c>
      <c r="D36" t="s">
        <v>234</v>
      </c>
      <c r="E36" t="s">
        <v>255</v>
      </c>
      <c r="F36" t="s">
        <v>234</v>
      </c>
      <c r="G36" t="s">
        <v>234</v>
      </c>
      <c r="H36" t="s">
        <v>234</v>
      </c>
      <c r="I36" t="s">
        <v>234</v>
      </c>
      <c r="J36" t="s">
        <v>234</v>
      </c>
      <c r="K36" t="s">
        <v>234</v>
      </c>
      <c r="L36" t="s">
        <v>142</v>
      </c>
      <c r="M36" t="s">
        <v>124</v>
      </c>
      <c r="N36" t="s">
        <v>234</v>
      </c>
      <c r="O36" t="s">
        <v>234</v>
      </c>
      <c r="P36" t="s">
        <v>234</v>
      </c>
      <c r="Q36" t="s">
        <v>234</v>
      </c>
      <c r="S36" t="s">
        <v>234</v>
      </c>
      <c r="T36" t="s">
        <v>130</v>
      </c>
      <c r="U36" t="s">
        <v>256</v>
      </c>
      <c r="V36" t="s">
        <v>234</v>
      </c>
    </row>
    <row r="37" spans="1:24" x14ac:dyDescent="0.25">
      <c r="A37" s="1" t="s">
        <v>257</v>
      </c>
      <c r="S37" t="s">
        <v>258</v>
      </c>
      <c r="T37" t="s">
        <v>259</v>
      </c>
      <c r="U37" t="s">
        <v>260</v>
      </c>
    </row>
    <row r="38" spans="1:24" x14ac:dyDescent="0.25">
      <c r="A38" s="1" t="s">
        <v>261</v>
      </c>
      <c r="S38" t="s">
        <v>262</v>
      </c>
      <c r="T38" t="s">
        <v>263</v>
      </c>
      <c r="U38" t="s">
        <v>264</v>
      </c>
    </row>
    <row r="39" spans="1:24" x14ac:dyDescent="0.25">
      <c r="A39" s="1" t="s">
        <v>265</v>
      </c>
      <c r="B39" t="s">
        <v>834</v>
      </c>
      <c r="C39" t="s">
        <v>835</v>
      </c>
      <c r="D39" t="s">
        <v>836</v>
      </c>
      <c r="F39" t="s">
        <v>837</v>
      </c>
      <c r="H39" t="s">
        <v>838</v>
      </c>
      <c r="I39" t="s">
        <v>839</v>
      </c>
      <c r="J39" t="s">
        <v>840</v>
      </c>
      <c r="K39" t="s">
        <v>841</v>
      </c>
      <c r="L39" t="s">
        <v>842</v>
      </c>
      <c r="M39" t="s">
        <v>843</v>
      </c>
      <c r="N39" t="s">
        <v>844</v>
      </c>
      <c r="O39" t="s">
        <v>845</v>
      </c>
      <c r="P39" t="s">
        <v>846</v>
      </c>
      <c r="Q39" t="s">
        <v>847</v>
      </c>
      <c r="S39" t="s">
        <v>266</v>
      </c>
      <c r="T39" s="2" t="s">
        <v>267</v>
      </c>
      <c r="U39" t="s">
        <v>268</v>
      </c>
      <c r="V39" t="s">
        <v>848</v>
      </c>
    </row>
    <row r="40" spans="1:24" x14ac:dyDescent="0.25">
      <c r="A40" s="1" t="s">
        <v>269</v>
      </c>
      <c r="S40" t="s">
        <v>270</v>
      </c>
    </row>
    <row r="41" spans="1:24" x14ac:dyDescent="0.25">
      <c r="A41" s="1" t="s">
        <v>271</v>
      </c>
      <c r="S41" t="s">
        <v>272</v>
      </c>
    </row>
    <row r="42" spans="1:24" x14ac:dyDescent="0.25">
      <c r="A42" s="1" t="s">
        <v>273</v>
      </c>
      <c r="S42" t="s">
        <v>274</v>
      </c>
      <c r="T42" t="s">
        <v>275</v>
      </c>
    </row>
    <row r="43" spans="1:24" x14ac:dyDescent="0.25">
      <c r="A43" s="1" t="s">
        <v>276</v>
      </c>
      <c r="B43" s="1" t="s">
        <v>278</v>
      </c>
      <c r="C43" s="1" t="s">
        <v>279</v>
      </c>
      <c r="D43" s="1" t="s">
        <v>280</v>
      </c>
      <c r="E43" s="1" t="s">
        <v>281</v>
      </c>
      <c r="F43" s="1" t="s">
        <v>282</v>
      </c>
      <c r="G43" s="1" t="s">
        <v>283</v>
      </c>
      <c r="H43" s="1" t="s">
        <v>284</v>
      </c>
      <c r="I43" s="1" t="s">
        <v>285</v>
      </c>
      <c r="J43" s="1" t="s">
        <v>286</v>
      </c>
      <c r="K43" s="1" t="s">
        <v>287</v>
      </c>
      <c r="L43" s="1" t="s">
        <v>288</v>
      </c>
      <c r="M43" s="1" t="s">
        <v>746</v>
      </c>
      <c r="N43" s="1" t="s">
        <v>289</v>
      </c>
      <c r="O43" s="1" t="s">
        <v>290</v>
      </c>
      <c r="P43" s="1" t="s">
        <v>815</v>
      </c>
      <c r="Q43" s="1" t="s">
        <v>745</v>
      </c>
      <c r="R43" s="1"/>
      <c r="S43" s="1" t="s">
        <v>291</v>
      </c>
      <c r="T43" s="1" t="s">
        <v>292</v>
      </c>
      <c r="U43" s="1" t="s">
        <v>293</v>
      </c>
      <c r="V43" s="1" t="s">
        <v>277</v>
      </c>
    </row>
    <row r="44" spans="1:24" x14ac:dyDescent="0.25">
      <c r="A44" s="1" t="s">
        <v>294</v>
      </c>
      <c r="B44" t="s">
        <v>295</v>
      </c>
      <c r="C44" s="1" t="s">
        <v>295</v>
      </c>
      <c r="D44" t="s">
        <v>295</v>
      </c>
      <c r="E44" t="s">
        <v>295</v>
      </c>
      <c r="F44" t="s">
        <v>295</v>
      </c>
      <c r="G44" t="s">
        <v>295</v>
      </c>
      <c r="H44" t="s">
        <v>295</v>
      </c>
      <c r="I44" t="s">
        <v>295</v>
      </c>
      <c r="J44" t="s">
        <v>296</v>
      </c>
      <c r="K44" t="s">
        <v>296</v>
      </c>
      <c r="L44" t="s">
        <v>296</v>
      </c>
      <c r="M44" t="s">
        <v>295</v>
      </c>
      <c r="N44" t="s">
        <v>295</v>
      </c>
      <c r="O44" t="s">
        <v>296</v>
      </c>
      <c r="P44" t="s">
        <v>296</v>
      </c>
      <c r="Q44" t="s">
        <v>296</v>
      </c>
      <c r="S44" t="s">
        <v>297</v>
      </c>
      <c r="T44" t="s">
        <v>295</v>
      </c>
      <c r="U44" t="s">
        <v>295</v>
      </c>
      <c r="V44" s="2" t="s">
        <v>295</v>
      </c>
    </row>
    <row r="45" spans="1:24" x14ac:dyDescent="0.25">
      <c r="A45" s="1" t="s">
        <v>298</v>
      </c>
      <c r="B45" s="1" t="s">
        <v>299</v>
      </c>
      <c r="C45" s="1" t="s">
        <v>300</v>
      </c>
      <c r="D45" s="1" t="s">
        <v>299</v>
      </c>
      <c r="E45" s="1" t="s">
        <v>301</v>
      </c>
      <c r="F45" s="1" t="s">
        <v>302</v>
      </c>
      <c r="G45" s="1" t="s">
        <v>303</v>
      </c>
      <c r="H45" s="1" t="s">
        <v>304</v>
      </c>
      <c r="I45" s="1" t="s">
        <v>305</v>
      </c>
      <c r="J45" s="1" t="s">
        <v>306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313</v>
      </c>
      <c r="Q45" s="1" t="s">
        <v>312</v>
      </c>
      <c r="R45" s="1"/>
      <c r="S45" s="1" t="s">
        <v>314</v>
      </c>
      <c r="T45" s="1" t="s">
        <v>315</v>
      </c>
      <c r="U45" s="1" t="s">
        <v>316</v>
      </c>
      <c r="V45" s="1" t="s">
        <v>299</v>
      </c>
      <c r="X45" s="1"/>
    </row>
    <row r="46" spans="1:24" x14ac:dyDescent="0.25">
      <c r="A46" s="1" t="s">
        <v>317</v>
      </c>
      <c r="B46" s="1" t="s">
        <v>319</v>
      </c>
      <c r="C46" s="1" t="s">
        <v>320</v>
      </c>
      <c r="D46" s="1" t="s">
        <v>321</v>
      </c>
      <c r="E46" s="1" t="s">
        <v>322</v>
      </c>
      <c r="F46" s="1" t="s">
        <v>323</v>
      </c>
      <c r="G46" s="1" t="s">
        <v>324</v>
      </c>
      <c r="H46" s="1" t="s">
        <v>325</v>
      </c>
      <c r="I46" s="1" t="s">
        <v>326</v>
      </c>
      <c r="J46" s="1" t="s">
        <v>327</v>
      </c>
      <c r="K46" s="1" t="s">
        <v>328</v>
      </c>
      <c r="L46" s="1" t="s">
        <v>329</v>
      </c>
      <c r="M46" s="1" t="s">
        <v>330</v>
      </c>
      <c r="N46" s="1" t="s">
        <v>743</v>
      </c>
      <c r="O46" s="1" t="s">
        <v>331</v>
      </c>
      <c r="P46" s="1" t="s">
        <v>333</v>
      </c>
      <c r="Q46" s="1" t="s">
        <v>332</v>
      </c>
      <c r="R46" s="1"/>
      <c r="S46" s="1" t="s">
        <v>334</v>
      </c>
      <c r="T46" s="1" t="s">
        <v>335</v>
      </c>
      <c r="U46" s="1" t="s">
        <v>336</v>
      </c>
      <c r="V46" s="1" t="s">
        <v>318</v>
      </c>
      <c r="X46" s="1"/>
    </row>
    <row r="47" spans="1:24" x14ac:dyDescent="0.25">
      <c r="A47" s="1" t="s">
        <v>744</v>
      </c>
      <c r="B47" s="1"/>
      <c r="C47" s="1"/>
      <c r="D47" s="1"/>
      <c r="E47" s="1"/>
      <c r="F47" s="1"/>
      <c r="G47" s="1"/>
      <c r="H47" s="1" t="s">
        <v>28</v>
      </c>
      <c r="I47" s="1" t="s">
        <v>28</v>
      </c>
      <c r="J47" s="1" t="s">
        <v>28</v>
      </c>
      <c r="K47" s="1"/>
      <c r="L47" s="1"/>
      <c r="M47" s="1" t="s">
        <v>28</v>
      </c>
      <c r="N47" s="1"/>
      <c r="O47" s="1"/>
      <c r="P47" s="1"/>
      <c r="Q47" s="1"/>
      <c r="R47" s="1"/>
      <c r="S47" s="1"/>
      <c r="T47" s="1"/>
      <c r="U47" s="1"/>
      <c r="V47" s="1"/>
      <c r="X47" s="1"/>
    </row>
    <row r="48" spans="1:24" x14ac:dyDescent="0.25">
      <c r="A48" s="1" t="s">
        <v>337</v>
      </c>
      <c r="B48" s="1"/>
      <c r="C48" s="1"/>
      <c r="D48" s="1"/>
      <c r="E48" s="1"/>
      <c r="F48" s="1"/>
      <c r="H48" s="1"/>
      <c r="I48" s="1"/>
      <c r="J48" s="1"/>
      <c r="S48" s="1" t="s">
        <v>339</v>
      </c>
      <c r="T48" s="1"/>
      <c r="U48" s="1" t="s">
        <v>338</v>
      </c>
      <c r="V48" s="1" t="s">
        <v>338</v>
      </c>
    </row>
    <row r="49" spans="1:28" x14ac:dyDescent="0.25">
      <c r="A49" s="1" t="s">
        <v>340</v>
      </c>
      <c r="B49" s="1" t="s">
        <v>341</v>
      </c>
      <c r="C49" s="1" t="s">
        <v>342</v>
      </c>
      <c r="D49" s="1" t="s">
        <v>341</v>
      </c>
      <c r="E49" s="1"/>
      <c r="F49" s="1" t="s">
        <v>343</v>
      </c>
      <c r="G49" s="1" t="s">
        <v>344</v>
      </c>
      <c r="H49" s="1" t="s">
        <v>345</v>
      </c>
      <c r="I49" s="1" t="s">
        <v>346</v>
      </c>
      <c r="J49" s="1" t="s">
        <v>347</v>
      </c>
      <c r="K49" s="1" t="s">
        <v>348</v>
      </c>
      <c r="L49" s="1" t="s">
        <v>341</v>
      </c>
      <c r="M49" s="1" t="s">
        <v>349</v>
      </c>
      <c r="N49" s="1" t="s">
        <v>350</v>
      </c>
      <c r="O49" s="1" t="s">
        <v>351</v>
      </c>
      <c r="P49" s="1" t="s">
        <v>341</v>
      </c>
      <c r="Q49" s="1" t="s">
        <v>352</v>
      </c>
      <c r="R49" s="1"/>
      <c r="S49" s="1" t="s">
        <v>341</v>
      </c>
      <c r="T49" s="1" t="s">
        <v>344</v>
      </c>
      <c r="U49" s="1" t="s">
        <v>341</v>
      </c>
      <c r="V49" s="1" t="s">
        <v>341</v>
      </c>
    </row>
    <row r="50" spans="1:28" x14ac:dyDescent="0.25">
      <c r="A50" s="2" t="s">
        <v>353</v>
      </c>
      <c r="B50" s="2">
        <v>100</v>
      </c>
      <c r="C50" s="2">
        <v>500</v>
      </c>
      <c r="D50" s="2">
        <v>100</v>
      </c>
      <c r="E50" s="2">
        <v>100</v>
      </c>
      <c r="F50" s="11">
        <v>10000</v>
      </c>
      <c r="G50" s="12">
        <v>1000</v>
      </c>
      <c r="H50" s="2">
        <v>10000</v>
      </c>
      <c r="I50" s="2" t="s">
        <v>354</v>
      </c>
      <c r="J50" s="2">
        <v>1000</v>
      </c>
      <c r="K50" s="12">
        <v>1000</v>
      </c>
      <c r="L50" s="12">
        <v>100</v>
      </c>
      <c r="M50" s="12">
        <v>1000</v>
      </c>
      <c r="N50" s="12" t="s">
        <v>102</v>
      </c>
      <c r="O50" s="12">
        <v>1000</v>
      </c>
      <c r="P50" s="12">
        <v>100</v>
      </c>
      <c r="Q50" s="12">
        <v>500</v>
      </c>
      <c r="R50" s="12"/>
      <c r="S50" s="2">
        <v>100</v>
      </c>
      <c r="T50" s="2">
        <v>600</v>
      </c>
      <c r="U50" s="2">
        <v>100</v>
      </c>
      <c r="V50" s="2">
        <v>100</v>
      </c>
      <c r="W50" s="2">
        <v>10000</v>
      </c>
      <c r="X50" s="12">
        <v>1000</v>
      </c>
      <c r="Y50" s="2" t="s">
        <v>354</v>
      </c>
      <c r="Z50" s="2">
        <v>10000</v>
      </c>
      <c r="AA50" s="2">
        <v>500</v>
      </c>
      <c r="AB50" s="2">
        <v>100</v>
      </c>
    </row>
    <row r="51" spans="1:28" x14ac:dyDescent="0.25">
      <c r="A51" s="1" t="s">
        <v>355</v>
      </c>
      <c r="B51" s="13">
        <f>$S$51*B9</f>
        <v>25.5</v>
      </c>
      <c r="C51" s="13">
        <f>$S$51*C9</f>
        <v>116.7</v>
      </c>
      <c r="D51" s="13">
        <f>$S$51*D9</f>
        <v>25.5</v>
      </c>
      <c r="E51" s="13">
        <f>$S$51*E9</f>
        <v>21.9</v>
      </c>
      <c r="F51" s="13">
        <v>3300</v>
      </c>
      <c r="G51" s="13">
        <f t="shared" ref="G51:Q51" si="0">$S$51*G9</f>
        <v>194.70000000000002</v>
      </c>
      <c r="H51" s="13">
        <f t="shared" si="0"/>
        <v>2250</v>
      </c>
      <c r="I51" s="13">
        <f t="shared" si="0"/>
        <v>436320</v>
      </c>
      <c r="J51" s="13">
        <f t="shared" si="0"/>
        <v>435</v>
      </c>
      <c r="K51" s="13">
        <f t="shared" si="0"/>
        <v>600</v>
      </c>
      <c r="L51" s="13">
        <f t="shared" si="0"/>
        <v>38.1</v>
      </c>
      <c r="M51" s="13">
        <f t="shared" si="0"/>
        <v>819</v>
      </c>
      <c r="N51" s="13">
        <f t="shared" si="0"/>
        <v>34560</v>
      </c>
      <c r="O51" s="13">
        <f t="shared" si="0"/>
        <v>257.39999999999998</v>
      </c>
      <c r="P51" s="13">
        <f t="shared" si="0"/>
        <v>40.800000000000004</v>
      </c>
      <c r="Q51" s="13">
        <f t="shared" si="0"/>
        <v>155.39999999999998</v>
      </c>
      <c r="R51" s="13"/>
      <c r="S51" s="1">
        <v>30</v>
      </c>
      <c r="T51" s="13">
        <f>$S$51*T9</f>
        <v>189.29999999999998</v>
      </c>
      <c r="U51" s="13">
        <f>$S$51*U9</f>
        <v>25.5</v>
      </c>
      <c r="V51" s="13">
        <f>$S$51*V9</f>
        <v>25.5</v>
      </c>
      <c r="W51" s="13">
        <f t="shared" ref="W51:AB51" si="1">$S$51*W9</f>
        <v>12330</v>
      </c>
      <c r="X51" s="13">
        <f t="shared" si="1"/>
        <v>470.1</v>
      </c>
      <c r="Y51" s="13">
        <f t="shared" si="1"/>
        <v>1260750</v>
      </c>
      <c r="Z51" s="13">
        <f t="shared" si="1"/>
        <v>2239.1999999999998</v>
      </c>
      <c r="AA51" s="13">
        <f t="shared" si="1"/>
        <v>112.5</v>
      </c>
      <c r="AB51" s="13">
        <f t="shared" si="1"/>
        <v>27.6</v>
      </c>
    </row>
    <row r="52" spans="1:28" x14ac:dyDescent="0.25">
      <c r="A52" s="1" t="s">
        <v>356</v>
      </c>
      <c r="B52">
        <v>42</v>
      </c>
      <c r="C52">
        <v>42</v>
      </c>
      <c r="D52">
        <v>39</v>
      </c>
      <c r="E52">
        <v>59</v>
      </c>
      <c r="F52">
        <v>60</v>
      </c>
      <c r="G52">
        <v>38</v>
      </c>
      <c r="H52">
        <v>13</v>
      </c>
      <c r="I52">
        <v>16</v>
      </c>
      <c r="J52">
        <v>50</v>
      </c>
      <c r="K52">
        <v>34</v>
      </c>
      <c r="L52">
        <v>105</v>
      </c>
      <c r="M52">
        <v>32</v>
      </c>
      <c r="N52">
        <v>72</v>
      </c>
      <c r="O52">
        <v>40</v>
      </c>
      <c r="P52">
        <v>134</v>
      </c>
      <c r="Q52">
        <v>18</v>
      </c>
      <c r="S52">
        <v>128</v>
      </c>
      <c r="T52">
        <v>68</v>
      </c>
      <c r="U52">
        <v>46</v>
      </c>
      <c r="V52">
        <v>61</v>
      </c>
      <c r="W52">
        <v>28</v>
      </c>
      <c r="X52">
        <v>27</v>
      </c>
      <c r="Y52">
        <v>58</v>
      </c>
      <c r="Z52">
        <v>48</v>
      </c>
      <c r="AA52">
        <v>172</v>
      </c>
      <c r="AB52">
        <v>75</v>
      </c>
    </row>
    <row r="53" spans="1:28" x14ac:dyDescent="0.25">
      <c r="A53" s="1" t="s">
        <v>357</v>
      </c>
      <c r="B53" s="13">
        <f t="shared" ref="B53:E53" si="2">B52*B9</f>
        <v>35.699999999999996</v>
      </c>
      <c r="C53" s="13">
        <f t="shared" si="2"/>
        <v>163.38</v>
      </c>
      <c r="D53" s="13">
        <f t="shared" si="2"/>
        <v>33.15</v>
      </c>
      <c r="E53" s="13">
        <f t="shared" si="2"/>
        <v>43.07</v>
      </c>
      <c r="F53" s="13">
        <v>6500</v>
      </c>
      <c r="G53">
        <v>242</v>
      </c>
      <c r="H53" s="13">
        <f>H52*H9</f>
        <v>975</v>
      </c>
      <c r="I53" s="13">
        <v>230000</v>
      </c>
      <c r="J53" s="13">
        <f>J52*J9</f>
        <v>725</v>
      </c>
      <c r="K53" s="13">
        <f t="shared" ref="K53:Q53" si="3">K52*K9</f>
        <v>680</v>
      </c>
      <c r="L53" s="13">
        <f t="shared" si="3"/>
        <v>133.35</v>
      </c>
      <c r="M53" s="13">
        <f t="shared" si="3"/>
        <v>873.6</v>
      </c>
      <c r="N53" s="13">
        <f t="shared" si="3"/>
        <v>82944</v>
      </c>
      <c r="O53" s="13">
        <f t="shared" si="3"/>
        <v>343.2</v>
      </c>
      <c r="P53" s="13">
        <f>P52*P9</f>
        <v>182.24</v>
      </c>
      <c r="Q53" s="13">
        <f t="shared" si="3"/>
        <v>93.24</v>
      </c>
      <c r="R53" s="13"/>
      <c r="S53" s="1" t="s">
        <v>358</v>
      </c>
      <c r="T53" s="13">
        <f>T52*T9</f>
        <v>429.08</v>
      </c>
      <c r="U53" s="13">
        <f>U52*U9</f>
        <v>39.1</v>
      </c>
      <c r="V53" s="13">
        <f>V52*V9</f>
        <v>51.85</v>
      </c>
      <c r="W53" s="13">
        <f t="shared" ref="W53:AB53" si="4">W52*W9</f>
        <v>11508</v>
      </c>
      <c r="X53" s="13">
        <f t="shared" si="4"/>
        <v>423.09</v>
      </c>
      <c r="Y53" s="13">
        <f t="shared" si="4"/>
        <v>2437450</v>
      </c>
      <c r="Z53" s="13">
        <f t="shared" si="4"/>
        <v>3582.7200000000003</v>
      </c>
      <c r="AA53" s="13">
        <f t="shared" si="4"/>
        <v>645</v>
      </c>
      <c r="AB53" s="13">
        <f t="shared" si="4"/>
        <v>69</v>
      </c>
    </row>
    <row r="54" spans="1:28" x14ac:dyDescent="0.25">
      <c r="A54" s="1" t="s">
        <v>359</v>
      </c>
      <c r="B54" s="2" t="s">
        <v>360</v>
      </c>
      <c r="D54" s="2" t="s">
        <v>360</v>
      </c>
      <c r="E54" s="2" t="s">
        <v>360</v>
      </c>
      <c r="H54" t="s">
        <v>361</v>
      </c>
      <c r="P54" s="1"/>
      <c r="Q54" s="1"/>
      <c r="R54" s="1"/>
      <c r="S54" s="2" t="s">
        <v>360</v>
      </c>
      <c r="T54" s="1" t="s">
        <v>362</v>
      </c>
      <c r="U54" s="2" t="s">
        <v>360</v>
      </c>
      <c r="V54" s="2" t="s">
        <v>360</v>
      </c>
    </row>
    <row r="55" spans="1:28" x14ac:dyDescent="0.25">
      <c r="A55" s="1" t="s">
        <v>363</v>
      </c>
      <c r="B55" t="s">
        <v>364</v>
      </c>
      <c r="C55" t="s">
        <v>364</v>
      </c>
      <c r="D55" t="s">
        <v>364</v>
      </c>
      <c r="E55" s="1" t="s">
        <v>365</v>
      </c>
      <c r="F55" s="1" t="s">
        <v>366</v>
      </c>
      <c r="G55" t="s">
        <v>367</v>
      </c>
      <c r="H55" t="s">
        <v>368</v>
      </c>
      <c r="I55" s="1" t="s">
        <v>369</v>
      </c>
      <c r="J55" s="1" t="s">
        <v>370</v>
      </c>
      <c r="K55" t="s">
        <v>368</v>
      </c>
      <c r="L55" t="s">
        <v>368</v>
      </c>
      <c r="M55" s="1" t="s">
        <v>364</v>
      </c>
      <c r="N55" s="1" t="s">
        <v>366</v>
      </c>
      <c r="O55" s="1" t="s">
        <v>364</v>
      </c>
      <c r="P55" t="s">
        <v>368</v>
      </c>
      <c r="Q55" t="s">
        <v>368</v>
      </c>
      <c r="S55" t="s">
        <v>368</v>
      </c>
      <c r="T55" t="s">
        <v>364</v>
      </c>
      <c r="U55" t="s">
        <v>364</v>
      </c>
      <c r="V55" t="s">
        <v>364</v>
      </c>
      <c r="W55" t="s">
        <v>368</v>
      </c>
      <c r="X55" s="1" t="s">
        <v>370</v>
      </c>
      <c r="Y55" s="1" t="s">
        <v>366</v>
      </c>
      <c r="Z55" t="s">
        <v>368</v>
      </c>
      <c r="AA55" s="1" t="s">
        <v>366</v>
      </c>
      <c r="AB55" t="s">
        <v>368</v>
      </c>
    </row>
    <row r="56" spans="1:28" x14ac:dyDescent="0.25">
      <c r="A56" s="1" t="s">
        <v>371</v>
      </c>
      <c r="B56">
        <v>7.7</v>
      </c>
      <c r="C56">
        <v>7.9</v>
      </c>
      <c r="D56">
        <v>6.2</v>
      </c>
      <c r="E56" s="2">
        <v>8</v>
      </c>
      <c r="F56" s="2">
        <v>10</v>
      </c>
      <c r="G56" s="2">
        <v>6.3</v>
      </c>
      <c r="H56" s="2">
        <v>1.7</v>
      </c>
      <c r="I56" s="2">
        <v>2.1</v>
      </c>
      <c r="J56" s="2">
        <v>5.8</v>
      </c>
      <c r="K56" s="2">
        <v>3.8</v>
      </c>
      <c r="L56" s="2">
        <v>16</v>
      </c>
      <c r="M56" s="2"/>
      <c r="N56" s="2">
        <v>13</v>
      </c>
      <c r="O56" s="2">
        <v>5.3</v>
      </c>
      <c r="P56" s="2"/>
      <c r="Q56" s="2">
        <v>2.2999999999999998</v>
      </c>
      <c r="R56" s="2"/>
      <c r="S56">
        <v>18</v>
      </c>
      <c r="T56">
        <v>8.9</v>
      </c>
      <c r="U56">
        <v>6.8</v>
      </c>
      <c r="V56">
        <v>10</v>
      </c>
      <c r="X56" s="2">
        <v>2.5</v>
      </c>
      <c r="Y56" s="2"/>
    </row>
    <row r="57" spans="1:28" x14ac:dyDescent="0.25">
      <c r="A57" s="1" t="s">
        <v>372</v>
      </c>
      <c r="B57">
        <v>458</v>
      </c>
      <c r="C57" s="14">
        <v>376</v>
      </c>
      <c r="D57" s="14">
        <v>296</v>
      </c>
      <c r="E57" s="2">
        <v>557</v>
      </c>
      <c r="F57" s="2">
        <v>1411</v>
      </c>
      <c r="G57" s="2">
        <v>8801</v>
      </c>
      <c r="H57" s="2">
        <v>2217</v>
      </c>
      <c r="I57" s="2">
        <v>506</v>
      </c>
      <c r="J57" s="2">
        <v>337</v>
      </c>
      <c r="K57" s="2">
        <v>528</v>
      </c>
      <c r="L57" s="2">
        <v>575</v>
      </c>
      <c r="M57" s="14">
        <v>342</v>
      </c>
      <c r="N57" s="2">
        <v>634</v>
      </c>
      <c r="O57" s="2">
        <v>450</v>
      </c>
      <c r="P57" s="2">
        <v>378</v>
      </c>
      <c r="Q57" s="2">
        <v>524</v>
      </c>
      <c r="R57" s="2"/>
      <c r="S57">
        <v>5716</v>
      </c>
      <c r="T57" s="14">
        <v>56</v>
      </c>
      <c r="U57">
        <v>447</v>
      </c>
      <c r="V57">
        <v>887</v>
      </c>
      <c r="W57" s="1">
        <v>357</v>
      </c>
      <c r="X57" s="1">
        <v>329</v>
      </c>
      <c r="Y57" s="2">
        <v>572</v>
      </c>
      <c r="Z57">
        <v>1381</v>
      </c>
      <c r="AA57">
        <v>623</v>
      </c>
      <c r="AB57" s="14">
        <v>45</v>
      </c>
    </row>
    <row r="58" spans="1:28" x14ac:dyDescent="0.25">
      <c r="A58" s="1" t="s">
        <v>373</v>
      </c>
      <c r="B58" s="15">
        <f t="shared" ref="B58:AB58" si="5">B57/B62</f>
        <v>7.6333333333333337</v>
      </c>
      <c r="C58" s="15">
        <f t="shared" si="5"/>
        <v>9.8947368421052637</v>
      </c>
      <c r="D58" s="15">
        <f t="shared" si="5"/>
        <v>6.2978723404255321</v>
      </c>
      <c r="E58" s="15">
        <f t="shared" si="5"/>
        <v>8.1911764705882355</v>
      </c>
      <c r="F58" s="15">
        <f t="shared" si="5"/>
        <v>11.110236220472441</v>
      </c>
      <c r="G58" s="15">
        <f t="shared" si="5"/>
        <v>6.1160528144544823</v>
      </c>
      <c r="H58" s="15">
        <f t="shared" si="5"/>
        <v>1.6065217391304347</v>
      </c>
      <c r="I58" s="15">
        <f t="shared" si="5"/>
        <v>1.8467153284671534</v>
      </c>
      <c r="J58" s="15">
        <f t="shared" si="5"/>
        <v>5.7118644067796609</v>
      </c>
      <c r="K58" s="15">
        <f>K57/K62</f>
        <v>4.0930232558139537</v>
      </c>
      <c r="L58" s="15">
        <f>L57/L62</f>
        <v>15.131578947368421</v>
      </c>
      <c r="M58" s="15">
        <f>M57/M62</f>
        <v>7.7727272727272725</v>
      </c>
      <c r="N58" s="15">
        <f t="shared" si="5"/>
        <v>12.431372549019608</v>
      </c>
      <c r="O58" s="15">
        <f t="shared" si="5"/>
        <v>5.3571428571428568</v>
      </c>
      <c r="P58" s="15">
        <f>P57/P62</f>
        <v>14.823529411764707</v>
      </c>
      <c r="Q58" s="15">
        <f t="shared" si="5"/>
        <v>2.460093896713615</v>
      </c>
      <c r="R58" s="15"/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>V57/V62</f>
        <v>10.55952380952381</v>
      </c>
      <c r="W58" s="15">
        <f t="shared" si="5"/>
        <v>1.733009708737864</v>
      </c>
      <c r="X58" s="15">
        <f t="shared" si="5"/>
        <v>3.2254901960784315</v>
      </c>
      <c r="Y58" s="15">
        <f t="shared" si="5"/>
        <v>6.8095238095238093</v>
      </c>
      <c r="Z58" s="15">
        <f t="shared" si="5"/>
        <v>9.4589041095890405</v>
      </c>
      <c r="AA58" s="15">
        <f t="shared" si="5"/>
        <v>17.8</v>
      </c>
      <c r="AB58" s="15">
        <f t="shared" si="5"/>
        <v>5.2325581395348841</v>
      </c>
    </row>
    <row r="59" spans="1:28" x14ac:dyDescent="0.25">
      <c r="A59" s="1" t="s">
        <v>374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</row>
    <row r="60" spans="1:28" x14ac:dyDescent="0.25">
      <c r="A60" s="1" t="s">
        <v>375</v>
      </c>
      <c r="B60" s="5">
        <v>361.17599999999999</v>
      </c>
      <c r="C60" s="5">
        <v>319.02800000000002</v>
      </c>
      <c r="D60" s="5">
        <v>282.36399999999998</v>
      </c>
      <c r="E60" s="5">
        <v>379.15</v>
      </c>
      <c r="F60" s="5">
        <v>1320.7760000000001</v>
      </c>
      <c r="G60" s="5">
        <v>10877</v>
      </c>
      <c r="H60" s="5">
        <v>2454.7739999999999</v>
      </c>
      <c r="I60" s="5">
        <v>511.327</v>
      </c>
      <c r="J60" s="5">
        <v>433.17</v>
      </c>
      <c r="K60" s="5">
        <v>507</v>
      </c>
      <c r="L60" s="5">
        <v>617.29999999999995</v>
      </c>
      <c r="M60" s="5">
        <v>205.72300000000001</v>
      </c>
      <c r="N60" s="5">
        <v>673</v>
      </c>
      <c r="O60" s="5">
        <v>430</v>
      </c>
      <c r="P60" s="5">
        <v>402.25299999999999</v>
      </c>
      <c r="Q60" s="5">
        <v>493</v>
      </c>
      <c r="R60" s="5"/>
      <c r="S60" s="5">
        <v>5107.393</v>
      </c>
      <c r="T60" s="5">
        <v>33.573</v>
      </c>
      <c r="U60" s="5">
        <v>338.19299999999998</v>
      </c>
      <c r="V60" s="5">
        <v>796.529</v>
      </c>
      <c r="W60" s="5">
        <v>94.846999999999994</v>
      </c>
      <c r="X60" s="5">
        <v>258.66800000000001</v>
      </c>
      <c r="Y60" s="5">
        <v>671.45</v>
      </c>
      <c r="Z60" s="5">
        <v>1764.866</v>
      </c>
      <c r="AA60" s="5">
        <v>638.76199999999994</v>
      </c>
      <c r="AB60" s="5">
        <v>39.738</v>
      </c>
    </row>
    <row r="61" spans="1:28" x14ac:dyDescent="0.25">
      <c r="A61" s="1" t="s">
        <v>376</v>
      </c>
      <c r="B61" s="5">
        <v>49663148.200000003</v>
      </c>
      <c r="C61" s="5">
        <v>31355629</v>
      </c>
      <c r="D61" s="5">
        <v>38223111.600000001</v>
      </c>
      <c r="E61" s="5">
        <v>51629389.799999997</v>
      </c>
      <c r="F61" s="5">
        <v>107761630.8</v>
      </c>
      <c r="G61">
        <v>1128677232</v>
      </c>
      <c r="H61" s="5">
        <v>859909198.39999998</v>
      </c>
      <c r="I61" s="5">
        <v>172734542.40000001</v>
      </c>
      <c r="J61" s="5">
        <v>35983394.399999999</v>
      </c>
      <c r="K61">
        <v>92799575.799999997</v>
      </c>
      <c r="L61">
        <v>30346601.800000001</v>
      </c>
      <c r="M61">
        <v>35367968.799999997</v>
      </c>
      <c r="N61">
        <v>43190072.399999999</v>
      </c>
      <c r="O61" s="16">
        <v>59786297.800000004</v>
      </c>
      <c r="P61">
        <v>19596935.200000003</v>
      </c>
      <c r="Q61">
        <v>159837762.59999999</v>
      </c>
      <c r="S61" s="5">
        <v>245683439.40000001</v>
      </c>
      <c r="T61" s="5">
        <v>4514349.4000000004</v>
      </c>
      <c r="U61" s="17">
        <v>50403455</v>
      </c>
      <c r="V61" s="5">
        <v>68527599.400000006</v>
      </c>
      <c r="W61">
        <v>103403543.60000001</v>
      </c>
      <c r="X61">
        <v>63488688.599999972</v>
      </c>
      <c r="Y61">
        <v>60813537.600000009</v>
      </c>
      <c r="Z61">
        <v>113392308.19999999</v>
      </c>
      <c r="AA61">
        <v>24941946.399999995</v>
      </c>
      <c r="AB61">
        <v>7115854.8000000007</v>
      </c>
    </row>
    <row r="62" spans="1:28" x14ac:dyDescent="0.25">
      <c r="A62" s="1" t="s">
        <v>377</v>
      </c>
      <c r="B62" s="5">
        <v>60</v>
      </c>
      <c r="C62" s="5">
        <v>38</v>
      </c>
      <c r="D62" s="5">
        <v>47</v>
      </c>
      <c r="E62" s="5">
        <v>68</v>
      </c>
      <c r="F62" s="5">
        <v>127</v>
      </c>
      <c r="G62">
        <v>1439</v>
      </c>
      <c r="H62" s="5">
        <v>1380</v>
      </c>
      <c r="I62" s="5">
        <v>274</v>
      </c>
      <c r="J62" s="5">
        <v>59</v>
      </c>
      <c r="K62" s="5">
        <v>129</v>
      </c>
      <c r="L62" s="5">
        <v>38</v>
      </c>
      <c r="M62" s="5">
        <v>44</v>
      </c>
      <c r="N62" s="5">
        <v>51</v>
      </c>
      <c r="O62">
        <v>84</v>
      </c>
      <c r="P62" s="5">
        <v>25.5</v>
      </c>
      <c r="Q62">
        <v>213</v>
      </c>
      <c r="S62" s="5">
        <v>331</v>
      </c>
      <c r="T62" s="5">
        <v>5.8</v>
      </c>
      <c r="U62" s="17">
        <v>65</v>
      </c>
      <c r="V62" s="5">
        <v>84</v>
      </c>
      <c r="W62">
        <v>206</v>
      </c>
      <c r="X62">
        <v>102</v>
      </c>
      <c r="Y62" s="5">
        <v>84</v>
      </c>
      <c r="Z62">
        <v>146</v>
      </c>
      <c r="AA62">
        <v>35</v>
      </c>
      <c r="AB62">
        <v>8.6</v>
      </c>
    </row>
    <row r="63" spans="1:28" x14ac:dyDescent="0.25">
      <c r="A63" s="1" t="s">
        <v>378</v>
      </c>
      <c r="B63" s="18">
        <f t="shared" ref="B63:O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>2.5*G59/1000</f>
        <v>0.1125</v>
      </c>
      <c r="H63" s="18">
        <f t="shared" si="6"/>
        <v>0.1125</v>
      </c>
      <c r="I63" s="18">
        <f t="shared" si="6"/>
        <v>0.1125</v>
      </c>
      <c r="J63" s="18">
        <f t="shared" si="6"/>
        <v>0.1125</v>
      </c>
      <c r="K63" s="18">
        <f>2.5*K59/1000</f>
        <v>0.1125</v>
      </c>
      <c r="L63" s="18">
        <f>2.5*L59/1000</f>
        <v>0.1125</v>
      </c>
      <c r="M63" s="18">
        <f>2.5*M59/1000</f>
        <v>0.1125</v>
      </c>
      <c r="N63" s="18">
        <f t="shared" si="6"/>
        <v>0.1125</v>
      </c>
      <c r="O63" s="18">
        <f t="shared" si="6"/>
        <v>0.1125</v>
      </c>
      <c r="P63" s="18">
        <f>2.5*P59/1000</f>
        <v>0.1125</v>
      </c>
      <c r="Q63" s="18">
        <f>2.5*Q59/1000</f>
        <v>0.1125</v>
      </c>
      <c r="R63" s="18"/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>2.5*V59/1000</f>
        <v>0.1125</v>
      </c>
      <c r="W63" s="18">
        <f t="shared" ref="W63:AB63" si="7">2.5*W59/1000</f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  <c r="AB63" s="18">
        <f t="shared" si="7"/>
        <v>0.1125</v>
      </c>
    </row>
    <row r="64" spans="1:28" x14ac:dyDescent="0.25">
      <c r="A64" s="1" t="s">
        <v>379</v>
      </c>
      <c r="B64" s="16">
        <f t="shared" ref="B64:J64" si="8">B63*B9</f>
        <v>9.5625000000000002E-2</v>
      </c>
      <c r="C64" s="16">
        <f t="shared" si="8"/>
        <v>0.43762500000000004</v>
      </c>
      <c r="D64" s="16">
        <f t="shared" si="8"/>
        <v>9.5625000000000002E-2</v>
      </c>
      <c r="E64" s="16">
        <f t="shared" si="8"/>
        <v>8.2125000000000004E-2</v>
      </c>
      <c r="F64" s="16">
        <f t="shared" si="8"/>
        <v>12.262500000000001</v>
      </c>
      <c r="G64" s="16">
        <f>G63*G9</f>
        <v>0.73012500000000002</v>
      </c>
      <c r="H64" s="16">
        <f t="shared" si="8"/>
        <v>8.4375</v>
      </c>
      <c r="I64" s="16">
        <f t="shared" si="8"/>
        <v>1636.2</v>
      </c>
      <c r="J64" s="16">
        <f t="shared" si="8"/>
        <v>1.6312500000000001</v>
      </c>
      <c r="K64" s="16">
        <f>K63*K9</f>
        <v>2.25</v>
      </c>
      <c r="L64" s="16">
        <f t="shared" ref="L64:Q64" si="9">L63*L9</f>
        <v>0.142875</v>
      </c>
      <c r="M64" s="16">
        <f t="shared" si="9"/>
        <v>3.07125</v>
      </c>
      <c r="N64" s="16">
        <f t="shared" si="9"/>
        <v>129.6</v>
      </c>
      <c r="O64" s="16">
        <f t="shared" si="9"/>
        <v>0.96525000000000005</v>
      </c>
      <c r="P64" s="16">
        <f>P63*P9</f>
        <v>0.15300000000000002</v>
      </c>
      <c r="Q64" s="16">
        <f t="shared" si="9"/>
        <v>0.58274999999999999</v>
      </c>
      <c r="R64" s="16"/>
      <c r="S64" s="16">
        <f>S63*S9*3.78541</f>
        <v>0.42585862500000005</v>
      </c>
      <c r="T64" s="16">
        <f t="shared" ref="T64:AB64" si="10">T63*T9</f>
        <v>2.0750000000000002</v>
      </c>
      <c r="U64" s="16">
        <f t="shared" si="10"/>
        <v>9.5625000000000002E-2</v>
      </c>
      <c r="V64" s="16">
        <f>V63*V9</f>
        <v>9.5625000000000002E-2</v>
      </c>
      <c r="W64" s="16">
        <f t="shared" si="10"/>
        <v>46.237500000000004</v>
      </c>
      <c r="X64" s="16">
        <f t="shared" si="10"/>
        <v>1.762875</v>
      </c>
      <c r="Y64" s="16">
        <f t="shared" si="10"/>
        <v>4727.8125</v>
      </c>
      <c r="Z64" s="16">
        <f t="shared" si="10"/>
        <v>8.3970000000000002</v>
      </c>
      <c r="AA64" s="16">
        <f t="shared" si="10"/>
        <v>0.421875</v>
      </c>
      <c r="AB64" s="16">
        <f t="shared" si="10"/>
        <v>0.10350000000000001</v>
      </c>
    </row>
    <row r="65" spans="1:28" x14ac:dyDescent="0.25">
      <c r="A65" s="1" t="s">
        <v>380</v>
      </c>
      <c r="B65" s="5">
        <f t="shared" ref="B65:Q65" si="11">0.8*0.8*B60*B59*1000000*B9/B61</f>
        <v>178.03117201498719</v>
      </c>
      <c r="C65" s="5">
        <f t="shared" si="11"/>
        <v>1139.8701297301359</v>
      </c>
      <c r="D65" s="5">
        <f t="shared" si="11"/>
        <v>180.84008419659901</v>
      </c>
      <c r="E65" s="5">
        <f t="shared" si="11"/>
        <v>154.39364344375809</v>
      </c>
      <c r="F65" s="5">
        <f t="shared" si="11"/>
        <v>38475.475811006392</v>
      </c>
      <c r="G65" s="5">
        <f>0.8*0.8*G60*G59*1000000*G9/G61</f>
        <v>1801.2605963508981</v>
      </c>
      <c r="H65" s="5">
        <f t="shared" si="11"/>
        <v>6166.1299237940575</v>
      </c>
      <c r="I65" s="5">
        <f t="shared" si="11"/>
        <v>1239926.3389856876</v>
      </c>
      <c r="J65" s="5">
        <f t="shared" si="11"/>
        <v>5027.0908294299234</v>
      </c>
      <c r="K65" s="5">
        <f t="shared" si="11"/>
        <v>3146.9109366338298</v>
      </c>
      <c r="L65" s="5">
        <f t="shared" si="11"/>
        <v>744.01624764457154</v>
      </c>
      <c r="M65" s="5">
        <f t="shared" si="11"/>
        <v>4573.2807681056329</v>
      </c>
      <c r="N65" s="5">
        <f t="shared" si="11"/>
        <v>516982.80552083551</v>
      </c>
      <c r="O65" s="5">
        <f t="shared" si="11"/>
        <v>1777.2420087868363</v>
      </c>
      <c r="P65" s="5">
        <f>0.8*0.8*P60*P59*1000000*P9/P61</f>
        <v>803.97497584214091</v>
      </c>
      <c r="Q65" s="5">
        <f t="shared" si="11"/>
        <v>460.13977425382205</v>
      </c>
      <c r="R65" s="5"/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>0.8*0.8*V60*V59*1000000*V9/V61</f>
        <v>284.54272571526855</v>
      </c>
      <c r="W65" s="5">
        <f t="shared" ref="W65:AB65" si="12">0.8*0.8*W60*W59*1000000*W9/W61</f>
        <v>10857.316205167268</v>
      </c>
      <c r="X65" s="5">
        <f t="shared" si="12"/>
        <v>1838.6871158022327</v>
      </c>
      <c r="Y65" s="5">
        <f t="shared" si="12"/>
        <v>13363296.990635848</v>
      </c>
      <c r="Z65" s="5">
        <f t="shared" si="12"/>
        <v>33457.4054407687</v>
      </c>
      <c r="AA65" s="5">
        <f t="shared" si="12"/>
        <v>2765.8745991050655</v>
      </c>
      <c r="AB65" s="5">
        <f t="shared" si="12"/>
        <v>147.96508326729767</v>
      </c>
    </row>
    <row r="66" spans="1:28" x14ac:dyDescent="0.25">
      <c r="A66" s="1" t="s">
        <v>381</v>
      </c>
      <c r="B66" s="16" t="s">
        <v>382</v>
      </c>
      <c r="C66" s="16" t="s">
        <v>382</v>
      </c>
      <c r="D66" s="16" t="s">
        <v>382</v>
      </c>
      <c r="E66" s="16" t="s">
        <v>382</v>
      </c>
      <c r="F66" s="16" t="s">
        <v>382</v>
      </c>
      <c r="G66" s="16" t="s">
        <v>382</v>
      </c>
      <c r="H66" s="16" t="s">
        <v>382</v>
      </c>
      <c r="I66" s="16" t="s">
        <v>382</v>
      </c>
      <c r="J66" s="16" t="s">
        <v>383</v>
      </c>
      <c r="S66" s="16">
        <v>100</v>
      </c>
      <c r="T66" s="16" t="s">
        <v>382</v>
      </c>
      <c r="U66" s="16" t="s">
        <v>382</v>
      </c>
      <c r="V66" s="16" t="s">
        <v>382</v>
      </c>
    </row>
    <row r="67" spans="1:28" x14ac:dyDescent="0.25">
      <c r="A67" s="1" t="s">
        <v>384</v>
      </c>
      <c r="B67" s="16" t="s">
        <v>117</v>
      </c>
      <c r="C67" s="16" t="s">
        <v>117</v>
      </c>
      <c r="D67" s="16" t="s">
        <v>182</v>
      </c>
      <c r="E67" s="16" t="s">
        <v>122</v>
      </c>
      <c r="F67" s="16" t="s">
        <v>216</v>
      </c>
      <c r="G67" s="16" t="s">
        <v>127</v>
      </c>
      <c r="H67" s="16" t="s">
        <v>131</v>
      </c>
      <c r="I67" s="16" t="s">
        <v>145</v>
      </c>
      <c r="J67" s="16" t="s">
        <v>182</v>
      </c>
      <c r="K67" s="16" t="s">
        <v>122</v>
      </c>
      <c r="L67" s="16" t="s">
        <v>385</v>
      </c>
      <c r="M67" s="16" t="s">
        <v>172</v>
      </c>
      <c r="N67" t="s">
        <v>122</v>
      </c>
      <c r="O67" s="16" t="s">
        <v>149</v>
      </c>
      <c r="P67" s="16" t="s">
        <v>386</v>
      </c>
      <c r="Q67" t="s">
        <v>182</v>
      </c>
      <c r="S67" s="16" t="s">
        <v>141</v>
      </c>
      <c r="T67" s="16" t="s">
        <v>387</v>
      </c>
      <c r="U67" s="16" t="s">
        <v>122</v>
      </c>
      <c r="V67" s="16" t="s">
        <v>216</v>
      </c>
      <c r="W67" s="16" t="s">
        <v>388</v>
      </c>
      <c r="X67" s="16" t="s">
        <v>174</v>
      </c>
      <c r="Y67" s="16" t="s">
        <v>169</v>
      </c>
      <c r="Z67" s="16" t="s">
        <v>213</v>
      </c>
      <c r="AA67" s="16" t="s">
        <v>209</v>
      </c>
      <c r="AB67" t="s">
        <v>249</v>
      </c>
    </row>
    <row r="68" spans="1:28" x14ac:dyDescent="0.25">
      <c r="A68" s="1" t="s">
        <v>389</v>
      </c>
      <c r="B68" s="16" t="s">
        <v>390</v>
      </c>
      <c r="C68" s="16" t="s">
        <v>390</v>
      </c>
      <c r="D68" s="16" t="s">
        <v>390</v>
      </c>
      <c r="E68" s="16" t="s">
        <v>390</v>
      </c>
      <c r="F68" s="16" t="s">
        <v>390</v>
      </c>
      <c r="G68" s="16" t="s">
        <v>390</v>
      </c>
      <c r="H68" s="16" t="s">
        <v>28</v>
      </c>
      <c r="I68" s="16" t="s">
        <v>28</v>
      </c>
      <c r="J68" s="16" t="s">
        <v>390</v>
      </c>
      <c r="K68" s="16" t="s">
        <v>28</v>
      </c>
      <c r="L68" s="16" t="s">
        <v>390</v>
      </c>
      <c r="M68" s="16" t="s">
        <v>390</v>
      </c>
      <c r="N68" s="16" t="s">
        <v>390</v>
      </c>
      <c r="O68" s="16" t="s">
        <v>390</v>
      </c>
      <c r="P68" s="16" t="s">
        <v>390</v>
      </c>
      <c r="Q68" s="16" t="s">
        <v>28</v>
      </c>
      <c r="R68" s="16"/>
      <c r="S68" s="16" t="s">
        <v>392</v>
      </c>
      <c r="T68" s="16" t="s">
        <v>392</v>
      </c>
      <c r="U68" s="16" t="s">
        <v>392</v>
      </c>
      <c r="V68" s="16" t="s">
        <v>390</v>
      </c>
      <c r="W68" s="16" t="s">
        <v>391</v>
      </c>
      <c r="X68" s="16" t="s">
        <v>391</v>
      </c>
      <c r="Y68" s="16" t="s">
        <v>390</v>
      </c>
      <c r="Z68" s="16" t="s">
        <v>390</v>
      </c>
      <c r="AA68" s="16" t="s">
        <v>391</v>
      </c>
      <c r="AB68" t="s">
        <v>390</v>
      </c>
    </row>
    <row r="69" spans="1:28" x14ac:dyDescent="0.25">
      <c r="A69" s="2" t="s">
        <v>393</v>
      </c>
      <c r="B69" s="16" t="s">
        <v>394</v>
      </c>
      <c r="C69" s="16" t="s">
        <v>395</v>
      </c>
      <c r="D69" s="16" t="s">
        <v>394</v>
      </c>
      <c r="E69" s="16" t="s">
        <v>394</v>
      </c>
      <c r="F69" s="16" t="s">
        <v>396</v>
      </c>
      <c r="G69" s="16" t="s">
        <v>397</v>
      </c>
      <c r="H69" s="16"/>
      <c r="I69" s="16"/>
      <c r="J69" s="16" t="s">
        <v>398</v>
      </c>
      <c r="L69" s="16" t="s">
        <v>394</v>
      </c>
      <c r="M69" s="16" t="s">
        <v>398</v>
      </c>
      <c r="N69" s="16" t="s">
        <v>399</v>
      </c>
      <c r="O69" s="16" t="s">
        <v>398</v>
      </c>
      <c r="P69" s="16" t="s">
        <v>400</v>
      </c>
      <c r="Q69" s="16"/>
      <c r="R69" s="16"/>
      <c r="S69" s="16" t="s">
        <v>401</v>
      </c>
      <c r="T69" s="16" t="s">
        <v>401</v>
      </c>
      <c r="U69" s="16" t="s">
        <v>401</v>
      </c>
      <c r="V69" s="16" t="s">
        <v>394</v>
      </c>
    </row>
    <row r="70" spans="1:28" x14ac:dyDescent="0.25">
      <c r="A70" s="2" t="s">
        <v>402</v>
      </c>
      <c r="B70" s="16" t="s">
        <v>403</v>
      </c>
      <c r="C70" s="16" t="s">
        <v>404</v>
      </c>
      <c r="D70" s="16" t="s">
        <v>403</v>
      </c>
      <c r="E70" s="16" t="s">
        <v>403</v>
      </c>
      <c r="F70" s="16" t="s">
        <v>405</v>
      </c>
      <c r="G70" s="16" t="s">
        <v>404</v>
      </c>
      <c r="H70" s="16" t="s">
        <v>406</v>
      </c>
      <c r="I70" s="16" t="s">
        <v>407</v>
      </c>
      <c r="J70" s="16" t="s">
        <v>408</v>
      </c>
      <c r="K70" s="16" t="s">
        <v>408</v>
      </c>
      <c r="L70" s="16" t="s">
        <v>403</v>
      </c>
      <c r="M70" s="16" t="s">
        <v>408</v>
      </c>
      <c r="N70" s="16" t="s">
        <v>409</v>
      </c>
      <c r="O70" s="16" t="s">
        <v>408</v>
      </c>
      <c r="P70" s="16" t="s">
        <v>403</v>
      </c>
      <c r="Q70" s="16" t="s">
        <v>404</v>
      </c>
      <c r="R70" s="16"/>
      <c r="S70" s="16" t="s">
        <v>410</v>
      </c>
      <c r="T70" s="16" t="s">
        <v>410</v>
      </c>
      <c r="U70" s="16" t="s">
        <v>410</v>
      </c>
      <c r="V70" s="16" t="s">
        <v>403</v>
      </c>
    </row>
    <row r="71" spans="1:28" x14ac:dyDescent="0.25">
      <c r="A71" s="1" t="s">
        <v>411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  <c r="G71" t="s">
        <v>770</v>
      </c>
      <c r="H71" t="s">
        <v>818</v>
      </c>
      <c r="I71" t="s">
        <v>821</v>
      </c>
      <c r="J71" s="16" t="s">
        <v>816</v>
      </c>
      <c r="K71" t="s">
        <v>769</v>
      </c>
      <c r="L71" s="16" t="s">
        <v>817</v>
      </c>
      <c r="M71" s="16" t="s">
        <v>418</v>
      </c>
      <c r="N71" s="16" t="s">
        <v>419</v>
      </c>
      <c r="O71" t="s">
        <v>420</v>
      </c>
      <c r="P71" t="s">
        <v>807</v>
      </c>
      <c r="Q71" t="s">
        <v>857</v>
      </c>
      <c r="S71" s="16" t="s">
        <v>421</v>
      </c>
      <c r="T71" s="20" t="s">
        <v>422</v>
      </c>
      <c r="U71" s="16" t="s">
        <v>423</v>
      </c>
      <c r="V71" t="s">
        <v>412</v>
      </c>
      <c r="X71" t="s">
        <v>424</v>
      </c>
      <c r="Y71" t="s">
        <v>425</v>
      </c>
      <c r="Z71" t="s">
        <v>426</v>
      </c>
      <c r="AA71" t="s">
        <v>424</v>
      </c>
    </row>
    <row r="72" spans="1:28" x14ac:dyDescent="0.25">
      <c r="A72" s="1" t="s">
        <v>762</v>
      </c>
      <c r="B72" t="s">
        <v>798</v>
      </c>
      <c r="C72" t="s">
        <v>799</v>
      </c>
      <c r="D72" t="s">
        <v>797</v>
      </c>
      <c r="E72" t="s">
        <v>800</v>
      </c>
      <c r="F72" t="s">
        <v>801</v>
      </c>
      <c r="G72" t="s">
        <v>771</v>
      </c>
      <c r="H72" t="s">
        <v>810</v>
      </c>
      <c r="I72" t="s">
        <v>822</v>
      </c>
      <c r="J72" t="s">
        <v>768</v>
      </c>
      <c r="K72" t="s">
        <v>802</v>
      </c>
      <c r="L72" t="s">
        <v>854</v>
      </c>
      <c r="M72" s="16"/>
      <c r="N72" s="16"/>
      <c r="P72" t="s">
        <v>808</v>
      </c>
      <c r="Q72" t="s">
        <v>856</v>
      </c>
      <c r="S72" s="16"/>
      <c r="T72" s="20"/>
      <c r="U72" s="16"/>
      <c r="V72" t="s">
        <v>763</v>
      </c>
    </row>
    <row r="73" spans="1:28" x14ac:dyDescent="0.25">
      <c r="A73" s="1" t="s">
        <v>427</v>
      </c>
      <c r="B73">
        <v>0.33854000000000001</v>
      </c>
      <c r="C73">
        <v>0.79107000000000005</v>
      </c>
      <c r="D73">
        <v>0.22026000000000001</v>
      </c>
      <c r="E73">
        <v>0.23313999999999999</v>
      </c>
      <c r="F73">
        <v>0.50600000000000001</v>
      </c>
      <c r="G73">
        <v>0.55500000000000005</v>
      </c>
      <c r="H73">
        <v>0.70799999999999996</v>
      </c>
      <c r="I73">
        <v>0.76100000000000001</v>
      </c>
      <c r="J73">
        <v>0.92800000000000005</v>
      </c>
      <c r="K73">
        <v>0.44900000000000001</v>
      </c>
      <c r="L73">
        <v>0.13</v>
      </c>
      <c r="M73">
        <v>0.80700000000000005</v>
      </c>
      <c r="N73">
        <v>0.5</v>
      </c>
      <c r="O73">
        <v>0.48099999999999998</v>
      </c>
      <c r="P73">
        <v>0.79</v>
      </c>
      <c r="Q73">
        <v>7.3999999999999996E-2</v>
      </c>
      <c r="S73" s="16" t="s">
        <v>428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25">
      <c r="A74" s="1" t="s">
        <v>429</v>
      </c>
      <c r="B74">
        <v>0.7</v>
      </c>
      <c r="C74">
        <v>0.25</v>
      </c>
      <c r="D74">
        <v>0.4</v>
      </c>
      <c r="E74">
        <v>3</v>
      </c>
      <c r="F74">
        <v>12</v>
      </c>
      <c r="G74">
        <v>87</v>
      </c>
      <c r="H74">
        <v>38</v>
      </c>
      <c r="I74">
        <v>27</v>
      </c>
      <c r="J74">
        <v>0.15</v>
      </c>
      <c r="K74">
        <v>0.9</v>
      </c>
      <c r="L74">
        <v>0.51</v>
      </c>
      <c r="M74">
        <v>0.08</v>
      </c>
      <c r="N74">
        <v>1.6</v>
      </c>
      <c r="O74">
        <v>0.79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25">
      <c r="A75" s="2" t="s">
        <v>849</v>
      </c>
      <c r="B75">
        <v>1.9419999999999999</v>
      </c>
      <c r="C75">
        <v>1.4490000000000001</v>
      </c>
      <c r="D75">
        <v>1.651</v>
      </c>
      <c r="E75">
        <v>1.8360000000000001</v>
      </c>
      <c r="F75">
        <v>1.389</v>
      </c>
      <c r="G75">
        <v>1.1479999999999999</v>
      </c>
      <c r="H75">
        <v>1.3680000000000001</v>
      </c>
      <c r="I75">
        <v>0.73499999999999999</v>
      </c>
      <c r="J75">
        <v>1.196</v>
      </c>
      <c r="K75">
        <v>1.1140000000000001</v>
      </c>
      <c r="L75">
        <v>1.2470000000000001</v>
      </c>
      <c r="M75">
        <v>1.1180000000000001</v>
      </c>
      <c r="N75">
        <v>1.446</v>
      </c>
      <c r="O75">
        <v>0.93300000000000005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25">
      <c r="A76" s="2" t="s">
        <v>430</v>
      </c>
      <c r="B76">
        <v>0.26400000000000001</v>
      </c>
      <c r="C76">
        <v>0.19700000000000001</v>
      </c>
      <c r="D76">
        <v>0.23300000000000001</v>
      </c>
      <c r="E76">
        <v>0.26100000000000001</v>
      </c>
      <c r="F76">
        <v>0.25800000000000001</v>
      </c>
      <c r="G76">
        <v>8.5000000000000006E-2</v>
      </c>
      <c r="H76">
        <v>7.6999999999999999E-2</v>
      </c>
      <c r="I76">
        <v>0.1</v>
      </c>
      <c r="J76">
        <v>0.153</v>
      </c>
      <c r="K76">
        <v>8.3000000000000004E-2</v>
      </c>
      <c r="L76">
        <v>0.111</v>
      </c>
      <c r="M76">
        <v>4.8000000000000001E-2</v>
      </c>
      <c r="N76">
        <v>0.111</v>
      </c>
      <c r="O76">
        <v>8.2000000000000003E-2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25">
      <c r="A77" s="2" t="s">
        <v>431</v>
      </c>
      <c r="B77">
        <v>9.7000000000000003E-2</v>
      </c>
      <c r="D77">
        <v>7.6999999999999999E-2</v>
      </c>
      <c r="E77">
        <v>5.3999999999999999E-2</v>
      </c>
      <c r="K77">
        <v>3.5000000000000003E-2</v>
      </c>
      <c r="L77">
        <v>2.7E-2</v>
      </c>
      <c r="M77">
        <v>1.9E-2</v>
      </c>
      <c r="O77">
        <v>1.7000000000000001E-2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25">
      <c r="A78" s="2" t="s">
        <v>850</v>
      </c>
      <c r="B78">
        <v>1.5329999999999999</v>
      </c>
      <c r="C78">
        <v>0.94599999999999995</v>
      </c>
      <c r="D78">
        <v>0.86799999999999999</v>
      </c>
      <c r="E78">
        <v>0.81</v>
      </c>
      <c r="L78">
        <v>0.97199999999999998</v>
      </c>
      <c r="O78">
        <v>0.755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25">
      <c r="A79" s="2" t="s">
        <v>432</v>
      </c>
      <c r="C79">
        <f>240.49/C9</f>
        <v>61.822622107969153</v>
      </c>
      <c r="G79">
        <f>535/G9</f>
        <v>82.434514637904471</v>
      </c>
      <c r="J79">
        <f>374/Q9</f>
        <v>72.200772200772207</v>
      </c>
    </row>
    <row r="80" spans="1:28" x14ac:dyDescent="0.25">
      <c r="A80" s="1" t="s">
        <v>433</v>
      </c>
      <c r="B80" t="s">
        <v>434</v>
      </c>
      <c r="C80" t="s">
        <v>434</v>
      </c>
      <c r="D80" t="s">
        <v>434</v>
      </c>
      <c r="E80" t="s">
        <v>435</v>
      </c>
      <c r="F80" s="2" t="s">
        <v>436</v>
      </c>
      <c r="G80" s="2" t="s">
        <v>436</v>
      </c>
      <c r="H80" s="2" t="s">
        <v>437</v>
      </c>
      <c r="I80" t="s">
        <v>438</v>
      </c>
      <c r="J80" s="2" t="s">
        <v>439</v>
      </c>
      <c r="K80" s="2" t="s">
        <v>440</v>
      </c>
      <c r="L80" s="2" t="s">
        <v>441</v>
      </c>
      <c r="M80" s="2" t="s">
        <v>440</v>
      </c>
      <c r="N80" s="2" t="s">
        <v>442</v>
      </c>
      <c r="O80" t="s">
        <v>443</v>
      </c>
      <c r="P80" s="2" t="s">
        <v>444</v>
      </c>
      <c r="Q80" s="2" t="s">
        <v>442</v>
      </c>
      <c r="R80" s="2"/>
      <c r="S80" s="2" t="s">
        <v>445</v>
      </c>
      <c r="T80" s="2" t="s">
        <v>446</v>
      </c>
      <c r="U80" s="2" t="s">
        <v>447</v>
      </c>
      <c r="V80" t="s">
        <v>434</v>
      </c>
    </row>
    <row r="81" spans="1:22" x14ac:dyDescent="0.25">
      <c r="A81" s="1" t="s">
        <v>448</v>
      </c>
      <c r="B81" t="s">
        <v>450</v>
      </c>
      <c r="C81" t="s">
        <v>451</v>
      </c>
      <c r="D81" t="s">
        <v>452</v>
      </c>
      <c r="E81" t="s">
        <v>449</v>
      </c>
      <c r="F81" t="s">
        <v>453</v>
      </c>
      <c r="G81" t="s">
        <v>454</v>
      </c>
      <c r="H81" t="s">
        <v>455</v>
      </c>
      <c r="I81" t="s">
        <v>456</v>
      </c>
      <c r="J81" t="s">
        <v>457</v>
      </c>
      <c r="K81" t="s">
        <v>458</v>
      </c>
      <c r="L81" t="s">
        <v>450</v>
      </c>
      <c r="M81" t="s">
        <v>449</v>
      </c>
      <c r="N81" t="s">
        <v>459</v>
      </c>
      <c r="O81" t="s">
        <v>458</v>
      </c>
      <c r="P81" t="s">
        <v>452</v>
      </c>
      <c r="Q81" t="s">
        <v>458</v>
      </c>
      <c r="S81" t="s">
        <v>757</v>
      </c>
      <c r="T81" t="s">
        <v>460</v>
      </c>
      <c r="U81" t="s">
        <v>461</v>
      </c>
      <c r="V81" t="s">
        <v>449</v>
      </c>
    </row>
    <row r="82" spans="1:22" x14ac:dyDescent="0.25">
      <c r="A82" s="1" t="s">
        <v>462</v>
      </c>
      <c r="S82" t="s">
        <v>463</v>
      </c>
      <c r="T82" t="s">
        <v>464</v>
      </c>
      <c r="U82" t="s">
        <v>465</v>
      </c>
    </row>
    <row r="83" spans="1:22" x14ac:dyDescent="0.25">
      <c r="A83" s="1" t="s">
        <v>466</v>
      </c>
      <c r="S83" s="7" t="s">
        <v>467</v>
      </c>
    </row>
    <row r="84" spans="1:22" x14ac:dyDescent="0.25">
      <c r="A84" s="1" t="s">
        <v>468</v>
      </c>
      <c r="B84" t="s">
        <v>469</v>
      </c>
      <c r="C84" t="s">
        <v>469</v>
      </c>
      <c r="D84" t="s">
        <v>469</v>
      </c>
      <c r="E84" t="s">
        <v>469</v>
      </c>
      <c r="F84" t="s">
        <v>470</v>
      </c>
      <c r="G84" t="s">
        <v>471</v>
      </c>
      <c r="H84" t="s">
        <v>472</v>
      </c>
      <c r="I84" t="s">
        <v>473</v>
      </c>
      <c r="S84" t="s">
        <v>474</v>
      </c>
      <c r="T84" t="s">
        <v>469</v>
      </c>
      <c r="U84" t="s">
        <v>469</v>
      </c>
      <c r="V84" t="s">
        <v>469</v>
      </c>
    </row>
    <row r="85" spans="1:22" x14ac:dyDescent="0.25">
      <c r="A85" s="1" t="s">
        <v>475</v>
      </c>
      <c r="H85" s="2" t="s">
        <v>476</v>
      </c>
      <c r="S85" t="s">
        <v>477</v>
      </c>
      <c r="T85" s="2" t="s">
        <v>478</v>
      </c>
      <c r="U85" t="s">
        <v>479</v>
      </c>
    </row>
    <row r="86" spans="1:22" x14ac:dyDescent="0.25">
      <c r="A86" s="1" t="s">
        <v>480</v>
      </c>
      <c r="E86" t="s">
        <v>481</v>
      </c>
      <c r="H86" t="s">
        <v>482</v>
      </c>
      <c r="S86" t="s">
        <v>483</v>
      </c>
      <c r="T86" s="2" t="s">
        <v>484</v>
      </c>
      <c r="U86" t="s">
        <v>479</v>
      </c>
    </row>
    <row r="87" spans="1:22" x14ac:dyDescent="0.25">
      <c r="A87" s="1" t="s">
        <v>485</v>
      </c>
      <c r="S87" t="s">
        <v>486</v>
      </c>
    </row>
    <row r="88" spans="1:22" x14ac:dyDescent="0.25">
      <c r="A88" s="1" t="s">
        <v>487</v>
      </c>
      <c r="S88" s="21" t="s">
        <v>488</v>
      </c>
    </row>
    <row r="89" spans="1:22" x14ac:dyDescent="0.25">
      <c r="A89" s="1" t="s">
        <v>489</v>
      </c>
      <c r="S89" t="s">
        <v>490</v>
      </c>
    </row>
    <row r="90" spans="1:22" x14ac:dyDescent="0.25">
      <c r="A90" s="3" t="s">
        <v>491</v>
      </c>
      <c r="B90" t="s">
        <v>492</v>
      </c>
      <c r="C90" t="s">
        <v>493</v>
      </c>
      <c r="D90" t="s">
        <v>494</v>
      </c>
      <c r="E90" t="s">
        <v>495</v>
      </c>
      <c r="F90" t="s">
        <v>496</v>
      </c>
      <c r="G90" t="s">
        <v>497</v>
      </c>
      <c r="H90" t="s">
        <v>498</v>
      </c>
      <c r="I90" t="s">
        <v>499</v>
      </c>
      <c r="J90" t="s">
        <v>500</v>
      </c>
      <c r="K90" t="s">
        <v>501</v>
      </c>
      <c r="L90" t="s">
        <v>502</v>
      </c>
      <c r="M90" t="s">
        <v>503</v>
      </c>
      <c r="N90" t="s">
        <v>504</v>
      </c>
      <c r="O90" t="s">
        <v>505</v>
      </c>
      <c r="P90" t="s">
        <v>507</v>
      </c>
      <c r="Q90" t="s">
        <v>506</v>
      </c>
      <c r="S90" t="s">
        <v>508</v>
      </c>
      <c r="T90" t="s">
        <v>509</v>
      </c>
      <c r="U90" t="s">
        <v>510</v>
      </c>
    </row>
    <row r="91" spans="1:22" x14ac:dyDescent="0.25">
      <c r="A91" s="3" t="s">
        <v>511</v>
      </c>
      <c r="B91" t="s">
        <v>512</v>
      </c>
      <c r="C91" t="s">
        <v>513</v>
      </c>
      <c r="D91" t="s">
        <v>514</v>
      </c>
      <c r="E91" t="s">
        <v>515</v>
      </c>
      <c r="F91" t="s">
        <v>516</v>
      </c>
      <c r="G91" t="s">
        <v>517</v>
      </c>
      <c r="H91" t="s">
        <v>518</v>
      </c>
      <c r="I91" t="s">
        <v>519</v>
      </c>
      <c r="J91" t="s">
        <v>520</v>
      </c>
      <c r="K91" t="s">
        <v>521</v>
      </c>
      <c r="L91" t="s">
        <v>522</v>
      </c>
      <c r="M91" t="s">
        <v>523</v>
      </c>
      <c r="N91" t="s">
        <v>524</v>
      </c>
      <c r="O91" t="s">
        <v>525</v>
      </c>
      <c r="P91" t="s">
        <v>527</v>
      </c>
      <c r="Q91" t="s">
        <v>526</v>
      </c>
      <c r="S91" t="s">
        <v>528</v>
      </c>
      <c r="T91" t="s">
        <v>529</v>
      </c>
      <c r="U91" t="s">
        <v>530</v>
      </c>
    </row>
    <row r="92" spans="1:22" x14ac:dyDescent="0.25">
      <c r="A92" s="3" t="s">
        <v>531</v>
      </c>
      <c r="B92" t="s">
        <v>532</v>
      </c>
      <c r="C92" t="s">
        <v>533</v>
      </c>
      <c r="D92" t="s">
        <v>534</v>
      </c>
      <c r="E92" t="s">
        <v>535</v>
      </c>
      <c r="F92" t="s">
        <v>536</v>
      </c>
      <c r="G92" t="s">
        <v>537</v>
      </c>
      <c r="H92" t="s">
        <v>538</v>
      </c>
      <c r="I92" t="s">
        <v>539</v>
      </c>
      <c r="J92" t="s">
        <v>540</v>
      </c>
      <c r="K92" t="s">
        <v>541</v>
      </c>
      <c r="L92" t="s">
        <v>542</v>
      </c>
      <c r="M92" t="s">
        <v>543</v>
      </c>
      <c r="N92" t="s">
        <v>544</v>
      </c>
      <c r="O92" t="s">
        <v>525</v>
      </c>
      <c r="P92" t="s">
        <v>546</v>
      </c>
      <c r="Q92" t="s">
        <v>545</v>
      </c>
      <c r="S92" t="s">
        <v>547</v>
      </c>
      <c r="T92" t="s">
        <v>548</v>
      </c>
      <c r="U92" t="s">
        <v>549</v>
      </c>
    </row>
    <row r="93" spans="1:22" x14ac:dyDescent="0.25">
      <c r="A93" s="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 t="s">
        <v>556</v>
      </c>
      <c r="H93" t="s">
        <v>557</v>
      </c>
      <c r="I93" t="s">
        <v>558</v>
      </c>
      <c r="J93" t="s">
        <v>559</v>
      </c>
      <c r="K93" t="s">
        <v>560</v>
      </c>
      <c r="L93" t="s">
        <v>561</v>
      </c>
      <c r="M93" t="s">
        <v>562</v>
      </c>
      <c r="N93" t="s">
        <v>563</v>
      </c>
      <c r="O93" t="s">
        <v>564</v>
      </c>
      <c r="P93" t="s">
        <v>566</v>
      </c>
      <c r="Q93" t="s">
        <v>565</v>
      </c>
      <c r="S93" s="22" t="s">
        <v>567</v>
      </c>
      <c r="T93" t="s">
        <v>568</v>
      </c>
      <c r="U93" t="s">
        <v>569</v>
      </c>
    </row>
    <row r="94" spans="1:22" x14ac:dyDescent="0.25">
      <c r="A94" s="3" t="s">
        <v>570</v>
      </c>
      <c r="B94" t="s">
        <v>571</v>
      </c>
      <c r="C94" t="s">
        <v>572</v>
      </c>
      <c r="D94" t="s">
        <v>573</v>
      </c>
      <c r="E94" t="s">
        <v>574</v>
      </c>
      <c r="F94" t="s">
        <v>575</v>
      </c>
      <c r="G94" t="s">
        <v>576</v>
      </c>
      <c r="H94" t="s">
        <v>577</v>
      </c>
      <c r="I94" t="s">
        <v>578</v>
      </c>
      <c r="J94" t="s">
        <v>579</v>
      </c>
      <c r="K94" t="s">
        <v>580</v>
      </c>
      <c r="L94" t="s">
        <v>581</v>
      </c>
      <c r="M94" t="s">
        <v>582</v>
      </c>
      <c r="O94" t="s">
        <v>583</v>
      </c>
      <c r="P94" t="s">
        <v>585</v>
      </c>
      <c r="Q94" t="s">
        <v>584</v>
      </c>
      <c r="U94" t="s">
        <v>586</v>
      </c>
    </row>
    <row r="95" spans="1:22" x14ac:dyDescent="0.25">
      <c r="A95" s="3" t="s">
        <v>587</v>
      </c>
      <c r="B95" t="s">
        <v>588</v>
      </c>
      <c r="C95" t="s">
        <v>589</v>
      </c>
      <c r="D95" t="s">
        <v>590</v>
      </c>
      <c r="E95" t="s">
        <v>591</v>
      </c>
      <c r="G95" t="s">
        <v>592</v>
      </c>
      <c r="H95" t="s">
        <v>593</v>
      </c>
      <c r="I95" t="s">
        <v>594</v>
      </c>
      <c r="K95" t="s">
        <v>595</v>
      </c>
      <c r="L95" t="s">
        <v>596</v>
      </c>
      <c r="M95" t="s">
        <v>597</v>
      </c>
      <c r="P95" t="s">
        <v>598</v>
      </c>
      <c r="U95" t="s">
        <v>599</v>
      </c>
    </row>
    <row r="96" spans="1:22" x14ac:dyDescent="0.25">
      <c r="A96" s="3" t="s">
        <v>600</v>
      </c>
      <c r="B96" t="s">
        <v>601</v>
      </c>
      <c r="D96" t="s">
        <v>602</v>
      </c>
      <c r="G96" t="s">
        <v>603</v>
      </c>
      <c r="H96" t="s">
        <v>604</v>
      </c>
      <c r="I96" t="s">
        <v>605</v>
      </c>
      <c r="L96" t="s">
        <v>606</v>
      </c>
      <c r="P96" t="s">
        <v>607</v>
      </c>
    </row>
    <row r="97" spans="1:28" x14ac:dyDescent="0.25">
      <c r="A97" s="3" t="s">
        <v>608</v>
      </c>
      <c r="D97" t="s">
        <v>609</v>
      </c>
      <c r="G97" t="s">
        <v>610</v>
      </c>
      <c r="H97" t="s">
        <v>611</v>
      </c>
      <c r="P97" t="s">
        <v>612</v>
      </c>
    </row>
    <row r="98" spans="1:28" x14ac:dyDescent="0.25">
      <c r="A98" s="3" t="s">
        <v>613</v>
      </c>
      <c r="D98" t="s">
        <v>614</v>
      </c>
      <c r="H98" t="s">
        <v>615</v>
      </c>
    </row>
    <row r="99" spans="1:28" x14ac:dyDescent="0.25">
      <c r="A99" s="3" t="s">
        <v>616</v>
      </c>
      <c r="D99" t="s">
        <v>617</v>
      </c>
      <c r="H99" t="s">
        <v>556</v>
      </c>
      <c r="I99" t="s">
        <v>556</v>
      </c>
    </row>
    <row r="100" spans="1:28" x14ac:dyDescent="0.25">
      <c r="A100" s="3" t="s">
        <v>618</v>
      </c>
      <c r="S100" t="s">
        <v>619</v>
      </c>
    </row>
    <row r="101" spans="1:28" x14ac:dyDescent="0.25">
      <c r="A101" s="3" t="s">
        <v>620</v>
      </c>
      <c r="S101" t="s">
        <v>621</v>
      </c>
    </row>
    <row r="102" spans="1:28" x14ac:dyDescent="0.25">
      <c r="A102" s="3" t="s">
        <v>622</v>
      </c>
      <c r="S102" t="s">
        <v>623</v>
      </c>
    </row>
    <row r="103" spans="1:28" x14ac:dyDescent="0.25">
      <c r="A103" s="3" t="s">
        <v>624</v>
      </c>
      <c r="B103" t="s">
        <v>625</v>
      </c>
      <c r="C103" t="s">
        <v>625</v>
      </c>
      <c r="D103" t="s">
        <v>625</v>
      </c>
      <c r="E103" t="s">
        <v>625</v>
      </c>
      <c r="F103" t="s">
        <v>625</v>
      </c>
      <c r="H103" t="s">
        <v>625</v>
      </c>
      <c r="I103" t="s">
        <v>625</v>
      </c>
      <c r="J103" t="s">
        <v>625</v>
      </c>
      <c r="M103" t="s">
        <v>626</v>
      </c>
      <c r="S103" t="s">
        <v>627</v>
      </c>
      <c r="T103" t="s">
        <v>625</v>
      </c>
      <c r="U103" t="s">
        <v>625</v>
      </c>
      <c r="V103" t="s">
        <v>625</v>
      </c>
    </row>
    <row r="104" spans="1:28" x14ac:dyDescent="0.25">
      <c r="A104" s="7" t="s">
        <v>628</v>
      </c>
      <c r="B104" t="s">
        <v>629</v>
      </c>
      <c r="C104" t="s">
        <v>629</v>
      </c>
      <c r="D104" t="s">
        <v>629</v>
      </c>
      <c r="E104" t="s">
        <v>629</v>
      </c>
      <c r="F104" t="s">
        <v>629</v>
      </c>
      <c r="G104" t="s">
        <v>629</v>
      </c>
      <c r="H104" t="s">
        <v>629</v>
      </c>
      <c r="I104" t="s">
        <v>629</v>
      </c>
      <c r="J104" t="s">
        <v>629</v>
      </c>
      <c r="K104" t="s">
        <v>629</v>
      </c>
      <c r="L104" t="s">
        <v>629</v>
      </c>
      <c r="M104" t="s">
        <v>629</v>
      </c>
      <c r="N104" t="s">
        <v>629</v>
      </c>
      <c r="O104" t="s">
        <v>629</v>
      </c>
      <c r="P104" t="s">
        <v>629</v>
      </c>
      <c r="Q104" t="s">
        <v>629</v>
      </c>
      <c r="R104" t="s">
        <v>629</v>
      </c>
      <c r="S104" t="s">
        <v>630</v>
      </c>
      <c r="T104" t="s">
        <v>629</v>
      </c>
      <c r="U104" t="s">
        <v>629</v>
      </c>
      <c r="V104" t="s">
        <v>629</v>
      </c>
      <c r="W104" t="s">
        <v>629</v>
      </c>
      <c r="X104" t="s">
        <v>629</v>
      </c>
      <c r="Y104" t="s">
        <v>629</v>
      </c>
      <c r="Z104" t="s">
        <v>629</v>
      </c>
      <c r="AA104" t="s">
        <v>629</v>
      </c>
      <c r="AB104" t="s">
        <v>629</v>
      </c>
    </row>
    <row r="105" spans="1:28" x14ac:dyDescent="0.25">
      <c r="A105" s="7" t="s">
        <v>636</v>
      </c>
      <c r="B105" t="s">
        <v>632</v>
      </c>
      <c r="C105" t="s">
        <v>632</v>
      </c>
      <c r="D105" t="s">
        <v>632</v>
      </c>
      <c r="E105" t="s">
        <v>632</v>
      </c>
      <c r="F105" t="s">
        <v>632</v>
      </c>
      <c r="G105" t="s">
        <v>632</v>
      </c>
      <c r="H105" t="s">
        <v>632</v>
      </c>
      <c r="I105" t="s">
        <v>632</v>
      </c>
      <c r="J105" t="s">
        <v>632</v>
      </c>
      <c r="K105" t="s">
        <v>632</v>
      </c>
      <c r="L105" t="s">
        <v>632</v>
      </c>
      <c r="M105" t="s">
        <v>632</v>
      </c>
      <c r="N105" t="s">
        <v>632</v>
      </c>
      <c r="O105" t="s">
        <v>632</v>
      </c>
      <c r="P105" t="s">
        <v>632</v>
      </c>
      <c r="Q105" t="s">
        <v>632</v>
      </c>
      <c r="R105" t="s">
        <v>632</v>
      </c>
      <c r="S105" t="s">
        <v>633</v>
      </c>
      <c r="T105" t="s">
        <v>632</v>
      </c>
      <c r="U105" t="s">
        <v>632</v>
      </c>
      <c r="V105" t="s">
        <v>632</v>
      </c>
      <c r="W105" t="s">
        <v>632</v>
      </c>
      <c r="X105" t="s">
        <v>632</v>
      </c>
      <c r="Y105" t="s">
        <v>632</v>
      </c>
      <c r="Z105" t="s">
        <v>632</v>
      </c>
      <c r="AA105" t="s">
        <v>632</v>
      </c>
      <c r="AB105" t="s">
        <v>632</v>
      </c>
    </row>
    <row r="106" spans="1:28" x14ac:dyDescent="0.25">
      <c r="A106" s="7" t="s">
        <v>631</v>
      </c>
      <c r="B106" t="s">
        <v>637</v>
      </c>
      <c r="D106" t="s">
        <v>637</v>
      </c>
      <c r="E106" t="s">
        <v>637</v>
      </c>
      <c r="K106" t="s">
        <v>637</v>
      </c>
      <c r="L106" t="s">
        <v>637</v>
      </c>
      <c r="M106" t="s">
        <v>637</v>
      </c>
      <c r="O106" t="s">
        <v>637</v>
      </c>
      <c r="P106" t="s">
        <v>637</v>
      </c>
      <c r="S106" t="s">
        <v>638</v>
      </c>
      <c r="T106" t="s">
        <v>637</v>
      </c>
      <c r="U106" t="s">
        <v>637</v>
      </c>
      <c r="V106" t="s">
        <v>637</v>
      </c>
      <c r="X106" t="s">
        <v>637</v>
      </c>
      <c r="Z106" t="s">
        <v>637</v>
      </c>
      <c r="AB106" t="s">
        <v>637</v>
      </c>
    </row>
    <row r="107" spans="1:28" x14ac:dyDescent="0.25">
      <c r="A107" s="7" t="s">
        <v>634</v>
      </c>
      <c r="B107" t="s">
        <v>635</v>
      </c>
      <c r="C107" t="s">
        <v>635</v>
      </c>
      <c r="D107" t="s">
        <v>635</v>
      </c>
      <c r="E107" t="s">
        <v>635</v>
      </c>
      <c r="L107" t="s">
        <v>635</v>
      </c>
      <c r="O107" t="s">
        <v>635</v>
      </c>
      <c r="T107" t="s">
        <v>635</v>
      </c>
      <c r="U107" t="s">
        <v>635</v>
      </c>
      <c r="V107" t="s">
        <v>635</v>
      </c>
      <c r="X107" t="s">
        <v>635</v>
      </c>
    </row>
    <row r="108" spans="1:28" x14ac:dyDescent="0.25">
      <c r="A108" s="7" t="s">
        <v>639</v>
      </c>
      <c r="B108" s="7" t="s">
        <v>636</v>
      </c>
      <c r="C108" t="s">
        <v>640</v>
      </c>
      <c r="G108" t="s">
        <v>641</v>
      </c>
      <c r="J108" t="s">
        <v>642</v>
      </c>
    </row>
    <row r="109" spans="1:28" x14ac:dyDescent="0.25">
      <c r="A109" s="3" t="s">
        <v>643</v>
      </c>
      <c r="S109" t="s">
        <v>644</v>
      </c>
      <c r="T109" t="s">
        <v>645</v>
      </c>
      <c r="U109" t="s">
        <v>646</v>
      </c>
    </row>
    <row r="110" spans="1:28" x14ac:dyDescent="0.25">
      <c r="A110" s="3" t="s">
        <v>647</v>
      </c>
      <c r="S110" t="s">
        <v>648</v>
      </c>
      <c r="T110" t="s">
        <v>649</v>
      </c>
      <c r="U110" t="s">
        <v>650</v>
      </c>
    </row>
    <row r="111" spans="1:28" x14ac:dyDescent="0.25">
      <c r="A111" s="3" t="s">
        <v>651</v>
      </c>
      <c r="S111" t="s">
        <v>652</v>
      </c>
      <c r="T111" t="s">
        <v>653</v>
      </c>
      <c r="U111" t="s">
        <v>654</v>
      </c>
    </row>
    <row r="112" spans="1:28" x14ac:dyDescent="0.25">
      <c r="A112" s="3" t="s">
        <v>655</v>
      </c>
      <c r="U112" t="s">
        <v>656</v>
      </c>
    </row>
    <row r="113" spans="1:25" x14ac:dyDescent="0.25">
      <c r="A113" s="3" t="s">
        <v>657</v>
      </c>
      <c r="S113" t="s">
        <v>658</v>
      </c>
    </row>
    <row r="114" spans="1:25" x14ac:dyDescent="0.25">
      <c r="A114" s="3" t="s">
        <v>659</v>
      </c>
      <c r="S114" t="s">
        <v>660</v>
      </c>
      <c r="T114" s="23" t="s">
        <v>661</v>
      </c>
      <c r="U114" t="s">
        <v>662</v>
      </c>
    </row>
    <row r="115" spans="1:25" x14ac:dyDescent="0.25">
      <c r="A115" s="3" t="s">
        <v>663</v>
      </c>
      <c r="S115" t="s">
        <v>664</v>
      </c>
    </row>
    <row r="116" spans="1:25" x14ac:dyDescent="0.25">
      <c r="A116" s="3" t="s">
        <v>665</v>
      </c>
      <c r="U116" t="s">
        <v>666</v>
      </c>
    </row>
    <row r="117" spans="1:25" x14ac:dyDescent="0.25">
      <c r="A117" s="3" t="s">
        <v>776</v>
      </c>
      <c r="B117" t="s">
        <v>785</v>
      </c>
      <c r="C117" t="s">
        <v>790</v>
      </c>
      <c r="D117" t="s">
        <v>792</v>
      </c>
      <c r="E117" t="s">
        <v>794</v>
      </c>
      <c r="F117" t="s">
        <v>787</v>
      </c>
      <c r="G117" t="s">
        <v>780</v>
      </c>
      <c r="H117" t="s">
        <v>783</v>
      </c>
      <c r="I117" t="s">
        <v>833</v>
      </c>
      <c r="J117" t="s">
        <v>796</v>
      </c>
      <c r="K117" t="s">
        <v>827</v>
      </c>
      <c r="L117" t="s">
        <v>853</v>
      </c>
      <c r="O117" t="s">
        <v>820</v>
      </c>
      <c r="P117" t="s">
        <v>828</v>
      </c>
      <c r="S117" t="s">
        <v>702</v>
      </c>
      <c r="T117" t="s">
        <v>703</v>
      </c>
      <c r="U117" t="s">
        <v>704</v>
      </c>
      <c r="V117" t="s">
        <v>782</v>
      </c>
    </row>
    <row r="118" spans="1:25" x14ac:dyDescent="0.25">
      <c r="A118" s="3" t="s">
        <v>777</v>
      </c>
      <c r="B118" t="s">
        <v>784</v>
      </c>
      <c r="C118" t="s">
        <v>789</v>
      </c>
      <c r="D118" t="s">
        <v>791</v>
      </c>
      <c r="E118" t="s">
        <v>793</v>
      </c>
      <c r="F118" t="s">
        <v>786</v>
      </c>
      <c r="G118" t="s">
        <v>779</v>
      </c>
      <c r="H118" t="s">
        <v>851</v>
      </c>
      <c r="I118" t="s">
        <v>832</v>
      </c>
      <c r="J118" t="s">
        <v>795</v>
      </c>
      <c r="K118" t="s">
        <v>788</v>
      </c>
      <c r="L118" t="s">
        <v>852</v>
      </c>
      <c r="O118" t="s">
        <v>813</v>
      </c>
      <c r="P118" t="s">
        <v>778</v>
      </c>
      <c r="S118" t="s">
        <v>698</v>
      </c>
      <c r="T118" t="s">
        <v>699</v>
      </c>
      <c r="U118" t="s">
        <v>700</v>
      </c>
      <c r="V118" t="s">
        <v>781</v>
      </c>
    </row>
    <row r="119" spans="1:25" x14ac:dyDescent="0.25">
      <c r="A119" s="3" t="s">
        <v>747</v>
      </c>
      <c r="B119" s="9" t="s">
        <v>755</v>
      </c>
      <c r="C119" t="s">
        <v>754</v>
      </c>
      <c r="G119" s="9" t="s">
        <v>753</v>
      </c>
      <c r="H119" t="s">
        <v>752</v>
      </c>
      <c r="K119" s="9" t="s">
        <v>751</v>
      </c>
      <c r="M119" s="9" t="s">
        <v>750</v>
      </c>
      <c r="N119" t="s">
        <v>748</v>
      </c>
      <c r="O119" t="s">
        <v>749</v>
      </c>
      <c r="V119" s="9" t="s">
        <v>756</v>
      </c>
    </row>
    <row r="120" spans="1:25" x14ac:dyDescent="0.25">
      <c r="A120" s="3" t="s">
        <v>667</v>
      </c>
      <c r="B120" t="s">
        <v>669</v>
      </c>
      <c r="C120" t="s">
        <v>670</v>
      </c>
      <c r="D120" t="s">
        <v>671</v>
      </c>
      <c r="E120" t="s">
        <v>672</v>
      </c>
      <c r="F120" t="s">
        <v>673</v>
      </c>
      <c r="H120" t="s">
        <v>674</v>
      </c>
      <c r="I120" t="s">
        <v>675</v>
      </c>
      <c r="J120" s="24" t="s">
        <v>676</v>
      </c>
      <c r="K120" t="s">
        <v>764</v>
      </c>
      <c r="L120" t="s">
        <v>826</v>
      </c>
      <c r="M120" t="s">
        <v>775</v>
      </c>
      <c r="N120" t="s">
        <v>760</v>
      </c>
      <c r="O120" t="s">
        <v>766</v>
      </c>
      <c r="S120" t="s">
        <v>677</v>
      </c>
      <c r="T120" t="s">
        <v>678</v>
      </c>
      <c r="U120" t="s">
        <v>679</v>
      </c>
      <c r="V120" t="s">
        <v>668</v>
      </c>
    </row>
    <row r="121" spans="1:25" x14ac:dyDescent="0.25">
      <c r="A121" s="3" t="s">
        <v>680</v>
      </c>
      <c r="B121" t="s">
        <v>681</v>
      </c>
      <c r="C121" t="s">
        <v>759</v>
      </c>
      <c r="D121" t="s">
        <v>682</v>
      </c>
      <c r="F121" t="s">
        <v>683</v>
      </c>
      <c r="G121" t="s">
        <v>684</v>
      </c>
      <c r="H121" t="s">
        <v>685</v>
      </c>
      <c r="I121" t="s">
        <v>686</v>
      </c>
      <c r="J121" t="s">
        <v>687</v>
      </c>
      <c r="M121" t="s">
        <v>688</v>
      </c>
      <c r="N121" t="s">
        <v>689</v>
      </c>
      <c r="O121" t="s">
        <v>765</v>
      </c>
      <c r="Q121" t="s">
        <v>690</v>
      </c>
      <c r="T121" t="s">
        <v>691</v>
      </c>
    </row>
    <row r="122" spans="1:25" x14ac:dyDescent="0.25">
      <c r="A122" s="3" t="s">
        <v>692</v>
      </c>
      <c r="S122" t="s">
        <v>693</v>
      </c>
    </row>
    <row r="123" spans="1:25" x14ac:dyDescent="0.25">
      <c r="A123" s="3" t="s">
        <v>694</v>
      </c>
      <c r="B123">
        <v>10</v>
      </c>
      <c r="C123">
        <v>10</v>
      </c>
      <c r="D123">
        <v>10</v>
      </c>
      <c r="E123">
        <v>7</v>
      </c>
      <c r="F123">
        <v>7</v>
      </c>
      <c r="I123">
        <v>7</v>
      </c>
      <c r="J123">
        <v>10</v>
      </c>
      <c r="V123">
        <v>7</v>
      </c>
    </row>
    <row r="124" spans="1:25" x14ac:dyDescent="0.25">
      <c r="A124" s="3" t="s">
        <v>695</v>
      </c>
      <c r="B124">
        <v>6300</v>
      </c>
      <c r="C124">
        <v>6300</v>
      </c>
      <c r="D124">
        <v>6300</v>
      </c>
      <c r="E124">
        <v>6300</v>
      </c>
      <c r="F124">
        <v>6300</v>
      </c>
      <c r="G124">
        <v>6000</v>
      </c>
      <c r="I124">
        <v>6300</v>
      </c>
      <c r="J124">
        <v>6300</v>
      </c>
      <c r="V124">
        <v>6300</v>
      </c>
    </row>
    <row r="125" spans="1:25" x14ac:dyDescent="0.25">
      <c r="A125" s="3" t="s">
        <v>696</v>
      </c>
      <c r="B125">
        <v>6500</v>
      </c>
      <c r="C125">
        <v>8000</v>
      </c>
      <c r="D125">
        <v>6500</v>
      </c>
      <c r="E125">
        <v>6500</v>
      </c>
      <c r="F125">
        <v>6500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8000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25">
      <c r="A126" s="3" t="s">
        <v>697</v>
      </c>
      <c r="S126" t="s">
        <v>698</v>
      </c>
      <c r="T126" t="s">
        <v>699</v>
      </c>
      <c r="U126" t="s">
        <v>700</v>
      </c>
    </row>
    <row r="127" spans="1:25" x14ac:dyDescent="0.25">
      <c r="A127" s="3" t="s">
        <v>701</v>
      </c>
      <c r="S127" t="s">
        <v>702</v>
      </c>
      <c r="T127" t="s">
        <v>703</v>
      </c>
      <c r="U127" t="s">
        <v>704</v>
      </c>
    </row>
    <row r="129" spans="1:22" x14ac:dyDescent="0.25">
      <c r="A129" s="3" t="s">
        <v>705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V129" t="s">
        <v>28</v>
      </c>
    </row>
    <row r="130" spans="1:22" x14ac:dyDescent="0.25">
      <c r="A130" s="3" t="s">
        <v>706</v>
      </c>
      <c r="B130" t="s">
        <v>28</v>
      </c>
      <c r="D130" t="s">
        <v>28</v>
      </c>
      <c r="E130" t="s">
        <v>28</v>
      </c>
      <c r="V130" t="s">
        <v>28</v>
      </c>
    </row>
    <row r="131" spans="1:22" x14ac:dyDescent="0.25">
      <c r="A131" s="3" t="s">
        <v>707</v>
      </c>
      <c r="D131" t="s">
        <v>803</v>
      </c>
      <c r="H131" t="s">
        <v>708</v>
      </c>
      <c r="K131" t="s">
        <v>804</v>
      </c>
      <c r="L131" t="s">
        <v>814</v>
      </c>
      <c r="M131" t="s">
        <v>804</v>
      </c>
      <c r="N131" t="s">
        <v>804</v>
      </c>
      <c r="O131" t="s">
        <v>804</v>
      </c>
      <c r="P131" t="s">
        <v>814</v>
      </c>
      <c r="Q131" t="s">
        <v>814</v>
      </c>
    </row>
    <row r="132" spans="1:22" x14ac:dyDescent="0.25">
      <c r="A132" s="3" t="s">
        <v>709</v>
      </c>
      <c r="G132" t="s">
        <v>806</v>
      </c>
      <c r="M132" t="s">
        <v>804</v>
      </c>
      <c r="N132" t="s">
        <v>804</v>
      </c>
    </row>
    <row r="133" spans="1:22" x14ac:dyDescent="0.25">
      <c r="A133" s="3" t="s">
        <v>710</v>
      </c>
      <c r="V133" t="s">
        <v>708</v>
      </c>
    </row>
    <row r="134" spans="1:22" x14ac:dyDescent="0.25">
      <c r="A134" s="3" t="s">
        <v>711</v>
      </c>
    </row>
    <row r="135" spans="1:22" x14ac:dyDescent="0.25">
      <c r="A135" s="3" t="s">
        <v>712</v>
      </c>
      <c r="L135" t="s">
        <v>814</v>
      </c>
      <c r="M135" t="s">
        <v>708</v>
      </c>
      <c r="N135" t="s">
        <v>708</v>
      </c>
      <c r="O135" t="s">
        <v>708</v>
      </c>
      <c r="Q135" t="s">
        <v>814</v>
      </c>
    </row>
    <row r="136" spans="1:22" x14ac:dyDescent="0.25">
      <c r="A136" s="3" t="s">
        <v>713</v>
      </c>
      <c r="M136" t="s">
        <v>708</v>
      </c>
      <c r="N136" t="s">
        <v>708</v>
      </c>
      <c r="O136" t="s">
        <v>708</v>
      </c>
    </row>
    <row r="137" spans="1:22" x14ac:dyDescent="0.25">
      <c r="A137" s="3" t="s">
        <v>714</v>
      </c>
      <c r="I137" t="s">
        <v>824</v>
      </c>
      <c r="M137" t="s">
        <v>708</v>
      </c>
      <c r="N137" t="s">
        <v>708</v>
      </c>
      <c r="O137" t="s">
        <v>708</v>
      </c>
    </row>
    <row r="138" spans="1:22" x14ac:dyDescent="0.25">
      <c r="A138" s="3" t="s">
        <v>715</v>
      </c>
    </row>
    <row r="139" spans="1:22" x14ac:dyDescent="0.25">
      <c r="A139" s="3" t="s">
        <v>716</v>
      </c>
    </row>
    <row r="140" spans="1:22" x14ac:dyDescent="0.25">
      <c r="A140" s="3" t="s">
        <v>717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J140" t="s">
        <v>41</v>
      </c>
      <c r="V140" t="s">
        <v>41</v>
      </c>
    </row>
    <row r="141" spans="1:22" x14ac:dyDescent="0.25">
      <c r="A141" s="3" t="s">
        <v>718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J141" t="s">
        <v>41</v>
      </c>
      <c r="V141" t="s">
        <v>41</v>
      </c>
    </row>
    <row r="142" spans="1:22" x14ac:dyDescent="0.25">
      <c r="A142" s="3" t="s">
        <v>719</v>
      </c>
    </row>
    <row r="143" spans="1:22" x14ac:dyDescent="0.25">
      <c r="A143" s="3" t="s">
        <v>720</v>
      </c>
    </row>
    <row r="144" spans="1:22" x14ac:dyDescent="0.25">
      <c r="A144" s="3" t="s">
        <v>721</v>
      </c>
      <c r="M144" t="s">
        <v>708</v>
      </c>
      <c r="N144" t="s">
        <v>708</v>
      </c>
      <c r="O144" t="s">
        <v>708</v>
      </c>
    </row>
    <row r="145" spans="1:15" x14ac:dyDescent="0.25">
      <c r="A145" s="3" t="s">
        <v>722</v>
      </c>
      <c r="M145" t="s">
        <v>708</v>
      </c>
      <c r="N145" t="s">
        <v>708</v>
      </c>
      <c r="O145" t="s">
        <v>708</v>
      </c>
    </row>
    <row r="146" spans="1:15" x14ac:dyDescent="0.25">
      <c r="A146" s="3" t="s">
        <v>723</v>
      </c>
    </row>
    <row r="147" spans="1:15" x14ac:dyDescent="0.25">
      <c r="A147" s="3" t="s">
        <v>724</v>
      </c>
    </row>
    <row r="148" spans="1:15" x14ac:dyDescent="0.25">
      <c r="A148" s="3" t="s">
        <v>725</v>
      </c>
    </row>
    <row r="149" spans="1:15" x14ac:dyDescent="0.25">
      <c r="A149" s="3" t="s">
        <v>812</v>
      </c>
      <c r="M149" t="s">
        <v>708</v>
      </c>
      <c r="N149" t="s">
        <v>708</v>
      </c>
      <c r="O149" t="s">
        <v>708</v>
      </c>
    </row>
    <row r="150" spans="1:15" x14ac:dyDescent="0.25">
      <c r="A150" s="3" t="s">
        <v>727</v>
      </c>
    </row>
    <row r="151" spans="1:15" x14ac:dyDescent="0.25">
      <c r="A151" s="3" t="s">
        <v>728</v>
      </c>
    </row>
    <row r="152" spans="1:15" x14ac:dyDescent="0.25">
      <c r="A152" s="3" t="s">
        <v>823</v>
      </c>
      <c r="M152" t="s">
        <v>708</v>
      </c>
      <c r="N152" t="s">
        <v>708</v>
      </c>
      <c r="O152" t="s">
        <v>708</v>
      </c>
    </row>
    <row r="153" spans="1:15" x14ac:dyDescent="0.25">
      <c r="A153" s="1" t="s">
        <v>729</v>
      </c>
    </row>
    <row r="154" spans="1:15" x14ac:dyDescent="0.25">
      <c r="A154" s="3" t="s">
        <v>730</v>
      </c>
      <c r="M154" t="s">
        <v>804</v>
      </c>
      <c r="N154" t="s">
        <v>708</v>
      </c>
      <c r="O154" t="s">
        <v>804</v>
      </c>
    </row>
    <row r="155" spans="1:15" x14ac:dyDescent="0.25">
      <c r="A155" s="3" t="s">
        <v>731</v>
      </c>
    </row>
    <row r="156" spans="1:15" x14ac:dyDescent="0.25">
      <c r="A156" s="3" t="s">
        <v>732</v>
      </c>
      <c r="M156" t="s">
        <v>708</v>
      </c>
      <c r="N156" t="s">
        <v>708</v>
      </c>
      <c r="O156" t="s">
        <v>708</v>
      </c>
    </row>
    <row r="157" spans="1:15" x14ac:dyDescent="0.25">
      <c r="A157" s="3" t="s">
        <v>733</v>
      </c>
      <c r="M157" t="s">
        <v>708</v>
      </c>
      <c r="N157" t="s">
        <v>708</v>
      </c>
      <c r="O157" t="s">
        <v>708</v>
      </c>
    </row>
    <row r="158" spans="1:15" x14ac:dyDescent="0.25">
      <c r="A158" s="3" t="s">
        <v>734</v>
      </c>
      <c r="H158" t="s">
        <v>41</v>
      </c>
      <c r="J158" t="s">
        <v>41</v>
      </c>
      <c r="M158" t="s">
        <v>708</v>
      </c>
      <c r="N158" t="s">
        <v>708</v>
      </c>
      <c r="O158" t="s">
        <v>708</v>
      </c>
    </row>
    <row r="159" spans="1:15" x14ac:dyDescent="0.25">
      <c r="A159" s="3" t="s">
        <v>735</v>
      </c>
      <c r="M159" t="s">
        <v>708</v>
      </c>
      <c r="N159" t="s">
        <v>708</v>
      </c>
      <c r="O159" t="s">
        <v>708</v>
      </c>
    </row>
    <row r="160" spans="1:15" x14ac:dyDescent="0.25">
      <c r="A160" s="3" t="s">
        <v>736</v>
      </c>
    </row>
    <row r="161" spans="1:22" x14ac:dyDescent="0.25">
      <c r="A161" s="3" t="s">
        <v>737</v>
      </c>
    </row>
    <row r="162" spans="1:22" x14ac:dyDescent="0.25">
      <c r="A162" s="3" t="s">
        <v>738</v>
      </c>
    </row>
    <row r="163" spans="1:22" x14ac:dyDescent="0.25">
      <c r="A163" s="3" t="s">
        <v>767</v>
      </c>
      <c r="G163" t="s">
        <v>708</v>
      </c>
    </row>
    <row r="164" spans="1:22" x14ac:dyDescent="0.25">
      <c r="A164" s="1" t="s">
        <v>739</v>
      </c>
      <c r="F164" s="1"/>
      <c r="G164" s="1"/>
      <c r="H164" s="1"/>
      <c r="I164" s="1"/>
      <c r="N164" t="s">
        <v>708</v>
      </c>
    </row>
    <row r="165" spans="1:22" x14ac:dyDescent="0.25">
      <c r="A165" s="3" t="s">
        <v>740</v>
      </c>
    </row>
    <row r="166" spans="1:22" x14ac:dyDescent="0.25">
      <c r="A166" s="3" t="s">
        <v>741</v>
      </c>
      <c r="H166" s="1"/>
      <c r="J166" s="1"/>
    </row>
    <row r="167" spans="1:22" x14ac:dyDescent="0.25">
      <c r="A167" s="3" t="s">
        <v>758</v>
      </c>
      <c r="V167" t="s">
        <v>726</v>
      </c>
    </row>
    <row r="168" spans="1:22" x14ac:dyDescent="0.25">
      <c r="A168" s="3" t="s">
        <v>761</v>
      </c>
      <c r="H168" s="1"/>
    </row>
    <row r="169" spans="1:22" x14ac:dyDescent="0.25">
      <c r="A169" s="3" t="s">
        <v>811</v>
      </c>
    </row>
    <row r="170" spans="1:22" x14ac:dyDescent="0.25">
      <c r="A170" s="3" t="s">
        <v>809</v>
      </c>
      <c r="C170" t="s">
        <v>804</v>
      </c>
    </row>
    <row r="171" spans="1:22" x14ac:dyDescent="0.2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2021-10-01T14:46:19Z</dcterms:modified>
</cp:coreProperties>
</file>