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1" l="1"/>
  <c r="M38" i="1"/>
  <c r="F33" i="3" l="1"/>
  <c r="E33" i="3"/>
  <c r="D33" i="3"/>
  <c r="C33" i="3"/>
  <c r="B33" i="3"/>
  <c r="F32" i="3"/>
  <c r="E32" i="3"/>
  <c r="D32" i="3"/>
  <c r="C32" i="3"/>
  <c r="B32" i="3"/>
  <c r="F27" i="3"/>
  <c r="E27" i="3"/>
  <c r="D27" i="3"/>
  <c r="C27" i="3"/>
  <c r="B27" i="3"/>
  <c r="F26" i="3"/>
  <c r="E26" i="3"/>
  <c r="D26" i="3"/>
  <c r="C26" i="3"/>
  <c r="B26" i="3"/>
  <c r="G25" i="3"/>
  <c r="G27" i="3" s="1"/>
  <c r="C21" i="3"/>
  <c r="B21" i="3"/>
  <c r="C20" i="3"/>
  <c r="B20" i="3"/>
  <c r="D19" i="3"/>
  <c r="D20" i="3" s="1"/>
  <c r="F15" i="3"/>
  <c r="E15" i="3"/>
  <c r="D15" i="3"/>
  <c r="C15" i="3"/>
  <c r="B15" i="3"/>
  <c r="G14" i="3"/>
  <c r="G15" i="3" s="1"/>
  <c r="B10" i="3"/>
  <c r="E9" i="3"/>
  <c r="B9" i="3"/>
  <c r="F8" i="3"/>
  <c r="F10" i="3" s="1"/>
  <c r="E8" i="3"/>
  <c r="E10" i="3" s="1"/>
  <c r="D8" i="3"/>
  <c r="D10" i="3" s="1"/>
  <c r="C8" i="3"/>
  <c r="C9" i="3" s="1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J2" i="3"/>
  <c r="J4" i="3" s="1"/>
  <c r="D9" i="3" l="1"/>
  <c r="G9" i="3" s="1"/>
  <c r="F9" i="3"/>
  <c r="G8" i="3"/>
  <c r="C10" i="3"/>
  <c r="G10" i="3" s="1"/>
  <c r="G26" i="3"/>
  <c r="D21" i="3"/>
  <c r="J3" i="3"/>
  <c r="F15" i="4" l="1"/>
  <c r="E15" i="4"/>
  <c r="D15" i="4"/>
  <c r="C15" i="4"/>
  <c r="B15" i="4"/>
  <c r="F14" i="4"/>
  <c r="E14" i="4"/>
  <c r="D14" i="4"/>
  <c r="C14" i="4"/>
  <c r="B14" i="4"/>
  <c r="D21" i="4"/>
  <c r="C21" i="4"/>
  <c r="B21" i="4"/>
  <c r="E21" i="4" s="1"/>
  <c r="D20" i="4"/>
  <c r="C20" i="4"/>
  <c r="B20" i="4"/>
  <c r="E20" i="4" s="1"/>
  <c r="E19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9" i="4" l="1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38" i="1" l="1"/>
  <c r="E38" i="1"/>
  <c r="F38" i="1"/>
  <c r="G38" i="1"/>
  <c r="H38" i="1"/>
  <c r="I38" i="1"/>
  <c r="J38" i="1"/>
  <c r="K38" i="1"/>
  <c r="L38" i="1"/>
  <c r="C38" i="1"/>
  <c r="H40" i="1"/>
  <c r="G40" i="1"/>
  <c r="F40" i="1"/>
  <c r="E40" i="1"/>
  <c r="D40" i="1"/>
  <c r="I40" i="1"/>
  <c r="L40" i="1"/>
  <c r="C40" i="1"/>
</calcChain>
</file>

<file path=xl/sharedStrings.xml><?xml version="1.0" encoding="utf-8"?>
<sst xmlns="http://schemas.openxmlformats.org/spreadsheetml/2006/main" count="474" uniqueCount="344">
  <si>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</si>
  <si>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</si>
  <si>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</si>
  <si>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</si>
  <si>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</si>
  <si>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</si>
  <si>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</si>
  <si>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</si>
  <si>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</si>
  <si>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</si>
  <si>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</si>
  <si>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</si>
  <si>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</si>
  <si>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</si>
  <si>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</si>
  <si>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</si>
  <si>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</si>
  <si>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</si>
  <si>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</si>
  <si>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</si>
  <si>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</si>
  <si>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</si>
  <si>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municipality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</si>
  <si>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</si>
  <si>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</si>
  <si>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</si>
  <si>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</si>
  <si>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</si>
  <si>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</si>
  <si>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</si>
  <si>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</si>
  <si>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</si>
  <si>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</si>
  <si>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</si>
  <si>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</si>
  <si>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ind, month</t>
  </si>
  <si>
    <t>ind,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</si>
  <si>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</si>
  <si>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</si>
  <si>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</si>
  <si>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</si>
  <si>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</si>
  <si>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</si>
  <si>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</si>
  <si>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</si>
  <si>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</si>
  <si>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</si>
  <si>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</si>
  <si>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100€ par an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</si>
  <si>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</si>
  <si>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</si>
  <si>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</si>
  <si>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</si>
  <si>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</si>
  <si>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</si>
  <si>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</si>
  <si>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</si>
  <si>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</si>
  <si>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</si>
  <si>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</si>
  <si>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</si>
  <si>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</si>
  <si>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</si>
  <si>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</si>
  <si>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</si>
  <si>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</si>
  <si>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</si>
  <si>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</si>
  <si>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vid_pol, 17.2, 18.3, 18.4 gasoline price increase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</si>
  <si>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</si>
  <si>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</si>
  <si>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</si>
  <si>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</si>
  <si>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</si>
  <si>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</si>
  <si>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</si>
  <si>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</si>
  <si>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</si>
  <si>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</si>
  <si>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</si>
  <si>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</si>
  <si>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</si>
  <si>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</si>
  <si>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</si>
  <si>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</si>
  <si>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</si>
  <si>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2.16 wealth q1</t>
  </si>
  <si>
    <t>2.16 wealth q2</t>
  </si>
  <si>
    <t>2.16 wealth q3</t>
  </si>
  <si>
    <t>2.16 wealth q4</t>
  </si>
  <si>
    <t>2.14 income Q1</t>
  </si>
  <si>
    <t>2.14 income Q2</t>
  </si>
  <si>
    <t>2.14 income Q3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</si>
  <si>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</si>
  <si>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</si>
  <si>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</si>
  <si>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</si>
  <si>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</si>
  <si>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</si>
  <si>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</si>
  <si>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Munich - Hamburg, 800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</si>
  <si>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</si>
  <si>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</si>
  <si>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</si>
  <si>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</si>
  <si>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</si>
  <si>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</si>
  <si>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</si>
  <si>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</si>
  <si>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</si>
  <si>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</si>
  <si>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</si>
  <si>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225k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</si>
  <si>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</si>
  <si>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</si>
  <si>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</si>
  <si>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</si>
  <si>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</si>
  <si>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</si>
  <si>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</si>
  <si>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</si>
  <si>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</si>
  <si>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</si>
  <si>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</si>
  <si>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</si>
  <si>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</si>
  <si>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</si>
  <si>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Marron &amp; Maag (2018)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</si>
  <si>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</si>
  <si>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</si>
  <si>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</si>
  <si>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</si>
  <si>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</si>
  <si>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</si>
  <si>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</si>
  <si>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</si>
  <si>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</si>
  <si>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</si>
  <si>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</si>
  <si>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</si>
  <si>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</si>
  <si>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</si>
  <si>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</si>
  <si>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Source climate video 11</t>
  </si>
  <si>
    <t>Source climate video 12</t>
  </si>
  <si>
    <t>Source climate video 13</t>
  </si>
  <si>
    <t>Source climate video 14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</si>
  <si>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</si>
  <si>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</si>
  <si>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</si>
  <si>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</si>
  <si>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</si>
  <si>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</si>
  <si>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</si>
  <si>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</si>
  <si>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</si>
  <si>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</si>
  <si>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</si>
  <si>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</si>
  <si>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</si>
  <si>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</si>
  <si>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</si>
  <si>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</si>
  <si>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</si>
  <si>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</si>
  <si>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</si>
  <si>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</si>
  <si>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</si>
  <si>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</si>
  <si>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</si>
  <si>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</si>
  <si>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</si>
  <si>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</si>
  <si>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</si>
  <si>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</si>
  <si>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</si>
  <si>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</si>
  <si>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</si>
  <si>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</si>
  <si>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</si>
  <si>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</si>
  <si>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</si>
  <si>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</si>
  <si>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</si>
  <si>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</si>
  <si>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</si>
  <si>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</si>
  <si>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</si>
  <si>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</si>
  <si>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</si>
  <si>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</si>
  <si>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</si>
  <si>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</si>
  <si>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</si>
  <si>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</si>
  <si>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</si>
  <si>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</si>
  <si>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</si>
  <si>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</si>
  <si>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</si>
  <si>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</si>
  <si>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</si>
  <si>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</si>
  <si>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</si>
  <si>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</si>
  <si>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</si>
  <si>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</si>
  <si>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</si>
  <si>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</si>
  <si>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</si>
  <si>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</si>
  <si>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</si>
  <si>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</si>
  <si>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</si>
  <si>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</si>
  <si>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</si>
  <si>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</si>
  <si>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</si>
  <si>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</si>
  <si>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</si>
  <si>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</si>
  <si>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</si>
  <si>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</si>
  <si>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</si>
  <si>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</si>
  <si>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</si>
  <si>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</si>
  <si>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</si>
  <si>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https://www.statbank.dk/statbank5a/selectvarval/define.asp?PLanguage=1&amp;subword=tabsel&amp;MainTable=FORMUE3&amp;PXSId=194386&amp;tablestyle=&amp;ST=SD&amp;buttons=0</t>
  </si>
  <si>
    <t>0 or 500k</t>
  </si>
  <si>
    <t>25k or 1M</t>
  </si>
  <si>
    <t>600k or 2M</t>
  </si>
  <si>
    <t>2M or 3M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</si>
  <si>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</si>
  <si>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</si>
  <si>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</si>
  <si>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</si>
  <si>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</si>
  <si>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</si>
  <si>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</si>
  <si>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</si>
  <si>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</si>
  <si>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</si>
  <si>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</si>
  <si>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</si>
  <si>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</si>
  <si>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</si>
  <si>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</si>
  <si>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</si>
  <si>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</si>
  <si>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</si>
  <si>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Capital</t>
  </si>
  <si>
    <t>Islands</t>
  </si>
  <si>
    <t>Jutland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</si>
  <si>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</si>
  <si>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</si>
  <si>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</si>
  <si>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</si>
  <si>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</si>
  <si>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</si>
  <si>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</si>
  <si>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</si>
  <si>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</si>
  <si>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</si>
  <si>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</si>
  <si>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</si>
  <si>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</si>
  <si>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</si>
  <si>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</si>
  <si>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</si>
  <si>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&lt;225k</t>
  </si>
  <si>
    <t>225-350k</t>
  </si>
  <si>
    <t>350-500k</t>
  </si>
  <si>
    <t>&gt;500k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</si>
  <si>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</si>
  <si>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</si>
  <si>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</si>
  <si>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</si>
  <si>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</si>
  <si>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</si>
  <si>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</si>
  <si>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</si>
  <si>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</si>
  <si>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</si>
  <si>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</si>
  <si>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</si>
  <si>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</si>
  <si>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</si>
  <si>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</si>
  <si>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</si>
  <si>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</si>
  <si>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</si>
  <si>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</si>
  <si>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</si>
  <si>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</si>
  <si>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</si>
  <si>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</si>
  <si>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</si>
  <si>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</si>
  <si>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</si>
  <si>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</si>
  <si>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</si>
  <si>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</si>
  <si>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</si>
  <si>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</si>
  <si>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</si>
  <si>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</si>
  <si>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</si>
  <si>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</si>
  <si>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</si>
  <si>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</si>
  <si>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</si>
  <si>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</si>
  <si>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</si>
  <si>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</si>
  <si>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</si>
  <si>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</si>
  <si>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</si>
  <si>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</si>
  <si>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</si>
  <si>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</si>
  <si>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</si>
  <si>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20-99</t>
  </si>
  <si>
    <t>&gt;100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</si>
  <si>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</si>
  <si>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</si>
  <si>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</si>
  <si>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</si>
  <si>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</si>
  <si>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</si>
  <si>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</si>
  <si>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</si>
  <si>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</si>
  <si>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</si>
  <si>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</si>
  <si>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</si>
  <si>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https://www.statbank.dk/statbank5a/SelectVarVal/Define.asp?MainTable=INDKP105&amp;PLanguage=1&amp;PXSId=0&amp;wsid=cftree</t>
  </si>
  <si>
    <t>2019 https://www.census.gov/data/tables/time-series/demo/popest/2010s-national-detail.html</t>
  </si>
  <si>
    <t>2019 https://data.census.gov/cedsci/table?q=United%20States&amp;g=0100000US&amp;tid=ACSDP1Y2019.DP05</t>
  </si>
  <si>
    <t>TODO</t>
  </si>
  <si>
    <t>South Africa</t>
  </si>
  <si>
    <t>R</t>
  </si>
  <si>
    <t>600k</t>
  </si>
  <si>
    <t>305k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</si>
</sst>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workbookViewId="0">
      <pane ySplit="1" topLeftCell="A75" activePane="bottomLeft" state="frozen"/>
      <selection pane="bottomLeft" activeCell="D81" sqref="D81"/>
    </sheetView>
  </sheetViews>
  <sheetFormatPr defaultRowHeight="14.5" x14ac:dyDescent="0.35"/>
  <cols>
    <col min="1" max="1" width="40.6328125" customWidth="1"/>
    <col min="2" max="2" width="8.6328125" customWidth="1"/>
    <col min="5" max="5" width="9.6328125" customWidth="1"/>
    <col min="6" max="7" width="9.72656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340</v>
      </c>
    </row>
    <row r="2" spans="1:13" x14ac:dyDescent="0.35">
      <c r="A2" s="1" t="s">
        <v>55</v>
      </c>
      <c r="B2" t="s">
        <v>11</v>
      </c>
      <c r="C2" t="s">
        <v>12</v>
      </c>
      <c r="D2" t="s">
        <v>13</v>
      </c>
      <c r="E2" s="1" t="s">
        <v>15</v>
      </c>
      <c r="F2" t="s">
        <v>14</v>
      </c>
      <c r="G2" t="s">
        <v>12</v>
      </c>
      <c r="H2" t="s">
        <v>12</v>
      </c>
      <c r="I2" t="s">
        <v>12</v>
      </c>
      <c r="J2" t="s">
        <v>16</v>
      </c>
      <c r="K2" t="s">
        <v>18</v>
      </c>
      <c r="L2" t="s">
        <v>19</v>
      </c>
      <c r="M2" t="s">
        <v>341</v>
      </c>
    </row>
    <row r="3" spans="1:13" x14ac:dyDescent="0.35">
      <c r="A3" s="1" t="s">
        <v>20</v>
      </c>
      <c r="B3">
        <v>1</v>
      </c>
      <c r="C3">
        <v>0.83</v>
      </c>
      <c r="D3">
        <v>6.19</v>
      </c>
      <c r="E3">
        <v>73.900000000000006</v>
      </c>
      <c r="F3">
        <v>0.72</v>
      </c>
      <c r="G3">
        <v>0.83</v>
      </c>
      <c r="H3">
        <v>0.83</v>
      </c>
      <c r="I3">
        <v>0.83</v>
      </c>
      <c r="J3">
        <v>109</v>
      </c>
      <c r="K3">
        <v>14436</v>
      </c>
      <c r="L3">
        <v>3.81</v>
      </c>
      <c r="M3">
        <v>14.37</v>
      </c>
    </row>
    <row r="4" spans="1:13" x14ac:dyDescent="0.35">
      <c r="A4" s="1" t="s">
        <v>191</v>
      </c>
      <c r="B4" t="s">
        <v>189</v>
      </c>
      <c r="C4" t="s">
        <v>175</v>
      </c>
      <c r="D4" t="s">
        <v>114</v>
      </c>
      <c r="E4" t="s">
        <v>185</v>
      </c>
      <c r="F4" t="s">
        <v>179</v>
      </c>
      <c r="G4" t="s">
        <v>187</v>
      </c>
      <c r="H4" t="s">
        <v>177</v>
      </c>
      <c r="I4" t="s">
        <v>179</v>
      </c>
      <c r="J4" t="s">
        <v>181</v>
      </c>
      <c r="K4" t="s">
        <v>183</v>
      </c>
      <c r="L4" t="s">
        <v>178</v>
      </c>
      <c r="M4" t="s">
        <v>342</v>
      </c>
    </row>
    <row r="5" spans="1:13" x14ac:dyDescent="0.35">
      <c r="A5" s="1" t="s">
        <v>192</v>
      </c>
      <c r="B5" t="s">
        <v>190</v>
      </c>
      <c r="C5" t="s">
        <v>176</v>
      </c>
      <c r="D5" t="s">
        <v>115</v>
      </c>
      <c r="E5" t="s">
        <v>186</v>
      </c>
      <c r="F5" t="s">
        <v>26</v>
      </c>
      <c r="G5" t="s">
        <v>188</v>
      </c>
      <c r="H5" t="s">
        <v>178</v>
      </c>
      <c r="I5" t="s">
        <v>180</v>
      </c>
      <c r="J5" t="s">
        <v>182</v>
      </c>
      <c r="K5" t="s">
        <v>184</v>
      </c>
      <c r="L5" t="s">
        <v>31</v>
      </c>
      <c r="M5" t="s">
        <v>343</v>
      </c>
    </row>
    <row r="6" spans="1:13" x14ac:dyDescent="0.35">
      <c r="A6" s="1" t="s">
        <v>203</v>
      </c>
      <c r="B6" t="s">
        <v>193</v>
      </c>
      <c r="C6" t="s">
        <v>113</v>
      </c>
      <c r="D6" t="s">
        <v>114</v>
      </c>
      <c r="E6" t="s">
        <v>195</v>
      </c>
      <c r="F6" t="s">
        <v>179</v>
      </c>
      <c r="G6" t="s">
        <v>110</v>
      </c>
      <c r="H6" t="s">
        <v>197</v>
      </c>
      <c r="I6" t="s">
        <v>179</v>
      </c>
      <c r="J6" t="s">
        <v>200</v>
      </c>
      <c r="K6" t="s">
        <v>201</v>
      </c>
      <c r="L6" t="s">
        <v>198</v>
      </c>
      <c r="M6" t="s">
        <v>342</v>
      </c>
    </row>
    <row r="7" spans="1:13" x14ac:dyDescent="0.35">
      <c r="A7" s="1" t="s">
        <v>204</v>
      </c>
      <c r="B7" t="s">
        <v>111</v>
      </c>
      <c r="C7" t="s">
        <v>194</v>
      </c>
      <c r="D7" t="s">
        <v>115</v>
      </c>
      <c r="E7" t="s">
        <v>196</v>
      </c>
      <c r="F7" t="s">
        <v>26</v>
      </c>
      <c r="G7" t="s">
        <v>199</v>
      </c>
      <c r="H7" t="s">
        <v>198</v>
      </c>
      <c r="I7" t="s">
        <v>199</v>
      </c>
      <c r="J7" t="s">
        <v>26</v>
      </c>
      <c r="K7" t="s">
        <v>202</v>
      </c>
      <c r="L7" t="s">
        <v>31</v>
      </c>
      <c r="M7" t="s">
        <v>198</v>
      </c>
    </row>
    <row r="8" spans="1:13" x14ac:dyDescent="0.35">
      <c r="A8" s="1" t="s">
        <v>78</v>
      </c>
      <c r="B8" t="s">
        <v>34</v>
      </c>
      <c r="C8" t="s">
        <v>35</v>
      </c>
      <c r="D8" s="1" t="s">
        <v>36</v>
      </c>
    </row>
    <row r="9" spans="1:13" x14ac:dyDescent="0.35">
      <c r="A9" s="1" t="s">
        <v>90</v>
      </c>
      <c r="B9" t="s">
        <v>103</v>
      </c>
      <c r="C9">
        <v>1350</v>
      </c>
      <c r="D9" s="1" t="s">
        <v>112</v>
      </c>
    </row>
    <row r="10" spans="1:13" x14ac:dyDescent="0.35">
      <c r="A10" s="1" t="s">
        <v>91</v>
      </c>
      <c r="B10" t="s">
        <v>104</v>
      </c>
      <c r="C10">
        <v>2200</v>
      </c>
      <c r="D10" s="1" t="s">
        <v>110</v>
      </c>
    </row>
    <row r="11" spans="1:13" x14ac:dyDescent="0.35">
      <c r="A11" s="1" t="s">
        <v>92</v>
      </c>
      <c r="B11" t="s">
        <v>105</v>
      </c>
      <c r="C11">
        <v>3800</v>
      </c>
      <c r="D11" s="1" t="s">
        <v>113</v>
      </c>
    </row>
    <row r="12" spans="1:13" x14ac:dyDescent="0.35">
      <c r="A12" s="1" t="s">
        <v>233</v>
      </c>
      <c r="B12">
        <v>0.2034</v>
      </c>
      <c r="D12" s="1" t="s">
        <v>57</v>
      </c>
    </row>
    <row r="13" spans="1:13" x14ac:dyDescent="0.35">
      <c r="A13" s="1" t="s">
        <v>234</v>
      </c>
      <c r="B13">
        <v>0.23899999999999999</v>
      </c>
      <c r="D13" s="1" t="s">
        <v>57</v>
      </c>
    </row>
    <row r="14" spans="1:13" x14ac:dyDescent="0.35">
      <c r="A14" s="1" t="s">
        <v>235</v>
      </c>
      <c r="B14">
        <v>0.24390000000000001</v>
      </c>
      <c r="D14" s="1" t="s">
        <v>57</v>
      </c>
    </row>
    <row r="15" spans="1:13" x14ac:dyDescent="0.35">
      <c r="A15" s="1" t="s">
        <v>236</v>
      </c>
      <c r="B15">
        <v>0.31369999999999998</v>
      </c>
      <c r="D15" s="1" t="s">
        <v>57</v>
      </c>
    </row>
    <row r="16" spans="1:13" x14ac:dyDescent="0.35">
      <c r="A16" s="1" t="s">
        <v>86</v>
      </c>
      <c r="B16">
        <v>0</v>
      </c>
      <c r="C16" t="s">
        <v>30</v>
      </c>
      <c r="D16" s="1" t="s">
        <v>229</v>
      </c>
    </row>
    <row r="17" spans="1:13" x14ac:dyDescent="0.35">
      <c r="A17" s="1" t="s">
        <v>87</v>
      </c>
      <c r="B17" t="s">
        <v>106</v>
      </c>
      <c r="C17" t="s">
        <v>108</v>
      </c>
      <c r="D17" s="1" t="s">
        <v>230</v>
      </c>
    </row>
    <row r="18" spans="1:13" x14ac:dyDescent="0.35">
      <c r="A18" s="1" t="s">
        <v>88</v>
      </c>
      <c r="B18" t="s">
        <v>105</v>
      </c>
      <c r="C18" t="s">
        <v>109</v>
      </c>
      <c r="D18" s="1" t="s">
        <v>231</v>
      </c>
    </row>
    <row r="19" spans="1:13" x14ac:dyDescent="0.35">
      <c r="A19" s="1" t="s">
        <v>89</v>
      </c>
      <c r="B19" t="s">
        <v>107</v>
      </c>
      <c r="C19" t="s">
        <v>110</v>
      </c>
      <c r="D19" s="1" t="s">
        <v>232</v>
      </c>
    </row>
    <row r="20" spans="1:13" x14ac:dyDescent="0.35">
      <c r="A20" s="1" t="s">
        <v>85</v>
      </c>
      <c r="B20" t="s">
        <v>21</v>
      </c>
      <c r="D20" t="s">
        <v>22</v>
      </c>
    </row>
    <row r="21" spans="1:13" x14ac:dyDescent="0.35">
      <c r="A21" s="1" t="s">
        <v>80</v>
      </c>
      <c r="B21" t="s">
        <v>23</v>
      </c>
      <c r="C21" t="s">
        <v>23</v>
      </c>
      <c r="D21">
        <v>200</v>
      </c>
    </row>
    <row r="22" spans="1:13" x14ac:dyDescent="0.35">
      <c r="A22" s="1" t="s">
        <v>81</v>
      </c>
      <c r="B22" t="s">
        <v>24</v>
      </c>
      <c r="C22" t="s">
        <v>24</v>
      </c>
      <c r="D22" t="s">
        <v>29</v>
      </c>
    </row>
    <row r="23" spans="1:13" x14ac:dyDescent="0.35">
      <c r="A23" s="1" t="s">
        <v>82</v>
      </c>
      <c r="B23" t="s">
        <v>25</v>
      </c>
      <c r="C23" t="s">
        <v>25</v>
      </c>
      <c r="D23" t="s">
        <v>30</v>
      </c>
    </row>
    <row r="24" spans="1:13" x14ac:dyDescent="0.35">
      <c r="A24" s="1" t="s">
        <v>83</v>
      </c>
      <c r="B24" t="s">
        <v>26</v>
      </c>
      <c r="C24" t="s">
        <v>26</v>
      </c>
      <c r="D24" t="s">
        <v>24</v>
      </c>
    </row>
    <row r="25" spans="1:13" x14ac:dyDescent="0.35">
      <c r="A25" s="1" t="s">
        <v>84</v>
      </c>
      <c r="B25" t="s">
        <v>27</v>
      </c>
      <c r="C25" t="s">
        <v>28</v>
      </c>
      <c r="D25" t="s">
        <v>31</v>
      </c>
    </row>
    <row r="26" spans="1:13" x14ac:dyDescent="0.35">
      <c r="A26" s="1" t="s">
        <v>79</v>
      </c>
      <c r="B26" t="s">
        <v>33</v>
      </c>
      <c r="D26" t="s">
        <v>32</v>
      </c>
    </row>
    <row r="27" spans="1:13" x14ac:dyDescent="0.35">
      <c r="A27" s="1" t="s">
        <v>74</v>
      </c>
      <c r="B27" t="s">
        <v>75</v>
      </c>
      <c r="C27" t="s">
        <v>76</v>
      </c>
      <c r="D27" t="s">
        <v>77</v>
      </c>
    </row>
    <row r="28" spans="1:13" x14ac:dyDescent="0.35">
      <c r="A28" s="1" t="s">
        <v>73</v>
      </c>
      <c r="B28" t="s">
        <v>37</v>
      </c>
      <c r="C28" t="s">
        <v>38</v>
      </c>
      <c r="D28" s="1" t="s">
        <v>339</v>
      </c>
    </row>
    <row r="29" spans="1:13" x14ac:dyDescent="0.35">
      <c r="A29" s="1" t="s">
        <v>72</v>
      </c>
      <c r="B29" t="s">
        <v>39</v>
      </c>
      <c r="D29" t="s">
        <v>40</v>
      </c>
    </row>
    <row r="30" spans="1:13" x14ac:dyDescent="0.35">
      <c r="A30" s="1" t="s">
        <v>71</v>
      </c>
      <c r="B30" t="s">
        <v>53</v>
      </c>
      <c r="C30" t="s">
        <v>52</v>
      </c>
      <c r="D30" t="s">
        <v>52</v>
      </c>
      <c r="E30" t="s">
        <v>52</v>
      </c>
      <c r="F30" t="s">
        <v>52</v>
      </c>
      <c r="G30" t="s">
        <v>52</v>
      </c>
      <c r="H30" t="s">
        <v>52</v>
      </c>
      <c r="I30" t="s">
        <v>52</v>
      </c>
      <c r="J30" t="s">
        <v>52</v>
      </c>
      <c r="K30" t="s">
        <v>52</v>
      </c>
      <c r="L30" t="s">
        <v>52</v>
      </c>
      <c r="M30" t="s">
        <v>52</v>
      </c>
    </row>
    <row r="31" spans="1:13" x14ac:dyDescent="0.35">
      <c r="A31" s="1" t="s">
        <v>70</v>
      </c>
      <c r="B31" t="s">
        <v>41</v>
      </c>
      <c r="D31" t="s">
        <v>42</v>
      </c>
    </row>
    <row r="32" spans="1:13" x14ac:dyDescent="0.35">
      <c r="A32" s="1" t="s">
        <v>69</v>
      </c>
      <c r="B32" t="s">
        <v>43</v>
      </c>
      <c r="C32" t="s">
        <v>97</v>
      </c>
      <c r="D32" t="s">
        <v>96</v>
      </c>
      <c r="F32" t="s">
        <v>98</v>
      </c>
      <c r="G32" t="s">
        <v>99</v>
      </c>
      <c r="H32" t="s">
        <v>100</v>
      </c>
      <c r="I32" t="s">
        <v>102</v>
      </c>
      <c r="L32" t="s">
        <v>101</v>
      </c>
    </row>
    <row r="33" spans="1:13" x14ac:dyDescent="0.35">
      <c r="A33" s="1" t="s">
        <v>93</v>
      </c>
      <c r="B33" t="s">
        <v>94</v>
      </c>
      <c r="C33" t="s">
        <v>95</v>
      </c>
      <c r="D33" t="s">
        <v>95</v>
      </c>
      <c r="E33" t="s">
        <v>95</v>
      </c>
      <c r="F33" t="s">
        <v>95</v>
      </c>
      <c r="G33" t="s">
        <v>95</v>
      </c>
      <c r="I33" t="s">
        <v>95</v>
      </c>
      <c r="J33" t="s">
        <v>95</v>
      </c>
      <c r="K33" t="s">
        <v>95</v>
      </c>
      <c r="L33" t="s">
        <v>95</v>
      </c>
    </row>
    <row r="34" spans="1:13" x14ac:dyDescent="0.35">
      <c r="A34" s="1" t="s">
        <v>68</v>
      </c>
      <c r="B34" t="s">
        <v>44</v>
      </c>
      <c r="C34" t="s">
        <v>45</v>
      </c>
      <c r="D34" t="s">
        <v>46</v>
      </c>
      <c r="E34" t="s">
        <v>116</v>
      </c>
    </row>
    <row r="35" spans="1:13" x14ac:dyDescent="0.35">
      <c r="A35" s="1" t="s">
        <v>67</v>
      </c>
      <c r="B35" t="s">
        <v>47</v>
      </c>
      <c r="C35" t="s">
        <v>48</v>
      </c>
      <c r="D35" t="s">
        <v>49</v>
      </c>
      <c r="E35" t="s">
        <v>117</v>
      </c>
    </row>
    <row r="36" spans="1:13" x14ac:dyDescent="0.35">
      <c r="A36" s="1" t="s">
        <v>66</v>
      </c>
      <c r="B36" t="s">
        <v>51</v>
      </c>
      <c r="C36" t="s">
        <v>51</v>
      </c>
      <c r="D36" t="s">
        <v>50</v>
      </c>
      <c r="G36" t="s">
        <v>51</v>
      </c>
      <c r="H36" t="s">
        <v>51</v>
      </c>
      <c r="I36" t="s">
        <v>51</v>
      </c>
    </row>
    <row r="37" spans="1:13" x14ac:dyDescent="0.35">
      <c r="A37" s="1" t="s">
        <v>65</v>
      </c>
      <c r="B37">
        <v>100</v>
      </c>
      <c r="C37">
        <v>100</v>
      </c>
      <c r="D37">
        <v>600</v>
      </c>
    </row>
    <row r="38" spans="1:13" x14ac:dyDescent="0.35">
      <c r="A38" s="1" t="s">
        <v>64</v>
      </c>
      <c r="B38">
        <v>30</v>
      </c>
      <c r="C38" s="3">
        <f>$B$38*C3</f>
        <v>24.9</v>
      </c>
      <c r="D38" s="3">
        <f t="shared" ref="D38:M38" si="0">$B$38*D3</f>
        <v>185.70000000000002</v>
      </c>
      <c r="E38" s="3">
        <f t="shared" si="0"/>
        <v>2217</v>
      </c>
      <c r="F38" s="3">
        <f t="shared" si="0"/>
        <v>21.599999999999998</v>
      </c>
      <c r="G38" s="3">
        <f t="shared" si="0"/>
        <v>24.9</v>
      </c>
      <c r="H38" s="3">
        <f t="shared" si="0"/>
        <v>24.9</v>
      </c>
      <c r="I38" s="3">
        <f t="shared" si="0"/>
        <v>24.9</v>
      </c>
      <c r="J38" s="3">
        <f t="shared" si="0"/>
        <v>3270</v>
      </c>
      <c r="K38" s="3">
        <f t="shared" si="0"/>
        <v>433080</v>
      </c>
      <c r="L38" s="3">
        <f t="shared" si="0"/>
        <v>114.3</v>
      </c>
      <c r="M38" s="3">
        <f t="shared" si="0"/>
        <v>431.09999999999997</v>
      </c>
    </row>
    <row r="39" spans="1:13" x14ac:dyDescent="0.35">
      <c r="A39" s="1" t="s">
        <v>63</v>
      </c>
      <c r="B39">
        <v>128</v>
      </c>
      <c r="C39">
        <v>46</v>
      </c>
      <c r="D39">
        <v>68</v>
      </c>
      <c r="E39">
        <v>13</v>
      </c>
      <c r="F39">
        <v>59</v>
      </c>
      <c r="G39">
        <v>39</v>
      </c>
      <c r="H39">
        <v>61</v>
      </c>
      <c r="I39">
        <v>42</v>
      </c>
      <c r="J39">
        <v>60</v>
      </c>
      <c r="K39">
        <v>16</v>
      </c>
      <c r="L39">
        <v>42</v>
      </c>
      <c r="M39">
        <v>50</v>
      </c>
    </row>
    <row r="40" spans="1:13" x14ac:dyDescent="0.35">
      <c r="A40" s="1" t="s">
        <v>62</v>
      </c>
      <c r="B40" t="s">
        <v>54</v>
      </c>
      <c r="C40" s="3">
        <f t="shared" ref="C40:I40" si="1">C39*C3</f>
        <v>38.18</v>
      </c>
      <c r="D40" s="3">
        <f t="shared" si="1"/>
        <v>420.92</v>
      </c>
      <c r="E40" s="3">
        <f t="shared" si="1"/>
        <v>960.7</v>
      </c>
      <c r="F40" s="3">
        <f t="shared" si="1"/>
        <v>42.48</v>
      </c>
      <c r="G40" s="3">
        <f t="shared" si="1"/>
        <v>32.369999999999997</v>
      </c>
      <c r="H40" s="3">
        <f t="shared" si="1"/>
        <v>50.629999999999995</v>
      </c>
      <c r="I40" s="3">
        <f t="shared" si="1"/>
        <v>34.86</v>
      </c>
      <c r="J40" s="3">
        <v>6500</v>
      </c>
      <c r="K40" s="3">
        <v>230000</v>
      </c>
      <c r="L40" s="3">
        <f>L39*L3</f>
        <v>160.02000000000001</v>
      </c>
      <c r="M40" s="3">
        <f>M39*M3</f>
        <v>718.5</v>
      </c>
    </row>
    <row r="41" spans="1:13" x14ac:dyDescent="0.35">
      <c r="A41" s="1" t="s">
        <v>61</v>
      </c>
      <c r="B41" s="2" t="s">
        <v>56</v>
      </c>
      <c r="C41" s="2" t="s">
        <v>56</v>
      </c>
      <c r="D41" s="1" t="s">
        <v>57</v>
      </c>
      <c r="F41" s="2" t="s">
        <v>56</v>
      </c>
      <c r="G41" s="2" t="s">
        <v>56</v>
      </c>
      <c r="H41" s="2" t="s">
        <v>56</v>
      </c>
      <c r="I41" s="2" t="s">
        <v>56</v>
      </c>
    </row>
    <row r="42" spans="1:13" x14ac:dyDescent="0.35">
      <c r="A42" s="1" t="s">
        <v>58</v>
      </c>
      <c r="B42" t="s">
        <v>59</v>
      </c>
      <c r="C42" t="s">
        <v>60</v>
      </c>
      <c r="D42" t="s">
        <v>60</v>
      </c>
      <c r="E42" t="s">
        <v>59</v>
      </c>
      <c r="G42" t="s">
        <v>60</v>
      </c>
      <c r="H42" t="s">
        <v>60</v>
      </c>
      <c r="I42" t="s">
        <v>60</v>
      </c>
      <c r="L42" t="s">
        <v>60</v>
      </c>
    </row>
    <row r="44" spans="1:13" x14ac:dyDescent="0.35">
      <c r="A44" s="1" t="s">
        <v>118</v>
      </c>
      <c r="B44" t="s">
        <v>227</v>
      </c>
    </row>
    <row r="45" spans="1:13" x14ac:dyDescent="0.35">
      <c r="A45" s="1" t="s">
        <v>119</v>
      </c>
      <c r="B45" t="s">
        <v>335</v>
      </c>
      <c r="C45" t="s">
        <v>237</v>
      </c>
      <c r="D45" t="s">
        <v>336</v>
      </c>
    </row>
    <row r="46" spans="1:13" x14ac:dyDescent="0.35">
      <c r="A46" s="1" t="s">
        <v>120</v>
      </c>
      <c r="B46" t="s">
        <v>237</v>
      </c>
      <c r="C46" t="s">
        <v>237</v>
      </c>
      <c r="D46" t="s">
        <v>228</v>
      </c>
    </row>
    <row r="47" spans="1:13" x14ac:dyDescent="0.35">
      <c r="A47" s="1" t="s">
        <v>121</v>
      </c>
      <c r="B47" t="s">
        <v>223</v>
      </c>
      <c r="C47" t="s">
        <v>224</v>
      </c>
      <c r="D47" t="s">
        <v>225</v>
      </c>
    </row>
    <row r="48" spans="1:13" x14ac:dyDescent="0.35">
      <c r="A48" s="1" t="s">
        <v>129</v>
      </c>
      <c r="B48" s="4" t="s">
        <v>125</v>
      </c>
    </row>
    <row r="49" spans="1:12" x14ac:dyDescent="0.35">
      <c r="A49" s="1" t="s">
        <v>122</v>
      </c>
      <c r="B49" t="s">
        <v>208</v>
      </c>
      <c r="C49" t="s">
        <v>207</v>
      </c>
      <c r="D49" t="s">
        <v>207</v>
      </c>
      <c r="F49" t="s">
        <v>207</v>
      </c>
      <c r="G49" t="s">
        <v>207</v>
      </c>
      <c r="H49" t="s">
        <v>207</v>
      </c>
      <c r="I49" t="s">
        <v>207</v>
      </c>
      <c r="L49" t="s">
        <v>207</v>
      </c>
    </row>
    <row r="50" spans="1:12" x14ac:dyDescent="0.35">
      <c r="A50" s="1" t="s">
        <v>123</v>
      </c>
      <c r="B50" t="s">
        <v>127</v>
      </c>
      <c r="C50" t="s">
        <v>126</v>
      </c>
      <c r="D50" s="1" t="s">
        <v>57</v>
      </c>
    </row>
    <row r="51" spans="1:12" x14ac:dyDescent="0.35">
      <c r="A51" s="1" t="s">
        <v>226</v>
      </c>
      <c r="B51" t="s">
        <v>127</v>
      </c>
      <c r="C51" t="s">
        <v>126</v>
      </c>
      <c r="D51" s="1" t="s">
        <v>57</v>
      </c>
      <c r="E51" t="s">
        <v>128</v>
      </c>
    </row>
    <row r="52" spans="1:12" x14ac:dyDescent="0.35">
      <c r="A52" s="1" t="s">
        <v>124</v>
      </c>
      <c r="B52" t="s">
        <v>206</v>
      </c>
    </row>
    <row r="53" spans="1:12" x14ac:dyDescent="0.35">
      <c r="A53" s="1" t="s">
        <v>130</v>
      </c>
      <c r="B53" s="5" t="s">
        <v>205</v>
      </c>
    </row>
    <row r="54" spans="1:12" x14ac:dyDescent="0.35">
      <c r="A54" s="1" t="s">
        <v>132</v>
      </c>
      <c r="B54" t="s">
        <v>131</v>
      </c>
    </row>
    <row r="55" spans="1:12" x14ac:dyDescent="0.35">
      <c r="A55" s="6" t="s">
        <v>133</v>
      </c>
      <c r="B55" t="s">
        <v>147</v>
      </c>
      <c r="C55" t="s">
        <v>151</v>
      </c>
      <c r="D55" t="s">
        <v>157</v>
      </c>
      <c r="E55" t="s">
        <v>160</v>
      </c>
      <c r="F55" t="s">
        <v>169</v>
      </c>
    </row>
    <row r="56" spans="1:12" x14ac:dyDescent="0.35">
      <c r="A56" s="6" t="s">
        <v>134</v>
      </c>
      <c r="B56" t="s">
        <v>148</v>
      </c>
      <c r="C56" t="s">
        <v>156</v>
      </c>
      <c r="D56" t="s">
        <v>158</v>
      </c>
      <c r="E56" t="s">
        <v>161</v>
      </c>
      <c r="F56" t="s">
        <v>170</v>
      </c>
    </row>
    <row r="57" spans="1:12" x14ac:dyDescent="0.35">
      <c r="A57" s="6" t="s">
        <v>135</v>
      </c>
      <c r="B57" t="s">
        <v>149</v>
      </c>
      <c r="C57" t="s">
        <v>152</v>
      </c>
      <c r="D57" t="s">
        <v>159</v>
      </c>
      <c r="E57" t="s">
        <v>162</v>
      </c>
      <c r="F57" t="s">
        <v>171</v>
      </c>
    </row>
    <row r="58" spans="1:12" x14ac:dyDescent="0.35">
      <c r="A58" s="6" t="s">
        <v>136</v>
      </c>
      <c r="B58" s="7" t="s">
        <v>150</v>
      </c>
      <c r="C58" t="s">
        <v>153</v>
      </c>
      <c r="E58" t="s">
        <v>163</v>
      </c>
      <c r="F58" t="s">
        <v>172</v>
      </c>
    </row>
    <row r="59" spans="1:12" x14ac:dyDescent="0.35">
      <c r="A59" s="6" t="s">
        <v>137</v>
      </c>
      <c r="C59" t="s">
        <v>154</v>
      </c>
      <c r="E59" t="s">
        <v>164</v>
      </c>
      <c r="F59" t="s">
        <v>173</v>
      </c>
    </row>
    <row r="60" spans="1:12" x14ac:dyDescent="0.35">
      <c r="A60" s="6" t="s">
        <v>138</v>
      </c>
      <c r="C60" t="s">
        <v>155</v>
      </c>
      <c r="E60" t="s">
        <v>165</v>
      </c>
      <c r="F60" t="s">
        <v>174</v>
      </c>
    </row>
    <row r="61" spans="1:12" x14ac:dyDescent="0.35">
      <c r="A61" s="6" t="s">
        <v>139</v>
      </c>
      <c r="E61" t="s">
        <v>166</v>
      </c>
    </row>
    <row r="62" spans="1:12" x14ac:dyDescent="0.35">
      <c r="A62" s="6" t="s">
        <v>140</v>
      </c>
      <c r="E62" t="s">
        <v>167</v>
      </c>
    </row>
    <row r="63" spans="1:12" x14ac:dyDescent="0.35">
      <c r="A63" s="6" t="s">
        <v>141</v>
      </c>
      <c r="E63" t="s">
        <v>168</v>
      </c>
    </row>
    <row r="64" spans="1:12" x14ac:dyDescent="0.35">
      <c r="A64" s="6" t="s">
        <v>142</v>
      </c>
    </row>
    <row r="65" spans="1:4" x14ac:dyDescent="0.35">
      <c r="A65" s="6" t="s">
        <v>143</v>
      </c>
    </row>
    <row r="66" spans="1:4" x14ac:dyDescent="0.35">
      <c r="A66" s="6" t="s">
        <v>144</v>
      </c>
    </row>
    <row r="67" spans="1:4" x14ac:dyDescent="0.35">
      <c r="A67" s="6" t="s">
        <v>145</v>
      </c>
    </row>
    <row r="68" spans="1:4" x14ac:dyDescent="0.35">
      <c r="A68" s="6" t="s">
        <v>146</v>
      </c>
    </row>
    <row r="69" spans="1:4" x14ac:dyDescent="0.35">
      <c r="A69" s="6" t="s">
        <v>210</v>
      </c>
      <c r="B69" t="s">
        <v>209</v>
      </c>
    </row>
    <row r="70" spans="1:4" x14ac:dyDescent="0.35">
      <c r="A70" s="6" t="s">
        <v>211</v>
      </c>
      <c r="B70" t="s">
        <v>212</v>
      </c>
    </row>
    <row r="71" spans="1:4" x14ac:dyDescent="0.35">
      <c r="A71" s="6" t="s">
        <v>215</v>
      </c>
      <c r="B71" t="s">
        <v>218</v>
      </c>
    </row>
    <row r="72" spans="1:4" x14ac:dyDescent="0.35">
      <c r="A72" s="6" t="s">
        <v>221</v>
      </c>
      <c r="B72" t="s">
        <v>222</v>
      </c>
    </row>
    <row r="73" spans="1:4" x14ac:dyDescent="0.35">
      <c r="A73" s="6" t="s">
        <v>213</v>
      </c>
      <c r="B73" t="s">
        <v>214</v>
      </c>
    </row>
    <row r="74" spans="1:4" x14ac:dyDescent="0.35">
      <c r="A74" s="6" t="s">
        <v>217</v>
      </c>
      <c r="B74" t="s">
        <v>216</v>
      </c>
    </row>
    <row r="75" spans="1:4" x14ac:dyDescent="0.35">
      <c r="A75" s="6" t="s">
        <v>219</v>
      </c>
      <c r="B75" t="s">
        <v>220</v>
      </c>
    </row>
    <row r="76" spans="1:4" x14ac:dyDescent="0.35">
      <c r="A76" s="6" t="s">
        <v>304</v>
      </c>
      <c r="B76" t="s">
        <v>338</v>
      </c>
      <c r="C76" t="s">
        <v>328</v>
      </c>
      <c r="D76" t="s">
        <v>313</v>
      </c>
    </row>
    <row r="77" spans="1:4" x14ac:dyDescent="0.35">
      <c r="A77" s="6" t="s">
        <v>305</v>
      </c>
      <c r="B77" t="s">
        <v>337</v>
      </c>
      <c r="C77" t="s">
        <v>329</v>
      </c>
      <c r="D77" t="s">
        <v>314</v>
      </c>
    </row>
    <row r="78" spans="1:4" x14ac:dyDescent="0.35">
      <c r="A78" s="6" t="s">
        <v>306</v>
      </c>
      <c r="B78" t="s">
        <v>334</v>
      </c>
      <c r="C78" t="s">
        <v>326</v>
      </c>
      <c r="D78" t="s">
        <v>312</v>
      </c>
    </row>
    <row r="79" spans="1:4" x14ac:dyDescent="0.35">
      <c r="A79" s="6" t="s">
        <v>307</v>
      </c>
      <c r="C79" t="s">
        <v>325</v>
      </c>
    </row>
    <row r="80" spans="1:4" x14ac:dyDescent="0.35">
      <c r="A80" s="6" t="s">
        <v>308</v>
      </c>
      <c r="B80" t="s">
        <v>332</v>
      </c>
    </row>
    <row r="81" spans="1:4" x14ac:dyDescent="0.35">
      <c r="A81" s="6" t="s">
        <v>309</v>
      </c>
      <c r="B81" t="s">
        <v>333</v>
      </c>
      <c r="C81" t="s">
        <v>327</v>
      </c>
      <c r="D81" s="19" t="s">
        <v>303</v>
      </c>
    </row>
    <row r="82" spans="1:4" x14ac:dyDescent="0.35">
      <c r="A82" s="6" t="s">
        <v>310</v>
      </c>
      <c r="B82" t="s">
        <v>311</v>
      </c>
    </row>
    <row r="83" spans="1:4" x14ac:dyDescent="0.35">
      <c r="A83" s="6" t="s">
        <v>330</v>
      </c>
      <c r="C83" t="s">
        <v>331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RowHeight="14.5" x14ac:dyDescent="0.35"/>
  <sheetData>
    <row r="1" spans="1:5" x14ac:dyDescent="0.3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5" x14ac:dyDescent="0.35">
      <c r="A2" t="s">
        <v>280</v>
      </c>
      <c r="B2" s="17">
        <v>50.75</v>
      </c>
      <c r="C2" s="17">
        <v>49.25</v>
      </c>
      <c r="D2">
        <v>0</v>
      </c>
      <c r="E2" s="18" t="s">
        <v>281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282</v>
      </c>
      <c r="B4" t="s">
        <v>258</v>
      </c>
      <c r="C4" t="s">
        <v>259</v>
      </c>
      <c r="D4" t="s">
        <v>260</v>
      </c>
      <c r="E4" t="s">
        <v>261</v>
      </c>
    </row>
    <row r="5" spans="1:5" x14ac:dyDescent="0.35">
      <c r="A5" t="s">
        <v>280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 t="shared" ref="C6:E6" si="0">20*C5</f>
        <v>360</v>
      </c>
      <c r="D6">
        <f t="shared" si="0"/>
        <v>486</v>
      </c>
      <c r="E6" s="3">
        <f t="shared" si="0"/>
        <v>493.40000000000003</v>
      </c>
    </row>
    <row r="7" spans="1:5" x14ac:dyDescent="0.35">
      <c r="A7" t="s">
        <v>283</v>
      </c>
      <c r="B7" t="s">
        <v>284</v>
      </c>
      <c r="C7" t="s">
        <v>285</v>
      </c>
      <c r="D7" t="s">
        <v>286</v>
      </c>
      <c r="E7" t="s">
        <v>287</v>
      </c>
    </row>
    <row r="8" spans="1:5" x14ac:dyDescent="0.35">
      <c r="A8" t="s">
        <v>280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 t="shared" ref="C9:E9" si="1">20*C8</f>
        <v>478.02</v>
      </c>
      <c r="D9" s="3">
        <f t="shared" si="1"/>
        <v>487.8</v>
      </c>
      <c r="E9" s="3">
        <f t="shared" si="1"/>
        <v>627.41999999999996</v>
      </c>
    </row>
    <row r="10" spans="1:5" x14ac:dyDescent="0.35">
      <c r="A10" t="s">
        <v>288</v>
      </c>
      <c r="B10" t="s">
        <v>289</v>
      </c>
      <c r="C10" t="s">
        <v>290</v>
      </c>
      <c r="D10" t="s">
        <v>291</v>
      </c>
      <c r="E10" t="s">
        <v>292</v>
      </c>
    </row>
    <row r="11" spans="1:5" x14ac:dyDescent="0.35">
      <c r="A11" t="s">
        <v>280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 t="shared" ref="C12:E12" si="2">20*C11</f>
        <v>416</v>
      </c>
      <c r="D12">
        <f t="shared" si="2"/>
        <v>766</v>
      </c>
      <c r="E12">
        <f t="shared" si="2"/>
        <v>478</v>
      </c>
    </row>
    <row r="13" spans="1:5" x14ac:dyDescent="0.35">
      <c r="A13" t="s">
        <v>293</v>
      </c>
      <c r="B13" t="s">
        <v>294</v>
      </c>
      <c r="C13" t="s">
        <v>295</v>
      </c>
      <c r="D13" t="s">
        <v>296</v>
      </c>
    </row>
    <row r="14" spans="1:5" x14ac:dyDescent="0.35">
      <c r="A14" t="s">
        <v>280</v>
      </c>
      <c r="B14" s="17">
        <v>73.238</v>
      </c>
      <c r="C14" s="17">
        <v>26.762</v>
      </c>
      <c r="D14" s="18" t="s">
        <v>297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298</v>
      </c>
      <c r="B16" t="s">
        <v>299</v>
      </c>
      <c r="C16" t="s">
        <v>300</v>
      </c>
      <c r="D16" t="s">
        <v>301</v>
      </c>
      <c r="E16" t="s">
        <v>279</v>
      </c>
    </row>
    <row r="17" spans="1:5" x14ac:dyDescent="0.35">
      <c r="A17" t="s">
        <v>280</v>
      </c>
      <c r="B17">
        <v>60.1</v>
      </c>
      <c r="C17">
        <v>18.5</v>
      </c>
      <c r="D17">
        <v>13.4</v>
      </c>
      <c r="E17" t="s">
        <v>302</v>
      </c>
    </row>
    <row r="18" spans="1:5" x14ac:dyDescent="0.35">
      <c r="B18">
        <f>B17*20</f>
        <v>1202</v>
      </c>
      <c r="C18">
        <f t="shared" ref="C18:D18" si="3">C17*20</f>
        <v>370</v>
      </c>
      <c r="D18">
        <f t="shared" si="3"/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3" workbookViewId="0">
      <selection activeCell="F38" sqref="F38"/>
    </sheetView>
  </sheetViews>
  <sheetFormatPr defaultRowHeight="14.5" x14ac:dyDescent="0.35"/>
  <cols>
    <col min="1" max="1" width="14.7265625" customWidth="1"/>
  </cols>
  <sheetData>
    <row r="1" spans="1:12" ht="26.5" thickBot="1" x14ac:dyDescent="0.4">
      <c r="A1" s="8" t="s">
        <v>238</v>
      </c>
      <c r="B1" s="8" t="s">
        <v>239</v>
      </c>
      <c r="C1" s="8" t="s">
        <v>240</v>
      </c>
      <c r="D1" s="8" t="s">
        <v>241</v>
      </c>
      <c r="E1" s="8" t="s">
        <v>242</v>
      </c>
      <c r="F1" s="8" t="s">
        <v>243</v>
      </c>
      <c r="G1" s="8" t="s">
        <v>244</v>
      </c>
      <c r="H1" s="8" t="s">
        <v>245</v>
      </c>
      <c r="I1" s="8" t="s">
        <v>246</v>
      </c>
      <c r="J1" s="2"/>
      <c r="K1" s="2"/>
      <c r="L1" s="2"/>
    </row>
    <row r="2" spans="1:12" ht="15" thickBot="1" x14ac:dyDescent="0.4">
      <c r="A2" s="8" t="s">
        <v>247</v>
      </c>
      <c r="B2" s="9">
        <v>8.0000000000000002E-3</v>
      </c>
      <c r="C2" s="9">
        <v>3.5000000000000003E-2</v>
      </c>
      <c r="D2" s="9">
        <v>0.10100000000000001</v>
      </c>
      <c r="E2" s="9">
        <v>0.13600000000000001</v>
      </c>
      <c r="F2" s="9">
        <v>0.15</v>
      </c>
      <c r="G2" s="9">
        <v>0.114</v>
      </c>
      <c r="H2" s="9">
        <v>0.32500000000000001</v>
      </c>
      <c r="I2" s="9">
        <v>0.129</v>
      </c>
      <c r="J2" s="10">
        <f>SUM(B2:I2)</f>
        <v>0.998</v>
      </c>
      <c r="K2" s="2"/>
      <c r="L2" s="2"/>
    </row>
    <row r="3" spans="1:12" ht="15" thickBot="1" x14ac:dyDescent="0.4">
      <c r="A3" s="8" t="s">
        <v>248</v>
      </c>
      <c r="B3" s="11">
        <f>ROUND(2000*B2,0)</f>
        <v>16</v>
      </c>
      <c r="C3" s="11">
        <f t="shared" ref="C3:J3" si="0">ROUND(2000*C2,0)</f>
        <v>70</v>
      </c>
      <c r="D3" s="11">
        <f t="shared" si="0"/>
        <v>202</v>
      </c>
      <c r="E3" s="11">
        <f t="shared" si="0"/>
        <v>272</v>
      </c>
      <c r="F3" s="11">
        <f t="shared" si="0"/>
        <v>300</v>
      </c>
      <c r="G3" s="11">
        <f t="shared" si="0"/>
        <v>228</v>
      </c>
      <c r="H3" s="11">
        <f t="shared" si="0"/>
        <v>650</v>
      </c>
      <c r="I3" s="11">
        <f t="shared" si="0"/>
        <v>258</v>
      </c>
      <c r="J3" s="11">
        <f t="shared" si="0"/>
        <v>1996</v>
      </c>
      <c r="K3" s="2"/>
      <c r="L3" s="2"/>
    </row>
    <row r="4" spans="1:12" ht="15" thickBot="1" x14ac:dyDescent="0.4">
      <c r="A4" s="8" t="s">
        <v>249</v>
      </c>
      <c r="B4" s="11">
        <f>ROUND(2200*B2,0)</f>
        <v>18</v>
      </c>
      <c r="C4" s="11">
        <f t="shared" ref="C4:J4" si="1">ROUND(2200*C2,0)</f>
        <v>77</v>
      </c>
      <c r="D4" s="11">
        <f t="shared" si="1"/>
        <v>222</v>
      </c>
      <c r="E4" s="11">
        <f t="shared" si="1"/>
        <v>299</v>
      </c>
      <c r="F4" s="11">
        <f t="shared" si="1"/>
        <v>330</v>
      </c>
      <c r="G4" s="11">
        <f t="shared" si="1"/>
        <v>251</v>
      </c>
      <c r="H4" s="11">
        <f t="shared" si="1"/>
        <v>715</v>
      </c>
      <c r="I4" s="11">
        <f t="shared" si="1"/>
        <v>284</v>
      </c>
      <c r="J4" s="11">
        <f t="shared" si="1"/>
        <v>2196</v>
      </c>
      <c r="K4" s="2"/>
      <c r="L4" s="2"/>
    </row>
    <row r="5" spans="1:12" x14ac:dyDescent="0.35">
      <c r="A5" s="12" t="s">
        <v>274</v>
      </c>
      <c r="B5" s="13"/>
      <c r="C5" s="13"/>
      <c r="D5" s="13"/>
      <c r="E5" s="13"/>
      <c r="F5" s="13"/>
      <c r="G5" s="13"/>
      <c r="H5" s="13"/>
      <c r="I5" s="13"/>
      <c r="J5" s="13"/>
      <c r="K5" s="2"/>
      <c r="L5" s="2"/>
    </row>
    <row r="6" spans="1:12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26.5" thickBot="1" x14ac:dyDescent="0.4">
      <c r="A7" s="12" t="s">
        <v>315</v>
      </c>
      <c r="B7" s="13" t="s">
        <v>28</v>
      </c>
      <c r="C7" s="13" t="s">
        <v>316</v>
      </c>
      <c r="D7" s="13" t="s">
        <v>317</v>
      </c>
      <c r="E7" s="13" t="s">
        <v>318</v>
      </c>
      <c r="F7" s="13" t="s">
        <v>319</v>
      </c>
      <c r="G7" s="13"/>
      <c r="H7" s="13"/>
      <c r="I7" s="13"/>
      <c r="J7" s="13"/>
      <c r="K7" s="13"/>
      <c r="L7" s="2"/>
    </row>
    <row r="8" spans="1:12" ht="15" thickBot="1" x14ac:dyDescent="0.4">
      <c r="A8" s="8" t="s">
        <v>247</v>
      </c>
      <c r="B8" s="14">
        <v>0.18920000000000001</v>
      </c>
      <c r="C8" s="14">
        <f>0.1024+0.098014</f>
        <v>0.20041400000000001</v>
      </c>
      <c r="D8" s="14">
        <f>0.1278+0.09188</f>
        <v>0.21967999999999999</v>
      </c>
      <c r="E8" s="14">
        <f>0.1398</f>
        <v>0.13980000000000001</v>
      </c>
      <c r="F8" s="14">
        <f>0.0779+0.1238+0.04396+0.00531</f>
        <v>0.25096999999999997</v>
      </c>
      <c r="G8" s="14">
        <f>SUM(B8:F8)</f>
        <v>1.0000640000000001</v>
      </c>
      <c r="H8" s="13"/>
      <c r="I8" s="13"/>
      <c r="J8" s="13"/>
      <c r="K8" s="13"/>
      <c r="L8" s="2"/>
    </row>
    <row r="9" spans="1:12" ht="15" thickBot="1" x14ac:dyDescent="0.4">
      <c r="A9" s="8" t="s">
        <v>248</v>
      </c>
      <c r="B9" s="13">
        <f>ROUND(2000*B8,0)</f>
        <v>378</v>
      </c>
      <c r="C9" s="13">
        <f t="shared" ref="C9:F9" si="2">ROUND(2000*C8,0)</f>
        <v>401</v>
      </c>
      <c r="D9" s="13">
        <f t="shared" si="2"/>
        <v>439</v>
      </c>
      <c r="E9" s="13">
        <f t="shared" si="2"/>
        <v>280</v>
      </c>
      <c r="F9" s="13">
        <f t="shared" si="2"/>
        <v>502</v>
      </c>
      <c r="G9" s="13">
        <f t="shared" ref="G9:G10" si="3">SUM(B9:F9)</f>
        <v>2000</v>
      </c>
      <c r="H9" s="13"/>
      <c r="I9" s="13"/>
      <c r="J9" s="13"/>
      <c r="K9" s="13"/>
      <c r="L9" s="2"/>
    </row>
    <row r="10" spans="1:12" ht="15" thickBot="1" x14ac:dyDescent="0.4">
      <c r="A10" s="8" t="s">
        <v>249</v>
      </c>
      <c r="B10" s="2">
        <f>ROUND(2200*B8,0)</f>
        <v>416</v>
      </c>
      <c r="C10" s="2">
        <f t="shared" ref="C10:F10" si="4">ROUND(2200*C8,0)</f>
        <v>441</v>
      </c>
      <c r="D10" s="2">
        <f t="shared" si="4"/>
        <v>483</v>
      </c>
      <c r="E10" s="2">
        <f t="shared" si="4"/>
        <v>308</v>
      </c>
      <c r="F10" s="2">
        <f t="shared" si="4"/>
        <v>552</v>
      </c>
      <c r="G10" s="13">
        <f t="shared" si="3"/>
        <v>2200</v>
      </c>
      <c r="H10" s="13"/>
      <c r="I10" s="13"/>
      <c r="J10" s="13"/>
      <c r="K10" s="13"/>
      <c r="L10" s="2"/>
    </row>
    <row r="11" spans="1:12" x14ac:dyDescent="0.35">
      <c r="A11" s="12" t="s">
        <v>274</v>
      </c>
      <c r="B11" s="2"/>
      <c r="C11" s="2"/>
      <c r="D11" s="2"/>
      <c r="E11" s="2"/>
      <c r="F11" s="2"/>
      <c r="G11" s="13"/>
      <c r="H11" s="13"/>
      <c r="I11" s="13"/>
      <c r="J11" s="13"/>
      <c r="K11" s="13"/>
      <c r="L11" s="2"/>
    </row>
    <row r="12" spans="1:12" ht="15" thickBot="1" x14ac:dyDescent="0.4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12" t="s">
        <v>320</v>
      </c>
      <c r="B13" s="15" t="s">
        <v>321</v>
      </c>
      <c r="C13" s="11">
        <v>43862</v>
      </c>
      <c r="D13" s="15" t="s">
        <v>322</v>
      </c>
      <c r="E13" s="15" t="s">
        <v>323</v>
      </c>
      <c r="F13" s="15" t="s">
        <v>324</v>
      </c>
      <c r="G13" s="10"/>
      <c r="H13" s="10"/>
      <c r="I13" s="10"/>
      <c r="J13" s="10"/>
      <c r="K13" s="2"/>
      <c r="L13" s="2"/>
    </row>
    <row r="14" spans="1:12" ht="15" thickBot="1" x14ac:dyDescent="0.4">
      <c r="A14" s="8" t="s">
        <v>247</v>
      </c>
      <c r="B14" s="9">
        <v>0.21659999999999999</v>
      </c>
      <c r="C14" s="9">
        <v>0.17100000000000001</v>
      </c>
      <c r="D14" s="9">
        <v>0.14080000000000001</v>
      </c>
      <c r="E14" s="9">
        <v>0.30830000000000002</v>
      </c>
      <c r="F14" s="9">
        <v>0.1633</v>
      </c>
      <c r="G14" s="10">
        <f>SUM(B14:F14)</f>
        <v>1</v>
      </c>
      <c r="H14" s="10"/>
      <c r="I14" s="10"/>
      <c r="J14" s="10"/>
      <c r="K14" s="2"/>
      <c r="L14" s="2"/>
    </row>
    <row r="15" spans="1:12" ht="15" thickBot="1" x14ac:dyDescent="0.4">
      <c r="A15" s="8" t="s">
        <v>248</v>
      </c>
      <c r="B15" s="11">
        <f>ROUND(2000*B14,0)</f>
        <v>433</v>
      </c>
      <c r="C15" s="11">
        <f t="shared" ref="C15:G15" si="5">ROUND(2000*C14,0)</f>
        <v>342</v>
      </c>
      <c r="D15" s="11">
        <f t="shared" si="5"/>
        <v>282</v>
      </c>
      <c r="E15" s="11">
        <f t="shared" si="5"/>
        <v>617</v>
      </c>
      <c r="F15" s="11">
        <f t="shared" si="5"/>
        <v>327</v>
      </c>
      <c r="G15" s="11">
        <f t="shared" si="5"/>
        <v>2000</v>
      </c>
      <c r="H15" s="10"/>
      <c r="I15" s="10"/>
      <c r="J15" s="10"/>
      <c r="K15" s="2"/>
      <c r="L15" s="2"/>
    </row>
    <row r="16" spans="1:12" x14ac:dyDescent="0.35">
      <c r="A16" s="12" t="s">
        <v>274</v>
      </c>
      <c r="B16" s="13"/>
      <c r="C16" s="13"/>
      <c r="D16" s="13"/>
      <c r="E16" s="13"/>
      <c r="F16" s="13"/>
      <c r="G16" s="13"/>
      <c r="H16" s="10"/>
      <c r="I16" s="10"/>
      <c r="J16" s="10"/>
      <c r="K16" s="2"/>
      <c r="L16" s="2"/>
    </row>
    <row r="17" spans="1:12" ht="15" thickBot="1" x14ac:dyDescent="0.4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2"/>
      <c r="L17" s="2"/>
    </row>
    <row r="18" spans="1:12" ht="15" thickBot="1" x14ac:dyDescent="0.4">
      <c r="A18" s="12" t="s">
        <v>254</v>
      </c>
      <c r="B18" s="15" t="s">
        <v>255</v>
      </c>
      <c r="C18" s="15" t="s">
        <v>256</v>
      </c>
      <c r="D18" s="10"/>
      <c r="E18" s="10"/>
      <c r="F18" s="10"/>
      <c r="G18" s="10"/>
      <c r="H18" s="10"/>
      <c r="I18" s="10"/>
      <c r="J18" s="10"/>
      <c r="K18" s="2"/>
      <c r="L18" s="2"/>
    </row>
    <row r="19" spans="1:12" ht="15" thickBot="1" x14ac:dyDescent="0.4">
      <c r="A19" s="8" t="s">
        <v>247</v>
      </c>
      <c r="B19" s="9">
        <v>0.51600000000000001</v>
      </c>
      <c r="C19" s="9">
        <v>0.48399999999999999</v>
      </c>
      <c r="D19" s="10">
        <f>SUM(B19:C19)</f>
        <v>1</v>
      </c>
      <c r="E19" s="10"/>
      <c r="F19" s="10"/>
      <c r="G19" s="10"/>
      <c r="H19" s="10"/>
      <c r="I19" s="10"/>
      <c r="J19" s="10"/>
      <c r="K19" s="2"/>
      <c r="L19" s="2"/>
    </row>
    <row r="20" spans="1:12" ht="15" thickBot="1" x14ac:dyDescent="0.4">
      <c r="A20" s="8" t="s">
        <v>248</v>
      </c>
      <c r="B20" s="11">
        <f>ROUND(2000*B19,0)</f>
        <v>1032</v>
      </c>
      <c r="C20" s="11">
        <f t="shared" ref="C20:D20" si="6">ROUND(2000*C19,0)</f>
        <v>968</v>
      </c>
      <c r="D20" s="11">
        <f t="shared" si="6"/>
        <v>2000</v>
      </c>
      <c r="E20" s="10"/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249</v>
      </c>
      <c r="B21" s="11">
        <f>ROUND(2200*B19,0)</f>
        <v>1135</v>
      </c>
      <c r="C21" s="11">
        <f>ROUND(2200*C19,0)</f>
        <v>1065</v>
      </c>
      <c r="D21" s="11">
        <f>ROUND(2200*D19,0)</f>
        <v>2200</v>
      </c>
      <c r="E21" s="10"/>
      <c r="F21" s="10"/>
      <c r="G21" s="10"/>
      <c r="H21" s="10"/>
      <c r="I21" s="10"/>
      <c r="J21" s="10"/>
      <c r="K21" s="2"/>
      <c r="L21" s="2"/>
    </row>
    <row r="22" spans="1:12" x14ac:dyDescent="0.35">
      <c r="A22" s="12" t="s">
        <v>274</v>
      </c>
      <c r="B22" s="13"/>
      <c r="C22" s="13"/>
      <c r="D22" s="13"/>
      <c r="E22" s="10"/>
      <c r="F22" s="10"/>
      <c r="G22" s="10"/>
      <c r="H22" s="10"/>
      <c r="I22" s="10"/>
      <c r="J22" s="10"/>
      <c r="K22" s="2"/>
      <c r="L22" s="2"/>
    </row>
    <row r="23" spans="1:12" ht="15" thickBot="1" x14ac:dyDescent="0.4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257</v>
      </c>
      <c r="B24" s="15" t="s">
        <v>258</v>
      </c>
      <c r="C24" s="15" t="s">
        <v>259</v>
      </c>
      <c r="D24" s="15" t="s">
        <v>260</v>
      </c>
      <c r="E24" s="15" t="s">
        <v>261</v>
      </c>
      <c r="F24" s="15" t="s">
        <v>262</v>
      </c>
      <c r="G24" s="10"/>
      <c r="H24" s="10"/>
      <c r="I24" s="10"/>
      <c r="J24" s="10"/>
      <c r="K24" s="2"/>
      <c r="L24" s="2"/>
    </row>
    <row r="25" spans="1:12" ht="15" thickBot="1" x14ac:dyDescent="0.4">
      <c r="A25" s="8" t="s">
        <v>247</v>
      </c>
      <c r="B25" s="9">
        <v>0.12</v>
      </c>
      <c r="C25" s="9">
        <v>0.15</v>
      </c>
      <c r="D25" s="9">
        <v>0.24</v>
      </c>
      <c r="E25" s="9">
        <v>0.24</v>
      </c>
      <c r="F25" s="9">
        <v>0.25</v>
      </c>
      <c r="G25" s="10">
        <f>SUM(B25:F25)</f>
        <v>1</v>
      </c>
      <c r="H25" s="10"/>
      <c r="I25" s="10"/>
      <c r="J25" s="10"/>
      <c r="K25" s="2"/>
      <c r="L25" s="2"/>
    </row>
    <row r="26" spans="1:12" ht="15" thickBot="1" x14ac:dyDescent="0.4">
      <c r="A26" s="8" t="s">
        <v>248</v>
      </c>
      <c r="B26" s="11">
        <f>ROUND(2000*B25,0)</f>
        <v>240</v>
      </c>
      <c r="C26" s="11">
        <f t="shared" ref="C26:G26" si="7">ROUND(2000*C25,0)</f>
        <v>300</v>
      </c>
      <c r="D26" s="11">
        <f t="shared" si="7"/>
        <v>480</v>
      </c>
      <c r="E26" s="11">
        <f t="shared" si="7"/>
        <v>480</v>
      </c>
      <c r="F26" s="11">
        <f t="shared" si="7"/>
        <v>500</v>
      </c>
      <c r="G26" s="11">
        <f t="shared" si="7"/>
        <v>2000</v>
      </c>
      <c r="H26" s="10"/>
      <c r="I26" s="10"/>
      <c r="J26" s="10"/>
      <c r="K26" s="2"/>
      <c r="L26" s="2"/>
    </row>
    <row r="27" spans="1:12" ht="15" thickBot="1" x14ac:dyDescent="0.4">
      <c r="A27" s="8" t="s">
        <v>249</v>
      </c>
      <c r="B27" s="11">
        <f>ROUND(2200*B25,0)</f>
        <v>264</v>
      </c>
      <c r="C27" s="11">
        <f t="shared" ref="C27:G27" si="8">ROUND(2200*C25,0)</f>
        <v>330</v>
      </c>
      <c r="D27" s="11">
        <f t="shared" si="8"/>
        <v>528</v>
      </c>
      <c r="E27" s="11">
        <f t="shared" si="8"/>
        <v>528</v>
      </c>
      <c r="F27" s="11">
        <f t="shared" si="8"/>
        <v>550</v>
      </c>
      <c r="G27" s="11">
        <f t="shared" si="8"/>
        <v>2200</v>
      </c>
      <c r="H27" s="10"/>
      <c r="I27" s="10"/>
      <c r="J27" s="10"/>
      <c r="K27" s="2"/>
      <c r="L27" s="2"/>
    </row>
    <row r="28" spans="1:12" x14ac:dyDescent="0.35">
      <c r="A28" s="12" t="s">
        <v>274</v>
      </c>
      <c r="B28" s="13"/>
      <c r="C28" s="13"/>
      <c r="D28" s="13"/>
      <c r="E28" s="13"/>
      <c r="F28" s="13"/>
      <c r="G28" s="13"/>
      <c r="H28" s="10"/>
      <c r="I28" s="10"/>
      <c r="J28" s="10"/>
      <c r="K28" s="2"/>
      <c r="L28" s="2"/>
    </row>
    <row r="29" spans="1:12" ht="15" thickBot="1" x14ac:dyDescent="0.4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2"/>
      <c r="L29" s="2"/>
    </row>
    <row r="30" spans="1:12" ht="39" thickBot="1" x14ac:dyDescent="0.4">
      <c r="A30" s="12" t="s">
        <v>263</v>
      </c>
      <c r="B30" s="15" t="s">
        <v>264</v>
      </c>
      <c r="C30" s="15" t="s">
        <v>265</v>
      </c>
      <c r="D30" s="15" t="s">
        <v>266</v>
      </c>
      <c r="E30" s="15" t="s">
        <v>267</v>
      </c>
      <c r="F30" s="10"/>
      <c r="G30" s="10"/>
      <c r="H30" s="10"/>
      <c r="I30" s="10"/>
      <c r="J30" s="10"/>
      <c r="K30" s="2"/>
      <c r="L30" s="2"/>
    </row>
    <row r="31" spans="1:12" ht="15" thickBot="1" x14ac:dyDescent="0.4">
      <c r="A31" s="8" t="s">
        <v>268</v>
      </c>
      <c r="B31" s="9">
        <v>0.30099999999999999</v>
      </c>
      <c r="C31" s="9">
        <v>0.246</v>
      </c>
      <c r="D31" s="9">
        <v>0.16800000000000001</v>
      </c>
      <c r="E31" s="9">
        <v>0.28499999999999998</v>
      </c>
      <c r="F31" s="9">
        <v>1</v>
      </c>
      <c r="G31" s="10"/>
      <c r="H31" s="10"/>
      <c r="I31" s="10"/>
      <c r="J31" s="10"/>
      <c r="K31" s="2"/>
      <c r="L31" s="2"/>
    </row>
    <row r="32" spans="1:12" ht="15" thickBot="1" x14ac:dyDescent="0.4">
      <c r="A32" s="8" t="s">
        <v>248</v>
      </c>
      <c r="B32" s="11">
        <f>ROUND(2000*B31,0)</f>
        <v>602</v>
      </c>
      <c r="C32" s="11">
        <f t="shared" ref="C32:F32" si="9">ROUND(2000*C31,0)</f>
        <v>492</v>
      </c>
      <c r="D32" s="11">
        <f t="shared" si="9"/>
        <v>336</v>
      </c>
      <c r="E32" s="11">
        <f t="shared" si="9"/>
        <v>570</v>
      </c>
      <c r="F32" s="11">
        <f t="shared" si="9"/>
        <v>2000</v>
      </c>
      <c r="G32" s="10"/>
      <c r="H32" s="10"/>
      <c r="I32" s="10"/>
      <c r="J32" s="10"/>
      <c r="K32" s="2"/>
      <c r="L32" s="2"/>
    </row>
    <row r="33" spans="1:12" ht="15" thickBot="1" x14ac:dyDescent="0.4">
      <c r="A33" s="8" t="s">
        <v>249</v>
      </c>
      <c r="B33" s="11">
        <f>ROUND(2200*B31,0)</f>
        <v>662</v>
      </c>
      <c r="C33" s="11">
        <f t="shared" ref="C33:F33" si="10">ROUND(2200*C31,0)</f>
        <v>541</v>
      </c>
      <c r="D33" s="11">
        <f t="shared" si="10"/>
        <v>370</v>
      </c>
      <c r="E33" s="11">
        <f t="shared" si="10"/>
        <v>627</v>
      </c>
      <c r="F33" s="11">
        <f t="shared" si="10"/>
        <v>2200</v>
      </c>
      <c r="G33" s="10"/>
      <c r="H33" s="10"/>
      <c r="I33" s="10"/>
      <c r="J33" s="10"/>
      <c r="K33" s="2"/>
      <c r="L33" s="2"/>
    </row>
    <row r="34" spans="1:12" ht="15" thickBot="1" x14ac:dyDescent="0.4">
      <c r="A34" s="12" t="s">
        <v>274</v>
      </c>
      <c r="B34" s="9"/>
      <c r="C34" s="9"/>
      <c r="D34" s="9"/>
      <c r="E34" s="9"/>
      <c r="F34" s="9"/>
    </row>
    <row r="35" spans="1:12" ht="15" thickBot="1" x14ac:dyDescent="0.4">
      <c r="A35" s="8"/>
      <c r="B35" s="11"/>
      <c r="C35" s="11"/>
      <c r="D35" s="11"/>
      <c r="E35" s="11"/>
      <c r="F35" s="11"/>
    </row>
    <row r="36" spans="1:12" ht="15" thickBot="1" x14ac:dyDescent="0.4">
      <c r="A36" s="8"/>
      <c r="B36" s="11"/>
      <c r="C36" s="11"/>
      <c r="D36" s="11"/>
      <c r="E36" s="11"/>
      <c r="F36" s="11"/>
    </row>
    <row r="37" spans="1:12" x14ac:dyDescent="0.35">
      <c r="A3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2" sqref="A12:F16"/>
    </sheetView>
  </sheetViews>
  <sheetFormatPr defaultRowHeight="14.5" x14ac:dyDescent="0.35"/>
  <cols>
    <col min="1" max="1" width="12.54296875" customWidth="1"/>
  </cols>
  <sheetData>
    <row r="1" spans="1:7" ht="15" thickBot="1" x14ac:dyDescent="0.4">
      <c r="A1" s="12" t="s">
        <v>254</v>
      </c>
      <c r="B1" s="15" t="s">
        <v>255</v>
      </c>
      <c r="C1" s="15" t="s">
        <v>256</v>
      </c>
      <c r="D1" s="10"/>
      <c r="E1" s="10"/>
      <c r="F1" s="10"/>
      <c r="G1" s="10"/>
    </row>
    <row r="2" spans="1:7" ht="15" thickBot="1" x14ac:dyDescent="0.4">
      <c r="A2" s="8" t="s">
        <v>247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248</v>
      </c>
      <c r="B3" s="11">
        <f>ROUND(2000*B2,0)</f>
        <v>1005</v>
      </c>
      <c r="C3" s="11">
        <f t="shared" ref="C3:D3" si="0">ROUND(2000*C2,0)</f>
        <v>995</v>
      </c>
      <c r="D3" s="11">
        <f t="shared" si="0"/>
        <v>2000</v>
      </c>
      <c r="E3" s="10"/>
      <c r="F3" s="10"/>
      <c r="G3" s="10"/>
    </row>
    <row r="4" spans="1:7" ht="26.5" thickBot="1" x14ac:dyDescent="0.4">
      <c r="A4" s="8" t="s">
        <v>249</v>
      </c>
      <c r="B4" s="11">
        <f>ROUND(2200*B2,0)</f>
        <v>1106</v>
      </c>
      <c r="C4" s="11">
        <f t="shared" ref="C4:D4" si="1">ROUND(2200*C2,0)</f>
        <v>1094</v>
      </c>
      <c r="D4" s="11">
        <f t="shared" si="1"/>
        <v>2200</v>
      </c>
      <c r="E4" s="10"/>
      <c r="F4" s="10"/>
      <c r="G4" s="10"/>
    </row>
    <row r="5" spans="1:7" x14ac:dyDescent="0.35">
      <c r="A5" s="12" t="s">
        <v>274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257</v>
      </c>
      <c r="B7" s="15" t="s">
        <v>258</v>
      </c>
      <c r="C7" s="15" t="s">
        <v>259</v>
      </c>
      <c r="D7" s="15" t="s">
        <v>260</v>
      </c>
      <c r="E7" s="15" t="s">
        <v>261</v>
      </c>
      <c r="F7" s="15" t="s">
        <v>262</v>
      </c>
      <c r="G7" s="10"/>
    </row>
    <row r="8" spans="1:7" ht="15" thickBot="1" x14ac:dyDescent="0.4">
      <c r="A8" s="8" t="s">
        <v>247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248</v>
      </c>
      <c r="B9" s="11">
        <f>ROUND(2000*B8,0)</f>
        <v>219</v>
      </c>
      <c r="C9" s="11">
        <f t="shared" ref="C9:G9" si="2">ROUND(2000*C8,0)</f>
        <v>329</v>
      </c>
      <c r="D9" s="11">
        <f t="shared" si="2"/>
        <v>460</v>
      </c>
      <c r="E9" s="11">
        <f t="shared" si="2"/>
        <v>490</v>
      </c>
      <c r="F9" s="11">
        <f t="shared" si="2"/>
        <v>502</v>
      </c>
      <c r="G9" s="11">
        <f t="shared" si="2"/>
        <v>2000</v>
      </c>
    </row>
    <row r="10" spans="1:7" ht="26.5" thickBot="1" x14ac:dyDescent="0.4">
      <c r="A10" s="8" t="s">
        <v>249</v>
      </c>
      <c r="B10" s="11">
        <f>ROUND(2200*B8,0)</f>
        <v>241</v>
      </c>
      <c r="C10" s="11">
        <f t="shared" ref="C10:G10" si="3">ROUND(2200*C8,0)</f>
        <v>362</v>
      </c>
      <c r="D10" s="11">
        <f t="shared" si="3"/>
        <v>506</v>
      </c>
      <c r="E10" s="11">
        <f t="shared" si="3"/>
        <v>539</v>
      </c>
      <c r="F10" s="11">
        <f t="shared" si="3"/>
        <v>552</v>
      </c>
      <c r="G10" s="11">
        <f t="shared" si="3"/>
        <v>2200</v>
      </c>
    </row>
    <row r="11" spans="1:7" ht="15" thickBot="1" x14ac:dyDescent="0.4"/>
    <row r="12" spans="1:7" ht="15" thickBot="1" x14ac:dyDescent="0.4">
      <c r="A12" s="12" t="s">
        <v>269</v>
      </c>
      <c r="B12" s="15" t="s">
        <v>270</v>
      </c>
      <c r="C12" s="15" t="s">
        <v>271</v>
      </c>
      <c r="D12" s="15" t="s">
        <v>272</v>
      </c>
      <c r="E12" s="15" t="s">
        <v>273</v>
      </c>
      <c r="F12" s="10"/>
    </row>
    <row r="13" spans="1:7" ht="15" thickBot="1" x14ac:dyDescent="0.4">
      <c r="A13" s="8" t="s">
        <v>268</v>
      </c>
      <c r="B13" s="9">
        <v>0.25</v>
      </c>
      <c r="C13" s="9">
        <v>0.24</v>
      </c>
      <c r="D13" s="9">
        <v>0.24</v>
      </c>
      <c r="E13" s="9">
        <v>0.27</v>
      </c>
      <c r="F13" s="9">
        <v>1</v>
      </c>
    </row>
    <row r="14" spans="1:7" ht="15" thickBot="1" x14ac:dyDescent="0.4">
      <c r="A14" s="8" t="s">
        <v>248</v>
      </c>
      <c r="B14" s="11">
        <f>ROUND(2000*B13,0)</f>
        <v>500</v>
      </c>
      <c r="C14" s="11">
        <f t="shared" ref="C14:F14" si="4">ROUND(2000*C13,0)</f>
        <v>480</v>
      </c>
      <c r="D14" s="11">
        <f t="shared" si="4"/>
        <v>480</v>
      </c>
      <c r="E14" s="11">
        <f t="shared" si="4"/>
        <v>540</v>
      </c>
      <c r="F14" s="11">
        <f t="shared" si="4"/>
        <v>2000</v>
      </c>
    </row>
    <row r="15" spans="1:7" ht="15" thickBot="1" x14ac:dyDescent="0.4">
      <c r="A15" s="8" t="s">
        <v>249</v>
      </c>
      <c r="B15" s="11">
        <f>ROUND(2200*B13,0)</f>
        <v>550</v>
      </c>
      <c r="C15" s="11">
        <f t="shared" ref="C15:F15" si="5">ROUND(2200*C13,0)</f>
        <v>528</v>
      </c>
      <c r="D15" s="11">
        <f t="shared" si="5"/>
        <v>528</v>
      </c>
      <c r="E15" s="11">
        <f t="shared" si="5"/>
        <v>594</v>
      </c>
      <c r="F15" s="11">
        <f t="shared" si="5"/>
        <v>2200</v>
      </c>
    </row>
    <row r="16" spans="1:7" x14ac:dyDescent="0.35">
      <c r="A16" s="16" t="s">
        <v>274</v>
      </c>
    </row>
    <row r="18" spans="1:5" ht="15" thickBot="1" x14ac:dyDescent="0.4">
      <c r="A18" s="12" t="s">
        <v>250</v>
      </c>
      <c r="B18" s="13" t="s">
        <v>251</v>
      </c>
      <c r="C18" s="13" t="s">
        <v>252</v>
      </c>
      <c r="D18" s="13" t="s">
        <v>253</v>
      </c>
      <c r="E18" s="13"/>
    </row>
    <row r="19" spans="1:5" ht="15" thickBot="1" x14ac:dyDescent="0.4">
      <c r="A19" s="8" t="s">
        <v>247</v>
      </c>
      <c r="B19" s="14">
        <v>0.26100000000000001</v>
      </c>
      <c r="C19" s="14">
        <v>0.27700000000000002</v>
      </c>
      <c r="D19" s="14">
        <v>0.46200000000000002</v>
      </c>
      <c r="E19" s="14">
        <f>SUM(B19:D19)</f>
        <v>1</v>
      </c>
    </row>
    <row r="20" spans="1:5" ht="15" thickBot="1" x14ac:dyDescent="0.4">
      <c r="A20" s="8" t="s">
        <v>248</v>
      </c>
      <c r="B20" s="13">
        <f>ROUND(2000*B19,0)</f>
        <v>522</v>
      </c>
      <c r="C20" s="13">
        <f t="shared" ref="C20:D20" si="6">ROUND(2000*C19,0)</f>
        <v>554</v>
      </c>
      <c r="D20" s="13">
        <f t="shared" si="6"/>
        <v>924</v>
      </c>
      <c r="E20" s="14">
        <f t="shared" ref="E20:E21" si="7">SUM(B20:D20)</f>
        <v>2000</v>
      </c>
    </row>
    <row r="21" spans="1:5" ht="15" thickBot="1" x14ac:dyDescent="0.4">
      <c r="A21" s="8" t="s">
        <v>249</v>
      </c>
      <c r="B21" s="2">
        <f>ROUND(2200*B19,0)</f>
        <v>574</v>
      </c>
      <c r="C21" s="2">
        <f t="shared" ref="C21:D21" si="8">ROUND(2200*C19,0)</f>
        <v>609</v>
      </c>
      <c r="D21" s="2">
        <f t="shared" si="8"/>
        <v>1016</v>
      </c>
      <c r="E21" s="14">
        <f t="shared" si="7"/>
        <v>2199</v>
      </c>
    </row>
    <row r="22" spans="1:5" x14ac:dyDescent="0.35">
      <c r="A22" s="12" t="s">
        <v>274</v>
      </c>
      <c r="B22" s="2"/>
      <c r="C22" s="2"/>
      <c r="D22" s="2"/>
      <c r="E2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2021-05-05T15:22:53Z</dcterms:modified>
</cp:coreProperties>
</file>