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80CFA10F-0D3F-DA45-BF52-BB7013DF7827}" xr6:coauthVersionLast="43" xr6:coauthVersionMax="43" xr10:uidLastSave="{00000000-0000-0000-0000-000000000000}"/>
  <bookViews>
    <workbookView xWindow="7340" yWindow="-20340" windowWidth="23440" windowHeight="14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6" i="1" l="1"/>
  <c r="Q86" i="1"/>
  <c r="J86" i="1"/>
  <c r="AB74" i="1" l="1"/>
  <c r="AA74" i="1"/>
  <c r="Z74" i="1"/>
  <c r="Y74" i="1"/>
  <c r="X74" i="1"/>
  <c r="W74" i="1"/>
  <c r="E74" i="1"/>
  <c r="O74" i="1"/>
  <c r="B74" i="1"/>
  <c r="P74" i="1"/>
  <c r="M74" i="1"/>
  <c r="K74" i="1"/>
  <c r="U74" i="1"/>
  <c r="C74" i="1"/>
  <c r="I74" i="1"/>
  <c r="T74" i="1"/>
  <c r="S74" i="1"/>
  <c r="R74" i="1"/>
  <c r="Q74" i="1"/>
  <c r="H74" i="1"/>
  <c r="N74" i="1"/>
  <c r="L74" i="1"/>
  <c r="J74" i="1"/>
  <c r="G74" i="1"/>
  <c r="F74" i="1"/>
  <c r="AB72" i="1"/>
  <c r="AB73" i="1" s="1"/>
  <c r="AA72" i="1"/>
  <c r="AA73" i="1" s="1"/>
  <c r="Z72" i="1"/>
  <c r="Z73" i="1" s="1"/>
  <c r="Y72" i="1"/>
  <c r="Y73" i="1" s="1"/>
  <c r="X72" i="1"/>
  <c r="X73" i="1" s="1"/>
  <c r="W72" i="1"/>
  <c r="W73" i="1" s="1"/>
  <c r="E72" i="1"/>
  <c r="E73" i="1" s="1"/>
  <c r="O72" i="1"/>
  <c r="O73" i="1" s="1"/>
  <c r="B72" i="1"/>
  <c r="B73" i="1" s="1"/>
  <c r="P72" i="1"/>
  <c r="P73" i="1" s="1"/>
  <c r="M72" i="1"/>
  <c r="M73" i="1" s="1"/>
  <c r="K72" i="1"/>
  <c r="K73" i="1" s="1"/>
  <c r="U72" i="1"/>
  <c r="U73" i="1" s="1"/>
  <c r="C72" i="1"/>
  <c r="C73" i="1" s="1"/>
  <c r="I72" i="1"/>
  <c r="I73" i="1" s="1"/>
  <c r="T72" i="1"/>
  <c r="T73" i="1" s="1"/>
  <c r="S72" i="1"/>
  <c r="S73" i="1" s="1"/>
  <c r="R72" i="1"/>
  <c r="R73" i="1" s="1"/>
  <c r="Q72" i="1"/>
  <c r="Q73" i="1" s="1"/>
  <c r="H72" i="1"/>
  <c r="H73" i="1" s="1"/>
  <c r="N72" i="1"/>
  <c r="N73" i="1" s="1"/>
  <c r="L72" i="1"/>
  <c r="L73" i="1" s="1"/>
  <c r="J72" i="1"/>
  <c r="J73" i="1" s="1"/>
  <c r="G72" i="1"/>
  <c r="G73" i="1" s="1"/>
  <c r="F72" i="1"/>
  <c r="F73" i="1" s="1"/>
  <c r="D68" i="1"/>
  <c r="D74" i="1" s="1"/>
  <c r="AB67" i="1"/>
  <c r="AA67" i="1"/>
  <c r="Z67" i="1"/>
  <c r="Y67" i="1"/>
  <c r="X67" i="1"/>
  <c r="W67" i="1"/>
  <c r="E67" i="1"/>
  <c r="D67" i="1"/>
  <c r="O67" i="1"/>
  <c r="B67" i="1"/>
  <c r="P67" i="1"/>
  <c r="M67" i="1"/>
  <c r="K67" i="1"/>
  <c r="U67" i="1"/>
  <c r="C67" i="1"/>
  <c r="I67" i="1"/>
  <c r="T67" i="1"/>
  <c r="S67" i="1"/>
  <c r="R67" i="1"/>
  <c r="Q67" i="1"/>
  <c r="H67" i="1"/>
  <c r="N67" i="1"/>
  <c r="L67" i="1"/>
  <c r="J67" i="1"/>
  <c r="G67" i="1"/>
  <c r="F67" i="1"/>
  <c r="AB62" i="1"/>
  <c r="AA62" i="1"/>
  <c r="Z62" i="1"/>
  <c r="Y62" i="1"/>
  <c r="X62" i="1"/>
  <c r="W62" i="1"/>
  <c r="E62" i="1"/>
  <c r="D62" i="1"/>
  <c r="B62" i="1"/>
  <c r="P62" i="1"/>
  <c r="M62" i="1"/>
  <c r="K62" i="1"/>
  <c r="U62" i="1"/>
  <c r="C62" i="1"/>
  <c r="I62" i="1"/>
  <c r="T62" i="1"/>
  <c r="R62" i="1"/>
  <c r="N62" i="1"/>
  <c r="L62" i="1"/>
  <c r="J62" i="1"/>
  <c r="G62" i="1"/>
  <c r="F62" i="1"/>
  <c r="AB60" i="1"/>
  <c r="AA60" i="1"/>
  <c r="Z60" i="1"/>
  <c r="Y60" i="1"/>
  <c r="X60" i="1"/>
  <c r="W60" i="1"/>
  <c r="E60" i="1"/>
  <c r="D60" i="1"/>
  <c r="B60" i="1"/>
  <c r="P60" i="1"/>
  <c r="M60" i="1"/>
  <c r="K60" i="1"/>
  <c r="U60" i="1"/>
  <c r="C60" i="1"/>
  <c r="I60" i="1"/>
  <c r="T60" i="1"/>
  <c r="S60" i="1"/>
  <c r="R60" i="1"/>
  <c r="Q60" i="1"/>
  <c r="N60" i="1"/>
  <c r="L60" i="1"/>
  <c r="J60" i="1"/>
  <c r="G60" i="1"/>
  <c r="F60" i="1"/>
  <c r="D72" i="1" l="1"/>
  <c r="D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tc={45867FEF-B30E-CA46-B729-12C900818755}</author>
    <author>tc={776472AD-088F-684A-A069-094A5DB506AC}</author>
    <author>tc={6C4BBD9E-1BCD-3848-B703-E487C8D54720}</author>
    <author>tc={E01A8FEC-6813-0F4C-A982-DD80F0C4D3CE}</author>
  </authors>
  <commentList>
    <comment ref="Q46" authorId="0" shapeId="0" xr:uid="{45867FEF-B30E-CA46-B729-12C90081875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2010</t>
      </text>
    </comment>
    <comment ref="S46" authorId="1" shapeId="0" xr:uid="{776472AD-088F-684A-A069-094A5DB506AC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  <comment ref="F47" authorId="2" shapeId="0" xr:uid="{6C4BBD9E-1BCD-3848-B703-E487C8D5472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  <comment ref="I47" authorId="3" shapeId="0" xr:uid="{E01A8FEC-6813-0F4C-A982-DD80F0C4D3CE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</commentList>
</comments>
</file>

<file path=xl/sharedStrings.xml><?xml version="1.0" encoding="utf-8"?>
<sst xmlns="http://schemas.openxmlformats.org/spreadsheetml/2006/main" count="1429" uniqueCount="861">
  <si>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</si>
  <si>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</si>
  <si>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</si>
  <si>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</si>
  <si>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</si>
  <si>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</si>
  <si>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</si>
  <si>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</si>
  <si>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</si>
  <si>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</si>
  <si>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</si>
  <si>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</si>
  <si>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</si>
  <si>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</si>
  <si>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</si>
  <si>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</si>
  <si>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</si>
  <si>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</si>
  <si>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</si>
  <si>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</si>
  <si>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</si>
  <si>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</si>
  <si>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</si>
  <si>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</si>
  <si>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</si>
  <si>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</si>
  <si>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</si>
  <si>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</si>
  <si>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</si>
  <si>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</si>
  <si>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</si>
  <si>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</si>
  <si>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</si>
  <si>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</si>
  <si>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</si>
  <si>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</si>
  <si>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</si>
  <si>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</si>
  <si>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</si>
  <si>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</si>
  <si>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</si>
  <si>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</si>
  <si>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</si>
  <si>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</si>
  <si>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</si>
  <si>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</si>
  <si>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</si>
  <si>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</si>
  <si>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</si>
  <si>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</si>
  <si>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</si>
  <si>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</si>
  <si>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</si>
  <si>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</si>
  <si>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</si>
  <si>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</si>
  <si>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</si>
  <si>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</si>
  <si>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</si>
  <si>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</si>
  <si>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</si>
  <si>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</si>
  <si>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</si>
  <si>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</si>
  <si>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</si>
  <si>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</si>
  <si>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</si>
  <si>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</si>
  <si>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</si>
  <si>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</si>
  <si>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</si>
  <si>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</si>
  <si>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</si>
  <si>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</si>
  <si>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</si>
  <si>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</si>
  <si>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</si>
  <si>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</si>
  <si>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</si>
  <si>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</si>
  <si>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</si>
  <si>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</si>
  <si>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</si>
  <si>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</si>
  <si>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</si>
  <si>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</si>
  <si>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</si>
  <si>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</si>
  <si>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</si>
  <si>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</si>
  <si>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</si>
  <si>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</si>
  <si>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</si>
  <si>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</si>
  <si>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</si>
  <si>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</si>
  <si>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</si>
  <si>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</si>
  <si>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</si>
  <si>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</si>
  <si>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</si>
  <si>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</si>
  <si>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</si>
  <si>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</si>
  <si>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</si>
  <si>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</si>
  <si>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</si>
  <si>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</si>
  <si>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</si>
  <si>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</si>
  <si>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</si>
  <si>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</si>
  <si>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</si>
  <si>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</si>
  <si>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</si>
  <si>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</si>
  <si>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</si>
  <si>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</si>
  <si>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</si>
  <si>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</si>
  <si>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</si>
  <si>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</si>
  <si>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</si>
  <si>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</si>
  <si>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</si>
  <si>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</si>
  <si>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</si>
  <si>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</si>
  <si>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</si>
  <si>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</si>
  <si>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</si>
  <si>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</si>
  <si>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</si>
  <si>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</si>
  <si>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</si>
  <si>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</si>
  <si>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</si>
  <si>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</si>
  <si>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</si>
  <si>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</si>
  <si>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</si>
  <si>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</si>
  <si>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</si>
  <si>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</si>
  <si>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</si>
  <si>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</si>
  <si>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</si>
  <si>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</si>
  <si>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</si>
  <si>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</si>
  <si>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</si>
  <si>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</si>
  <si>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</si>
  <si>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</si>
  <si>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</si>
  <si>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</si>
  <si>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</si>
  <si>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</si>
  <si>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</si>
  <si>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</si>
  <si>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</si>
  <si>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</si>
  <si>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</si>
  <si>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</si>
  <si>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</si>
  <si>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</si>
  <si>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</si>
  <si>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</si>
  <si>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</si>
  <si>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</si>
  <si>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</si>
  <si>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</si>
  <si>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</si>
  <si>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</si>
  <si>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</si>
  <si>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</si>
  <si>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</si>
  <si>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</si>
  <si>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</si>
  <si>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</si>
  <si>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</si>
  <si>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</si>
  <si>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</si>
  <si>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</si>
  <si>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</si>
  <si>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</si>
  <si>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</si>
  <si>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</si>
  <si>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</si>
  <si>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</si>
  <si>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</si>
  <si>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</si>
  <si>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</si>
  <si>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</si>
  <si>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</si>
  <si>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</si>
  <si>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</si>
  <si>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</si>
  <si>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</si>
  <si>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</si>
  <si>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</si>
  <si>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</si>
  <si>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</si>
  <si>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</si>
  <si>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</si>
  <si>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</si>
  <si>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</si>
  <si>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</si>
  <si>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</si>
  <si>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</si>
  <si>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</si>
  <si>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</si>
  <si>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</si>
  <si>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</si>
  <si>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</si>
  <si>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</si>
  <si>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</si>
  <si>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</si>
  <si>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</si>
  <si>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</si>
  <si>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</si>
  <si>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</si>
  <si>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</si>
  <si>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</si>
  <si>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</si>
  <si>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</si>
  <si>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</si>
  <si>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</si>
  <si>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</si>
  <si>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</si>
  <si>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</si>
  <si>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</si>
  <si>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</si>
  <si>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</si>
  <si>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</si>
  <si>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</si>
  <si>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</si>
  <si>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</si>
  <si>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</si>
  <si>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</si>
  <si>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</si>
  <si>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</si>
  <si>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</si>
  <si>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</si>
  <si>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</si>
  <si>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</si>
  <si>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</si>
  <si>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</si>
  <si>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</si>
  <si>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</si>
  <si>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</si>
  <si>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</si>
  <si>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</si>
  <si>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</si>
  <si>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</si>
  <si>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</si>
  <si>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</si>
  <si>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</si>
  <si>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</si>
  <si>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</si>
  <si>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</si>
  <si>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</si>
  <si>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</si>
  <si>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</si>
  <si>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</si>
  <si>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</si>
  <si>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</si>
  <si>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</si>
  <si>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</si>
  <si>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</si>
  <si>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</si>
  <si>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</si>
  <si>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</si>
  <si>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</si>
  <si>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</si>
  <si>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</si>
  <si>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</si>
  <si>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</si>
  <si>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</si>
  <si>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</si>
  <si>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</si>
  <si>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</si>
  <si>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</si>
  <si>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</si>
  <si>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</si>
  <si>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</si>
  <si>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</si>
  <si>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</si>
  <si>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</si>
  <si>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</si>
  <si>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</si>
  <si>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</si>
  <si>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</si>
  <si>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</si>
  <si>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</si>
  <si>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</si>
  <si>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</si>
  <si>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</si>
  <si>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</si>
  <si>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</si>
  <si>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</si>
  <si>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</si>
  <si>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</si>
  <si>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</si>
  <si>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</si>
  <si>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</si>
  <si>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</si>
  <si>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</si>
  <si>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</si>
  <si>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</si>
  <si>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</si>
  <si>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</si>
  <si>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</si>
  <si>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</si>
  <si>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</si>
  <si>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</si>
  <si>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</si>
  <si>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</si>
  <si>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</si>
  <si>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</si>
  <si>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</si>
  <si>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</si>
  <si>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</si>
  <si>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</si>
  <si>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</si>
  <si>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</si>
  <si>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</si>
  <si>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</si>
  <si>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</si>
  <si>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</si>
  <si>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</si>
  <si>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</si>
  <si>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</si>
  <si>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</si>
  <si>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</si>
  <si>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</si>
  <si>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</si>
  <si>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</si>
  <si>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</si>
  <si>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</si>
  <si>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</si>
  <si>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</si>
  <si>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</si>
  <si>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</si>
  <si>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</si>
  <si>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</si>
  <si>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</si>
  <si>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</si>
  <si>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</si>
  <si>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</si>
  <si>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</si>
  <si>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</si>
  <si>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</si>
  <si>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</si>
  <si>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</si>
  <si>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</si>
  <si>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</si>
  <si>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</si>
  <si>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</si>
  <si>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</si>
  <si>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</si>
  <si>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</si>
  <si>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</si>
  <si>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</si>
  <si>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</si>
  <si>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</si>
  <si>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</si>
  <si>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</si>
  <si>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</si>
  <si>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</si>
  <si>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</si>
  <si>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</si>
  <si>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</si>
  <si>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</si>
  <si>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</si>
  <si>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</si>
  <si>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</si>
  <si>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</si>
  <si>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</si>
  <si>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</si>
  <si>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</si>
  <si>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</si>
  <si>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</si>
  <si>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</si>
  <si>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</si>
  <si>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</si>
  <si>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</si>
  <si>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</si>
  <si>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</si>
  <si>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</si>
  <si>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</si>
  <si>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</si>
  <si>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</si>
  <si>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</si>
  <si>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</si>
  <si>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</si>
  <si>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</si>
  <si>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</si>
  <si>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</si>
  <si>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</si>
  <si>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</si>
  <si>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</si>
  <si>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</si>
  <si>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</si>
  <si>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</si>
  <si>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</si>
  <si>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</si>
  <si>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</si>
  <si>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</si>
  <si>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</si>
  <si>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</si>
  <si>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</si>
  <si>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</si>
  <si>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</si>
  <si>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</si>
  <si>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</si>
  <si>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</si>
  <si>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</si>
  <si>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</si>
  <si>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</si>
  <si>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</si>
  <si>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</si>
  <si>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</si>
  <si>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</si>
  <si>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</si>
  <si>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</si>
  <si>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</si>
  <si>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</si>
  <si>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</si>
  <si>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</si>
  <si>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</si>
  <si>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</si>
  <si>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</si>
  <si>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</si>
  <si>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</si>
  <si>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</si>
  <si>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</si>
  <si>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</si>
  <si>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</si>
  <si>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</si>
  <si>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</si>
  <si>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</si>
  <si>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</si>
  <si>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</si>
  <si>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</si>
  <si>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</si>
  <si>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</si>
  <si>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</si>
  <si>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</si>
  <si>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</si>
  <si>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</si>
  <si>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</si>
  <si>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</si>
  <si>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</si>
  <si>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</si>
  <si>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</si>
  <si>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</si>
  <si>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</si>
  <si>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</si>
  <si>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</si>
  <si>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</si>
  <si>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</si>
  <si>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</si>
  <si>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</si>
  <si>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</si>
  <si>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</si>
  <si>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</si>
  <si>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</si>
  <si>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</si>
  <si>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</si>
  <si>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</si>
  <si>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</si>
  <si>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</si>
  <si>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</si>
  <si>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</si>
  <si>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</si>
  <si>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</si>
  <si>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</si>
  <si>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</si>
  <si>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</si>
  <si>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</si>
  <si>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</si>
  <si>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</si>
  <si>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</si>
  <si>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</si>
  <si>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</si>
  <si>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</si>
  <si>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</si>
  <si>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</si>
  <si>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</si>
  <si>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</si>
  <si>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</si>
  <si>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</si>
  <si>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</si>
  <si>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</si>
  <si>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</si>
  <si>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</si>
  <si>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</si>
  <si>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</si>
  <si>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</si>
  <si>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</si>
  <si>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</si>
  <si>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</si>
  <si>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</si>
  <si>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</si>
  <si>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</si>
  <si>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</si>
  <si>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</si>
  <si>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</si>
  <si>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</si>
  <si>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</si>
  <si>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</si>
  <si>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</si>
  <si>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</si>
  <si>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</si>
  <si>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</si>
  <si>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</si>
  <si>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</si>
  <si>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</si>
  <si>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</si>
  <si>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</si>
  <si>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</si>
  <si>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</si>
  <si>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</si>
  <si>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</si>
  <si>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</si>
  <si>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</si>
  <si>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</si>
  <si>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</si>
  <si>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</si>
  <si>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</si>
  <si>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</si>
  <si>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</si>
  <si>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</si>
  <si>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</si>
  <si>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</si>
  <si>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</si>
  <si>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</si>
  <si>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</si>
  <si>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</si>
  <si>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</si>
  <si>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</si>
  <si>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</si>
  <si>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</si>
  <si>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</si>
  <si>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</si>
  <si>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</si>
  <si>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</si>
  <si>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</si>
  <si>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</si>
  <si>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</si>
  <si>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</si>
  <si>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</si>
  <si>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</si>
  <si>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</si>
  <si>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</si>
  <si>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</si>
  <si>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</si>
  <si>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</si>
  <si>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</si>
  <si>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</si>
  <si>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</si>
  <si>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</si>
  <si>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</si>
  <si>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</si>
  <si>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</si>
  <si>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</si>
  <si>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</si>
  <si>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</si>
  <si>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</si>
  <si>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</si>
  <si>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</si>
  <si>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</si>
  <si>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</si>
  <si>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</si>
  <si>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</si>
  <si>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</si>
  <si>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</si>
  <si>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</si>
  <si>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</si>
  <si>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</si>
  <si>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</si>
  <si>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</si>
  <si>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</si>
  <si>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</si>
  <si>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</si>
  <si>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</si>
  <si>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</si>
  <si>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</si>
  <si>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</si>
  <si>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</si>
  <si>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</si>
  <si>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</si>
  <si>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</si>
  <si>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</si>
  <si>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</si>
  <si>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</si>
  <si>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</si>
  <si>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</si>
  <si>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</si>
  <si>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</si>
  <si>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</si>
  <si>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</si>
  <si>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</si>
  <si>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</si>
  <si>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</si>
  <si>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</si>
  <si>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</si>
  <si>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</si>
  <si>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</si>
  <si>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</si>
  <si>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</si>
  <si>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</si>
  <si>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</si>
  <si>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</si>
  <si>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</si>
  <si>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</si>
  <si>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</si>
  <si>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</si>
  <si>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</si>
  <si>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</si>
  <si>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</si>
  <si>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</si>
  <si>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</si>
  <si>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</si>
  <si>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</si>
  <si>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</si>
  <si>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</si>
  <si>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</si>
  <si>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</si>
  <si>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</si>
  <si>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</si>
  <si>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</si>
  <si>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</si>
  <si>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</si>
  <si>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</si>
  <si>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</si>
  <si>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</si>
  <si>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</si>
  <si>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</si>
  <si>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</si>
  <si>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</si>
  <si>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</si>
  <si>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</si>
  <si>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</si>
  <si>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</si>
  <si>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</si>
  <si>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</si>
  <si>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</si>
  <si>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</si>
  <si>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</si>
  <si>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</si>
  <si>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</si>
  <si>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</si>
  <si>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</si>
  <si>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</si>
  <si>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</si>
  <si>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</si>
  <si>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</si>
  <si>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</si>
  <si>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</si>
  <si>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</si>
  <si>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</si>
  <si>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</si>
  <si>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</si>
  <si>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</si>
  <si>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</si>
  <si>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</si>
  <si>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</si>
  <si>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</si>
  <si>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</si>
  <si>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</si>
  <si>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</si>
  <si>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</si>
  <si>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</si>
  <si>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</si>
  <si>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</si>
  <si>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</si>
  <si>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</si>
  <si>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</si>
  <si>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</si>
  <si>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</si>
  <si>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</si>
  <si>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</si>
  <si>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</si>
  <si>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</si>
  <si>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</si>
  <si>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</si>
  <si>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</si>
  <si>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</si>
  <si>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</si>
  <si>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</si>
  <si>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</si>
  <si>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</si>
  <si>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</si>
  <si>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</si>
  <si>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</si>
  <si>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</si>
  <si>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</si>
  <si>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</si>
  <si>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</si>
  <si>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</si>
  <si>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</si>
  <si>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</si>
  <si>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</si>
  <si>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</si>
  <si>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</si>
  <si>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</si>
  <si>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</si>
  <si>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</si>
  <si>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</si>
  <si>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</si>
  <si>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</si>
  <si>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</si>
  <si>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</si>
  <si>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</si>
  <si>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</si>
  <si>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</si>
  <si>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</si>
  <si>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</si>
  <si>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</si>
  <si>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</si>
  <si>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</si>
  <si>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</si>
  <si>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</si>
  <si>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</si>
  <si>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</si>
  <si>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</si>
  <si>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</si>
  <si>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</si>
  <si>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</si>
  <si>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</si>
  <si>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</si>
  <si>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</si>
  <si>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</si>
  <si>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</si>
  <si>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</si>
  <si>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</si>
  <si>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</si>
  <si>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</si>
  <si>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</si>
  <si>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</si>
  <si>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</si>
  <si>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</si>
  <si>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</si>
  <si>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</si>
  <si>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</si>
  <si>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</si>
  <si>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</si>
  <si>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</si>
  <si>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</si>
  <si>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</si>
  <si>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</si>
  <si>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</si>
  <si>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</si>
  <si>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</si>
  <si>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</si>
  <si>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</si>
  <si>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</si>
  <si>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</si>
  <si>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</si>
  <si>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</si>
  <si>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</si>
  <si>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</si>
  <si>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</si>
  <si>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</si>
  <si>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</si>
  <si>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</si>
  <si>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</si>
  <si>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</si>
  <si>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</si>
  <si>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</si>
  <si>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</si>
  <si>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</si>
  <si>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</si>
  <si>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</si>
  <si>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</si>
  <si>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</si>
  <si>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</si>
  <si>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</si>
  <si>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</si>
  <si>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</si>
  <si>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</si>
  <si>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</si>
  <si>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</si>
  <si>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</si>
  <si>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</si>
  <si>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</si>
  <si>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</si>
  <si>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</si>
  <si>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</si>
  <si>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</si>
  <si>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</si>
  <si>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</si>
  <si>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</si>
  <si>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</si>
  <si>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</si>
  <si>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</si>
  <si>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</si>
  <si>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</si>
  <si>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</si>
  <si>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</si>
  <si>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</si>
  <si>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</si>
  <si>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</si>
  <si>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</si>
  <si>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</si>
  <si>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</si>
  <si>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</si>
  <si>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</si>
  <si>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</si>
  <si>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</si>
  <si>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</si>
  <si>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</si>
  <si>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</si>
  <si>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</si>
  <si>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</si>
  <si>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</si>
  <si>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</si>
  <si>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</si>
  <si>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</si>
  <si>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</si>
  <si>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</si>
  <si>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</si>
  <si>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</si>
  <si>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</si>
  <si>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</si>
  <si>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</si>
  <si>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</si>
  <si>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</si>
  <si>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</si>
  <si>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</si>
  <si>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</si>
  <si>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</si>
  <si>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</si>
  <si>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</si>
  <si>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</si>
  <si>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</si>
  <si>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</si>
  <si>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</si>
  <si>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</si>
  <si>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</si>
  <si>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</si>
  <si>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</si>
  <si>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</si>
  <si>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</si>
  <si>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</si>
  <si>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</si>
  <si>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</si>
  <si>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</si>
  <si>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</si>
  <si>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</si>
  <si>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</si>
  <si>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</si>
  <si>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</si>
  <si>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</si>
  <si>
    <t>Population employment_rate (15-64) source:https://stats.oecd.org/Index.aspx?DatasetCode=LFS_SEXAGE_I_R#</t>
  </si>
  <si>
    <t>Population Labor for participation rate (15-64), same source as above</t>
  </si>
  <si>
    <t>College Education (25-64), source: https://stats.oecd.org/viewhtml.aspx?datasetcode=EAG_NEAC&amp;lang=en#</t>
  </si>
  <si>
    <t>Unemployment rate (15-64), source: https://stats.oecd.org/index.aspx?queryid=35562#</t>
  </si>
  <si>
    <t>Inactivity rate (15-64, yearly) source: https://stats.oecd.org/index.aspx?queryid=35562#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</si>
</sst>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uebery PLANTEROSE" id="{B1841E6D-7E30-284D-8D9A-1B2D38EFADD0}" userId="S::bluebery.planterose@sciencespo.fr::b495b69d-f3c3-4357-9166-ef5b6b692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6" dT="2021-11-30T13:20:27.57" personId="{B1841E6D-7E30-284D-8D9A-1B2D38EFADD0}" id="{45867FEF-B30E-CA46-B729-12C900818755}">
    <text>2010</text>
  </threadedComment>
  <threadedComment ref="S46" dT="2021-11-30T13:20:44.06" personId="{B1841E6D-7E30-284D-8D9A-1B2D38EFADD0}" id="{776472AD-088F-684A-A069-094A5DB506AC}">
    <text>2019</text>
  </threadedComment>
  <threadedComment ref="F47" dT="2021-11-30T13:15:17.52" personId="{B1841E6D-7E30-284D-8D9A-1B2D38EFADD0}" id="{6C4BBD9E-1BCD-3848-B703-E487C8D54720}">
    <text>2019</text>
  </threadedComment>
  <threadedComment ref="I47" dT="2021-11-30T13:16:01.71" personId="{B1841E6D-7E30-284D-8D9A-1B2D38EFADD0}" id="{E01A8FEC-6813-0F4C-A982-DD80F0C4D3CE}">
    <text>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4"/>
  <sheetViews>
    <sheetView tabSelected="1" workbookViewId="0">
      <pane ySplit="1" topLeftCell="A25" activePane="bottomLeft" state="frozen"/>
      <selection pane="bottomLeft" activeCell="H47" sqref="H47"/>
    </sheetView>
  </sheetViews>
  <sheetFormatPr baseColWidth="10" defaultColWidth="9.1640625" defaultRowHeight="15" x14ac:dyDescent="0.2"/>
  <cols>
    <col min="1" max="1" width="21.5" customWidth="1"/>
    <col min="2" max="3" width="10.5" bestFit="1" customWidth="1"/>
    <col min="4" max="5" width="9.5" bestFit="1" customWidth="1"/>
    <col min="6" max="7" width="10.5" bestFit="1" customWidth="1"/>
    <col min="8" max="8" width="11.5" bestFit="1" customWidth="1"/>
    <col min="9" max="14" width="10.5" bestFit="1" customWidth="1"/>
    <col min="15" max="16" width="11.5" bestFit="1" customWidth="1"/>
    <col min="17" max="17" width="12.5" bestFit="1" customWidth="1"/>
    <col min="18" max="19" width="11.5" bestFit="1" customWidth="1"/>
    <col min="20" max="21" width="10.5" bestFit="1" customWidth="1"/>
    <col min="23" max="23" width="11.5" bestFit="1" customWidth="1"/>
    <col min="24" max="25" width="10.5" bestFit="1" customWidth="1"/>
    <col min="26" max="26" width="11.5" bestFit="1" customWidth="1"/>
    <col min="27" max="27" width="10.5" bestFit="1" customWidth="1"/>
    <col min="28" max="28" width="9.5" bestFit="1" customWidth="1"/>
  </cols>
  <sheetData>
    <row r="1" spans="1:28" x14ac:dyDescent="0.2">
      <c r="A1" s="1" t="s">
        <v>0</v>
      </c>
      <c r="B1" s="1" t="s">
        <v>17</v>
      </c>
      <c r="C1" s="1" t="s">
        <v>12</v>
      </c>
      <c r="D1" s="1" t="s">
        <v>19</v>
      </c>
      <c r="E1" s="1" t="s">
        <v>20</v>
      </c>
      <c r="F1" s="1" t="s">
        <v>1</v>
      </c>
      <c r="G1" s="1" t="s">
        <v>2</v>
      </c>
      <c r="H1" s="1" t="s">
        <v>6</v>
      </c>
      <c r="I1" s="1" t="s">
        <v>11</v>
      </c>
      <c r="J1" s="1" t="s">
        <v>3</v>
      </c>
      <c r="K1" s="1" t="s">
        <v>14</v>
      </c>
      <c r="L1" s="1" t="s">
        <v>4</v>
      </c>
      <c r="M1" s="1" t="s">
        <v>15</v>
      </c>
      <c r="N1" s="1" t="s">
        <v>5</v>
      </c>
      <c r="O1" s="1" t="s">
        <v>18</v>
      </c>
      <c r="P1" s="1" t="s">
        <v>16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13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3" t="s">
        <v>28</v>
      </c>
      <c r="C2" s="3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3" t="s">
        <v>28</v>
      </c>
      <c r="L2" s="1" t="s">
        <v>28</v>
      </c>
      <c r="M2" s="3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3" t="s">
        <v>28</v>
      </c>
      <c r="V2" s="1"/>
    </row>
    <row r="3" spans="1:28" x14ac:dyDescent="0.2">
      <c r="A3" s="1" t="s">
        <v>29</v>
      </c>
      <c r="B3" s="3" t="s">
        <v>28</v>
      </c>
      <c r="C3" s="3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3" t="s">
        <v>28</v>
      </c>
      <c r="L3" s="1" t="s">
        <v>28</v>
      </c>
      <c r="M3" s="3" t="s">
        <v>28</v>
      </c>
      <c r="N3" s="1" t="s">
        <v>28</v>
      </c>
      <c r="O3" s="1" t="s">
        <v>28</v>
      </c>
      <c r="P3" s="3" t="s">
        <v>28</v>
      </c>
      <c r="Q3" s="1" t="s">
        <v>28</v>
      </c>
      <c r="R3" s="1" t="s">
        <v>28</v>
      </c>
      <c r="S3" s="1" t="s">
        <v>28</v>
      </c>
      <c r="T3" s="1" t="s">
        <v>28</v>
      </c>
      <c r="U3" s="3" t="s">
        <v>28</v>
      </c>
      <c r="V3" s="3"/>
    </row>
    <row r="4" spans="1:28" x14ac:dyDescent="0.2">
      <c r="A4" s="1" t="s">
        <v>30</v>
      </c>
      <c r="B4" s="3" t="s">
        <v>28</v>
      </c>
      <c r="C4" s="3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3" t="s">
        <v>28</v>
      </c>
      <c r="L4" s="1" t="s">
        <v>28</v>
      </c>
      <c r="M4" s="3" t="s">
        <v>28</v>
      </c>
      <c r="N4" s="1" t="s">
        <v>28</v>
      </c>
      <c r="O4" s="1" t="s">
        <v>28</v>
      </c>
      <c r="P4" s="3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3" t="s">
        <v>28</v>
      </c>
      <c r="V4" s="3"/>
    </row>
    <row r="5" spans="1:28" x14ac:dyDescent="0.2">
      <c r="A5" s="1" t="s">
        <v>31</v>
      </c>
      <c r="B5" s="3" t="s">
        <v>28</v>
      </c>
      <c r="C5" s="3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3" t="s">
        <v>28</v>
      </c>
      <c r="L5" s="1" t="s">
        <v>28</v>
      </c>
      <c r="M5" s="3" t="s">
        <v>28</v>
      </c>
      <c r="N5" s="1" t="s">
        <v>28</v>
      </c>
      <c r="O5" s="1" t="s">
        <v>28</v>
      </c>
      <c r="P5" s="3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3" t="s">
        <v>28</v>
      </c>
    </row>
    <row r="6" spans="1:28" x14ac:dyDescent="0.2">
      <c r="A6" s="1" t="s">
        <v>32</v>
      </c>
      <c r="B6" s="3" t="s">
        <v>28</v>
      </c>
      <c r="C6" s="3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3" t="s">
        <v>28</v>
      </c>
      <c r="L6" s="1" t="s">
        <v>28</v>
      </c>
      <c r="M6" s="3" t="s">
        <v>28</v>
      </c>
      <c r="N6" s="1" t="s">
        <v>28</v>
      </c>
      <c r="O6" s="1" t="s">
        <v>28</v>
      </c>
      <c r="P6" s="3" t="s">
        <v>28</v>
      </c>
      <c r="Q6" s="1" t="s">
        <v>28</v>
      </c>
      <c r="R6" s="1" t="s">
        <v>28</v>
      </c>
      <c r="S6" s="1" t="s">
        <v>28</v>
      </c>
      <c r="T6" s="1" t="s">
        <v>28</v>
      </c>
      <c r="U6" s="3" t="s">
        <v>28</v>
      </c>
    </row>
    <row r="7" spans="1:28" x14ac:dyDescent="0.2">
      <c r="A7" s="1" t="s">
        <v>33</v>
      </c>
      <c r="B7" s="26">
        <v>44467</v>
      </c>
      <c r="C7" s="26">
        <v>44473</v>
      </c>
      <c r="D7" s="1" t="s">
        <v>28</v>
      </c>
      <c r="E7" s="1" t="s">
        <v>28</v>
      </c>
      <c r="F7" s="1" t="s">
        <v>28</v>
      </c>
      <c r="G7" s="26">
        <v>44462</v>
      </c>
      <c r="H7" s="26">
        <v>44462</v>
      </c>
      <c r="I7" s="26">
        <v>44470</v>
      </c>
      <c r="J7" s="26">
        <v>44467</v>
      </c>
      <c r="K7" s="25">
        <v>44489</v>
      </c>
      <c r="L7" s="26">
        <v>44462</v>
      </c>
      <c r="M7" s="25">
        <v>44475</v>
      </c>
      <c r="N7" s="26">
        <v>44462</v>
      </c>
      <c r="O7" s="1" t="s">
        <v>28</v>
      </c>
      <c r="P7" s="25">
        <v>44476</v>
      </c>
      <c r="Q7" s="26">
        <v>44483</v>
      </c>
      <c r="R7" s="26">
        <v>44475</v>
      </c>
      <c r="S7" s="26">
        <v>44466</v>
      </c>
      <c r="T7" s="26">
        <v>44469</v>
      </c>
      <c r="U7" s="25">
        <v>44511</v>
      </c>
    </row>
    <row r="8" spans="1:28" x14ac:dyDescent="0.2">
      <c r="A8" s="1" t="s">
        <v>408</v>
      </c>
      <c r="B8" t="s">
        <v>785</v>
      </c>
      <c r="C8" s="16" t="s">
        <v>794</v>
      </c>
      <c r="D8" s="20" t="s">
        <v>416</v>
      </c>
      <c r="E8" s="16" t="s">
        <v>417</v>
      </c>
      <c r="F8" t="s">
        <v>409</v>
      </c>
      <c r="G8" t="s">
        <v>410</v>
      </c>
      <c r="H8" t="s">
        <v>414</v>
      </c>
      <c r="I8" t="s">
        <v>753</v>
      </c>
      <c r="J8" t="s">
        <v>411</v>
      </c>
      <c r="K8" t="s">
        <v>833</v>
      </c>
      <c r="L8" t="s">
        <v>412</v>
      </c>
      <c r="M8" t="s">
        <v>835</v>
      </c>
      <c r="N8" t="s">
        <v>413</v>
      </c>
      <c r="O8" s="16" t="s">
        <v>415</v>
      </c>
      <c r="P8" t="s">
        <v>830</v>
      </c>
      <c r="Q8" t="s">
        <v>754</v>
      </c>
      <c r="R8" t="s">
        <v>795</v>
      </c>
      <c r="S8" t="s">
        <v>797</v>
      </c>
      <c r="T8" s="16" t="s">
        <v>793</v>
      </c>
      <c r="U8" t="s">
        <v>850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2">
      <c r="A9" s="1" t="s">
        <v>747</v>
      </c>
      <c r="B9" t="s">
        <v>786</v>
      </c>
      <c r="C9" t="s">
        <v>827</v>
      </c>
      <c r="D9" s="20"/>
      <c r="E9" s="16"/>
      <c r="F9" t="s">
        <v>748</v>
      </c>
      <c r="G9" t="s">
        <v>780</v>
      </c>
      <c r="H9" t="s">
        <v>783</v>
      </c>
      <c r="I9" t="s">
        <v>784</v>
      </c>
      <c r="J9" t="s">
        <v>781</v>
      </c>
      <c r="K9" t="s">
        <v>834</v>
      </c>
      <c r="L9" t="s">
        <v>779</v>
      </c>
      <c r="M9" t="s">
        <v>836</v>
      </c>
      <c r="N9" t="s">
        <v>782</v>
      </c>
      <c r="O9" s="16"/>
      <c r="P9" t="s">
        <v>829</v>
      </c>
      <c r="Q9" t="s">
        <v>755</v>
      </c>
      <c r="R9" t="s">
        <v>788</v>
      </c>
      <c r="S9" t="s">
        <v>798</v>
      </c>
      <c r="T9" t="s">
        <v>752</v>
      </c>
      <c r="U9" t="s">
        <v>837</v>
      </c>
    </row>
    <row r="10" spans="1:28" x14ac:dyDescent="0.2">
      <c r="A10" s="3" t="s">
        <v>759</v>
      </c>
      <c r="B10" t="s">
        <v>804</v>
      </c>
      <c r="C10" t="s">
        <v>826</v>
      </c>
      <c r="D10" t="s">
        <v>694</v>
      </c>
      <c r="E10" t="s">
        <v>695</v>
      </c>
      <c r="F10" t="s">
        <v>765</v>
      </c>
      <c r="G10" t="s">
        <v>767</v>
      </c>
      <c r="H10" t="s">
        <v>769</v>
      </c>
      <c r="I10" t="s">
        <v>803</v>
      </c>
      <c r="J10" t="s">
        <v>772</v>
      </c>
      <c r="K10" t="s">
        <v>840</v>
      </c>
      <c r="L10" t="s">
        <v>774</v>
      </c>
      <c r="M10" t="s">
        <v>796</v>
      </c>
      <c r="N10" t="s">
        <v>776</v>
      </c>
      <c r="O10" t="s">
        <v>693</v>
      </c>
      <c r="P10" t="s">
        <v>832</v>
      </c>
      <c r="Q10" t="s">
        <v>763</v>
      </c>
      <c r="R10" t="s">
        <v>848</v>
      </c>
      <c r="S10" t="s">
        <v>806</v>
      </c>
      <c r="T10" t="s">
        <v>778</v>
      </c>
      <c r="U10" t="s">
        <v>847</v>
      </c>
    </row>
    <row r="11" spans="1:28" x14ac:dyDescent="0.2">
      <c r="A11" s="3" t="s">
        <v>760</v>
      </c>
      <c r="B11" t="s">
        <v>761</v>
      </c>
      <c r="C11" t="s">
        <v>825</v>
      </c>
      <c r="D11" t="s">
        <v>691</v>
      </c>
      <c r="E11" t="s">
        <v>692</v>
      </c>
      <c r="F11" t="s">
        <v>764</v>
      </c>
      <c r="G11" t="s">
        <v>766</v>
      </c>
      <c r="H11" t="s">
        <v>768</v>
      </c>
      <c r="I11" t="s">
        <v>770</v>
      </c>
      <c r="J11" t="s">
        <v>771</v>
      </c>
      <c r="K11" t="s">
        <v>839</v>
      </c>
      <c r="L11" t="s">
        <v>773</v>
      </c>
      <c r="M11" t="s">
        <v>791</v>
      </c>
      <c r="N11" t="s">
        <v>775</v>
      </c>
      <c r="O11" t="s">
        <v>690</v>
      </c>
      <c r="P11" t="s">
        <v>831</v>
      </c>
      <c r="Q11" t="s">
        <v>762</v>
      </c>
      <c r="R11" t="s">
        <v>824</v>
      </c>
      <c r="S11" t="s">
        <v>805</v>
      </c>
      <c r="T11" t="s">
        <v>777</v>
      </c>
      <c r="U11" t="s">
        <v>846</v>
      </c>
    </row>
    <row r="12" spans="1:28" x14ac:dyDescent="0.2">
      <c r="A12" s="1" t="s">
        <v>34</v>
      </c>
      <c r="B12" t="s">
        <v>42</v>
      </c>
      <c r="C12" t="s">
        <v>42</v>
      </c>
      <c r="D12" t="s">
        <v>47</v>
      </c>
      <c r="E12" t="s">
        <v>35</v>
      </c>
      <c r="F12" t="s">
        <v>35</v>
      </c>
      <c r="G12" t="s">
        <v>35</v>
      </c>
      <c r="H12" t="s">
        <v>38</v>
      </c>
      <c r="I12" t="s">
        <v>42</v>
      </c>
      <c r="J12" t="s">
        <v>36</v>
      </c>
      <c r="K12" t="s">
        <v>44</v>
      </c>
      <c r="L12" t="s">
        <v>35</v>
      </c>
      <c r="M12" t="s">
        <v>45</v>
      </c>
      <c r="N12" t="s">
        <v>37</v>
      </c>
      <c r="O12" t="s">
        <v>42</v>
      </c>
      <c r="P12" t="s">
        <v>46</v>
      </c>
      <c r="Q12" t="s">
        <v>38</v>
      </c>
      <c r="R12" s="1" t="s">
        <v>39</v>
      </c>
      <c r="S12" t="s">
        <v>40</v>
      </c>
      <c r="T12" t="s">
        <v>41</v>
      </c>
      <c r="U12" t="s">
        <v>43</v>
      </c>
    </row>
    <row r="13" spans="1:28" x14ac:dyDescent="0.2">
      <c r="A13" s="1" t="s">
        <v>48</v>
      </c>
      <c r="B13">
        <v>1.36</v>
      </c>
      <c r="C13">
        <v>1.27</v>
      </c>
      <c r="D13">
        <v>6.31</v>
      </c>
      <c r="E13">
        <v>0.85</v>
      </c>
      <c r="F13">
        <v>0.85</v>
      </c>
      <c r="G13">
        <v>0.85</v>
      </c>
      <c r="H13">
        <v>109</v>
      </c>
      <c r="I13">
        <v>20</v>
      </c>
      <c r="J13">
        <v>3.89</v>
      </c>
      <c r="K13">
        <v>1152</v>
      </c>
      <c r="L13">
        <v>0.85</v>
      </c>
      <c r="M13">
        <v>8.58</v>
      </c>
      <c r="N13">
        <v>0.73</v>
      </c>
      <c r="O13">
        <v>1</v>
      </c>
      <c r="P13">
        <v>5.18</v>
      </c>
      <c r="Q13">
        <v>6.49</v>
      </c>
      <c r="R13">
        <v>75</v>
      </c>
      <c r="S13">
        <v>14544</v>
      </c>
      <c r="T13">
        <v>14.5</v>
      </c>
      <c r="U13">
        <v>27.3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">
      <c r="A14" s="1" t="s">
        <v>49</v>
      </c>
      <c r="B14" s="2" t="s">
        <v>63</v>
      </c>
      <c r="C14" s="2" t="s">
        <v>59</v>
      </c>
      <c r="D14" s="2" t="s">
        <v>64</v>
      </c>
      <c r="E14" s="2" t="s">
        <v>65</v>
      </c>
      <c r="F14" s="2" t="s">
        <v>50</v>
      </c>
      <c r="G14" s="2" t="s">
        <v>51</v>
      </c>
      <c r="H14" s="2" t="s">
        <v>54</v>
      </c>
      <c r="I14" s="2" t="s">
        <v>58</v>
      </c>
      <c r="J14" s="2" t="s">
        <v>52</v>
      </c>
      <c r="K14" s="2" t="s">
        <v>849</v>
      </c>
      <c r="L14" s="2" t="s">
        <v>53</v>
      </c>
      <c r="M14" s="2" t="s">
        <v>61</v>
      </c>
      <c r="N14" s="2" t="s">
        <v>5</v>
      </c>
      <c r="O14" s="2" t="s">
        <v>18</v>
      </c>
      <c r="P14" s="2" t="s">
        <v>62</v>
      </c>
      <c r="Q14" s="2" t="s">
        <v>55</v>
      </c>
      <c r="R14" s="2" t="s">
        <v>841</v>
      </c>
      <c r="S14" s="2" t="s">
        <v>56</v>
      </c>
      <c r="T14" s="2" t="s">
        <v>57</v>
      </c>
      <c r="U14" s="2" t="s">
        <v>60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">
      <c r="A15" s="2" t="s">
        <v>72</v>
      </c>
      <c r="B15" t="s">
        <v>88</v>
      </c>
      <c r="C15" t="s">
        <v>83</v>
      </c>
      <c r="D15" t="s">
        <v>90</v>
      </c>
      <c r="E15" t="s">
        <v>91</v>
      </c>
      <c r="F15" t="s">
        <v>73</v>
      </c>
      <c r="G15" t="s">
        <v>74</v>
      </c>
      <c r="H15" t="s">
        <v>77</v>
      </c>
      <c r="I15" t="s">
        <v>82</v>
      </c>
      <c r="J15" t="s">
        <v>75</v>
      </c>
      <c r="K15" t="s">
        <v>85</v>
      </c>
      <c r="L15" t="s">
        <v>76</v>
      </c>
      <c r="M15" t="s">
        <v>86</v>
      </c>
      <c r="N15" t="s">
        <v>74</v>
      </c>
      <c r="O15" t="s">
        <v>89</v>
      </c>
      <c r="P15" t="s">
        <v>87</v>
      </c>
      <c r="Q15" t="s">
        <v>78</v>
      </c>
      <c r="R15" t="s">
        <v>79</v>
      </c>
      <c r="S15" t="s">
        <v>80</v>
      </c>
      <c r="T15" t="s">
        <v>81</v>
      </c>
      <c r="U15" t="s">
        <v>84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">
      <c r="A16" s="2" t="s">
        <v>98</v>
      </c>
      <c r="B16" t="s">
        <v>113</v>
      </c>
      <c r="C16" t="s">
        <v>109</v>
      </c>
      <c r="D16" t="s">
        <v>115</v>
      </c>
      <c r="E16" t="s">
        <v>111</v>
      </c>
      <c r="F16" t="s">
        <v>75</v>
      </c>
      <c r="G16" t="s">
        <v>99</v>
      </c>
      <c r="H16" t="s">
        <v>103</v>
      </c>
      <c r="I16" t="s">
        <v>108</v>
      </c>
      <c r="J16" t="s">
        <v>100</v>
      </c>
      <c r="K16" t="s">
        <v>111</v>
      </c>
      <c r="L16" t="s">
        <v>101</v>
      </c>
      <c r="M16" t="s">
        <v>100</v>
      </c>
      <c r="N16" t="s">
        <v>102</v>
      </c>
      <c r="O16" t="s">
        <v>114</v>
      </c>
      <c r="P16" t="s">
        <v>112</v>
      </c>
      <c r="Q16" t="s">
        <v>104</v>
      </c>
      <c r="R16" t="s">
        <v>105</v>
      </c>
      <c r="S16" t="s">
        <v>106</v>
      </c>
      <c r="T16" t="s">
        <v>107</v>
      </c>
      <c r="U16" t="s">
        <v>110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">
      <c r="A17" s="1" t="s">
        <v>121</v>
      </c>
      <c r="B17" t="s">
        <v>131</v>
      </c>
      <c r="C17" t="s">
        <v>129</v>
      </c>
      <c r="D17" t="s">
        <v>90</v>
      </c>
      <c r="E17" t="s">
        <v>131</v>
      </c>
      <c r="F17" t="s">
        <v>122</v>
      </c>
      <c r="G17" t="s">
        <v>74</v>
      </c>
      <c r="H17" t="s">
        <v>125</v>
      </c>
      <c r="I17" t="s">
        <v>117</v>
      </c>
      <c r="J17" t="s">
        <v>123</v>
      </c>
      <c r="K17" t="s">
        <v>122</v>
      </c>
      <c r="L17" t="s">
        <v>124</v>
      </c>
      <c r="M17" t="s">
        <v>130</v>
      </c>
      <c r="N17" t="s">
        <v>74</v>
      </c>
      <c r="O17" t="s">
        <v>132</v>
      </c>
      <c r="P17" t="s">
        <v>125</v>
      </c>
      <c r="Q17" t="s">
        <v>126</v>
      </c>
      <c r="R17" t="s">
        <v>127</v>
      </c>
      <c r="S17" t="s">
        <v>128</v>
      </c>
      <c r="T17" t="s">
        <v>81</v>
      </c>
      <c r="U17" t="s">
        <v>124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">
      <c r="A18" s="1" t="s">
        <v>134</v>
      </c>
      <c r="B18" t="s">
        <v>123</v>
      </c>
      <c r="C18" t="s">
        <v>81</v>
      </c>
      <c r="D18" t="s">
        <v>115</v>
      </c>
      <c r="E18" t="s">
        <v>139</v>
      </c>
      <c r="F18" t="s">
        <v>123</v>
      </c>
      <c r="G18" t="s">
        <v>135</v>
      </c>
      <c r="H18" t="s">
        <v>102</v>
      </c>
      <c r="I18" t="s">
        <v>108</v>
      </c>
      <c r="J18" t="s">
        <v>100</v>
      </c>
      <c r="K18" t="s">
        <v>139</v>
      </c>
      <c r="L18" t="s">
        <v>135</v>
      </c>
      <c r="M18" t="s">
        <v>100</v>
      </c>
      <c r="N18" t="s">
        <v>102</v>
      </c>
      <c r="O18" t="s">
        <v>140</v>
      </c>
      <c r="P18" t="s">
        <v>117</v>
      </c>
      <c r="Q18" t="s">
        <v>136</v>
      </c>
      <c r="R18" t="s">
        <v>137</v>
      </c>
      <c r="S18" t="s">
        <v>138</v>
      </c>
      <c r="T18" t="s">
        <v>123</v>
      </c>
      <c r="U18" t="s">
        <v>135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">
      <c r="A19" s="1" t="s">
        <v>142</v>
      </c>
      <c r="B19">
        <v>50960</v>
      </c>
      <c r="C19">
        <v>22250</v>
      </c>
      <c r="D19" s="2" t="s">
        <v>144</v>
      </c>
      <c r="E19">
        <v>16754</v>
      </c>
      <c r="F19">
        <v>16942</v>
      </c>
      <c r="G19">
        <v>11457</v>
      </c>
      <c r="H19">
        <v>2874373</v>
      </c>
      <c r="I19">
        <v>52515</v>
      </c>
      <c r="J19">
        <v>21850</v>
      </c>
      <c r="K19">
        <v>22080000</v>
      </c>
      <c r="L19">
        <v>9831</v>
      </c>
      <c r="M19" s="5">
        <v>10998</v>
      </c>
      <c r="N19">
        <v>13363</v>
      </c>
      <c r="O19" t="s">
        <v>143</v>
      </c>
      <c r="P19">
        <v>12628</v>
      </c>
      <c r="Q19">
        <v>32790</v>
      </c>
      <c r="R19">
        <v>51737</v>
      </c>
      <c r="S19" s="4">
        <v>24931044</v>
      </c>
      <c r="T19">
        <v>19653</v>
      </c>
      <c r="U19">
        <v>22335</v>
      </c>
    </row>
    <row r="20" spans="1:28" x14ac:dyDescent="0.2">
      <c r="A20" s="1" t="s">
        <v>145</v>
      </c>
      <c r="B20">
        <v>78679</v>
      </c>
      <c r="C20" s="6">
        <v>38804</v>
      </c>
      <c r="D20" s="2" t="s">
        <v>147</v>
      </c>
      <c r="E20">
        <v>22562</v>
      </c>
      <c r="F20">
        <v>23515</v>
      </c>
      <c r="G20">
        <v>17165</v>
      </c>
      <c r="H20">
        <v>4250597</v>
      </c>
      <c r="I20">
        <v>87678</v>
      </c>
      <c r="J20">
        <v>30360</v>
      </c>
      <c r="K20">
        <v>33742765</v>
      </c>
      <c r="L20">
        <v>15015</v>
      </c>
      <c r="M20" s="5">
        <v>17246</v>
      </c>
      <c r="N20">
        <v>19625</v>
      </c>
      <c r="O20" t="s">
        <v>146</v>
      </c>
      <c r="P20">
        <v>24084</v>
      </c>
      <c r="Q20">
        <v>58360</v>
      </c>
      <c r="R20">
        <v>94829</v>
      </c>
      <c r="S20" s="4">
        <v>44519620</v>
      </c>
      <c r="T20">
        <v>46042</v>
      </c>
      <c r="U20">
        <v>34151</v>
      </c>
    </row>
    <row r="21" spans="1:28" x14ac:dyDescent="0.2">
      <c r="A21" s="1" t="s">
        <v>148</v>
      </c>
      <c r="B21">
        <v>122146</v>
      </c>
      <c r="C21">
        <v>74000</v>
      </c>
      <c r="D21" s="2" t="s">
        <v>150</v>
      </c>
      <c r="E21">
        <v>29932</v>
      </c>
      <c r="F21">
        <v>31800</v>
      </c>
      <c r="G21">
        <v>24482</v>
      </c>
      <c r="H21">
        <v>6238189</v>
      </c>
      <c r="I21">
        <v>148696</v>
      </c>
      <c r="J21">
        <v>41566</v>
      </c>
      <c r="K21">
        <v>50303410</v>
      </c>
      <c r="L21">
        <v>22231</v>
      </c>
      <c r="M21" s="5">
        <v>27386</v>
      </c>
      <c r="N21">
        <v>28783</v>
      </c>
      <c r="O21" t="s">
        <v>149</v>
      </c>
      <c r="P21">
        <v>42755</v>
      </c>
      <c r="Q21">
        <v>97818</v>
      </c>
      <c r="R21">
        <v>183065</v>
      </c>
      <c r="S21" s="4">
        <v>77223472</v>
      </c>
      <c r="T21">
        <v>113696</v>
      </c>
      <c r="U21">
        <v>52924</v>
      </c>
    </row>
    <row r="22" spans="1:28" x14ac:dyDescent="0.2">
      <c r="A22" s="2" t="s">
        <v>151</v>
      </c>
      <c r="D22" s="2" t="s">
        <v>162</v>
      </c>
      <c r="E22" t="s">
        <v>163</v>
      </c>
      <c r="F22" s="1" t="s">
        <v>152</v>
      </c>
      <c r="G22" s="1" t="s">
        <v>153</v>
      </c>
      <c r="H22" s="1" t="s">
        <v>156</v>
      </c>
      <c r="I22" s="1"/>
      <c r="J22" s="1" t="s">
        <v>154</v>
      </c>
      <c r="K22" s="1" t="s">
        <v>756</v>
      </c>
      <c r="L22" s="1" t="s">
        <v>155</v>
      </c>
      <c r="M22" s="1" t="s">
        <v>838</v>
      </c>
      <c r="N22" s="1" t="s">
        <v>153</v>
      </c>
      <c r="O22" t="s">
        <v>161</v>
      </c>
      <c r="P22" s="1" t="s">
        <v>828</v>
      </c>
      <c r="Q22" s="1" t="s">
        <v>157</v>
      </c>
      <c r="R22" s="1" t="s">
        <v>158</v>
      </c>
      <c r="S22" s="1" t="s">
        <v>159</v>
      </c>
      <c r="T22" s="1" t="s">
        <v>160</v>
      </c>
      <c r="U22" s="1" t="s">
        <v>757</v>
      </c>
    </row>
    <row r="23" spans="1:28" x14ac:dyDescent="0.2">
      <c r="A23" s="1" t="s">
        <v>164</v>
      </c>
      <c r="B23" t="s">
        <v>177</v>
      </c>
      <c r="C23" t="s">
        <v>166</v>
      </c>
      <c r="D23" s="1" t="s">
        <v>144</v>
      </c>
      <c r="E23" s="1">
        <v>1400</v>
      </c>
      <c r="F23" s="1" t="s">
        <v>144</v>
      </c>
      <c r="G23" s="1" t="s">
        <v>165</v>
      </c>
      <c r="H23" s="1" t="s">
        <v>169</v>
      </c>
      <c r="I23" s="2" t="s">
        <v>173</v>
      </c>
      <c r="J23" s="1" t="s">
        <v>166</v>
      </c>
      <c r="K23" t="s">
        <v>174</v>
      </c>
      <c r="L23" s="1" t="s">
        <v>167</v>
      </c>
      <c r="M23" t="s">
        <v>175</v>
      </c>
      <c r="N23" s="1" t="s">
        <v>168</v>
      </c>
      <c r="O23" s="1" t="s">
        <v>143</v>
      </c>
      <c r="P23" t="s">
        <v>176</v>
      </c>
      <c r="Q23" s="7">
        <v>2700</v>
      </c>
      <c r="R23" s="1" t="s">
        <v>170</v>
      </c>
      <c r="S23" s="8" t="s">
        <v>171</v>
      </c>
      <c r="T23" s="1" t="s">
        <v>172</v>
      </c>
      <c r="U23" t="s">
        <v>166</v>
      </c>
    </row>
    <row r="24" spans="1:28" x14ac:dyDescent="0.2">
      <c r="A24" s="1" t="s">
        <v>178</v>
      </c>
      <c r="B24" t="s">
        <v>214</v>
      </c>
      <c r="C24" t="s">
        <v>185</v>
      </c>
      <c r="D24" s="1" t="s">
        <v>147</v>
      </c>
      <c r="E24" s="1">
        <v>1900</v>
      </c>
      <c r="F24" s="1" t="s">
        <v>179</v>
      </c>
      <c r="G24" s="1" t="s">
        <v>144</v>
      </c>
      <c r="H24" s="1" t="s">
        <v>181</v>
      </c>
      <c r="I24" s="2" t="s">
        <v>184</v>
      </c>
      <c r="J24" s="1" t="s">
        <v>120</v>
      </c>
      <c r="K24" t="s">
        <v>187</v>
      </c>
      <c r="L24" s="1" t="s">
        <v>180</v>
      </c>
      <c r="M24" t="s">
        <v>144</v>
      </c>
      <c r="N24" s="1" t="s">
        <v>172</v>
      </c>
      <c r="O24" s="1" t="s">
        <v>146</v>
      </c>
      <c r="P24" t="s">
        <v>188</v>
      </c>
      <c r="Q24" s="7">
        <v>4900</v>
      </c>
      <c r="R24" s="1" t="s">
        <v>100</v>
      </c>
      <c r="S24" s="8" t="s">
        <v>182</v>
      </c>
      <c r="T24" s="1" t="s">
        <v>183</v>
      </c>
      <c r="U24" t="s">
        <v>758</v>
      </c>
    </row>
    <row r="25" spans="1:28" x14ac:dyDescent="0.2">
      <c r="A25" s="1" t="s">
        <v>189</v>
      </c>
      <c r="B25" t="s">
        <v>201</v>
      </c>
      <c r="C25" t="s">
        <v>197</v>
      </c>
      <c r="D25" s="1" t="s">
        <v>150</v>
      </c>
      <c r="E25" s="1">
        <v>2500</v>
      </c>
      <c r="F25" s="1" t="s">
        <v>186</v>
      </c>
      <c r="G25" s="1" t="s">
        <v>190</v>
      </c>
      <c r="H25" s="1" t="s">
        <v>193</v>
      </c>
      <c r="I25" s="2" t="s">
        <v>196</v>
      </c>
      <c r="J25" s="1" t="s">
        <v>191</v>
      </c>
      <c r="K25" t="s">
        <v>198</v>
      </c>
      <c r="L25" s="1" t="s">
        <v>166</v>
      </c>
      <c r="M25" t="s">
        <v>199</v>
      </c>
      <c r="N25" s="1" t="s">
        <v>192</v>
      </c>
      <c r="O25" s="1" t="s">
        <v>149</v>
      </c>
      <c r="P25" t="s">
        <v>200</v>
      </c>
      <c r="Q25" s="7">
        <v>8150</v>
      </c>
      <c r="R25" s="1" t="s">
        <v>139</v>
      </c>
      <c r="S25" s="8" t="s">
        <v>194</v>
      </c>
      <c r="T25" s="1" t="s">
        <v>195</v>
      </c>
      <c r="U25" t="s">
        <v>173</v>
      </c>
    </row>
    <row r="26" spans="1:28" x14ac:dyDescent="0.2">
      <c r="A26" s="1" t="s">
        <v>202</v>
      </c>
      <c r="B26">
        <v>0.25</v>
      </c>
      <c r="C26">
        <v>0.25</v>
      </c>
      <c r="D26" s="2">
        <v>0.26340000000000002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0.2034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">
      <c r="A27" s="1" t="s">
        <v>203</v>
      </c>
      <c r="B27">
        <v>0.25</v>
      </c>
      <c r="C27">
        <v>0.25</v>
      </c>
      <c r="D27" s="2">
        <v>0.2334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0.23899999999999999</v>
      </c>
      <c r="P27">
        <v>0.25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">
      <c r="A28" s="1" t="s">
        <v>204</v>
      </c>
      <c r="B28">
        <v>0.25</v>
      </c>
      <c r="C28">
        <v>0.25</v>
      </c>
      <c r="D28" s="2">
        <v>0.2782</v>
      </c>
      <c r="E28">
        <v>0.25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0.24390000000000001</v>
      </c>
      <c r="P28">
        <v>0.25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">
      <c r="A29" s="1" t="s">
        <v>205</v>
      </c>
      <c r="B29">
        <v>0.25</v>
      </c>
      <c r="C29">
        <v>0.25</v>
      </c>
      <c r="D29" s="2">
        <v>0.22489999999999999</v>
      </c>
      <c r="E29">
        <v>0.25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0.31369999999999998</v>
      </c>
      <c r="P29">
        <v>0.25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">
      <c r="A30" s="1" t="s">
        <v>206</v>
      </c>
      <c r="B30" t="s">
        <v>146</v>
      </c>
      <c r="C30" t="s">
        <v>172</v>
      </c>
      <c r="D30" s="2" t="s">
        <v>147</v>
      </c>
      <c r="E30" t="s">
        <v>167</v>
      </c>
      <c r="F30" t="s">
        <v>207</v>
      </c>
      <c r="G30" t="s">
        <v>147</v>
      </c>
      <c r="H30" s="9" t="s">
        <v>122</v>
      </c>
      <c r="I30" t="s">
        <v>149</v>
      </c>
      <c r="J30" s="9" t="s">
        <v>115</v>
      </c>
      <c r="K30" t="s">
        <v>208</v>
      </c>
      <c r="L30" s="1" t="s">
        <v>172</v>
      </c>
      <c r="M30" t="s">
        <v>170</v>
      </c>
      <c r="N30" t="s">
        <v>147</v>
      </c>
      <c r="O30">
        <v>0</v>
      </c>
      <c r="P30" t="s">
        <v>186</v>
      </c>
      <c r="Q30" t="s">
        <v>115</v>
      </c>
      <c r="R30" s="2" t="s">
        <v>139</v>
      </c>
      <c r="S30" s="9" t="s">
        <v>171</v>
      </c>
      <c r="T30">
        <v>0</v>
      </c>
      <c r="U30" t="s">
        <v>120</v>
      </c>
    </row>
    <row r="31" spans="1:28" x14ac:dyDescent="0.2">
      <c r="A31" s="1" t="s">
        <v>209</v>
      </c>
      <c r="B31" t="s">
        <v>123</v>
      </c>
      <c r="C31" t="s">
        <v>135</v>
      </c>
      <c r="D31" s="2" t="s">
        <v>131</v>
      </c>
      <c r="E31" t="s">
        <v>217</v>
      </c>
      <c r="F31" t="s">
        <v>143</v>
      </c>
      <c r="G31" t="s">
        <v>100</v>
      </c>
      <c r="H31" s="9" t="s">
        <v>212</v>
      </c>
      <c r="I31" t="s">
        <v>123</v>
      </c>
      <c r="J31" s="9" t="s">
        <v>139</v>
      </c>
      <c r="K31" t="s">
        <v>215</v>
      </c>
      <c r="L31" s="1" t="s">
        <v>210</v>
      </c>
      <c r="M31" t="s">
        <v>101</v>
      </c>
      <c r="N31" t="s">
        <v>211</v>
      </c>
      <c r="O31" t="s">
        <v>216</v>
      </c>
      <c r="P31" t="s">
        <v>214</v>
      </c>
      <c r="Q31" t="s">
        <v>100</v>
      </c>
      <c r="R31" s="2" t="s">
        <v>131</v>
      </c>
      <c r="S31" s="9" t="s">
        <v>213</v>
      </c>
      <c r="T31" t="s">
        <v>214</v>
      </c>
      <c r="U31" t="s">
        <v>101</v>
      </c>
    </row>
    <row r="32" spans="1:28" x14ac:dyDescent="0.2">
      <c r="A32" s="1" t="s">
        <v>218</v>
      </c>
      <c r="B32" t="s">
        <v>108</v>
      </c>
      <c r="C32" t="s">
        <v>124</v>
      </c>
      <c r="D32" s="2" t="s">
        <v>125</v>
      </c>
      <c r="E32" t="s">
        <v>221</v>
      </c>
      <c r="F32" t="s">
        <v>135</v>
      </c>
      <c r="G32" t="s">
        <v>139</v>
      </c>
      <c r="H32" s="9" t="s">
        <v>220</v>
      </c>
      <c r="I32" t="s">
        <v>108</v>
      </c>
      <c r="J32" s="9" t="s">
        <v>124</v>
      </c>
      <c r="K32" t="s">
        <v>224</v>
      </c>
      <c r="L32" s="1" t="s">
        <v>219</v>
      </c>
      <c r="M32" t="s">
        <v>728</v>
      </c>
      <c r="N32" t="s">
        <v>102</v>
      </c>
      <c r="O32" t="s">
        <v>149</v>
      </c>
      <c r="P32" t="s">
        <v>225</v>
      </c>
      <c r="Q32" t="s">
        <v>221</v>
      </c>
      <c r="R32" s="2" t="s">
        <v>122</v>
      </c>
      <c r="S32" s="9" t="s">
        <v>222</v>
      </c>
      <c r="T32" t="s">
        <v>223</v>
      </c>
      <c r="U32" t="s">
        <v>123</v>
      </c>
    </row>
    <row r="33" spans="1:21" x14ac:dyDescent="0.2">
      <c r="A33" s="1" t="s">
        <v>226</v>
      </c>
      <c r="B33" t="s">
        <v>122</v>
      </c>
      <c r="C33" t="s">
        <v>129</v>
      </c>
      <c r="D33" s="2" t="s">
        <v>232</v>
      </c>
      <c r="E33" t="s">
        <v>124</v>
      </c>
      <c r="F33" t="s">
        <v>227</v>
      </c>
      <c r="G33" t="s">
        <v>124</v>
      </c>
      <c r="H33" s="9" t="s">
        <v>228</v>
      </c>
      <c r="I33" t="s">
        <v>128</v>
      </c>
      <c r="J33" s="9" t="s">
        <v>81</v>
      </c>
      <c r="K33" t="s">
        <v>231</v>
      </c>
      <c r="L33" s="1" t="s">
        <v>227</v>
      </c>
      <c r="M33" t="s">
        <v>131</v>
      </c>
      <c r="N33" t="s">
        <v>131</v>
      </c>
      <c r="O33" t="s">
        <v>229</v>
      </c>
      <c r="P33" t="s">
        <v>123</v>
      </c>
      <c r="Q33" t="s">
        <v>229</v>
      </c>
      <c r="R33" s="2" t="s">
        <v>140</v>
      </c>
      <c r="S33" s="9" t="s">
        <v>230</v>
      </c>
      <c r="T33" t="s">
        <v>131</v>
      </c>
      <c r="U33" t="s">
        <v>81</v>
      </c>
    </row>
    <row r="34" spans="1:21" x14ac:dyDescent="0.2">
      <c r="A34" s="1" t="s">
        <v>233</v>
      </c>
      <c r="D34" t="s">
        <v>243</v>
      </c>
      <c r="E34" t="s">
        <v>244</v>
      </c>
      <c r="F34" t="s">
        <v>234</v>
      </c>
      <c r="G34" t="s">
        <v>234</v>
      </c>
      <c r="H34" s="9" t="s">
        <v>237</v>
      </c>
      <c r="J34" s="2" t="s">
        <v>235</v>
      </c>
      <c r="L34" s="2" t="s">
        <v>235</v>
      </c>
      <c r="N34" s="2" t="s">
        <v>236</v>
      </c>
      <c r="O34" t="s">
        <v>242</v>
      </c>
      <c r="Q34" t="s">
        <v>238</v>
      </c>
      <c r="R34" s="2" t="s">
        <v>239</v>
      </c>
      <c r="S34" s="2" t="s">
        <v>240</v>
      </c>
      <c r="T34" s="10" t="s">
        <v>241</v>
      </c>
    </row>
    <row r="35" spans="1:21" x14ac:dyDescent="0.2">
      <c r="A35" s="1" t="s">
        <v>245</v>
      </c>
      <c r="D35">
        <v>200</v>
      </c>
      <c r="Q35" t="s">
        <v>167</v>
      </c>
    </row>
    <row r="36" spans="1:21" x14ac:dyDescent="0.2">
      <c r="A36" s="1" t="s">
        <v>246</v>
      </c>
      <c r="B36" t="s">
        <v>247</v>
      </c>
      <c r="C36" t="s">
        <v>247</v>
      </c>
      <c r="D36" t="s">
        <v>248</v>
      </c>
      <c r="E36" t="s">
        <v>247</v>
      </c>
      <c r="F36" t="s">
        <v>247</v>
      </c>
      <c r="G36" t="s">
        <v>247</v>
      </c>
      <c r="H36" t="s">
        <v>172</v>
      </c>
      <c r="I36" t="s">
        <v>247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170</v>
      </c>
      <c r="R36" t="s">
        <v>247</v>
      </c>
      <c r="S36" t="s">
        <v>247</v>
      </c>
      <c r="T36" t="s">
        <v>247</v>
      </c>
      <c r="U36" t="s">
        <v>247</v>
      </c>
    </row>
    <row r="37" spans="1:21" x14ac:dyDescent="0.2">
      <c r="A37" s="1" t="s">
        <v>249</v>
      </c>
      <c r="B37" t="s">
        <v>172</v>
      </c>
      <c r="C37" t="s">
        <v>172</v>
      </c>
      <c r="D37" t="s">
        <v>167</v>
      </c>
      <c r="E37" t="s">
        <v>172</v>
      </c>
      <c r="F37" t="s">
        <v>172</v>
      </c>
      <c r="G37" t="s">
        <v>172</v>
      </c>
      <c r="H37" t="s">
        <v>170</v>
      </c>
      <c r="I37" t="s">
        <v>172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100</v>
      </c>
      <c r="R37" t="s">
        <v>172</v>
      </c>
      <c r="S37" t="s">
        <v>172</v>
      </c>
      <c r="T37" t="s">
        <v>172</v>
      </c>
      <c r="U37" t="s">
        <v>172</v>
      </c>
    </row>
    <row r="38" spans="1:21" x14ac:dyDescent="0.2">
      <c r="A38" s="1" t="s">
        <v>250</v>
      </c>
      <c r="B38" t="s">
        <v>170</v>
      </c>
      <c r="C38" t="s">
        <v>170</v>
      </c>
      <c r="D38" t="s">
        <v>172</v>
      </c>
      <c r="E38" t="s">
        <v>170</v>
      </c>
      <c r="F38" t="s">
        <v>170</v>
      </c>
      <c r="G38" t="s">
        <v>170</v>
      </c>
      <c r="H38" t="s">
        <v>100</v>
      </c>
      <c r="I38" t="s">
        <v>170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131</v>
      </c>
      <c r="R38" t="s">
        <v>170</v>
      </c>
      <c r="S38" t="s">
        <v>170</v>
      </c>
      <c r="T38" t="s">
        <v>170</v>
      </c>
      <c r="U38" t="s">
        <v>170</v>
      </c>
    </row>
    <row r="39" spans="1:21" x14ac:dyDescent="0.2">
      <c r="A39" s="1" t="s">
        <v>251</v>
      </c>
      <c r="B39" t="s">
        <v>102</v>
      </c>
      <c r="C39" t="s">
        <v>102</v>
      </c>
      <c r="D39" t="s">
        <v>100</v>
      </c>
      <c r="E39" t="s">
        <v>102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122</v>
      </c>
      <c r="R39" t="s">
        <v>102</v>
      </c>
      <c r="S39" t="s">
        <v>102</v>
      </c>
      <c r="T39" t="s">
        <v>102</v>
      </c>
      <c r="U39" t="s">
        <v>102</v>
      </c>
    </row>
    <row r="40" spans="1:21" x14ac:dyDescent="0.2">
      <c r="A40" s="1" t="s">
        <v>252</v>
      </c>
      <c r="B40" t="s">
        <v>232</v>
      </c>
      <c r="C40" t="s">
        <v>140</v>
      </c>
      <c r="D40" t="s">
        <v>128</v>
      </c>
      <c r="E40" t="s">
        <v>254</v>
      </c>
      <c r="F40" t="s">
        <v>232</v>
      </c>
      <c r="G40" t="s">
        <v>122</v>
      </c>
      <c r="H40" t="s">
        <v>232</v>
      </c>
      <c r="I40" t="s">
        <v>232</v>
      </c>
      <c r="J40" t="s">
        <v>122</v>
      </c>
      <c r="K40" t="s">
        <v>232</v>
      </c>
      <c r="L40" t="s">
        <v>232</v>
      </c>
      <c r="M40" t="s">
        <v>232</v>
      </c>
      <c r="N40" t="s">
        <v>253</v>
      </c>
      <c r="O40" t="s">
        <v>232</v>
      </c>
      <c r="P40" t="s">
        <v>232</v>
      </c>
      <c r="Q40" t="s">
        <v>842</v>
      </c>
      <c r="R40" t="s">
        <v>232</v>
      </c>
      <c r="S40" t="s">
        <v>232</v>
      </c>
      <c r="T40" t="s">
        <v>232</v>
      </c>
      <c r="U40" t="s">
        <v>122</v>
      </c>
    </row>
    <row r="41" spans="1:21" x14ac:dyDescent="0.2">
      <c r="A41" s="1" t="s">
        <v>255</v>
      </c>
      <c r="D41" t="s">
        <v>257</v>
      </c>
      <c r="E41" t="s">
        <v>258</v>
      </c>
      <c r="O41" t="s">
        <v>256</v>
      </c>
    </row>
    <row r="42" spans="1:21" x14ac:dyDescent="0.2">
      <c r="A42" s="1" t="s">
        <v>259</v>
      </c>
      <c r="D42" t="s">
        <v>261</v>
      </c>
      <c r="E42" t="s">
        <v>262</v>
      </c>
      <c r="O42" t="s">
        <v>260</v>
      </c>
    </row>
    <row r="43" spans="1:21" x14ac:dyDescent="0.2">
      <c r="A43" s="1" t="s">
        <v>263</v>
      </c>
      <c r="B43" t="s">
        <v>819</v>
      </c>
      <c r="C43" t="s">
        <v>815</v>
      </c>
      <c r="D43" s="2" t="s">
        <v>265</v>
      </c>
      <c r="E43" t="s">
        <v>266</v>
      </c>
      <c r="F43" t="s">
        <v>821</v>
      </c>
      <c r="G43" t="s">
        <v>807</v>
      </c>
      <c r="H43" t="s">
        <v>810</v>
      </c>
      <c r="I43" t="s">
        <v>814</v>
      </c>
      <c r="J43" t="s">
        <v>808</v>
      </c>
      <c r="K43" t="s">
        <v>817</v>
      </c>
      <c r="L43" t="s">
        <v>809</v>
      </c>
      <c r="M43" t="s">
        <v>818</v>
      </c>
      <c r="O43" t="s">
        <v>264</v>
      </c>
      <c r="P43" t="s">
        <v>820</v>
      </c>
      <c r="R43" t="s">
        <v>811</v>
      </c>
      <c r="S43" t="s">
        <v>812</v>
      </c>
      <c r="T43" t="s">
        <v>813</v>
      </c>
      <c r="U43" t="s">
        <v>816</v>
      </c>
    </row>
    <row r="44" spans="1:21" x14ac:dyDescent="0.2">
      <c r="A44" s="1" t="s">
        <v>856</v>
      </c>
      <c r="B44">
        <v>72.7</v>
      </c>
      <c r="C44">
        <v>70</v>
      </c>
      <c r="D44">
        <v>74.400000000000006</v>
      </c>
      <c r="E44">
        <v>65.3</v>
      </c>
      <c r="F44">
        <v>76.2</v>
      </c>
      <c r="G44">
        <v>58.1</v>
      </c>
      <c r="H44">
        <v>77.3</v>
      </c>
      <c r="I44">
        <v>59.4</v>
      </c>
      <c r="J44">
        <v>68.7</v>
      </c>
      <c r="K44">
        <v>65.900000000000006</v>
      </c>
      <c r="L44">
        <v>61.9</v>
      </c>
      <c r="M44">
        <v>47.5</v>
      </c>
      <c r="N44">
        <v>75.3</v>
      </c>
      <c r="O44">
        <v>67.099999999999994</v>
      </c>
      <c r="P44">
        <v>56.7</v>
      </c>
      <c r="Q44">
        <v>75.099999999999994</v>
      </c>
      <c r="R44">
        <v>49</v>
      </c>
      <c r="S44">
        <v>65.900000000000006</v>
      </c>
      <c r="T44">
        <v>38.5</v>
      </c>
    </row>
    <row r="45" spans="1:21" x14ac:dyDescent="0.2">
      <c r="A45" s="1" t="s">
        <v>857</v>
      </c>
      <c r="B45">
        <v>77.900000000000006</v>
      </c>
      <c r="C45">
        <v>77.400000000000006</v>
      </c>
      <c r="D45">
        <v>79</v>
      </c>
      <c r="E45">
        <v>71</v>
      </c>
      <c r="F45">
        <v>79.2</v>
      </c>
      <c r="G45">
        <v>64.099999999999994</v>
      </c>
      <c r="H45">
        <v>79.599999999999994</v>
      </c>
      <c r="I45">
        <v>62.3</v>
      </c>
      <c r="J45">
        <v>71</v>
      </c>
      <c r="K45">
        <v>68.599999999999994</v>
      </c>
      <c r="L45">
        <v>73.400000000000006</v>
      </c>
      <c r="M45">
        <v>54.9</v>
      </c>
      <c r="N45">
        <v>78.900000000000006</v>
      </c>
      <c r="O45">
        <v>73</v>
      </c>
      <c r="P45">
        <v>65.8</v>
      </c>
      <c r="Q45">
        <v>77.400000000000006</v>
      </c>
      <c r="R45">
        <v>53.8</v>
      </c>
      <c r="S45">
        <v>69.8</v>
      </c>
      <c r="T45">
        <v>54.6</v>
      </c>
    </row>
    <row r="46" spans="1:21" x14ac:dyDescent="0.2">
      <c r="A46" s="1" t="s">
        <v>859</v>
      </c>
      <c r="B46">
        <v>6.6000000000000003E-2</v>
      </c>
      <c r="C46">
        <v>9.6000000000000002E-2</v>
      </c>
      <c r="D46">
        <v>5.8000000000000003E-2</v>
      </c>
      <c r="E46">
        <v>8.1000000000000003E-2</v>
      </c>
      <c r="F46">
        <v>3.9E-2</v>
      </c>
      <c r="G46">
        <v>9.4E-2</v>
      </c>
      <c r="H46">
        <v>0.03</v>
      </c>
      <c r="I46">
        <v>4.4999999999999998E-2</v>
      </c>
      <c r="J46">
        <v>3.2000000000000001E-2</v>
      </c>
      <c r="K46">
        <v>0.04</v>
      </c>
      <c r="L46">
        <v>0.156</v>
      </c>
      <c r="M46">
        <v>0.13400000000000001</v>
      </c>
      <c r="N46">
        <v>4.5999999999999999E-2</v>
      </c>
      <c r="O46">
        <v>8.1000000000000003E-2</v>
      </c>
      <c r="P46">
        <v>0.13900000000000001</v>
      </c>
      <c r="Q46">
        <v>2.9000000000000001E-2</v>
      </c>
      <c r="R46">
        <v>0.09</v>
      </c>
      <c r="S46">
        <v>5.5E-2</v>
      </c>
      <c r="T46">
        <v>0.29399999999999998</v>
      </c>
    </row>
    <row r="47" spans="1:21" x14ac:dyDescent="0.2">
      <c r="A47" s="1" t="s">
        <v>860</v>
      </c>
      <c r="B47">
        <v>0.221</v>
      </c>
      <c r="C47">
        <v>0.22600000000000001</v>
      </c>
      <c r="D47">
        <v>0.21</v>
      </c>
      <c r="E47">
        <v>0.28999999999999998</v>
      </c>
      <c r="F47">
        <v>0.20799999999999999</v>
      </c>
      <c r="G47">
        <v>0.35899999999999999</v>
      </c>
      <c r="H47">
        <v>0.20300000000000001</v>
      </c>
      <c r="I47">
        <v>0.35399999999999998</v>
      </c>
      <c r="J47">
        <v>0.29099999999999998</v>
      </c>
      <c r="K47">
        <v>0.314</v>
      </c>
      <c r="L47">
        <v>0.27800000000000002</v>
      </c>
      <c r="M47">
        <v>0.45200000000000001</v>
      </c>
      <c r="N47">
        <v>0.20899999999999999</v>
      </c>
      <c r="O47">
        <v>0.27</v>
      </c>
      <c r="T47">
        <v>0.45400000000000001</v>
      </c>
    </row>
    <row r="48" spans="1:21" x14ac:dyDescent="0.2">
      <c r="A48" s="1" t="s">
        <v>858</v>
      </c>
      <c r="B48">
        <v>0.375</v>
      </c>
      <c r="C48">
        <v>0.34399999999999997</v>
      </c>
      <c r="D48">
        <v>0.35600000000000004</v>
      </c>
      <c r="E48">
        <v>0.248</v>
      </c>
      <c r="F48">
        <v>0.30700000000000005</v>
      </c>
      <c r="G48">
        <v>0.20200000000000004</v>
      </c>
      <c r="H48">
        <v>0.313</v>
      </c>
      <c r="I48">
        <v>0.36599999999999999</v>
      </c>
      <c r="J48">
        <v>0.18900000000000003</v>
      </c>
      <c r="K48">
        <v>0.32799999999999996</v>
      </c>
      <c r="L48">
        <v>0.27500000000000002</v>
      </c>
      <c r="M48">
        <v>0.158</v>
      </c>
      <c r="N48">
        <v>0.39899999999999997</v>
      </c>
      <c r="O48">
        <v>0.39100000000000001</v>
      </c>
      <c r="P48">
        <v>0.20100000000000001</v>
      </c>
      <c r="Q48">
        <v>3.9E-2</v>
      </c>
      <c r="R48">
        <v>0.09</v>
      </c>
      <c r="S48">
        <v>9.9000000000000005E-2</v>
      </c>
      <c r="T48">
        <v>7.9000000000000001E-2</v>
      </c>
    </row>
    <row r="49" spans="1:28" x14ac:dyDescent="0.2">
      <c r="A49" s="1" t="s">
        <v>267</v>
      </c>
      <c r="O49" t="s">
        <v>268</v>
      </c>
    </row>
    <row r="50" spans="1:28" x14ac:dyDescent="0.2">
      <c r="A50" s="1" t="s">
        <v>269</v>
      </c>
      <c r="O50" t="s">
        <v>270</v>
      </c>
    </row>
    <row r="51" spans="1:28" x14ac:dyDescent="0.2">
      <c r="A51" s="1" t="s">
        <v>271</v>
      </c>
      <c r="D51" t="s">
        <v>273</v>
      </c>
      <c r="O51" t="s">
        <v>272</v>
      </c>
    </row>
    <row r="52" spans="1:28" x14ac:dyDescent="0.2">
      <c r="A52" s="1" t="s">
        <v>274</v>
      </c>
      <c r="B52" s="1" t="s">
        <v>792</v>
      </c>
      <c r="C52" s="1" t="s">
        <v>286</v>
      </c>
      <c r="D52" s="1" t="s">
        <v>290</v>
      </c>
      <c r="E52" s="1" t="s">
        <v>291</v>
      </c>
      <c r="F52" s="1" t="s">
        <v>275</v>
      </c>
      <c r="G52" s="1" t="s">
        <v>276</v>
      </c>
      <c r="H52" s="1" t="s">
        <v>280</v>
      </c>
      <c r="I52" s="1" t="s">
        <v>285</v>
      </c>
      <c r="J52" s="1" t="s">
        <v>277</v>
      </c>
      <c r="K52" s="1" t="s">
        <v>287</v>
      </c>
      <c r="L52" s="1" t="s">
        <v>278</v>
      </c>
      <c r="M52" s="1" t="s">
        <v>288</v>
      </c>
      <c r="N52" s="1" t="s">
        <v>279</v>
      </c>
      <c r="O52" s="1" t="s">
        <v>289</v>
      </c>
      <c r="P52" s="1" t="s">
        <v>731</v>
      </c>
      <c r="Q52" s="1" t="s">
        <v>281</v>
      </c>
      <c r="R52" s="1" t="s">
        <v>282</v>
      </c>
      <c r="S52" s="1" t="s">
        <v>283</v>
      </c>
      <c r="T52" s="1" t="s">
        <v>284</v>
      </c>
      <c r="U52" s="1" t="s">
        <v>732</v>
      </c>
      <c r="V52" s="1"/>
    </row>
    <row r="53" spans="1:28" x14ac:dyDescent="0.2">
      <c r="A53" s="1" t="s">
        <v>292</v>
      </c>
      <c r="B53" t="s">
        <v>294</v>
      </c>
      <c r="C53" t="s">
        <v>294</v>
      </c>
      <c r="D53" t="s">
        <v>293</v>
      </c>
      <c r="E53" t="s">
        <v>293</v>
      </c>
      <c r="F53" s="2" t="s">
        <v>293</v>
      </c>
      <c r="G53" t="s">
        <v>293</v>
      </c>
      <c r="H53" t="s">
        <v>293</v>
      </c>
      <c r="I53" t="s">
        <v>294</v>
      </c>
      <c r="J53" s="1" t="s">
        <v>293</v>
      </c>
      <c r="K53" t="s">
        <v>293</v>
      </c>
      <c r="L53" t="s">
        <v>293</v>
      </c>
      <c r="M53" t="s">
        <v>294</v>
      </c>
      <c r="N53" t="s">
        <v>293</v>
      </c>
      <c r="O53" t="s">
        <v>295</v>
      </c>
      <c r="P53" t="s">
        <v>294</v>
      </c>
      <c r="Q53" t="s">
        <v>293</v>
      </c>
      <c r="R53" t="s">
        <v>293</v>
      </c>
      <c r="S53" t="s">
        <v>293</v>
      </c>
      <c r="T53" t="s">
        <v>294</v>
      </c>
      <c r="U53" t="s">
        <v>293</v>
      </c>
    </row>
    <row r="54" spans="1:28" x14ac:dyDescent="0.2">
      <c r="A54" s="1" t="s">
        <v>296</v>
      </c>
      <c r="B54" s="1" t="s">
        <v>311</v>
      </c>
      <c r="C54" s="1" t="s">
        <v>306</v>
      </c>
      <c r="D54" s="1" t="s">
        <v>313</v>
      </c>
      <c r="E54" s="1" t="s">
        <v>314</v>
      </c>
      <c r="F54" s="1" t="s">
        <v>297</v>
      </c>
      <c r="G54" s="1" t="s">
        <v>297</v>
      </c>
      <c r="H54" s="1" t="s">
        <v>300</v>
      </c>
      <c r="I54" s="1" t="s">
        <v>305</v>
      </c>
      <c r="J54" s="1" t="s">
        <v>298</v>
      </c>
      <c r="K54" s="1" t="s">
        <v>308</v>
      </c>
      <c r="L54" s="1" t="s">
        <v>297</v>
      </c>
      <c r="M54" s="1" t="s">
        <v>309</v>
      </c>
      <c r="N54" s="1" t="s">
        <v>299</v>
      </c>
      <c r="O54" s="1" t="s">
        <v>312</v>
      </c>
      <c r="P54" s="1" t="s">
        <v>310</v>
      </c>
      <c r="Q54" s="1" t="s">
        <v>301</v>
      </c>
      <c r="R54" s="1" t="s">
        <v>302</v>
      </c>
      <c r="S54" s="1" t="s">
        <v>303</v>
      </c>
      <c r="T54" s="1" t="s">
        <v>304</v>
      </c>
      <c r="U54" s="1" t="s">
        <v>307</v>
      </c>
      <c r="V54" s="1"/>
      <c r="X54" s="1"/>
    </row>
    <row r="55" spans="1:28" x14ac:dyDescent="0.2">
      <c r="A55" s="1" t="s">
        <v>315</v>
      </c>
      <c r="B55" s="1" t="s">
        <v>331</v>
      </c>
      <c r="C55" s="1" t="s">
        <v>327</v>
      </c>
      <c r="D55" s="1" t="s">
        <v>333</v>
      </c>
      <c r="E55" s="1" t="s">
        <v>334</v>
      </c>
      <c r="F55" s="1" t="s">
        <v>316</v>
      </c>
      <c r="G55" s="1" t="s">
        <v>317</v>
      </c>
      <c r="H55" s="1" t="s">
        <v>321</v>
      </c>
      <c r="I55" s="1" t="s">
        <v>326</v>
      </c>
      <c r="J55" s="1" t="s">
        <v>318</v>
      </c>
      <c r="K55" s="1" t="s">
        <v>729</v>
      </c>
      <c r="L55" s="1" t="s">
        <v>319</v>
      </c>
      <c r="M55" s="1" t="s">
        <v>329</v>
      </c>
      <c r="N55" s="1" t="s">
        <v>320</v>
      </c>
      <c r="O55" s="1" t="s">
        <v>332</v>
      </c>
      <c r="P55" s="1" t="s">
        <v>330</v>
      </c>
      <c r="Q55" s="1" t="s">
        <v>322</v>
      </c>
      <c r="R55" s="1" t="s">
        <v>323</v>
      </c>
      <c r="S55" s="1" t="s">
        <v>324</v>
      </c>
      <c r="T55" s="1" t="s">
        <v>325</v>
      </c>
      <c r="U55" s="1" t="s">
        <v>328</v>
      </c>
      <c r="V55" s="1"/>
      <c r="X55" s="1"/>
    </row>
    <row r="56" spans="1:28" x14ac:dyDescent="0.2">
      <c r="A56" s="1" t="s">
        <v>730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28</v>
      </c>
      <c r="S56" s="1" t="s">
        <v>28</v>
      </c>
      <c r="T56" s="1" t="s">
        <v>28</v>
      </c>
      <c r="U56" s="1" t="s">
        <v>28</v>
      </c>
      <c r="V56" s="1"/>
      <c r="X56" s="1"/>
    </row>
    <row r="57" spans="1:28" x14ac:dyDescent="0.2">
      <c r="A57" s="1" t="s">
        <v>335</v>
      </c>
      <c r="D57" s="1"/>
      <c r="E57" s="1" t="s">
        <v>336</v>
      </c>
      <c r="F57" s="1" t="s">
        <v>336</v>
      </c>
      <c r="G57" s="1"/>
      <c r="H57" s="1"/>
      <c r="J57" s="1"/>
      <c r="L57" s="1"/>
      <c r="N57" s="1"/>
      <c r="O57" s="1" t="s">
        <v>337</v>
      </c>
      <c r="R57" s="1"/>
      <c r="S57" s="1"/>
      <c r="T57" s="1"/>
    </row>
    <row r="58" spans="1:28" x14ac:dyDescent="0.2">
      <c r="A58" s="1" t="s">
        <v>338</v>
      </c>
      <c r="B58" s="1" t="s">
        <v>339</v>
      </c>
      <c r="C58" s="1" t="s">
        <v>339</v>
      </c>
      <c r="D58" s="1" t="s">
        <v>342</v>
      </c>
      <c r="E58" s="1" t="s">
        <v>339</v>
      </c>
      <c r="F58" s="1" t="s">
        <v>339</v>
      </c>
      <c r="G58" s="1" t="s">
        <v>339</v>
      </c>
      <c r="H58" s="1" t="s">
        <v>341</v>
      </c>
      <c r="I58" s="1" t="s">
        <v>346</v>
      </c>
      <c r="J58" s="1" t="s">
        <v>340</v>
      </c>
      <c r="K58" s="1" t="s">
        <v>348</v>
      </c>
      <c r="L58" s="1" t="s">
        <v>339</v>
      </c>
      <c r="M58" s="1" t="s">
        <v>349</v>
      </c>
      <c r="N58" s="1"/>
      <c r="O58" s="1" t="s">
        <v>339</v>
      </c>
      <c r="P58" s="1" t="s">
        <v>350</v>
      </c>
      <c r="Q58" s="1" t="s">
        <v>342</v>
      </c>
      <c r="R58" s="1" t="s">
        <v>343</v>
      </c>
      <c r="S58" s="1" t="s">
        <v>344</v>
      </c>
      <c r="T58" s="1" t="s">
        <v>345</v>
      </c>
      <c r="U58" s="1" t="s">
        <v>347</v>
      </c>
      <c r="V58" s="1"/>
    </row>
    <row r="59" spans="1:28" x14ac:dyDescent="0.2">
      <c r="A59" s="2" t="s">
        <v>351</v>
      </c>
      <c r="B59" s="12">
        <v>100</v>
      </c>
      <c r="C59" s="12">
        <v>100</v>
      </c>
      <c r="D59" s="2">
        <v>600</v>
      </c>
      <c r="E59" s="2">
        <v>100</v>
      </c>
      <c r="F59" s="2">
        <v>100</v>
      </c>
      <c r="G59" s="2">
        <v>100</v>
      </c>
      <c r="H59" s="11">
        <v>10000</v>
      </c>
      <c r="I59" s="12">
        <v>1000</v>
      </c>
      <c r="J59" s="2">
        <v>500</v>
      </c>
      <c r="K59" s="12" t="s">
        <v>100</v>
      </c>
      <c r="L59" s="2">
        <v>100</v>
      </c>
      <c r="M59" s="12">
        <v>1000</v>
      </c>
      <c r="N59" s="2">
        <v>100</v>
      </c>
      <c r="O59" s="2">
        <v>100</v>
      </c>
      <c r="P59" s="12">
        <v>500</v>
      </c>
      <c r="Q59" s="12">
        <v>1000</v>
      </c>
      <c r="R59" s="2">
        <v>10000</v>
      </c>
      <c r="S59" s="2" t="s">
        <v>352</v>
      </c>
      <c r="T59" s="2">
        <v>1000</v>
      </c>
      <c r="U59" s="12">
        <v>1000</v>
      </c>
      <c r="V59" s="12"/>
      <c r="W59" s="2">
        <v>10000</v>
      </c>
      <c r="X59" s="12">
        <v>1000</v>
      </c>
      <c r="Y59" s="2" t="s">
        <v>352</v>
      </c>
      <c r="Z59" s="2">
        <v>10000</v>
      </c>
      <c r="AA59" s="2">
        <v>500</v>
      </c>
      <c r="AB59" s="2">
        <v>100</v>
      </c>
    </row>
    <row r="60" spans="1:28" x14ac:dyDescent="0.2">
      <c r="A60" s="1" t="s">
        <v>353</v>
      </c>
      <c r="B60" s="13">
        <f t="shared" ref="B60:G60" si="0">$O$60*B13</f>
        <v>40.800000000000004</v>
      </c>
      <c r="C60" s="13">
        <f t="shared" si="0"/>
        <v>38.1</v>
      </c>
      <c r="D60" s="13">
        <f t="shared" si="0"/>
        <v>189.29999999999998</v>
      </c>
      <c r="E60" s="13">
        <f t="shared" si="0"/>
        <v>25.5</v>
      </c>
      <c r="F60" s="13">
        <f t="shared" si="0"/>
        <v>25.5</v>
      </c>
      <c r="G60" s="13">
        <f t="shared" si="0"/>
        <v>25.5</v>
      </c>
      <c r="H60" s="13">
        <v>3300</v>
      </c>
      <c r="I60" s="13">
        <f t="shared" ref="I60:N60" si="1">$O$60*I13</f>
        <v>600</v>
      </c>
      <c r="J60" s="13">
        <f t="shared" si="1"/>
        <v>116.7</v>
      </c>
      <c r="K60" s="13">
        <f t="shared" si="1"/>
        <v>34560</v>
      </c>
      <c r="L60" s="13">
        <f t="shared" si="1"/>
        <v>25.5</v>
      </c>
      <c r="M60" s="13">
        <f t="shared" si="1"/>
        <v>257.39999999999998</v>
      </c>
      <c r="N60" s="13">
        <f t="shared" si="1"/>
        <v>21.9</v>
      </c>
      <c r="O60" s="1">
        <v>30</v>
      </c>
      <c r="P60" s="13">
        <f t="shared" ref="P60:U60" si="2">$O$60*P13</f>
        <v>155.39999999999998</v>
      </c>
      <c r="Q60" s="13">
        <f t="shared" si="2"/>
        <v>194.70000000000002</v>
      </c>
      <c r="R60" s="13">
        <f t="shared" si="2"/>
        <v>2250</v>
      </c>
      <c r="S60" s="13">
        <f t="shared" si="2"/>
        <v>436320</v>
      </c>
      <c r="T60" s="13">
        <f t="shared" si="2"/>
        <v>435</v>
      </c>
      <c r="U60" s="13">
        <f t="shared" si="2"/>
        <v>819</v>
      </c>
      <c r="V60" s="13"/>
      <c r="W60" s="13">
        <f t="shared" ref="W60:AB60" si="3">$O$60*W13</f>
        <v>12330</v>
      </c>
      <c r="X60" s="13">
        <f t="shared" si="3"/>
        <v>470.1</v>
      </c>
      <c r="Y60" s="13">
        <f t="shared" si="3"/>
        <v>1260750</v>
      </c>
      <c r="Z60" s="13">
        <f t="shared" si="3"/>
        <v>2239.1999999999998</v>
      </c>
      <c r="AA60" s="13">
        <f t="shared" si="3"/>
        <v>112.5</v>
      </c>
      <c r="AB60" s="13">
        <f t="shared" si="3"/>
        <v>27.6</v>
      </c>
    </row>
    <row r="61" spans="1:28" x14ac:dyDescent="0.2">
      <c r="A61" s="1" t="s">
        <v>354</v>
      </c>
      <c r="B61">
        <v>134</v>
      </c>
      <c r="C61">
        <v>105</v>
      </c>
      <c r="D61">
        <v>68</v>
      </c>
      <c r="E61">
        <v>46</v>
      </c>
      <c r="F61">
        <v>61</v>
      </c>
      <c r="G61">
        <v>42</v>
      </c>
      <c r="H61">
        <v>60</v>
      </c>
      <c r="I61">
        <v>34</v>
      </c>
      <c r="J61">
        <v>42</v>
      </c>
      <c r="K61">
        <v>72</v>
      </c>
      <c r="L61">
        <v>39</v>
      </c>
      <c r="M61">
        <v>40</v>
      </c>
      <c r="N61">
        <v>59</v>
      </c>
      <c r="O61">
        <v>128</v>
      </c>
      <c r="P61">
        <v>18</v>
      </c>
      <c r="Q61">
        <v>38</v>
      </c>
      <c r="R61">
        <v>13</v>
      </c>
      <c r="S61">
        <v>16</v>
      </c>
      <c r="T61">
        <v>50</v>
      </c>
      <c r="U61">
        <v>32</v>
      </c>
      <c r="W61">
        <v>28</v>
      </c>
      <c r="X61">
        <v>27</v>
      </c>
      <c r="Y61">
        <v>58</v>
      </c>
      <c r="Z61">
        <v>48</v>
      </c>
      <c r="AA61">
        <v>172</v>
      </c>
      <c r="AB61">
        <v>75</v>
      </c>
    </row>
    <row r="62" spans="1:28" x14ac:dyDescent="0.2">
      <c r="A62" s="1" t="s">
        <v>355</v>
      </c>
      <c r="B62" s="13">
        <f t="shared" ref="B62:G62" si="4">B61*B13</f>
        <v>182.24</v>
      </c>
      <c r="C62" s="13">
        <f t="shared" si="4"/>
        <v>133.35</v>
      </c>
      <c r="D62" s="13">
        <f t="shared" si="4"/>
        <v>429.08</v>
      </c>
      <c r="E62" s="13">
        <f t="shared" si="4"/>
        <v>39.1</v>
      </c>
      <c r="F62" s="13">
        <f t="shared" si="4"/>
        <v>51.85</v>
      </c>
      <c r="G62" s="13">
        <f t="shared" si="4"/>
        <v>35.699999999999996</v>
      </c>
      <c r="H62" s="13">
        <v>6500</v>
      </c>
      <c r="I62" s="13">
        <f t="shared" ref="I62:N62" si="5">I61*I13</f>
        <v>680</v>
      </c>
      <c r="J62" s="13">
        <f t="shared" si="5"/>
        <v>163.38</v>
      </c>
      <c r="K62" s="13">
        <f t="shared" si="5"/>
        <v>82944</v>
      </c>
      <c r="L62" s="13">
        <f t="shared" si="5"/>
        <v>33.15</v>
      </c>
      <c r="M62" s="13">
        <f t="shared" si="5"/>
        <v>343.2</v>
      </c>
      <c r="N62" s="13">
        <f t="shared" si="5"/>
        <v>43.07</v>
      </c>
      <c r="O62" s="1" t="s">
        <v>356</v>
      </c>
      <c r="P62" s="13">
        <f>P61*P13</f>
        <v>93.24</v>
      </c>
      <c r="Q62">
        <v>242</v>
      </c>
      <c r="R62" s="13">
        <f>R61*R13</f>
        <v>975</v>
      </c>
      <c r="S62" s="13">
        <v>230000</v>
      </c>
      <c r="T62" s="13">
        <f>T61*T13</f>
        <v>725</v>
      </c>
      <c r="U62" s="13">
        <f>U61*U13</f>
        <v>873.6</v>
      </c>
      <c r="V62" s="13"/>
      <c r="W62" s="13">
        <f t="shared" ref="W62:AB62" si="6">W61*W13</f>
        <v>11508</v>
      </c>
      <c r="X62" s="13">
        <f t="shared" si="6"/>
        <v>423.09</v>
      </c>
      <c r="Y62" s="13">
        <f t="shared" si="6"/>
        <v>2437450</v>
      </c>
      <c r="Z62" s="13">
        <f t="shared" si="6"/>
        <v>3582.7200000000003</v>
      </c>
      <c r="AA62" s="13">
        <f t="shared" si="6"/>
        <v>645</v>
      </c>
      <c r="AB62" s="13">
        <f t="shared" si="6"/>
        <v>69</v>
      </c>
    </row>
    <row r="63" spans="1:28" x14ac:dyDescent="0.2">
      <c r="A63" s="1" t="s">
        <v>357</v>
      </c>
      <c r="B63" s="1"/>
      <c r="D63" s="1" t="s">
        <v>360</v>
      </c>
      <c r="E63" s="2" t="s">
        <v>358</v>
      </c>
      <c r="F63" s="2" t="s">
        <v>358</v>
      </c>
      <c r="G63" s="2" t="s">
        <v>358</v>
      </c>
      <c r="L63" s="2" t="s">
        <v>358</v>
      </c>
      <c r="N63" s="2" t="s">
        <v>358</v>
      </c>
      <c r="O63" s="2" t="s">
        <v>358</v>
      </c>
      <c r="P63" s="1"/>
      <c r="R63" t="s">
        <v>359</v>
      </c>
      <c r="V63" s="1"/>
    </row>
    <row r="64" spans="1:28" x14ac:dyDescent="0.2">
      <c r="A64" s="1" t="s">
        <v>361</v>
      </c>
      <c r="B64" t="s">
        <v>366</v>
      </c>
      <c r="C64" t="s">
        <v>366</v>
      </c>
      <c r="D64" t="s">
        <v>362</v>
      </c>
      <c r="E64" t="s">
        <v>362</v>
      </c>
      <c r="F64" t="s">
        <v>362</v>
      </c>
      <c r="G64" t="s">
        <v>362</v>
      </c>
      <c r="H64" s="1" t="s">
        <v>364</v>
      </c>
      <c r="I64" t="s">
        <v>366</v>
      </c>
      <c r="J64" t="s">
        <v>362</v>
      </c>
      <c r="K64" s="1" t="s">
        <v>364</v>
      </c>
      <c r="L64" t="s">
        <v>362</v>
      </c>
      <c r="M64" s="1" t="s">
        <v>362</v>
      </c>
      <c r="N64" s="1" t="s">
        <v>363</v>
      </c>
      <c r="O64" t="s">
        <v>366</v>
      </c>
      <c r="P64" t="s">
        <v>366</v>
      </c>
      <c r="Q64" t="s">
        <v>365</v>
      </c>
      <c r="R64" t="s">
        <v>366</v>
      </c>
      <c r="S64" s="1" t="s">
        <v>367</v>
      </c>
      <c r="T64" s="1" t="s">
        <v>368</v>
      </c>
      <c r="U64" s="1" t="s">
        <v>362</v>
      </c>
      <c r="W64" t="s">
        <v>366</v>
      </c>
      <c r="X64" s="1" t="s">
        <v>368</v>
      </c>
      <c r="Y64" s="1" t="s">
        <v>364</v>
      </c>
      <c r="Z64" t="s">
        <v>366</v>
      </c>
      <c r="AA64" s="1" t="s">
        <v>364</v>
      </c>
      <c r="AB64" t="s">
        <v>366</v>
      </c>
    </row>
    <row r="65" spans="1:28" x14ac:dyDescent="0.2">
      <c r="A65" s="1" t="s">
        <v>369</v>
      </c>
      <c r="B65" s="2">
        <v>15</v>
      </c>
      <c r="C65" s="2">
        <v>16</v>
      </c>
      <c r="D65">
        <v>8.9</v>
      </c>
      <c r="E65">
        <v>6.8</v>
      </c>
      <c r="F65">
        <v>10</v>
      </c>
      <c r="G65">
        <v>7.7</v>
      </c>
      <c r="H65" s="2">
        <v>10</v>
      </c>
      <c r="I65" s="2">
        <v>3.8</v>
      </c>
      <c r="J65">
        <v>7.9</v>
      </c>
      <c r="K65" s="2">
        <v>13</v>
      </c>
      <c r="L65">
        <v>6.2</v>
      </c>
      <c r="M65" s="2">
        <v>5.3</v>
      </c>
      <c r="N65" s="2">
        <v>8</v>
      </c>
      <c r="O65">
        <v>18</v>
      </c>
      <c r="P65" s="2">
        <v>2.4</v>
      </c>
      <c r="Q65" s="2">
        <v>6.3</v>
      </c>
      <c r="R65" s="2">
        <v>1.7</v>
      </c>
      <c r="S65" s="2">
        <v>2.1</v>
      </c>
      <c r="T65" s="2">
        <v>5.8</v>
      </c>
      <c r="U65" s="2">
        <v>5</v>
      </c>
      <c r="V65" s="2"/>
      <c r="X65" s="2">
        <v>2.5</v>
      </c>
      <c r="Y65" s="2"/>
    </row>
    <row r="66" spans="1:28" x14ac:dyDescent="0.2">
      <c r="A66" s="1" t="s">
        <v>370</v>
      </c>
      <c r="B66" s="2">
        <v>378</v>
      </c>
      <c r="C66" s="2">
        <v>575</v>
      </c>
      <c r="D66" s="14">
        <v>56</v>
      </c>
      <c r="E66">
        <v>447</v>
      </c>
      <c r="F66">
        <v>887</v>
      </c>
      <c r="G66">
        <v>458</v>
      </c>
      <c r="H66" s="2">
        <v>1411</v>
      </c>
      <c r="I66" s="2">
        <v>528</v>
      </c>
      <c r="J66" s="14">
        <v>376</v>
      </c>
      <c r="K66" s="2">
        <v>634</v>
      </c>
      <c r="L66" s="14">
        <v>296</v>
      </c>
      <c r="M66" s="2">
        <v>450</v>
      </c>
      <c r="N66" s="2">
        <v>557</v>
      </c>
      <c r="O66">
        <v>5716</v>
      </c>
      <c r="P66" s="2">
        <v>524</v>
      </c>
      <c r="Q66" s="2">
        <v>8801</v>
      </c>
      <c r="R66" s="2">
        <v>2217</v>
      </c>
      <c r="S66" s="2">
        <v>506</v>
      </c>
      <c r="T66" s="2">
        <v>337</v>
      </c>
      <c r="U66" s="14">
        <v>342</v>
      </c>
      <c r="V66" s="2"/>
      <c r="W66" s="1">
        <v>357</v>
      </c>
      <c r="X66" s="1">
        <v>329</v>
      </c>
      <c r="Y66" s="2">
        <v>572</v>
      </c>
      <c r="Z66">
        <v>1381</v>
      </c>
      <c r="AA66">
        <v>623</v>
      </c>
      <c r="AB66" s="14">
        <v>45</v>
      </c>
    </row>
    <row r="67" spans="1:28" x14ac:dyDescent="0.2">
      <c r="A67" s="1" t="s">
        <v>371</v>
      </c>
      <c r="B67" s="15">
        <f t="shared" ref="B67:G67" si="7">B66/B71</f>
        <v>14.823529411764707</v>
      </c>
      <c r="C67" s="15">
        <f t="shared" si="7"/>
        <v>15.131578947368421</v>
      </c>
      <c r="D67" s="15">
        <f t="shared" si="7"/>
        <v>9.6551724137931032</v>
      </c>
      <c r="E67" s="15">
        <f t="shared" si="7"/>
        <v>6.8769230769230774</v>
      </c>
      <c r="F67" s="15">
        <f t="shared" si="7"/>
        <v>10.55952380952381</v>
      </c>
      <c r="G67" s="15">
        <f t="shared" si="7"/>
        <v>7.6333333333333337</v>
      </c>
      <c r="H67" s="15">
        <f t="shared" ref="H67:AB67" si="8">H66/H71</f>
        <v>11.110236220472441</v>
      </c>
      <c r="I67" s="15">
        <f t="shared" ref="I67:P67" si="9">I66/I71</f>
        <v>4.0930232558139537</v>
      </c>
      <c r="J67" s="15">
        <f t="shared" si="9"/>
        <v>9.8947368421052637</v>
      </c>
      <c r="K67" s="15">
        <f t="shared" si="9"/>
        <v>12.431372549019608</v>
      </c>
      <c r="L67" s="15">
        <f t="shared" si="9"/>
        <v>6.2978723404255321</v>
      </c>
      <c r="M67" s="15">
        <f t="shared" si="9"/>
        <v>5.3571428571428568</v>
      </c>
      <c r="N67" s="15">
        <f t="shared" si="9"/>
        <v>8.1911764705882355</v>
      </c>
      <c r="O67" s="15">
        <f t="shared" si="9"/>
        <v>17.268882175226587</v>
      </c>
      <c r="P67" s="15">
        <f t="shared" si="9"/>
        <v>2.460093896713615</v>
      </c>
      <c r="Q67" s="15">
        <f t="shared" si="8"/>
        <v>6.1160528144544823</v>
      </c>
      <c r="R67" s="15">
        <f t="shared" si="8"/>
        <v>1.6065217391304347</v>
      </c>
      <c r="S67" s="15">
        <f t="shared" si="8"/>
        <v>1.8467153284671534</v>
      </c>
      <c r="T67" s="15">
        <f t="shared" si="8"/>
        <v>5.7118644067796609</v>
      </c>
      <c r="U67" s="15">
        <f>U66/U71</f>
        <v>7.7727272727272725</v>
      </c>
      <c r="V67" s="15"/>
      <c r="W67" s="15">
        <f t="shared" si="8"/>
        <v>1.733009708737864</v>
      </c>
      <c r="X67" s="15">
        <f t="shared" si="8"/>
        <v>3.2254901960784315</v>
      </c>
      <c r="Y67" s="15">
        <f t="shared" si="8"/>
        <v>6.8095238095238093</v>
      </c>
      <c r="Z67" s="15">
        <f t="shared" si="8"/>
        <v>9.4589041095890405</v>
      </c>
      <c r="AA67" s="15">
        <f t="shared" si="8"/>
        <v>17.8</v>
      </c>
      <c r="AB67" s="15">
        <f t="shared" si="8"/>
        <v>5.2325581395348841</v>
      </c>
    </row>
    <row r="68" spans="1:28" x14ac:dyDescent="0.2">
      <c r="A68" s="1" t="s">
        <v>372</v>
      </c>
      <c r="B68">
        <v>45</v>
      </c>
      <c r="C68">
        <v>45</v>
      </c>
      <c r="D68" s="5">
        <f>830/D13</f>
        <v>131.53724247226626</v>
      </c>
      <c r="E68">
        <v>45</v>
      </c>
      <c r="F68">
        <v>45</v>
      </c>
      <c r="G68">
        <v>45</v>
      </c>
      <c r="H68">
        <v>45</v>
      </c>
      <c r="I68">
        <v>45</v>
      </c>
      <c r="J68">
        <v>45</v>
      </c>
      <c r="K68">
        <v>45</v>
      </c>
      <c r="L68">
        <v>45</v>
      </c>
      <c r="M68">
        <v>45</v>
      </c>
      <c r="N68">
        <v>45</v>
      </c>
      <c r="O68">
        <v>45</v>
      </c>
      <c r="P68">
        <v>45</v>
      </c>
      <c r="Q68">
        <v>45</v>
      </c>
      <c r="R68">
        <v>45</v>
      </c>
      <c r="S68">
        <v>45</v>
      </c>
      <c r="T68">
        <v>45</v>
      </c>
      <c r="U68">
        <v>45</v>
      </c>
      <c r="W68">
        <v>45</v>
      </c>
      <c r="X68">
        <v>45</v>
      </c>
      <c r="Y68">
        <v>45</v>
      </c>
      <c r="Z68">
        <v>45</v>
      </c>
      <c r="AA68">
        <v>45</v>
      </c>
      <c r="AB68">
        <v>45</v>
      </c>
    </row>
    <row r="69" spans="1:28" x14ac:dyDescent="0.2">
      <c r="A69" s="1" t="s">
        <v>852</v>
      </c>
      <c r="B69" s="5">
        <v>402.25299999999999</v>
      </c>
      <c r="C69" s="5">
        <v>617.29999999999995</v>
      </c>
      <c r="D69" s="5">
        <v>33.573</v>
      </c>
      <c r="E69" s="5">
        <v>338.19299999999998</v>
      </c>
      <c r="F69" s="5">
        <v>796.529</v>
      </c>
      <c r="G69" s="5">
        <v>361.17599999999999</v>
      </c>
      <c r="H69" s="5">
        <v>1320.7760000000001</v>
      </c>
      <c r="I69" s="5">
        <v>507</v>
      </c>
      <c r="J69" s="5">
        <v>319.02800000000002</v>
      </c>
      <c r="K69" s="5">
        <v>673</v>
      </c>
      <c r="L69" s="5">
        <v>282.36399999999998</v>
      </c>
      <c r="M69" s="5">
        <v>430</v>
      </c>
      <c r="N69" s="5">
        <v>379.15</v>
      </c>
      <c r="O69" s="5">
        <v>5107.393</v>
      </c>
      <c r="P69" s="5">
        <v>493</v>
      </c>
      <c r="Q69" s="5">
        <v>10877</v>
      </c>
      <c r="R69" s="5">
        <v>2454.7739999999999</v>
      </c>
      <c r="S69" s="5">
        <v>511.327</v>
      </c>
      <c r="T69" s="5">
        <v>433.17</v>
      </c>
      <c r="U69" s="5">
        <v>205.72300000000001</v>
      </c>
      <c r="V69" s="16"/>
      <c r="W69" s="5">
        <v>94.846999999999994</v>
      </c>
      <c r="X69" s="5">
        <v>258.66800000000001</v>
      </c>
      <c r="Y69" s="5">
        <v>671.45</v>
      </c>
      <c r="Z69" s="5">
        <v>1764.866</v>
      </c>
      <c r="AA69" s="5">
        <v>638.76199999999994</v>
      </c>
      <c r="AB69" s="5">
        <v>39.738</v>
      </c>
    </row>
    <row r="70" spans="1:28" x14ac:dyDescent="0.2">
      <c r="A70" s="1" t="s">
        <v>373</v>
      </c>
      <c r="B70" s="27">
        <v>19596935.200000003</v>
      </c>
      <c r="C70" s="27">
        <v>30346601.800000001</v>
      </c>
      <c r="D70" s="27">
        <v>4514349.4000000004</v>
      </c>
      <c r="E70" s="28">
        <v>50403455</v>
      </c>
      <c r="F70" s="27">
        <v>68527599.400000006</v>
      </c>
      <c r="G70" s="27">
        <v>49663148.200000003</v>
      </c>
      <c r="H70" s="27">
        <v>107761630.8</v>
      </c>
      <c r="I70" s="27">
        <v>92799575.799999997</v>
      </c>
      <c r="J70" s="27">
        <v>31355629</v>
      </c>
      <c r="K70" s="27">
        <v>43190072.399999999</v>
      </c>
      <c r="L70" s="27">
        <v>38223111.600000001</v>
      </c>
      <c r="M70" s="27">
        <v>59786297.800000004</v>
      </c>
      <c r="N70" s="27">
        <v>51629389.799999997</v>
      </c>
      <c r="O70" s="27">
        <v>245683439.40000001</v>
      </c>
      <c r="P70" s="27">
        <v>159837762.59999999</v>
      </c>
      <c r="Q70" s="27">
        <v>1128677232</v>
      </c>
      <c r="R70" s="27">
        <v>859909198.39999998</v>
      </c>
      <c r="S70" s="27">
        <v>172734542.40000001</v>
      </c>
      <c r="T70" s="27">
        <v>35983394.399999999</v>
      </c>
      <c r="U70" s="27">
        <v>35367968.799999997</v>
      </c>
      <c r="V70" s="27"/>
      <c r="W70" s="27">
        <v>103403543.60000001</v>
      </c>
      <c r="X70" s="27">
        <v>63488688.599999972</v>
      </c>
      <c r="Y70" s="27">
        <v>60813537.600000009</v>
      </c>
      <c r="Z70" s="27">
        <v>113392308.19999999</v>
      </c>
      <c r="AA70" s="27">
        <v>24941946.399999995</v>
      </c>
      <c r="AB70" s="27">
        <v>7115854.8000000007</v>
      </c>
    </row>
    <row r="71" spans="1:28" x14ac:dyDescent="0.2">
      <c r="A71" s="1" t="s">
        <v>374</v>
      </c>
      <c r="B71" s="5">
        <v>25.5</v>
      </c>
      <c r="C71" s="5">
        <v>38</v>
      </c>
      <c r="D71" s="5">
        <v>5.8</v>
      </c>
      <c r="E71" s="17">
        <v>65</v>
      </c>
      <c r="F71" s="5">
        <v>84</v>
      </c>
      <c r="G71" s="5">
        <v>60</v>
      </c>
      <c r="H71" s="5">
        <v>127</v>
      </c>
      <c r="I71" s="5">
        <v>129</v>
      </c>
      <c r="J71" s="5">
        <v>38</v>
      </c>
      <c r="K71" s="5">
        <v>51</v>
      </c>
      <c r="L71" s="5">
        <v>47</v>
      </c>
      <c r="M71">
        <v>84</v>
      </c>
      <c r="N71" s="5">
        <v>68</v>
      </c>
      <c r="O71" s="5">
        <v>331</v>
      </c>
      <c r="P71">
        <v>213</v>
      </c>
      <c r="Q71">
        <v>1439</v>
      </c>
      <c r="R71" s="5">
        <v>1380</v>
      </c>
      <c r="S71" s="5">
        <v>274</v>
      </c>
      <c r="T71" s="5">
        <v>59</v>
      </c>
      <c r="U71" s="5">
        <v>44</v>
      </c>
      <c r="W71">
        <v>206</v>
      </c>
      <c r="X71">
        <v>102</v>
      </c>
      <c r="Y71" s="5">
        <v>84</v>
      </c>
      <c r="Z71">
        <v>146</v>
      </c>
      <c r="AA71">
        <v>35</v>
      </c>
      <c r="AB71">
        <v>8.6</v>
      </c>
    </row>
    <row r="72" spans="1:28" x14ac:dyDescent="0.2">
      <c r="A72" s="1" t="s">
        <v>375</v>
      </c>
      <c r="B72" s="18">
        <f t="shared" ref="B72:G72" si="10">2.5*B68/1000</f>
        <v>0.1125</v>
      </c>
      <c r="C72" s="18">
        <f t="shared" si="10"/>
        <v>0.1125</v>
      </c>
      <c r="D72" s="19">
        <f t="shared" si="10"/>
        <v>0.32884310618066565</v>
      </c>
      <c r="E72" s="18">
        <f t="shared" si="10"/>
        <v>0.1125</v>
      </c>
      <c r="F72" s="18">
        <f t="shared" si="10"/>
        <v>0.1125</v>
      </c>
      <c r="G72" s="18">
        <f t="shared" si="10"/>
        <v>0.1125</v>
      </c>
      <c r="H72" s="18">
        <f t="shared" ref="H72:T72" si="11">2.5*H68/1000</f>
        <v>0.1125</v>
      </c>
      <c r="I72" s="18">
        <f t="shared" ref="I72:Q72" si="12">2.5*I68/1000</f>
        <v>0.1125</v>
      </c>
      <c r="J72" s="18">
        <f t="shared" si="12"/>
        <v>0.1125</v>
      </c>
      <c r="K72" s="18">
        <f t="shared" si="12"/>
        <v>0.1125</v>
      </c>
      <c r="L72" s="18">
        <f t="shared" si="12"/>
        <v>0.1125</v>
      </c>
      <c r="M72" s="18">
        <f t="shared" si="12"/>
        <v>0.1125</v>
      </c>
      <c r="N72" s="18">
        <f t="shared" si="12"/>
        <v>0.1125</v>
      </c>
      <c r="O72" s="18">
        <f t="shared" si="12"/>
        <v>0.1125</v>
      </c>
      <c r="P72" s="18">
        <f t="shared" si="12"/>
        <v>0.1125</v>
      </c>
      <c r="Q72" s="18">
        <f t="shared" si="12"/>
        <v>0.1125</v>
      </c>
      <c r="R72" s="18">
        <f t="shared" si="11"/>
        <v>0.1125</v>
      </c>
      <c r="S72" s="18">
        <f t="shared" si="11"/>
        <v>0.1125</v>
      </c>
      <c r="T72" s="18">
        <f t="shared" si="11"/>
        <v>0.1125</v>
      </c>
      <c r="U72" s="18">
        <f>2.5*U68/1000</f>
        <v>0.1125</v>
      </c>
      <c r="V72" s="18"/>
      <c r="W72" s="18">
        <f t="shared" ref="W72:AB72" si="13">2.5*W68/1000</f>
        <v>0.1125</v>
      </c>
      <c r="X72" s="18">
        <f t="shared" si="13"/>
        <v>0.1125</v>
      </c>
      <c r="Y72" s="18">
        <f t="shared" si="13"/>
        <v>0.1125</v>
      </c>
      <c r="Z72" s="18">
        <f t="shared" si="13"/>
        <v>0.1125</v>
      </c>
      <c r="AA72" s="18">
        <f t="shared" si="13"/>
        <v>0.1125</v>
      </c>
      <c r="AB72" s="18">
        <f t="shared" si="13"/>
        <v>0.1125</v>
      </c>
    </row>
    <row r="73" spans="1:28" x14ac:dyDescent="0.2">
      <c r="A73" s="1" t="s">
        <v>376</v>
      </c>
      <c r="B73" s="16">
        <f t="shared" ref="B73:N73" si="14">B72*B13</f>
        <v>0.15300000000000002</v>
      </c>
      <c r="C73" s="16">
        <f t="shared" si="14"/>
        <v>0.142875</v>
      </c>
      <c r="D73" s="16">
        <f t="shared" si="14"/>
        <v>2.0750000000000002</v>
      </c>
      <c r="E73" s="16">
        <f t="shared" si="14"/>
        <v>9.5625000000000002E-2</v>
      </c>
      <c r="F73" s="16">
        <f t="shared" si="14"/>
        <v>9.5625000000000002E-2</v>
      </c>
      <c r="G73" s="16">
        <f t="shared" si="14"/>
        <v>9.5625000000000002E-2</v>
      </c>
      <c r="H73" s="16">
        <f t="shared" si="14"/>
        <v>12.262500000000001</v>
      </c>
      <c r="I73" s="16">
        <f t="shared" si="14"/>
        <v>2.25</v>
      </c>
      <c r="J73" s="16">
        <f t="shared" si="14"/>
        <v>0.43762500000000004</v>
      </c>
      <c r="K73" s="16">
        <f t="shared" si="14"/>
        <v>129.6</v>
      </c>
      <c r="L73" s="16">
        <f t="shared" si="14"/>
        <v>9.5625000000000002E-2</v>
      </c>
      <c r="M73" s="16">
        <f t="shared" si="14"/>
        <v>0.96525000000000005</v>
      </c>
      <c r="N73" s="16">
        <f t="shared" si="14"/>
        <v>8.2125000000000004E-2</v>
      </c>
      <c r="O73" s="16">
        <f>O72*O13*3.78541</f>
        <v>0.42585862500000005</v>
      </c>
      <c r="P73" s="16">
        <f t="shared" ref="P73:U73" si="15">P72*P13</f>
        <v>0.58274999999999999</v>
      </c>
      <c r="Q73" s="16">
        <f t="shared" si="15"/>
        <v>0.73012500000000002</v>
      </c>
      <c r="R73" s="16">
        <f t="shared" si="15"/>
        <v>8.4375</v>
      </c>
      <c r="S73" s="16">
        <f t="shared" si="15"/>
        <v>1636.2</v>
      </c>
      <c r="T73" s="16">
        <f t="shared" si="15"/>
        <v>1.6312500000000001</v>
      </c>
      <c r="U73" s="16">
        <f t="shared" si="15"/>
        <v>3.07125</v>
      </c>
      <c r="V73" s="16"/>
      <c r="W73" s="16">
        <f t="shared" ref="W73:AB73" si="16">W72*W13</f>
        <v>46.237500000000004</v>
      </c>
      <c r="X73" s="16">
        <f t="shared" si="16"/>
        <v>1.762875</v>
      </c>
      <c r="Y73" s="16">
        <f t="shared" si="16"/>
        <v>4727.8125</v>
      </c>
      <c r="Z73" s="16">
        <f t="shared" si="16"/>
        <v>8.3970000000000002</v>
      </c>
      <c r="AA73" s="16">
        <f t="shared" si="16"/>
        <v>0.421875</v>
      </c>
      <c r="AB73" s="16">
        <f t="shared" si="16"/>
        <v>0.10350000000000001</v>
      </c>
    </row>
    <row r="74" spans="1:28" x14ac:dyDescent="0.2">
      <c r="A74" s="1" t="s">
        <v>377</v>
      </c>
      <c r="B74" s="5">
        <f>0.8*0.8*B69*B68*1000000*B13/B70</f>
        <v>803.97497584214091</v>
      </c>
      <c r="C74" s="5">
        <f>0.8*0.8*C69*C68*1000000*C13/C70</f>
        <v>744.01624764457154</v>
      </c>
      <c r="D74" s="5">
        <f>0.8*0.75*D69*D68*1000000*D13/D70</f>
        <v>3703.6021181701176</v>
      </c>
      <c r="E74" s="5">
        <f t="shared" ref="E74:T74" si="17">0.8*0.8*E69*E68*1000000*E13/E70</f>
        <v>164.25391156221337</v>
      </c>
      <c r="F74" s="5">
        <f t="shared" si="17"/>
        <v>284.54272571526855</v>
      </c>
      <c r="G74" s="5">
        <f t="shared" si="17"/>
        <v>178.03117201498719</v>
      </c>
      <c r="H74" s="5">
        <f t="shared" si="17"/>
        <v>38475.475811006392</v>
      </c>
      <c r="I74" s="5">
        <f t="shared" si="17"/>
        <v>3146.9109366338298</v>
      </c>
      <c r="J74" s="5">
        <f t="shared" si="17"/>
        <v>1139.8701297301359</v>
      </c>
      <c r="K74" s="5">
        <f t="shared" si="17"/>
        <v>516982.80552083551</v>
      </c>
      <c r="L74" s="5">
        <f t="shared" si="17"/>
        <v>180.84008419659901</v>
      </c>
      <c r="M74" s="5">
        <f t="shared" si="17"/>
        <v>1777.2420087868363</v>
      </c>
      <c r="N74" s="5">
        <f t="shared" si="17"/>
        <v>154.39364344375809</v>
      </c>
      <c r="O74" s="5">
        <f t="shared" si="17"/>
        <v>598.70913057561188</v>
      </c>
      <c r="P74" s="5">
        <f t="shared" si="17"/>
        <v>460.13977425382205</v>
      </c>
      <c r="Q74" s="5">
        <f t="shared" si="17"/>
        <v>1801.2605963508981</v>
      </c>
      <c r="R74" s="5">
        <f t="shared" si="17"/>
        <v>6166.1299237940575</v>
      </c>
      <c r="S74" s="5">
        <f t="shared" si="17"/>
        <v>1239926.3389856876</v>
      </c>
      <c r="T74" s="5">
        <f t="shared" si="17"/>
        <v>5027.0908294299234</v>
      </c>
      <c r="U74" s="5">
        <f>0.8*0.8*U69*U68*1000000*U13/U70</f>
        <v>4573.2807681056329</v>
      </c>
      <c r="V74" s="5"/>
      <c r="W74" s="5">
        <f t="shared" ref="W74:AB74" si="18">0.8*0.8*W69*W68*1000000*W13/W70</f>
        <v>10857.316205167268</v>
      </c>
      <c r="X74" s="5">
        <f t="shared" si="18"/>
        <v>1838.6871158022327</v>
      </c>
      <c r="Y74" s="5">
        <f t="shared" si="18"/>
        <v>13363296.990635848</v>
      </c>
      <c r="Z74" s="5">
        <f t="shared" si="18"/>
        <v>33457.4054407687</v>
      </c>
      <c r="AA74" s="5">
        <f t="shared" si="18"/>
        <v>2765.8745991050655</v>
      </c>
      <c r="AB74" s="5">
        <f t="shared" si="18"/>
        <v>147.96508326729767</v>
      </c>
    </row>
    <row r="75" spans="1:28" x14ac:dyDescent="0.2">
      <c r="A75" s="1" t="s">
        <v>378</v>
      </c>
      <c r="D75" s="16" t="s">
        <v>379</v>
      </c>
      <c r="E75" s="16" t="s">
        <v>379</v>
      </c>
      <c r="F75" s="16" t="s">
        <v>379</v>
      </c>
      <c r="G75" s="16" t="s">
        <v>379</v>
      </c>
      <c r="H75" s="16" t="s">
        <v>379</v>
      </c>
      <c r="J75" s="16" t="s">
        <v>379</v>
      </c>
      <c r="L75" s="16" t="s">
        <v>379</v>
      </c>
      <c r="N75" s="16" t="s">
        <v>379</v>
      </c>
      <c r="O75" s="16">
        <v>100</v>
      </c>
      <c r="Q75" s="16" t="s">
        <v>379</v>
      </c>
      <c r="R75" s="16" t="s">
        <v>379</v>
      </c>
      <c r="S75" s="16" t="s">
        <v>379</v>
      </c>
      <c r="T75" s="16" t="s">
        <v>380</v>
      </c>
    </row>
    <row r="76" spans="1:28" x14ac:dyDescent="0.2">
      <c r="A76" s="1" t="s">
        <v>381</v>
      </c>
      <c r="B76" s="16" t="s">
        <v>383</v>
      </c>
      <c r="C76" s="16" t="s">
        <v>382</v>
      </c>
      <c r="D76" s="16" t="s">
        <v>384</v>
      </c>
      <c r="E76" s="16" t="s">
        <v>120</v>
      </c>
      <c r="F76" s="16" t="s">
        <v>214</v>
      </c>
      <c r="G76" s="16" t="s">
        <v>115</v>
      </c>
      <c r="H76" s="16" t="s">
        <v>214</v>
      </c>
      <c r="I76" s="16" t="s">
        <v>120</v>
      </c>
      <c r="J76" s="16" t="s">
        <v>115</v>
      </c>
      <c r="K76" t="s">
        <v>120</v>
      </c>
      <c r="L76" s="16" t="s">
        <v>180</v>
      </c>
      <c r="M76" s="16" t="s">
        <v>147</v>
      </c>
      <c r="N76" s="16" t="s">
        <v>120</v>
      </c>
      <c r="O76" s="16" t="s">
        <v>139</v>
      </c>
      <c r="P76" t="s">
        <v>180</v>
      </c>
      <c r="Q76" s="16" t="s">
        <v>125</v>
      </c>
      <c r="R76" s="16" t="s">
        <v>129</v>
      </c>
      <c r="S76" s="16" t="s">
        <v>143</v>
      </c>
      <c r="T76" s="16" t="s">
        <v>180</v>
      </c>
      <c r="U76" s="16" t="s">
        <v>170</v>
      </c>
      <c r="W76" s="16" t="s">
        <v>385</v>
      </c>
      <c r="X76" s="16" t="s">
        <v>172</v>
      </c>
      <c r="Y76" s="16" t="s">
        <v>167</v>
      </c>
      <c r="Z76" s="16" t="s">
        <v>211</v>
      </c>
      <c r="AA76" s="16" t="s">
        <v>207</v>
      </c>
      <c r="AB76" t="s">
        <v>247</v>
      </c>
    </row>
    <row r="77" spans="1:28" x14ac:dyDescent="0.2">
      <c r="A77" s="1" t="s">
        <v>386</v>
      </c>
      <c r="B77" s="16" t="s">
        <v>387</v>
      </c>
      <c r="C77" s="16" t="s">
        <v>387</v>
      </c>
      <c r="D77" s="16" t="s">
        <v>389</v>
      </c>
      <c r="E77" s="16" t="s">
        <v>389</v>
      </c>
      <c r="F77" s="16" t="s">
        <v>387</v>
      </c>
      <c r="G77" s="16" t="s">
        <v>387</v>
      </c>
      <c r="H77" s="16" t="s">
        <v>387</v>
      </c>
      <c r="I77" s="16" t="s">
        <v>28</v>
      </c>
      <c r="J77" s="16" t="s">
        <v>387</v>
      </c>
      <c r="K77" s="16" t="s">
        <v>387</v>
      </c>
      <c r="L77" s="16" t="s">
        <v>387</v>
      </c>
      <c r="M77" s="16" t="s">
        <v>387</v>
      </c>
      <c r="N77" s="16" t="s">
        <v>387</v>
      </c>
      <c r="O77" s="16" t="s">
        <v>389</v>
      </c>
      <c r="P77" s="16" t="s">
        <v>28</v>
      </c>
      <c r="Q77" s="16" t="s">
        <v>387</v>
      </c>
      <c r="R77" s="16" t="s">
        <v>28</v>
      </c>
      <c r="S77" s="16" t="s">
        <v>28</v>
      </c>
      <c r="T77" s="16" t="s">
        <v>387</v>
      </c>
      <c r="U77" s="16" t="s">
        <v>387</v>
      </c>
      <c r="V77" s="16"/>
      <c r="W77" s="16" t="s">
        <v>388</v>
      </c>
      <c r="X77" s="16" t="s">
        <v>388</v>
      </c>
      <c r="Y77" s="16" t="s">
        <v>387</v>
      </c>
      <c r="Z77" s="16" t="s">
        <v>387</v>
      </c>
      <c r="AA77" s="16" t="s">
        <v>388</v>
      </c>
      <c r="AB77" t="s">
        <v>387</v>
      </c>
    </row>
    <row r="78" spans="1:28" x14ac:dyDescent="0.2">
      <c r="A78" s="2" t="s">
        <v>390</v>
      </c>
      <c r="B78" s="16" t="s">
        <v>397</v>
      </c>
      <c r="C78" s="16" t="s">
        <v>391</v>
      </c>
      <c r="D78" s="16" t="s">
        <v>398</v>
      </c>
      <c r="E78" s="16" t="s">
        <v>398</v>
      </c>
      <c r="F78" s="16" t="s">
        <v>391</v>
      </c>
      <c r="G78" s="16" t="s">
        <v>391</v>
      </c>
      <c r="H78" s="16" t="s">
        <v>393</v>
      </c>
      <c r="J78" s="16" t="s">
        <v>392</v>
      </c>
      <c r="K78" s="16" t="s">
        <v>396</v>
      </c>
      <c r="L78" s="16" t="s">
        <v>391</v>
      </c>
      <c r="M78" s="16" t="s">
        <v>395</v>
      </c>
      <c r="N78" s="16" t="s">
        <v>391</v>
      </c>
      <c r="O78" s="16" t="s">
        <v>398</v>
      </c>
      <c r="P78" s="16"/>
      <c r="Q78" s="16" t="s">
        <v>394</v>
      </c>
      <c r="R78" s="16"/>
      <c r="S78" s="16"/>
      <c r="T78" s="16" t="s">
        <v>395</v>
      </c>
      <c r="U78" s="16" t="s">
        <v>395</v>
      </c>
      <c r="V78" s="16"/>
    </row>
    <row r="79" spans="1:28" x14ac:dyDescent="0.2">
      <c r="A79" s="2" t="s">
        <v>399</v>
      </c>
      <c r="B79" s="16" t="s">
        <v>400</v>
      </c>
      <c r="C79" s="16" t="s">
        <v>400</v>
      </c>
      <c r="D79" s="16" t="s">
        <v>407</v>
      </c>
      <c r="E79" s="16" t="s">
        <v>407</v>
      </c>
      <c r="F79" s="16" t="s">
        <v>400</v>
      </c>
      <c r="G79" s="16" t="s">
        <v>400</v>
      </c>
      <c r="H79" s="16" t="s">
        <v>402</v>
      </c>
      <c r="I79" s="16" t="s">
        <v>405</v>
      </c>
      <c r="J79" s="16" t="s">
        <v>401</v>
      </c>
      <c r="K79" s="16" t="s">
        <v>406</v>
      </c>
      <c r="L79" s="16" t="s">
        <v>400</v>
      </c>
      <c r="M79" s="16" t="s">
        <v>405</v>
      </c>
      <c r="N79" s="16" t="s">
        <v>400</v>
      </c>
      <c r="O79" s="16" t="s">
        <v>407</v>
      </c>
      <c r="P79" s="16" t="s">
        <v>401</v>
      </c>
      <c r="Q79" s="16" t="s">
        <v>401</v>
      </c>
      <c r="R79" s="16" t="s">
        <v>403</v>
      </c>
      <c r="S79" s="16" t="s">
        <v>404</v>
      </c>
      <c r="T79" s="16" t="s">
        <v>405</v>
      </c>
      <c r="U79" s="16" t="s">
        <v>405</v>
      </c>
      <c r="V79" s="16"/>
    </row>
    <row r="80" spans="1:28" x14ac:dyDescent="0.2">
      <c r="A80" s="1" t="s">
        <v>421</v>
      </c>
      <c r="B80">
        <v>0.79</v>
      </c>
      <c r="C80">
        <v>0.13</v>
      </c>
      <c r="D80">
        <v>0.15443999999999999</v>
      </c>
      <c r="E80">
        <v>3.8949999999999999E-2</v>
      </c>
      <c r="F80">
        <v>0.37862000000000001</v>
      </c>
      <c r="G80">
        <v>0.33854000000000001</v>
      </c>
      <c r="H80">
        <v>0.50600000000000001</v>
      </c>
      <c r="I80">
        <v>0.44900000000000001</v>
      </c>
      <c r="J80">
        <v>0.79107000000000005</v>
      </c>
      <c r="K80">
        <v>0.5</v>
      </c>
      <c r="L80">
        <v>0.22026000000000001</v>
      </c>
      <c r="M80">
        <v>0.48099999999999998</v>
      </c>
      <c r="N80">
        <v>0.23313999999999999</v>
      </c>
      <c r="O80" s="16" t="s">
        <v>422</v>
      </c>
      <c r="P80">
        <v>7.3999999999999996E-2</v>
      </c>
      <c r="Q80">
        <v>0.55500000000000005</v>
      </c>
      <c r="R80">
        <v>0.70799999999999996</v>
      </c>
      <c r="S80">
        <v>0.76100000000000001</v>
      </c>
      <c r="T80">
        <v>0.92800000000000005</v>
      </c>
      <c r="U80">
        <v>0.80700000000000005</v>
      </c>
      <c r="Z80">
        <v>0.32500000000000001</v>
      </c>
      <c r="AA80">
        <v>0.73199999999999998</v>
      </c>
      <c r="AB80">
        <v>1.1820000000000001E-2</v>
      </c>
    </row>
    <row r="81" spans="1:28" x14ac:dyDescent="0.2">
      <c r="A81" s="1" t="s">
        <v>423</v>
      </c>
      <c r="B81">
        <v>0.41</v>
      </c>
      <c r="C81">
        <v>0.51</v>
      </c>
      <c r="D81">
        <v>0.14000000000000001</v>
      </c>
      <c r="E81">
        <v>1</v>
      </c>
      <c r="F81">
        <v>1.5</v>
      </c>
      <c r="G81">
        <v>0.7</v>
      </c>
      <c r="H81">
        <v>12</v>
      </c>
      <c r="I81">
        <v>0.9</v>
      </c>
      <c r="J81">
        <v>0.25</v>
      </c>
      <c r="K81">
        <v>1.6</v>
      </c>
      <c r="L81">
        <v>0.4</v>
      </c>
      <c r="M81">
        <v>0.79</v>
      </c>
      <c r="N81">
        <v>3</v>
      </c>
      <c r="O81" s="15">
        <v>4.3</v>
      </c>
      <c r="P81">
        <v>2.2999999999999998</v>
      </c>
      <c r="Q81">
        <v>87</v>
      </c>
      <c r="R81">
        <v>38</v>
      </c>
      <c r="S81">
        <v>27</v>
      </c>
      <c r="T81">
        <v>0.15</v>
      </c>
      <c r="U81">
        <v>0.08</v>
      </c>
      <c r="W81">
        <v>1.8</v>
      </c>
      <c r="X81">
        <v>5.2</v>
      </c>
      <c r="Y81">
        <v>0.59</v>
      </c>
      <c r="Z81">
        <v>0.3</v>
      </c>
      <c r="AA81">
        <v>0.66</v>
      </c>
      <c r="AB81">
        <v>0</v>
      </c>
    </row>
    <row r="82" spans="1:28" x14ac:dyDescent="0.2">
      <c r="A82" s="2" t="s">
        <v>822</v>
      </c>
      <c r="B82">
        <v>1.0940000000000001</v>
      </c>
      <c r="C82">
        <v>1.2470000000000001</v>
      </c>
      <c r="D82">
        <v>2.0059999999999998</v>
      </c>
      <c r="E82">
        <v>1.857</v>
      </c>
      <c r="F82">
        <v>1.804</v>
      </c>
      <c r="G82">
        <v>1.9419999999999999</v>
      </c>
      <c r="H82">
        <v>1.389</v>
      </c>
      <c r="I82">
        <v>1.1140000000000001</v>
      </c>
      <c r="J82">
        <v>1.4490000000000001</v>
      </c>
      <c r="K82">
        <v>1.446</v>
      </c>
      <c r="L82">
        <v>1.651</v>
      </c>
      <c r="M82">
        <v>0.93300000000000005</v>
      </c>
      <c r="N82">
        <v>1.8360000000000001</v>
      </c>
      <c r="O82">
        <v>3.4790000000000001</v>
      </c>
      <c r="P82">
        <v>1.1180000000000001</v>
      </c>
      <c r="Q82">
        <v>1.1479999999999999</v>
      </c>
      <c r="R82">
        <v>1.3680000000000001</v>
      </c>
      <c r="S82">
        <v>0.73499999999999999</v>
      </c>
      <c r="T82">
        <v>1.196</v>
      </c>
      <c r="U82">
        <v>1.1180000000000001</v>
      </c>
      <c r="V82">
        <v>2.0190000000000001</v>
      </c>
      <c r="W82">
        <v>0.40400000000000003</v>
      </c>
      <c r="X82">
        <v>0.90300000000000002</v>
      </c>
      <c r="Y82">
        <v>0.06</v>
      </c>
      <c r="Z82">
        <v>0.67700000000000005</v>
      </c>
      <c r="AA82">
        <v>0.621</v>
      </c>
      <c r="AB82">
        <v>1.7490000000000001</v>
      </c>
    </row>
    <row r="83" spans="1:28" x14ac:dyDescent="0.2">
      <c r="A83" s="2" t="s">
        <v>424</v>
      </c>
      <c r="B83">
        <v>0.22700000000000001</v>
      </c>
      <c r="C83">
        <v>0.111</v>
      </c>
      <c r="D83">
        <v>0.33900000000000002</v>
      </c>
      <c r="E83">
        <v>0.216</v>
      </c>
      <c r="F83">
        <v>0.36799999999999999</v>
      </c>
      <c r="G83">
        <v>0.26400000000000001</v>
      </c>
      <c r="H83">
        <v>0.25800000000000001</v>
      </c>
      <c r="I83">
        <v>8.3000000000000004E-2</v>
      </c>
      <c r="J83">
        <v>0.19700000000000001</v>
      </c>
      <c r="K83">
        <v>0.111</v>
      </c>
      <c r="L83">
        <v>0.23300000000000001</v>
      </c>
      <c r="M83">
        <v>8.2000000000000003E-2</v>
      </c>
      <c r="N83">
        <v>0.26100000000000001</v>
      </c>
      <c r="O83">
        <v>0.14799999999999999</v>
      </c>
      <c r="P83">
        <v>0.13700000000000001</v>
      </c>
      <c r="Q83">
        <v>8.5000000000000006E-2</v>
      </c>
      <c r="R83">
        <v>7.6999999999999999E-2</v>
      </c>
      <c r="S83">
        <v>0.1</v>
      </c>
      <c r="T83">
        <v>0.153</v>
      </c>
      <c r="U83">
        <v>4.8000000000000001E-2</v>
      </c>
      <c r="V83">
        <v>0.17499999999999999</v>
      </c>
      <c r="W83">
        <v>5.8999999999999997E-2</v>
      </c>
      <c r="X83">
        <v>7.9000000000000001E-2</v>
      </c>
      <c r="Y83">
        <v>5.0000000000000001E-3</v>
      </c>
      <c r="Z83">
        <v>6.2E-2</v>
      </c>
      <c r="AA83">
        <v>4.8000000000000001E-2</v>
      </c>
      <c r="AB83">
        <v>0.22700000000000001</v>
      </c>
    </row>
    <row r="84" spans="1:28" x14ac:dyDescent="0.2">
      <c r="A84" s="2" t="s">
        <v>425</v>
      </c>
      <c r="B84">
        <v>7.3999999999999996E-2</v>
      </c>
      <c r="C84">
        <v>2.7E-2</v>
      </c>
      <c r="D84">
        <v>0.106</v>
      </c>
      <c r="E84">
        <v>7.0000000000000007E-2</v>
      </c>
      <c r="F84">
        <v>6.6000000000000003E-2</v>
      </c>
      <c r="G84">
        <v>9.7000000000000003E-2</v>
      </c>
      <c r="I84">
        <v>3.5000000000000003E-2</v>
      </c>
      <c r="L84">
        <v>7.6999999999999999E-2</v>
      </c>
      <c r="M84">
        <v>1.7000000000000001E-2</v>
      </c>
      <c r="N84">
        <v>5.3999999999999999E-2</v>
      </c>
      <c r="U84">
        <v>1.9E-2</v>
      </c>
      <c r="X84">
        <v>1.7000000000000001E-2</v>
      </c>
      <c r="Z84">
        <v>8.0000000000000002E-3</v>
      </c>
      <c r="AB84">
        <v>7.0999999999999994E-2</v>
      </c>
    </row>
    <row r="85" spans="1:28" x14ac:dyDescent="0.2">
      <c r="A85" s="2" t="s">
        <v>823</v>
      </c>
      <c r="C85">
        <v>0.97199999999999998</v>
      </c>
      <c r="D85">
        <v>1.754</v>
      </c>
      <c r="E85">
        <v>1.0529999999999999</v>
      </c>
      <c r="F85">
        <v>0.90300000000000002</v>
      </c>
      <c r="G85">
        <v>1.5329999999999999</v>
      </c>
      <c r="J85">
        <v>0.94599999999999995</v>
      </c>
      <c r="L85">
        <v>0.86799999999999999</v>
      </c>
      <c r="M85">
        <v>0.755</v>
      </c>
      <c r="N85">
        <v>0.81</v>
      </c>
      <c r="X85">
        <v>0.81299999999999994</v>
      </c>
    </row>
    <row r="86" spans="1:28" x14ac:dyDescent="0.2">
      <c r="A86" s="2" t="s">
        <v>426</v>
      </c>
      <c r="J86">
        <f>240.49/J13</f>
        <v>61.822622107969153</v>
      </c>
      <c r="Q86">
        <f>535/Q13</f>
        <v>82.434514637904471</v>
      </c>
      <c r="T86">
        <f>374/P13</f>
        <v>72.200772200772207</v>
      </c>
    </row>
    <row r="87" spans="1:28" x14ac:dyDescent="0.2">
      <c r="A87" s="1" t="s">
        <v>427</v>
      </c>
      <c r="B87" s="2" t="s">
        <v>438</v>
      </c>
      <c r="C87" s="2" t="s">
        <v>435</v>
      </c>
      <c r="D87" s="2" t="s">
        <v>440</v>
      </c>
      <c r="E87" s="2" t="s">
        <v>441</v>
      </c>
      <c r="F87" t="s">
        <v>428</v>
      </c>
      <c r="G87" t="s">
        <v>428</v>
      </c>
      <c r="H87" s="2" t="s">
        <v>430</v>
      </c>
      <c r="I87" s="2" t="s">
        <v>434</v>
      </c>
      <c r="J87" t="s">
        <v>428</v>
      </c>
      <c r="K87" s="2" t="s">
        <v>436</v>
      </c>
      <c r="L87" t="s">
        <v>428</v>
      </c>
      <c r="M87" t="s">
        <v>437</v>
      </c>
      <c r="N87" t="s">
        <v>429</v>
      </c>
      <c r="O87" s="2" t="s">
        <v>439</v>
      </c>
      <c r="P87" s="2" t="s">
        <v>436</v>
      </c>
      <c r="Q87" s="2" t="s">
        <v>430</v>
      </c>
      <c r="R87" s="2" t="s">
        <v>431</v>
      </c>
      <c r="S87" t="s">
        <v>432</v>
      </c>
      <c r="T87" s="2" t="s">
        <v>433</v>
      </c>
      <c r="U87" s="2" t="s">
        <v>434</v>
      </c>
      <c r="V87" s="2"/>
    </row>
    <row r="88" spans="1:28" x14ac:dyDescent="0.2">
      <c r="A88" s="1" t="s">
        <v>442</v>
      </c>
      <c r="B88" t="s">
        <v>446</v>
      </c>
      <c r="C88" t="s">
        <v>444</v>
      </c>
      <c r="D88" t="s">
        <v>454</v>
      </c>
      <c r="E88" t="s">
        <v>455</v>
      </c>
      <c r="F88" t="s">
        <v>443</v>
      </c>
      <c r="G88" t="s">
        <v>444</v>
      </c>
      <c r="H88" t="s">
        <v>447</v>
      </c>
      <c r="I88" t="s">
        <v>452</v>
      </c>
      <c r="J88" t="s">
        <v>445</v>
      </c>
      <c r="K88" t="s">
        <v>453</v>
      </c>
      <c r="L88" t="s">
        <v>446</v>
      </c>
      <c r="M88" t="s">
        <v>452</v>
      </c>
      <c r="N88" t="s">
        <v>443</v>
      </c>
      <c r="O88" t="s">
        <v>742</v>
      </c>
      <c r="P88" t="s">
        <v>452</v>
      </c>
      <c r="Q88" t="s">
        <v>448</v>
      </c>
      <c r="R88" t="s">
        <v>449</v>
      </c>
      <c r="S88" t="s">
        <v>450</v>
      </c>
      <c r="T88" t="s">
        <v>451</v>
      </c>
      <c r="U88" t="s">
        <v>443</v>
      </c>
    </row>
    <row r="89" spans="1:28" x14ac:dyDescent="0.2">
      <c r="A89" s="1" t="s">
        <v>456</v>
      </c>
      <c r="D89" t="s">
        <v>458</v>
      </c>
      <c r="E89" t="s">
        <v>459</v>
      </c>
      <c r="O89" t="s">
        <v>457</v>
      </c>
    </row>
    <row r="90" spans="1:28" x14ac:dyDescent="0.2">
      <c r="A90" s="1" t="s">
        <v>460</v>
      </c>
      <c r="O90" s="7" t="s">
        <v>461</v>
      </c>
    </row>
    <row r="91" spans="1:28" x14ac:dyDescent="0.2">
      <c r="A91" s="1" t="s">
        <v>462</v>
      </c>
      <c r="D91" t="s">
        <v>463</v>
      </c>
      <c r="E91" t="s">
        <v>463</v>
      </c>
      <c r="F91" t="s">
        <v>463</v>
      </c>
      <c r="G91" t="s">
        <v>463</v>
      </c>
      <c r="H91" t="s">
        <v>464</v>
      </c>
      <c r="J91" t="s">
        <v>463</v>
      </c>
      <c r="L91" t="s">
        <v>463</v>
      </c>
      <c r="N91" t="s">
        <v>463</v>
      </c>
      <c r="O91" t="s">
        <v>468</v>
      </c>
      <c r="Q91" t="s">
        <v>465</v>
      </c>
      <c r="R91" t="s">
        <v>466</v>
      </c>
      <c r="S91" t="s">
        <v>467</v>
      </c>
    </row>
    <row r="92" spans="1:28" x14ac:dyDescent="0.2">
      <c r="A92" s="1" t="s">
        <v>469</v>
      </c>
      <c r="D92" s="2" t="s">
        <v>472</v>
      </c>
      <c r="E92" t="s">
        <v>473</v>
      </c>
      <c r="O92" t="s">
        <v>471</v>
      </c>
      <c r="R92" s="2" t="s">
        <v>470</v>
      </c>
    </row>
    <row r="93" spans="1:28" x14ac:dyDescent="0.2">
      <c r="A93" s="1" t="s">
        <v>474</v>
      </c>
      <c r="D93" s="2" t="s">
        <v>478</v>
      </c>
      <c r="E93" t="s">
        <v>473</v>
      </c>
      <c r="N93" t="s">
        <v>475</v>
      </c>
      <c r="O93" t="s">
        <v>477</v>
      </c>
      <c r="R93" t="s">
        <v>476</v>
      </c>
    </row>
    <row r="94" spans="1:28" x14ac:dyDescent="0.2">
      <c r="A94" s="1" t="s">
        <v>479</v>
      </c>
      <c r="O94" t="s">
        <v>480</v>
      </c>
    </row>
    <row r="95" spans="1:28" x14ac:dyDescent="0.2">
      <c r="A95" s="1" t="s">
        <v>481</v>
      </c>
      <c r="O95" s="21" t="s">
        <v>482</v>
      </c>
    </row>
    <row r="96" spans="1:28" x14ac:dyDescent="0.2">
      <c r="A96" s="1" t="s">
        <v>483</v>
      </c>
      <c r="O96" t="s">
        <v>484</v>
      </c>
    </row>
    <row r="97" spans="1:28" x14ac:dyDescent="0.2">
      <c r="A97" s="3" t="s">
        <v>485</v>
      </c>
      <c r="B97" t="s">
        <v>501</v>
      </c>
      <c r="C97" t="s">
        <v>496</v>
      </c>
      <c r="D97" t="s">
        <v>503</v>
      </c>
      <c r="E97" t="s">
        <v>504</v>
      </c>
      <c r="G97" t="s">
        <v>486</v>
      </c>
      <c r="H97" t="s">
        <v>490</v>
      </c>
      <c r="I97" t="s">
        <v>495</v>
      </c>
      <c r="J97" t="s">
        <v>487</v>
      </c>
      <c r="K97" t="s">
        <v>498</v>
      </c>
      <c r="L97" t="s">
        <v>488</v>
      </c>
      <c r="M97" t="s">
        <v>499</v>
      </c>
      <c r="N97" t="s">
        <v>489</v>
      </c>
      <c r="O97" t="s">
        <v>502</v>
      </c>
      <c r="P97" t="s">
        <v>500</v>
      </c>
      <c r="Q97" t="s">
        <v>491</v>
      </c>
      <c r="R97" t="s">
        <v>492</v>
      </c>
      <c r="S97" t="s">
        <v>493</v>
      </c>
      <c r="T97" t="s">
        <v>494</v>
      </c>
      <c r="U97" t="s">
        <v>497</v>
      </c>
    </row>
    <row r="98" spans="1:28" x14ac:dyDescent="0.2">
      <c r="A98" s="3" t="s">
        <v>505</v>
      </c>
      <c r="B98" t="s">
        <v>521</v>
      </c>
      <c r="C98" t="s">
        <v>516</v>
      </c>
      <c r="D98" t="s">
        <v>523</v>
      </c>
      <c r="E98" t="s">
        <v>524</v>
      </c>
      <c r="G98" t="s">
        <v>506</v>
      </c>
      <c r="H98" t="s">
        <v>510</v>
      </c>
      <c r="I98" t="s">
        <v>515</v>
      </c>
      <c r="J98" t="s">
        <v>507</v>
      </c>
      <c r="K98" t="s">
        <v>518</v>
      </c>
      <c r="L98" t="s">
        <v>508</v>
      </c>
      <c r="M98" t="s">
        <v>519</v>
      </c>
      <c r="N98" t="s">
        <v>509</v>
      </c>
      <c r="O98" t="s">
        <v>522</v>
      </c>
      <c r="P98" t="s">
        <v>520</v>
      </c>
      <c r="Q98" t="s">
        <v>511</v>
      </c>
      <c r="R98" t="s">
        <v>512</v>
      </c>
      <c r="S98" t="s">
        <v>513</v>
      </c>
      <c r="T98" t="s">
        <v>514</v>
      </c>
      <c r="U98" t="s">
        <v>517</v>
      </c>
    </row>
    <row r="99" spans="1:28" x14ac:dyDescent="0.2">
      <c r="A99" s="3" t="s">
        <v>525</v>
      </c>
      <c r="B99" t="s">
        <v>540</v>
      </c>
      <c r="C99" t="s">
        <v>536</v>
      </c>
      <c r="D99" t="s">
        <v>542</v>
      </c>
      <c r="E99" t="s">
        <v>543</v>
      </c>
      <c r="G99" t="s">
        <v>526</v>
      </c>
      <c r="H99" t="s">
        <v>530</v>
      </c>
      <c r="I99" t="s">
        <v>535</v>
      </c>
      <c r="J99" t="s">
        <v>527</v>
      </c>
      <c r="K99" t="s">
        <v>538</v>
      </c>
      <c r="L99" t="s">
        <v>528</v>
      </c>
      <c r="M99" t="s">
        <v>519</v>
      </c>
      <c r="N99" t="s">
        <v>529</v>
      </c>
      <c r="O99" t="s">
        <v>541</v>
      </c>
      <c r="P99" t="s">
        <v>539</v>
      </c>
      <c r="Q99" t="s">
        <v>531</v>
      </c>
      <c r="R99" t="s">
        <v>532</v>
      </c>
      <c r="S99" t="s">
        <v>533</v>
      </c>
      <c r="T99" t="s">
        <v>534</v>
      </c>
      <c r="U99" t="s">
        <v>537</v>
      </c>
    </row>
    <row r="100" spans="1:28" x14ac:dyDescent="0.2">
      <c r="A100" s="3" t="s">
        <v>544</v>
      </c>
      <c r="B100" t="s">
        <v>560</v>
      </c>
      <c r="C100" t="s">
        <v>555</v>
      </c>
      <c r="D100" t="s">
        <v>562</v>
      </c>
      <c r="E100" t="s">
        <v>563</v>
      </c>
      <c r="G100" t="s">
        <v>545</v>
      </c>
      <c r="H100" t="s">
        <v>549</v>
      </c>
      <c r="I100" t="s">
        <v>554</v>
      </c>
      <c r="J100" t="s">
        <v>546</v>
      </c>
      <c r="K100" t="s">
        <v>557</v>
      </c>
      <c r="L100" t="s">
        <v>547</v>
      </c>
      <c r="M100" t="s">
        <v>558</v>
      </c>
      <c r="N100" t="s">
        <v>548</v>
      </c>
      <c r="O100" s="22" t="s">
        <v>561</v>
      </c>
      <c r="P100" t="s">
        <v>559</v>
      </c>
      <c r="Q100" t="s">
        <v>550</v>
      </c>
      <c r="R100" t="s">
        <v>551</v>
      </c>
      <c r="S100" t="s">
        <v>552</v>
      </c>
      <c r="T100" t="s">
        <v>553</v>
      </c>
      <c r="U100" t="s">
        <v>556</v>
      </c>
    </row>
    <row r="101" spans="1:28" x14ac:dyDescent="0.2">
      <c r="A101" s="3" t="s">
        <v>564</v>
      </c>
      <c r="B101" t="s">
        <v>579</v>
      </c>
      <c r="C101" t="s">
        <v>575</v>
      </c>
      <c r="E101" t="s">
        <v>580</v>
      </c>
      <c r="G101" t="s">
        <v>565</v>
      </c>
      <c r="H101" t="s">
        <v>569</v>
      </c>
      <c r="I101" t="s">
        <v>574</v>
      </c>
      <c r="J101" t="s">
        <v>566</v>
      </c>
      <c r="L101" t="s">
        <v>567</v>
      </c>
      <c r="M101" t="s">
        <v>577</v>
      </c>
      <c r="N101" t="s">
        <v>568</v>
      </c>
      <c r="P101" t="s">
        <v>578</v>
      </c>
      <c r="Q101" t="s">
        <v>570</v>
      </c>
      <c r="R101" t="s">
        <v>571</v>
      </c>
      <c r="S101" t="s">
        <v>572</v>
      </c>
      <c r="T101" t="s">
        <v>573</v>
      </c>
      <c r="U101" t="s">
        <v>576</v>
      </c>
    </row>
    <row r="102" spans="1:28" x14ac:dyDescent="0.2">
      <c r="A102" s="3" t="s">
        <v>581</v>
      </c>
      <c r="B102" t="s">
        <v>592</v>
      </c>
      <c r="C102" t="s">
        <v>590</v>
      </c>
      <c r="E102" t="s">
        <v>593</v>
      </c>
      <c r="G102" t="s">
        <v>582</v>
      </c>
      <c r="I102" t="s">
        <v>589</v>
      </c>
      <c r="J102" t="s">
        <v>583</v>
      </c>
      <c r="L102" t="s">
        <v>584</v>
      </c>
      <c r="N102" t="s">
        <v>585</v>
      </c>
      <c r="Q102" t="s">
        <v>586</v>
      </c>
      <c r="R102" t="s">
        <v>587</v>
      </c>
      <c r="S102" t="s">
        <v>588</v>
      </c>
      <c r="U102" t="s">
        <v>591</v>
      </c>
    </row>
    <row r="103" spans="1:28" x14ac:dyDescent="0.2">
      <c r="A103" s="3" t="s">
        <v>594</v>
      </c>
      <c r="B103" t="s">
        <v>601</v>
      </c>
      <c r="C103" t="s">
        <v>600</v>
      </c>
      <c r="G103" t="s">
        <v>595</v>
      </c>
      <c r="L103" t="s">
        <v>596</v>
      </c>
      <c r="Q103" t="s">
        <v>597</v>
      </c>
      <c r="R103" t="s">
        <v>598</v>
      </c>
      <c r="S103" t="s">
        <v>599</v>
      </c>
    </row>
    <row r="104" spans="1:28" x14ac:dyDescent="0.2">
      <c r="A104" s="3" t="s">
        <v>602</v>
      </c>
      <c r="B104" t="s">
        <v>606</v>
      </c>
      <c r="L104" t="s">
        <v>603</v>
      </c>
      <c r="Q104" t="s">
        <v>604</v>
      </c>
      <c r="R104" t="s">
        <v>605</v>
      </c>
    </row>
    <row r="105" spans="1:28" x14ac:dyDescent="0.2">
      <c r="A105" s="3" t="s">
        <v>607</v>
      </c>
      <c r="L105" t="s">
        <v>608</v>
      </c>
      <c r="R105" t="s">
        <v>609</v>
      </c>
    </row>
    <row r="106" spans="1:28" x14ac:dyDescent="0.2">
      <c r="A106" s="3" t="s">
        <v>610</v>
      </c>
      <c r="L106" t="s">
        <v>611</v>
      </c>
      <c r="R106" t="s">
        <v>550</v>
      </c>
      <c r="S106" t="s">
        <v>550</v>
      </c>
    </row>
    <row r="107" spans="1:28" x14ac:dyDescent="0.2">
      <c r="A107" s="3" t="s">
        <v>612</v>
      </c>
      <c r="O107" t="s">
        <v>613</v>
      </c>
    </row>
    <row r="108" spans="1:28" x14ac:dyDescent="0.2">
      <c r="A108" s="3" t="s">
        <v>614</v>
      </c>
      <c r="O108" t="s">
        <v>615</v>
      </c>
    </row>
    <row r="109" spans="1:28" x14ac:dyDescent="0.2">
      <c r="A109" s="3" t="s">
        <v>616</v>
      </c>
      <c r="O109" t="s">
        <v>617</v>
      </c>
    </row>
    <row r="110" spans="1:28" x14ac:dyDescent="0.2">
      <c r="A110" s="3" t="s">
        <v>618</v>
      </c>
      <c r="D110" t="s">
        <v>619</v>
      </c>
      <c r="E110" t="s">
        <v>619</v>
      </c>
      <c r="F110" t="s">
        <v>619</v>
      </c>
      <c r="G110" t="s">
        <v>619</v>
      </c>
      <c r="H110" t="s">
        <v>619</v>
      </c>
      <c r="J110" t="s">
        <v>619</v>
      </c>
      <c r="L110" t="s">
        <v>619</v>
      </c>
      <c r="N110" t="s">
        <v>619</v>
      </c>
      <c r="O110" t="s">
        <v>621</v>
      </c>
      <c r="R110" t="s">
        <v>619</v>
      </c>
      <c r="S110" t="s">
        <v>619</v>
      </c>
      <c r="T110" t="s">
        <v>619</v>
      </c>
      <c r="U110" t="s">
        <v>620</v>
      </c>
    </row>
    <row r="111" spans="1:28" x14ac:dyDescent="0.2">
      <c r="A111" s="7" t="s">
        <v>622</v>
      </c>
      <c r="B111" t="s">
        <v>623</v>
      </c>
      <c r="C111" t="s">
        <v>623</v>
      </c>
      <c r="D111" t="s">
        <v>623</v>
      </c>
      <c r="E111" t="s">
        <v>623</v>
      </c>
      <c r="F111" t="s">
        <v>623</v>
      </c>
      <c r="G111" t="s">
        <v>623</v>
      </c>
      <c r="H111" t="s">
        <v>623</v>
      </c>
      <c r="I111" t="s">
        <v>623</v>
      </c>
      <c r="J111" t="s">
        <v>623</v>
      </c>
      <c r="K111" t="s">
        <v>623</v>
      </c>
      <c r="L111" t="s">
        <v>623</v>
      </c>
      <c r="M111" t="s">
        <v>623</v>
      </c>
      <c r="N111" t="s">
        <v>623</v>
      </c>
      <c r="O111" t="s">
        <v>624</v>
      </c>
      <c r="P111" t="s">
        <v>623</v>
      </c>
      <c r="Q111" t="s">
        <v>623</v>
      </c>
      <c r="R111" t="s">
        <v>623</v>
      </c>
      <c r="S111" t="s">
        <v>623</v>
      </c>
      <c r="T111" t="s">
        <v>623</v>
      </c>
      <c r="U111" t="s">
        <v>623</v>
      </c>
      <c r="V111" t="s">
        <v>623</v>
      </c>
      <c r="W111" t="s">
        <v>623</v>
      </c>
      <c r="X111" t="s">
        <v>623</v>
      </c>
      <c r="Y111" t="s">
        <v>623</v>
      </c>
      <c r="Z111" t="s">
        <v>623</v>
      </c>
      <c r="AA111" t="s">
        <v>623</v>
      </c>
      <c r="AB111" t="s">
        <v>623</v>
      </c>
    </row>
    <row r="112" spans="1:28" x14ac:dyDescent="0.2">
      <c r="A112" s="7" t="s">
        <v>630</v>
      </c>
      <c r="B112" t="s">
        <v>626</v>
      </c>
      <c r="C112" t="s">
        <v>626</v>
      </c>
      <c r="D112" t="s">
        <v>626</v>
      </c>
      <c r="E112" t="s">
        <v>626</v>
      </c>
      <c r="F112" t="s">
        <v>626</v>
      </c>
      <c r="G112" t="s">
        <v>626</v>
      </c>
      <c r="H112" t="s">
        <v>626</v>
      </c>
      <c r="I112" t="s">
        <v>626</v>
      </c>
      <c r="J112" t="s">
        <v>626</v>
      </c>
      <c r="K112" t="s">
        <v>626</v>
      </c>
      <c r="L112" t="s">
        <v>626</v>
      </c>
      <c r="M112" t="s">
        <v>626</v>
      </c>
      <c r="N112" t="s">
        <v>626</v>
      </c>
      <c r="O112" t="s">
        <v>627</v>
      </c>
      <c r="P112" t="s">
        <v>626</v>
      </c>
      <c r="Q112" t="s">
        <v>626</v>
      </c>
      <c r="R112" t="s">
        <v>626</v>
      </c>
      <c r="S112" t="s">
        <v>626</v>
      </c>
      <c r="T112" t="s">
        <v>626</v>
      </c>
      <c r="U112" t="s">
        <v>626</v>
      </c>
      <c r="V112" t="s">
        <v>626</v>
      </c>
      <c r="W112" t="s">
        <v>626</v>
      </c>
      <c r="X112" t="s">
        <v>626</v>
      </c>
      <c r="Y112" t="s">
        <v>626</v>
      </c>
      <c r="Z112" t="s">
        <v>626</v>
      </c>
      <c r="AA112" t="s">
        <v>626</v>
      </c>
      <c r="AB112" t="s">
        <v>626</v>
      </c>
    </row>
    <row r="113" spans="1:28" x14ac:dyDescent="0.2">
      <c r="A113" s="7" t="s">
        <v>625</v>
      </c>
      <c r="B113" t="s">
        <v>631</v>
      </c>
      <c r="C113" t="s">
        <v>631</v>
      </c>
      <c r="D113" t="s">
        <v>631</v>
      </c>
      <c r="E113" t="s">
        <v>631</v>
      </c>
      <c r="F113" t="s">
        <v>631</v>
      </c>
      <c r="G113" t="s">
        <v>631</v>
      </c>
      <c r="I113" t="s">
        <v>631</v>
      </c>
      <c r="L113" t="s">
        <v>631</v>
      </c>
      <c r="M113" t="s">
        <v>631</v>
      </c>
      <c r="N113" t="s">
        <v>631</v>
      </c>
      <c r="O113" t="s">
        <v>632</v>
      </c>
      <c r="U113" t="s">
        <v>631</v>
      </c>
      <c r="X113" t="s">
        <v>631</v>
      </c>
      <c r="Z113" t="s">
        <v>631</v>
      </c>
      <c r="AB113" t="s">
        <v>631</v>
      </c>
    </row>
    <row r="114" spans="1:28" x14ac:dyDescent="0.2">
      <c r="A114" s="7" t="s">
        <v>628</v>
      </c>
      <c r="C114" t="s">
        <v>629</v>
      </c>
      <c r="D114" t="s">
        <v>629</v>
      </c>
      <c r="E114" t="s">
        <v>629</v>
      </c>
      <c r="F114" t="s">
        <v>629</v>
      </c>
      <c r="G114" t="s">
        <v>629</v>
      </c>
      <c r="J114" t="s">
        <v>629</v>
      </c>
      <c r="L114" t="s">
        <v>629</v>
      </c>
      <c r="M114" t="s">
        <v>629</v>
      </c>
      <c r="N114" t="s">
        <v>629</v>
      </c>
      <c r="X114" t="s">
        <v>629</v>
      </c>
    </row>
    <row r="115" spans="1:28" x14ac:dyDescent="0.2">
      <c r="A115" s="7" t="s">
        <v>633</v>
      </c>
      <c r="G115" s="7" t="s">
        <v>630</v>
      </c>
      <c r="J115" t="s">
        <v>634</v>
      </c>
      <c r="Q115" t="s">
        <v>635</v>
      </c>
      <c r="T115" t="s">
        <v>636</v>
      </c>
    </row>
    <row r="116" spans="1:28" x14ac:dyDescent="0.2">
      <c r="A116" s="3" t="s">
        <v>637</v>
      </c>
      <c r="D116" t="s">
        <v>639</v>
      </c>
      <c r="E116" t="s">
        <v>640</v>
      </c>
      <c r="O116" t="s">
        <v>638</v>
      </c>
    </row>
    <row r="117" spans="1:28" x14ac:dyDescent="0.2">
      <c r="A117" s="3" t="s">
        <v>641</v>
      </c>
      <c r="D117" t="s">
        <v>643</v>
      </c>
      <c r="E117" t="s">
        <v>644</v>
      </c>
      <c r="O117" t="s">
        <v>642</v>
      </c>
    </row>
    <row r="118" spans="1:28" x14ac:dyDescent="0.2">
      <c r="A118" s="3" t="s">
        <v>645</v>
      </c>
      <c r="D118" t="s">
        <v>647</v>
      </c>
      <c r="E118" t="s">
        <v>648</v>
      </c>
      <c r="O118" t="s">
        <v>646</v>
      </c>
    </row>
    <row r="119" spans="1:28" x14ac:dyDescent="0.2">
      <c r="A119" s="3" t="s">
        <v>649</v>
      </c>
      <c r="E119" t="s">
        <v>650</v>
      </c>
    </row>
    <row r="120" spans="1:28" x14ac:dyDescent="0.2">
      <c r="A120" s="3" t="s">
        <v>651</v>
      </c>
      <c r="O120" t="s">
        <v>652</v>
      </c>
    </row>
    <row r="121" spans="1:28" x14ac:dyDescent="0.2">
      <c r="A121" s="3" t="s">
        <v>653</v>
      </c>
      <c r="D121" s="23" t="s">
        <v>655</v>
      </c>
      <c r="E121" t="s">
        <v>656</v>
      </c>
      <c r="O121" t="s">
        <v>654</v>
      </c>
    </row>
    <row r="122" spans="1:28" x14ac:dyDescent="0.2">
      <c r="A122" s="3" t="s">
        <v>657</v>
      </c>
      <c r="O122" t="s">
        <v>658</v>
      </c>
    </row>
    <row r="123" spans="1:28" x14ac:dyDescent="0.2">
      <c r="A123" s="3" t="s">
        <v>659</v>
      </c>
      <c r="E123" t="s">
        <v>660</v>
      </c>
    </row>
    <row r="124" spans="1:28" x14ac:dyDescent="0.2">
      <c r="A124" s="3" t="s">
        <v>733</v>
      </c>
      <c r="F124" s="9" t="s">
        <v>741</v>
      </c>
      <c r="G124" s="9" t="s">
        <v>740</v>
      </c>
      <c r="I124" s="9" t="s">
        <v>736</v>
      </c>
      <c r="J124" t="s">
        <v>739</v>
      </c>
      <c r="K124" t="s">
        <v>734</v>
      </c>
      <c r="M124" t="s">
        <v>735</v>
      </c>
      <c r="Q124" s="9" t="s">
        <v>738</v>
      </c>
      <c r="R124" t="s">
        <v>737</v>
      </c>
      <c r="U124" s="9" t="s">
        <v>851</v>
      </c>
    </row>
    <row r="125" spans="1:28" x14ac:dyDescent="0.2">
      <c r="A125" s="3" t="s">
        <v>661</v>
      </c>
      <c r="C125" t="s">
        <v>802</v>
      </c>
      <c r="D125" t="s">
        <v>672</v>
      </c>
      <c r="E125" t="s">
        <v>673</v>
      </c>
      <c r="F125" t="s">
        <v>662</v>
      </c>
      <c r="G125" t="s">
        <v>663</v>
      </c>
      <c r="H125" t="s">
        <v>667</v>
      </c>
      <c r="I125" t="s">
        <v>749</v>
      </c>
      <c r="J125" t="s">
        <v>664</v>
      </c>
      <c r="K125" t="s">
        <v>745</v>
      </c>
      <c r="L125" t="s">
        <v>665</v>
      </c>
      <c r="M125" t="s">
        <v>751</v>
      </c>
      <c r="N125" t="s">
        <v>666</v>
      </c>
      <c r="O125" t="s">
        <v>671</v>
      </c>
      <c r="R125" t="s">
        <v>668</v>
      </c>
      <c r="S125" t="s">
        <v>669</v>
      </c>
      <c r="T125" s="24" t="s">
        <v>670</v>
      </c>
      <c r="U125" t="s">
        <v>844</v>
      </c>
    </row>
    <row r="126" spans="1:28" x14ac:dyDescent="0.2">
      <c r="A126" s="3" t="s">
        <v>674</v>
      </c>
      <c r="D126" t="s">
        <v>684</v>
      </c>
      <c r="G126" t="s">
        <v>675</v>
      </c>
      <c r="H126" t="s">
        <v>677</v>
      </c>
      <c r="J126" t="s">
        <v>744</v>
      </c>
      <c r="K126" t="s">
        <v>682</v>
      </c>
      <c r="L126" t="s">
        <v>676</v>
      </c>
      <c r="M126" t="s">
        <v>750</v>
      </c>
      <c r="P126" t="s">
        <v>683</v>
      </c>
      <c r="Q126" t="s">
        <v>678</v>
      </c>
      <c r="R126" t="s">
        <v>679</v>
      </c>
      <c r="S126" t="s">
        <v>680</v>
      </c>
      <c r="T126" t="s">
        <v>681</v>
      </c>
      <c r="U126" t="s">
        <v>845</v>
      </c>
    </row>
    <row r="127" spans="1:28" x14ac:dyDescent="0.2">
      <c r="A127" s="3" t="s">
        <v>685</v>
      </c>
      <c r="O127" t="s">
        <v>686</v>
      </c>
    </row>
    <row r="128" spans="1:28" x14ac:dyDescent="0.2">
      <c r="A128" s="3" t="s">
        <v>687</v>
      </c>
      <c r="F128">
        <v>7</v>
      </c>
      <c r="G128">
        <v>10</v>
      </c>
      <c r="H128">
        <v>7</v>
      </c>
      <c r="J128">
        <v>10</v>
      </c>
      <c r="L128">
        <v>10</v>
      </c>
      <c r="N128">
        <v>7</v>
      </c>
      <c r="S128">
        <v>7</v>
      </c>
      <c r="T128">
        <v>10</v>
      </c>
    </row>
    <row r="129" spans="1:25" x14ac:dyDescent="0.2">
      <c r="A129" s="3" t="s">
        <v>688</v>
      </c>
      <c r="F129">
        <v>6300</v>
      </c>
      <c r="G129">
        <v>6300</v>
      </c>
      <c r="H129">
        <v>6300</v>
      </c>
      <c r="J129">
        <v>6300</v>
      </c>
      <c r="L129">
        <v>6300</v>
      </c>
      <c r="N129">
        <v>6300</v>
      </c>
      <c r="Q129">
        <v>6000</v>
      </c>
      <c r="S129">
        <v>6300</v>
      </c>
      <c r="T129">
        <v>6300</v>
      </c>
    </row>
    <row r="130" spans="1:25" x14ac:dyDescent="0.2">
      <c r="A130" s="3" t="s">
        <v>689</v>
      </c>
      <c r="B130">
        <v>6500</v>
      </c>
      <c r="C130">
        <v>6500</v>
      </c>
      <c r="F130">
        <v>6500</v>
      </c>
      <c r="G130">
        <v>6500</v>
      </c>
      <c r="H130">
        <v>6500</v>
      </c>
      <c r="I130">
        <v>6500</v>
      </c>
      <c r="J130">
        <v>8000</v>
      </c>
      <c r="K130">
        <v>6500</v>
      </c>
      <c r="L130">
        <v>6500</v>
      </c>
      <c r="M130">
        <v>8000</v>
      </c>
      <c r="N130">
        <v>6500</v>
      </c>
      <c r="P130">
        <v>6500</v>
      </c>
      <c r="Q130">
        <v>6500</v>
      </c>
      <c r="R130">
        <v>6500</v>
      </c>
      <c r="S130">
        <v>6500</v>
      </c>
      <c r="T130">
        <v>6500</v>
      </c>
      <c r="U130">
        <v>6500</v>
      </c>
      <c r="W130">
        <v>15000</v>
      </c>
      <c r="Y130">
        <v>9000</v>
      </c>
    </row>
    <row r="132" spans="1:25" x14ac:dyDescent="0.2">
      <c r="A132" s="3" t="s">
        <v>696</v>
      </c>
    </row>
    <row r="133" spans="1:25" x14ac:dyDescent="0.2">
      <c r="A133" s="3" t="s">
        <v>697</v>
      </c>
    </row>
    <row r="134" spans="1:25" x14ac:dyDescent="0.2">
      <c r="A134" s="3" t="s">
        <v>698</v>
      </c>
    </row>
    <row r="135" spans="1:25" x14ac:dyDescent="0.2">
      <c r="A135" s="3" t="s">
        <v>699</v>
      </c>
    </row>
    <row r="136" spans="1:25" x14ac:dyDescent="0.2">
      <c r="A136" s="3" t="s">
        <v>700</v>
      </c>
    </row>
    <row r="137" spans="1:25" x14ac:dyDescent="0.2">
      <c r="A137" s="3" t="s">
        <v>701</v>
      </c>
    </row>
    <row r="138" spans="1:25" x14ac:dyDescent="0.2">
      <c r="A138" s="3" t="s">
        <v>702</v>
      </c>
    </row>
    <row r="139" spans="1:25" x14ac:dyDescent="0.2">
      <c r="A139" s="3" t="s">
        <v>703</v>
      </c>
    </row>
    <row r="140" spans="1:25" x14ac:dyDescent="0.2">
      <c r="A140" s="3" t="s">
        <v>704</v>
      </c>
      <c r="S140" t="s">
        <v>800</v>
      </c>
    </row>
    <row r="141" spans="1:25" x14ac:dyDescent="0.2">
      <c r="A141" s="3" t="s">
        <v>705</v>
      </c>
    </row>
    <row r="142" spans="1:25" x14ac:dyDescent="0.2">
      <c r="A142" s="3" t="s">
        <v>706</v>
      </c>
    </row>
    <row r="143" spans="1:25" x14ac:dyDescent="0.2">
      <c r="A143" s="3" t="s">
        <v>707</v>
      </c>
    </row>
    <row r="144" spans="1:25" x14ac:dyDescent="0.2">
      <c r="A144" s="3" t="s">
        <v>708</v>
      </c>
    </row>
    <row r="145" spans="1:21" x14ac:dyDescent="0.2">
      <c r="A145" s="3" t="s">
        <v>709</v>
      </c>
    </row>
    <row r="146" spans="1:21" x14ac:dyDescent="0.2">
      <c r="A146" s="3" t="s">
        <v>710</v>
      </c>
    </row>
    <row r="147" spans="1:21" x14ac:dyDescent="0.2">
      <c r="A147" s="3" t="s">
        <v>711</v>
      </c>
    </row>
    <row r="148" spans="1:21" x14ac:dyDescent="0.2">
      <c r="A148" s="3" t="s">
        <v>712</v>
      </c>
    </row>
    <row r="149" spans="1:21" x14ac:dyDescent="0.2">
      <c r="A149" s="3" t="s">
        <v>713</v>
      </c>
    </row>
    <row r="150" spans="1:21" x14ac:dyDescent="0.2">
      <c r="A150" s="3" t="s">
        <v>714</v>
      </c>
    </row>
    <row r="151" spans="1:21" x14ac:dyDescent="0.2">
      <c r="A151" s="3" t="s">
        <v>715</v>
      </c>
    </row>
    <row r="152" spans="1:21" x14ac:dyDescent="0.2">
      <c r="A152" s="3" t="s">
        <v>790</v>
      </c>
    </row>
    <row r="153" spans="1:21" x14ac:dyDescent="0.2">
      <c r="A153" s="3" t="s">
        <v>716</v>
      </c>
    </row>
    <row r="154" spans="1:21" x14ac:dyDescent="0.2">
      <c r="A154" s="3" t="s">
        <v>717</v>
      </c>
    </row>
    <row r="155" spans="1:21" x14ac:dyDescent="0.2">
      <c r="A155" s="3" t="s">
        <v>799</v>
      </c>
    </row>
    <row r="156" spans="1:21" x14ac:dyDescent="0.2">
      <c r="A156" s="3" t="s">
        <v>855</v>
      </c>
      <c r="D156" t="s">
        <v>28</v>
      </c>
      <c r="E156" t="s">
        <v>28</v>
      </c>
      <c r="O156" t="s">
        <v>28</v>
      </c>
    </row>
    <row r="157" spans="1:21" x14ac:dyDescent="0.2">
      <c r="A157" s="1" t="s">
        <v>854</v>
      </c>
      <c r="R157" t="s">
        <v>28</v>
      </c>
      <c r="S157" t="s">
        <v>28</v>
      </c>
      <c r="T157" t="s">
        <v>28</v>
      </c>
      <c r="U157" t="s">
        <v>28</v>
      </c>
    </row>
    <row r="158" spans="1:21" x14ac:dyDescent="0.2">
      <c r="A158" s="3" t="s">
        <v>718</v>
      </c>
    </row>
    <row r="159" spans="1:21" x14ac:dyDescent="0.2">
      <c r="A159" s="3" t="s">
        <v>719</v>
      </c>
    </row>
    <row r="160" spans="1:21" x14ac:dyDescent="0.2">
      <c r="A160" s="3" t="s">
        <v>720</v>
      </c>
    </row>
    <row r="161" spans="1:20" x14ac:dyDescent="0.2">
      <c r="A161" s="3" t="s">
        <v>853</v>
      </c>
      <c r="H161" t="s">
        <v>28</v>
      </c>
      <c r="K161" t="s">
        <v>28</v>
      </c>
    </row>
    <row r="162" spans="1:20" x14ac:dyDescent="0.2">
      <c r="A162" s="3" t="s">
        <v>721</v>
      </c>
    </row>
    <row r="163" spans="1:20" x14ac:dyDescent="0.2">
      <c r="A163" s="3" t="s">
        <v>722</v>
      </c>
    </row>
    <row r="164" spans="1:20" x14ac:dyDescent="0.2">
      <c r="A164" s="3" t="s">
        <v>723</v>
      </c>
    </row>
    <row r="165" spans="1:20" x14ac:dyDescent="0.2">
      <c r="A165" s="3" t="s">
        <v>724</v>
      </c>
    </row>
    <row r="166" spans="1:20" x14ac:dyDescent="0.2">
      <c r="A166" s="3" t="s">
        <v>843</v>
      </c>
    </row>
    <row r="167" spans="1:20" x14ac:dyDescent="0.2">
      <c r="A167" s="1" t="s">
        <v>725</v>
      </c>
      <c r="H167" s="1"/>
      <c r="Q167" s="1"/>
      <c r="R167" s="1"/>
      <c r="S167" s="1"/>
    </row>
    <row r="168" spans="1:20" x14ac:dyDescent="0.2">
      <c r="A168" s="3" t="s">
        <v>726</v>
      </c>
    </row>
    <row r="169" spans="1:20" x14ac:dyDescent="0.2">
      <c r="A169" s="3" t="s">
        <v>727</v>
      </c>
      <c r="R169" s="1"/>
      <c r="T169" s="1"/>
    </row>
    <row r="170" spans="1:20" x14ac:dyDescent="0.2">
      <c r="A170" s="3" t="s">
        <v>743</v>
      </c>
    </row>
    <row r="171" spans="1:20" x14ac:dyDescent="0.2">
      <c r="A171" s="3" t="s">
        <v>746</v>
      </c>
      <c r="R171" s="1"/>
    </row>
    <row r="172" spans="1:20" x14ac:dyDescent="0.2">
      <c r="A172" s="3" t="s">
        <v>789</v>
      </c>
    </row>
    <row r="173" spans="1:20" x14ac:dyDescent="0.2">
      <c r="A173" s="3" t="s">
        <v>787</v>
      </c>
    </row>
    <row r="174" spans="1:20" x14ac:dyDescent="0.2">
      <c r="A174" s="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2021-11-30T14:18:16Z</dcterms:modified>
</cp:coreProperties>
</file>