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7" i="4"/>
  <c r="D25" i="4"/>
  <c r="C27" i="4"/>
  <c r="B27" i="4"/>
  <c r="C26" i="4"/>
  <c r="B26" i="4"/>
  <c r="G20" i="4"/>
  <c r="G21" i="4"/>
  <c r="G19" i="4"/>
  <c r="E20" i="4" l="1"/>
  <c r="F20" i="4"/>
  <c r="E21" i="4"/>
  <c r="F21" i="4"/>
  <c r="D48" i="1" l="1"/>
  <c r="D43" i="1" l="1"/>
  <c r="C48" i="1"/>
  <c r="E48" i="1"/>
  <c r="F48" i="1"/>
  <c r="G48" i="1"/>
  <c r="H48" i="1"/>
  <c r="I48" i="1"/>
  <c r="J48" i="1"/>
  <c r="K48" i="1"/>
  <c r="L48" i="1"/>
  <c r="M48" i="1"/>
  <c r="B48" i="1"/>
  <c r="B47" i="1"/>
  <c r="C47" i="1"/>
  <c r="E47" i="1"/>
  <c r="G47" i="1"/>
  <c r="H47" i="1"/>
  <c r="I47" i="1"/>
  <c r="J47" i="1"/>
  <c r="K47" i="1"/>
  <c r="L47" i="1"/>
  <c r="M47" i="1"/>
  <c r="F47" i="1"/>
  <c r="C46" i="1"/>
  <c r="D46" i="1"/>
  <c r="D47" i="1" s="1"/>
  <c r="E46" i="1"/>
  <c r="F46" i="1"/>
  <c r="G46" i="1"/>
  <c r="H46" i="1"/>
  <c r="I46" i="1"/>
  <c r="J46" i="1"/>
  <c r="K46" i="1"/>
  <c r="L46" i="1"/>
  <c r="M46" i="1"/>
  <c r="B46" i="1"/>
  <c r="M40" i="1" l="1"/>
  <c r="M38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38" i="1" l="1"/>
  <c r="E38" i="1"/>
  <c r="F38" i="1"/>
  <c r="G38" i="1"/>
  <c r="H38" i="1"/>
  <c r="I38" i="1"/>
  <c r="J38" i="1"/>
  <c r="K38" i="1"/>
  <c r="L38" i="1"/>
  <c r="C38" i="1"/>
  <c r="H40" i="1"/>
  <c r="G40" i="1"/>
  <c r="F40" i="1"/>
  <c r="E40" i="1"/>
  <c r="D40" i="1"/>
  <c r="I40" i="1"/>
  <c r="L40" i="1"/>
  <c r="C40" i="1"/>
</calcChain>
</file>

<file path=xl/sharedStrings.xml><?xml version="1.0" encoding="utf-8"?>
<sst xmlns="http://schemas.openxmlformats.org/spreadsheetml/2006/main" count="547" uniqueCount="388">
  <si>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</si>
  <si>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</si>
  <si>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</si>
  <si>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</si>
  <si>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</si>
  <si>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</si>
  <si>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</si>
  <si>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</si>
  <si>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</si>
  <si>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</si>
  <si>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</si>
  <si>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</si>
  <si>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</si>
  <si>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</si>
  <si>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</si>
  <si>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</si>
  <si>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</si>
  <si>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</si>
  <si>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</si>
  <si>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</si>
  <si>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</si>
  <si>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</si>
  <si>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municipality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</si>
  <si>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</si>
  <si>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</si>
  <si>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</si>
  <si>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</si>
  <si>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</si>
  <si>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</si>
  <si>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</si>
  <si>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</si>
  <si>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</si>
  <si>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</si>
  <si>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</si>
  <si>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</si>
  <si>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ind, month</t>
  </si>
  <si>
    <t>ind,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</si>
  <si>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</si>
  <si>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</si>
  <si>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</si>
  <si>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</si>
  <si>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</si>
  <si>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</si>
  <si>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</si>
  <si>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</si>
  <si>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</si>
  <si>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</si>
  <si>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</si>
  <si>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100€ par an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</si>
  <si>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</si>
  <si>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</si>
  <si>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</si>
  <si>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</si>
  <si>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</si>
  <si>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</si>
  <si>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</si>
  <si>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</si>
  <si>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</si>
  <si>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</si>
  <si>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</si>
  <si>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</si>
  <si>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</si>
  <si>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</si>
  <si>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</si>
  <si>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</si>
  <si>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</si>
  <si>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</si>
  <si>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</si>
  <si>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</si>
  <si>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</si>
  <si>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</si>
  <si>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</si>
  <si>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</si>
  <si>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</si>
  <si>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</si>
  <si>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</si>
  <si>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</si>
  <si>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</si>
  <si>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</si>
  <si>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</si>
  <si>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</si>
  <si>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</si>
  <si>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</si>
  <si>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</si>
  <si>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</si>
  <si>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2.16 wealth q1</t>
  </si>
  <si>
    <t>2.16 wealth q2</t>
  </si>
  <si>
    <t>2.16 wealth q3</t>
  </si>
  <si>
    <t>2.16 wealth q4</t>
  </si>
  <si>
    <t>2.14 income Q1</t>
  </si>
  <si>
    <t>2.14 income Q2</t>
  </si>
  <si>
    <t>2.14 income Q3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</si>
  <si>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</si>
  <si>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</si>
  <si>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</si>
  <si>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</si>
  <si>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</si>
  <si>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</si>
  <si>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</si>
  <si>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Munich - Hamburg, 800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</si>
  <si>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</si>
  <si>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</si>
  <si>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</si>
  <si>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</si>
  <si>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</si>
  <si>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</si>
  <si>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</si>
  <si>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</si>
  <si>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</si>
  <si>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</si>
  <si>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</si>
  <si>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</si>
  <si>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</si>
  <si>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</si>
  <si>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</si>
  <si>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</si>
  <si>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</si>
  <si>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</si>
  <si>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</si>
  <si>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</si>
  <si>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</si>
  <si>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</si>
  <si>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</si>
  <si>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</si>
  <si>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</si>
  <si>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</si>
  <si>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</si>
  <si>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</si>
  <si>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</si>
  <si>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</si>
  <si>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</si>
  <si>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</si>
  <si>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</si>
  <si>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</si>
  <si>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</si>
  <si>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</si>
  <si>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</si>
  <si>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</si>
  <si>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</si>
  <si>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</si>
  <si>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</si>
  <si>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</si>
  <si>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</si>
  <si>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</si>
  <si>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</si>
  <si>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</si>
  <si>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</si>
  <si>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</si>
  <si>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</si>
  <si>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</si>
  <si>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</si>
  <si>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</si>
  <si>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</si>
  <si>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</si>
  <si>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</si>
  <si>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</si>
  <si>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</si>
  <si>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</si>
  <si>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</si>
  <si>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</si>
  <si>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</si>
  <si>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</si>
  <si>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</si>
  <si>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</si>
  <si>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</si>
  <si>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</si>
  <si>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</si>
  <si>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</si>
  <si>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</si>
  <si>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</si>
  <si>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</si>
  <si>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</si>
  <si>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</si>
  <si>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</si>
  <si>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</si>
  <si>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</si>
  <si>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</si>
  <si>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</si>
  <si>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</si>
  <si>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</si>
  <si>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</si>
  <si>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</si>
  <si>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</si>
  <si>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</si>
  <si>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</si>
  <si>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</si>
  <si>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</si>
  <si>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</si>
  <si>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</si>
  <si>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</si>
  <si>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</si>
  <si>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</si>
  <si>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</si>
  <si>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</si>
  <si>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</si>
  <si>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</si>
  <si>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</si>
  <si>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</si>
  <si>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</si>
  <si>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</si>
  <si>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</si>
  <si>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</si>
  <si>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</si>
  <si>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</si>
  <si>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</si>
  <si>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</si>
  <si>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</si>
  <si>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</si>
  <si>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</si>
  <si>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</si>
  <si>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</si>
  <si>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</si>
  <si>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</si>
  <si>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</si>
  <si>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</si>
  <si>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</si>
  <si>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</si>
  <si>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</si>
  <si>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</si>
  <si>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</si>
  <si>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</si>
  <si>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</si>
  <si>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</si>
  <si>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</si>
  <si>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</si>
  <si>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https://www.statbank.dk/statbank5a/selectvarval/define.asp?PLanguage=1&amp;subword=tabsel&amp;MainTable=FORMUE3&amp;PXSId=194386&amp;tablestyle=&amp;ST=SD&amp;buttons=0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</si>
  <si>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</si>
  <si>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</si>
  <si>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</si>
  <si>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</si>
  <si>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</si>
  <si>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</si>
  <si>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</si>
  <si>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</si>
  <si>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</si>
  <si>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</si>
  <si>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</si>
  <si>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</si>
  <si>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</si>
  <si>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</si>
  <si>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</si>
  <si>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</si>
  <si>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</si>
  <si>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</si>
  <si>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</si>
  <si>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</si>
  <si>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</si>
  <si>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</si>
  <si>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</si>
  <si>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</si>
  <si>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</si>
  <si>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</si>
  <si>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</si>
  <si>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</si>
  <si>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</si>
  <si>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</si>
  <si>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</si>
  <si>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</si>
  <si>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</si>
  <si>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</si>
  <si>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</si>
  <si>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</si>
  <si>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</si>
  <si>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</si>
  <si>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</si>
  <si>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</si>
  <si>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</si>
  <si>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</si>
  <si>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</si>
  <si>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</si>
  <si>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</si>
  <si>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</si>
  <si>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</si>
  <si>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</si>
  <si>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</si>
  <si>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</si>
  <si>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</si>
  <si>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</si>
  <si>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</si>
  <si>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</si>
  <si>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</si>
  <si>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</si>
  <si>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</si>
  <si>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</si>
  <si>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</si>
  <si>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</si>
  <si>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</si>
  <si>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</si>
  <si>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</si>
  <si>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</si>
  <si>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</si>
  <si>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</si>
  <si>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</si>
  <si>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</si>
  <si>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</si>
  <si>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</si>
  <si>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</si>
  <si>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</si>
  <si>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</si>
  <si>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</si>
  <si>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</si>
  <si>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</si>
  <si>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</si>
  <si>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</si>
  <si>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</si>
  <si>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</si>
  <si>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</si>
  <si>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</si>
  <si>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</si>
  <si>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</si>
  <si>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</si>
  <si>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</si>
  <si>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</si>
  <si>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</si>
  <si>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</si>
  <si>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</si>
  <si>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</si>
  <si>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</si>
  <si>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</si>
  <si>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</si>
  <si>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</si>
  <si>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</si>
  <si>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</si>
  <si>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</si>
  <si>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</si>
  <si>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</si>
  <si>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</si>
  <si>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</si>
  <si>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</si>
  <si>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</si>
  <si>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2019 Eurostat, cf. inc_quartiles in preparation.R (wid.world gives: 1350/2200/3800) https://ec.europa.eu/eurostat/estat-navtree-portlet-prod/BulkDownloadListing?file=data/ilc_di01.tsv.gz</t>
  </si>
  <si>
    <t>2018 Eurostat, cf. inc_quartiles in preparation.R https://ec.europa.eu/eurostat/estat-navtree-portlet-prod/BulkDownloadListing?file=data/ilc_di01.tsv.gz</t>
  </si>
  <si>
    <t>2019 Eurostat, cf. inc_quartiles in preparation.R https://ec.europa.eu/eurostat/estat-navtree-portlet-prod/BulkDownloadListing?file=data/ilc_di01.tsv.gz</t>
  </si>
  <si>
    <t>2019 wid.world</t>
  </si>
  <si>
    <t>not wid nor LIS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</si>
  <si>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</si>
  <si>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</si>
  <si>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</si>
  <si>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</si>
  <si>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</si>
  <si>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</si>
  <si>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</si>
  <si>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</si>
  <si>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</si>
  <si>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</si>
  <si>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</si>
  <si>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</si>
  <si>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2019 StatBank https://www.statbank.dk/statbank5a/SelectVarVal/Define.asp?MainTable=INDKP105&amp;PLanguage=1&amp;PXSId=0&amp;wsid=cftree See also 2019Eurostat, cf. inc_quartiles in preparation.R  171428/229067/300688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</si>
  <si>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</si>
  <si>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</si>
  <si>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</si>
  <si>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</si>
  <si>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</si>
  <si>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</si>
  <si>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</si>
  <si>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</si>
  <si>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</si>
  <si>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</si>
  <si>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</si>
  <si>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</si>
  <si>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</si>
  <si>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</si>
  <si>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</si>
  <si>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</si>
  <si>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</si>
  <si>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</si>
  <si>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</si>
  <si>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</si>
  <si>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</si>
  <si>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</si>
  <si>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</si>
  <si>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</si>
  <si>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</si>
  <si>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</si>
  <si>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</si>
  <si>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heat mortality http://apps.who.int/iris/bitstream/handle/10665/260380/WHO-FWC-PHE-EPE-15.52-eng.pdf;jsessionid=A1FBCAD8C8DA772B36BBF57ADB077632?sequence=1</t>
  </si>
  <si>
    <t>Deaths from air pollution (Lelieveld et al. 2019)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</si>
  <si>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</si>
  <si>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</si>
  <si>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</si>
  <si>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</si>
  <si>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</si>
  <si>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</si>
  <si>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</si>
  <si>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</si>
  <si>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</si>
  <si>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</si>
  <si>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250€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</si>
</sst>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4.5" x14ac:dyDescent="0.35"/>
  <cols>
    <col min="1" max="1" width="40.6328125" customWidth="1"/>
    <col min="2" max="2" width="9.6328125" customWidth="1"/>
    <col min="3" max="4" width="8.81640625" bestFit="1" customWidth="1"/>
    <col min="5" max="5" width="9.6328125" customWidth="1"/>
    <col min="6" max="7" width="9.7265625" customWidth="1"/>
    <col min="8" max="9" width="8.81640625" bestFit="1" customWidth="1"/>
    <col min="10" max="10" width="9.72656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324</v>
      </c>
    </row>
    <row r="2" spans="1:13" x14ac:dyDescent="0.35">
      <c r="A2" s="1" t="s">
        <v>55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325</v>
      </c>
    </row>
    <row r="3" spans="1:13" x14ac:dyDescent="0.35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 x14ac:dyDescent="0.35">
      <c r="A4" s="2" t="s">
        <v>188</v>
      </c>
      <c r="B4" t="s">
        <v>186</v>
      </c>
      <c r="C4" t="s">
        <v>172</v>
      </c>
      <c r="D4" t="s">
        <v>112</v>
      </c>
      <c r="E4" t="s">
        <v>182</v>
      </c>
      <c r="F4" t="s">
        <v>176</v>
      </c>
      <c r="G4" t="s">
        <v>184</v>
      </c>
      <c r="H4" t="s">
        <v>174</v>
      </c>
      <c r="I4" t="s">
        <v>176</v>
      </c>
      <c r="J4" t="s">
        <v>178</v>
      </c>
      <c r="K4" t="s">
        <v>180</v>
      </c>
      <c r="L4" t="s">
        <v>175</v>
      </c>
      <c r="M4" t="s">
        <v>326</v>
      </c>
    </row>
    <row r="5" spans="1:13" x14ac:dyDescent="0.35">
      <c r="A5" s="2" t="s">
        <v>189</v>
      </c>
      <c r="B5" t="s">
        <v>187</v>
      </c>
      <c r="C5" t="s">
        <v>173</v>
      </c>
      <c r="D5" t="s">
        <v>113</v>
      </c>
      <c r="E5" t="s">
        <v>183</v>
      </c>
      <c r="F5" t="s">
        <v>26</v>
      </c>
      <c r="G5" t="s">
        <v>185</v>
      </c>
      <c r="H5" t="s">
        <v>175</v>
      </c>
      <c r="I5" t="s">
        <v>177</v>
      </c>
      <c r="J5" t="s">
        <v>179</v>
      </c>
      <c r="K5" t="s">
        <v>181</v>
      </c>
      <c r="L5" t="s">
        <v>31</v>
      </c>
      <c r="M5" t="s">
        <v>327</v>
      </c>
    </row>
    <row r="6" spans="1:13" x14ac:dyDescent="0.35">
      <c r="A6" s="1" t="s">
        <v>200</v>
      </c>
      <c r="B6" t="s">
        <v>190</v>
      </c>
      <c r="C6" t="s">
        <v>111</v>
      </c>
      <c r="D6" t="s">
        <v>112</v>
      </c>
      <c r="E6" t="s">
        <v>192</v>
      </c>
      <c r="F6" t="s">
        <v>176</v>
      </c>
      <c r="G6" t="s">
        <v>109</v>
      </c>
      <c r="H6" t="s">
        <v>194</v>
      </c>
      <c r="I6" t="s">
        <v>176</v>
      </c>
      <c r="J6" t="s">
        <v>197</v>
      </c>
      <c r="K6" t="s">
        <v>198</v>
      </c>
      <c r="L6" t="s">
        <v>195</v>
      </c>
      <c r="M6" t="s">
        <v>326</v>
      </c>
    </row>
    <row r="7" spans="1:13" x14ac:dyDescent="0.35">
      <c r="A7" s="1" t="s">
        <v>201</v>
      </c>
      <c r="B7" t="s">
        <v>110</v>
      </c>
      <c r="C7" t="s">
        <v>191</v>
      </c>
      <c r="D7" t="s">
        <v>113</v>
      </c>
      <c r="E7" t="s">
        <v>193</v>
      </c>
      <c r="F7" t="s">
        <v>26</v>
      </c>
      <c r="G7" t="s">
        <v>196</v>
      </c>
      <c r="H7" t="s">
        <v>195</v>
      </c>
      <c r="I7" t="s">
        <v>196</v>
      </c>
      <c r="J7" t="s">
        <v>26</v>
      </c>
      <c r="K7" t="s">
        <v>199</v>
      </c>
      <c r="L7" t="s">
        <v>31</v>
      </c>
      <c r="M7" t="s">
        <v>195</v>
      </c>
    </row>
    <row r="8" spans="1:13" x14ac:dyDescent="0.35">
      <c r="A8" s="2" t="s">
        <v>77</v>
      </c>
      <c r="B8" t="s">
        <v>34</v>
      </c>
      <c r="C8" t="s">
        <v>35</v>
      </c>
      <c r="D8" s="2" t="s">
        <v>36</v>
      </c>
      <c r="E8" t="s">
        <v>328</v>
      </c>
      <c r="F8" t="s">
        <v>328</v>
      </c>
      <c r="G8" t="s">
        <v>328</v>
      </c>
      <c r="H8" t="s">
        <v>328</v>
      </c>
      <c r="I8" t="s">
        <v>328</v>
      </c>
      <c r="J8" t="s">
        <v>328</v>
      </c>
      <c r="K8" t="s">
        <v>328</v>
      </c>
      <c r="L8" t="s">
        <v>328</v>
      </c>
      <c r="M8" t="s">
        <v>328</v>
      </c>
    </row>
    <row r="9" spans="1:13" x14ac:dyDescent="0.35">
      <c r="A9" s="1" t="s">
        <v>89</v>
      </c>
      <c r="B9" t="s">
        <v>102</v>
      </c>
      <c r="C9">
        <v>16754</v>
      </c>
      <c r="D9" s="2" t="s">
        <v>348</v>
      </c>
      <c r="F9">
        <v>12929</v>
      </c>
      <c r="G9">
        <v>9831</v>
      </c>
      <c r="H9">
        <v>16942</v>
      </c>
      <c r="I9">
        <v>11457</v>
      </c>
      <c r="K9" s="20">
        <v>24931044</v>
      </c>
      <c r="L9">
        <v>21850</v>
      </c>
    </row>
    <row r="10" spans="1:13" x14ac:dyDescent="0.35">
      <c r="A10" s="1" t="s">
        <v>90</v>
      </c>
      <c r="B10" t="s">
        <v>103</v>
      </c>
      <c r="C10">
        <v>22562</v>
      </c>
      <c r="D10" s="2" t="s">
        <v>349</v>
      </c>
      <c r="F10">
        <v>18989</v>
      </c>
      <c r="G10">
        <v>15015</v>
      </c>
      <c r="H10">
        <v>23515</v>
      </c>
      <c r="I10">
        <v>17165</v>
      </c>
      <c r="K10" s="20">
        <v>44519620</v>
      </c>
      <c r="L10">
        <v>30360</v>
      </c>
    </row>
    <row r="11" spans="1:13" x14ac:dyDescent="0.35">
      <c r="A11" s="1" t="s">
        <v>91</v>
      </c>
      <c r="B11" t="s">
        <v>104</v>
      </c>
      <c r="C11">
        <v>29932</v>
      </c>
      <c r="D11" s="2" t="s">
        <v>350</v>
      </c>
      <c r="F11">
        <v>27850</v>
      </c>
      <c r="G11">
        <v>22231</v>
      </c>
      <c r="H11">
        <v>31800</v>
      </c>
      <c r="I11">
        <v>24482</v>
      </c>
      <c r="K11" s="20">
        <v>77223472</v>
      </c>
      <c r="L11">
        <v>41566</v>
      </c>
    </row>
    <row r="12" spans="1:13" x14ac:dyDescent="0.35">
      <c r="A12" s="1" t="s">
        <v>226</v>
      </c>
      <c r="B12">
        <v>0.2034</v>
      </c>
      <c r="C12">
        <v>0.25</v>
      </c>
      <c r="D12" s="2">
        <v>0.26340000000000002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  <c r="K12">
        <v>0.25</v>
      </c>
      <c r="L12">
        <v>0.25</v>
      </c>
      <c r="M12">
        <v>0.25</v>
      </c>
    </row>
    <row r="13" spans="1:13" x14ac:dyDescent="0.35">
      <c r="A13" s="1" t="s">
        <v>227</v>
      </c>
      <c r="B13">
        <v>0.23899999999999999</v>
      </c>
      <c r="C13">
        <v>0.25</v>
      </c>
      <c r="D13" s="2">
        <v>0.2334</v>
      </c>
      <c r="E13">
        <v>0.25</v>
      </c>
      <c r="F13">
        <v>0.25</v>
      </c>
      <c r="G13">
        <v>0.25</v>
      </c>
      <c r="H13">
        <v>0.25</v>
      </c>
      <c r="I13">
        <v>0.25</v>
      </c>
      <c r="J13">
        <v>0.25</v>
      </c>
      <c r="K13">
        <v>0.25</v>
      </c>
      <c r="L13">
        <v>0.25</v>
      </c>
      <c r="M13">
        <v>0.25</v>
      </c>
    </row>
    <row r="14" spans="1:13" x14ac:dyDescent="0.35">
      <c r="A14" s="1" t="s">
        <v>228</v>
      </c>
      <c r="B14">
        <v>0.24390000000000001</v>
      </c>
      <c r="C14">
        <v>0.25</v>
      </c>
      <c r="D14" s="2">
        <v>0.2782</v>
      </c>
      <c r="E14">
        <v>0.25</v>
      </c>
      <c r="F14">
        <v>0.25</v>
      </c>
      <c r="G14">
        <v>0.25</v>
      </c>
      <c r="H14">
        <v>0.25</v>
      </c>
      <c r="I14">
        <v>0.25</v>
      </c>
      <c r="J14">
        <v>0.25</v>
      </c>
      <c r="K14">
        <v>0.25</v>
      </c>
      <c r="L14">
        <v>0.25</v>
      </c>
      <c r="M14">
        <v>0.25</v>
      </c>
    </row>
    <row r="15" spans="1:13" x14ac:dyDescent="0.35">
      <c r="A15" s="1" t="s">
        <v>229</v>
      </c>
      <c r="B15">
        <v>0.31369999999999998</v>
      </c>
      <c r="C15">
        <v>0.25</v>
      </c>
      <c r="D15" s="2">
        <v>0.22489999999999999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0.25</v>
      </c>
      <c r="M15">
        <v>0.25</v>
      </c>
    </row>
    <row r="16" spans="1:13" x14ac:dyDescent="0.35">
      <c r="A16" s="1" t="s">
        <v>85</v>
      </c>
      <c r="B16">
        <v>0</v>
      </c>
      <c r="C16" t="s">
        <v>30</v>
      </c>
      <c r="D16" s="2" t="s">
        <v>349</v>
      </c>
    </row>
    <row r="17" spans="1:13" x14ac:dyDescent="0.35">
      <c r="A17" s="1" t="s">
        <v>86</v>
      </c>
      <c r="B17" t="s">
        <v>105</v>
      </c>
      <c r="C17" t="s">
        <v>107</v>
      </c>
      <c r="D17" s="2" t="s">
        <v>111</v>
      </c>
    </row>
    <row r="18" spans="1:13" x14ac:dyDescent="0.35">
      <c r="A18" s="1" t="s">
        <v>87</v>
      </c>
      <c r="B18" t="s">
        <v>104</v>
      </c>
      <c r="C18" t="s">
        <v>108</v>
      </c>
      <c r="D18" s="2" t="s">
        <v>197</v>
      </c>
    </row>
    <row r="19" spans="1:13" x14ac:dyDescent="0.35">
      <c r="A19" s="1" t="s">
        <v>88</v>
      </c>
      <c r="B19" t="s">
        <v>106</v>
      </c>
      <c r="C19" t="s">
        <v>109</v>
      </c>
      <c r="D19" s="2" t="s">
        <v>27</v>
      </c>
    </row>
    <row r="20" spans="1:13" x14ac:dyDescent="0.35">
      <c r="A20" s="1" t="s">
        <v>84</v>
      </c>
      <c r="B20" t="s">
        <v>21</v>
      </c>
      <c r="D20" t="s">
        <v>22</v>
      </c>
    </row>
    <row r="21" spans="1:13" x14ac:dyDescent="0.35">
      <c r="A21" s="1" t="s">
        <v>79</v>
      </c>
      <c r="B21" t="s">
        <v>23</v>
      </c>
      <c r="C21" t="s">
        <v>23</v>
      </c>
      <c r="D21">
        <v>200</v>
      </c>
    </row>
    <row r="22" spans="1:13" x14ac:dyDescent="0.35">
      <c r="A22" s="1" t="s">
        <v>80</v>
      </c>
      <c r="B22" t="s">
        <v>24</v>
      </c>
      <c r="C22" t="s">
        <v>24</v>
      </c>
      <c r="D22" t="s">
        <v>29</v>
      </c>
    </row>
    <row r="23" spans="1:13" x14ac:dyDescent="0.35">
      <c r="A23" s="1" t="s">
        <v>81</v>
      </c>
      <c r="B23" t="s">
        <v>25</v>
      </c>
      <c r="C23" t="s">
        <v>25</v>
      </c>
      <c r="D23" t="s">
        <v>30</v>
      </c>
    </row>
    <row r="24" spans="1:13" x14ac:dyDescent="0.35">
      <c r="A24" s="1" t="s">
        <v>82</v>
      </c>
      <c r="B24" t="s">
        <v>26</v>
      </c>
      <c r="C24" t="s">
        <v>26</v>
      </c>
      <c r="D24" t="s">
        <v>24</v>
      </c>
    </row>
    <row r="25" spans="1:13" x14ac:dyDescent="0.35">
      <c r="A25" s="1" t="s">
        <v>83</v>
      </c>
      <c r="B25" t="s">
        <v>27</v>
      </c>
      <c r="C25" t="s">
        <v>28</v>
      </c>
      <c r="D25" t="s">
        <v>31</v>
      </c>
    </row>
    <row r="26" spans="1:13" x14ac:dyDescent="0.35">
      <c r="A26" s="1" t="s">
        <v>78</v>
      </c>
      <c r="B26" t="s">
        <v>33</v>
      </c>
      <c r="D26" t="s">
        <v>32</v>
      </c>
    </row>
    <row r="27" spans="1:13" x14ac:dyDescent="0.35">
      <c r="A27" s="1" t="s">
        <v>73</v>
      </c>
      <c r="B27" t="s">
        <v>74</v>
      </c>
      <c r="C27" t="s">
        <v>75</v>
      </c>
      <c r="D27" t="s">
        <v>76</v>
      </c>
    </row>
    <row r="28" spans="1:13" x14ac:dyDescent="0.35">
      <c r="A28" s="1" t="s">
        <v>72</v>
      </c>
      <c r="B28" t="s">
        <v>37</v>
      </c>
      <c r="C28" t="s">
        <v>38</v>
      </c>
      <c r="D28" s="2" t="s">
        <v>329</v>
      </c>
    </row>
    <row r="29" spans="1:13" x14ac:dyDescent="0.35">
      <c r="A29" s="1" t="s">
        <v>71</v>
      </c>
      <c r="B29" t="s">
        <v>39</v>
      </c>
      <c r="D29" t="s">
        <v>40</v>
      </c>
    </row>
    <row r="30" spans="1:13" x14ac:dyDescent="0.35">
      <c r="A30" s="1" t="s">
        <v>70</v>
      </c>
      <c r="B30" t="s">
        <v>53</v>
      </c>
      <c r="C30" t="s">
        <v>52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  <c r="M30" t="s">
        <v>52</v>
      </c>
    </row>
    <row r="31" spans="1:13" x14ac:dyDescent="0.35">
      <c r="A31" s="1" t="s">
        <v>69</v>
      </c>
      <c r="B31" t="s">
        <v>41</v>
      </c>
      <c r="D31" t="s">
        <v>42</v>
      </c>
    </row>
    <row r="32" spans="1:13" x14ac:dyDescent="0.35">
      <c r="A32" s="2" t="s">
        <v>68</v>
      </c>
      <c r="B32" t="s">
        <v>43</v>
      </c>
      <c r="C32" t="s">
        <v>96</v>
      </c>
      <c r="D32" t="s">
        <v>95</v>
      </c>
      <c r="F32" t="s">
        <v>97</v>
      </c>
      <c r="G32" t="s">
        <v>98</v>
      </c>
      <c r="H32" t="s">
        <v>99</v>
      </c>
      <c r="I32" t="s">
        <v>101</v>
      </c>
      <c r="L32" t="s">
        <v>100</v>
      </c>
    </row>
    <row r="33" spans="1:13" x14ac:dyDescent="0.35">
      <c r="A33" s="1" t="s">
        <v>92</v>
      </c>
      <c r="B33" t="s">
        <v>93</v>
      </c>
      <c r="C33" t="s">
        <v>94</v>
      </c>
      <c r="D33" t="s">
        <v>94</v>
      </c>
      <c r="E33" t="s">
        <v>94</v>
      </c>
      <c r="F33" t="s">
        <v>94</v>
      </c>
      <c r="G33" t="s">
        <v>94</v>
      </c>
      <c r="I33" t="s">
        <v>94</v>
      </c>
      <c r="J33" t="s">
        <v>94</v>
      </c>
      <c r="K33" t="s">
        <v>94</v>
      </c>
      <c r="L33" t="s">
        <v>94</v>
      </c>
    </row>
    <row r="34" spans="1:13" x14ac:dyDescent="0.35">
      <c r="A34" s="2" t="s">
        <v>343</v>
      </c>
      <c r="B34" t="s">
        <v>44</v>
      </c>
      <c r="C34" t="s">
        <v>45</v>
      </c>
      <c r="D34" t="s">
        <v>46</v>
      </c>
      <c r="E34" t="s">
        <v>114</v>
      </c>
      <c r="G34" t="s">
        <v>45</v>
      </c>
      <c r="H34" t="s">
        <v>45</v>
      </c>
      <c r="I34" t="s">
        <v>45</v>
      </c>
    </row>
    <row r="35" spans="1:13" x14ac:dyDescent="0.35">
      <c r="A35" s="1" t="s">
        <v>67</v>
      </c>
      <c r="B35" t="s">
        <v>47</v>
      </c>
      <c r="C35" t="s">
        <v>48</v>
      </c>
      <c r="D35" t="s">
        <v>49</v>
      </c>
      <c r="E35" t="s">
        <v>115</v>
      </c>
      <c r="H35" t="s">
        <v>387</v>
      </c>
    </row>
    <row r="36" spans="1:13" x14ac:dyDescent="0.35">
      <c r="A36" s="1" t="s">
        <v>66</v>
      </c>
      <c r="B36" t="s">
        <v>51</v>
      </c>
      <c r="C36" t="s">
        <v>51</v>
      </c>
      <c r="D36" t="s">
        <v>50</v>
      </c>
      <c r="G36" t="s">
        <v>51</v>
      </c>
      <c r="H36" t="s">
        <v>51</v>
      </c>
      <c r="I36" t="s">
        <v>51</v>
      </c>
    </row>
    <row r="37" spans="1:13" x14ac:dyDescent="0.35">
      <c r="A37" s="1" t="s">
        <v>65</v>
      </c>
      <c r="B37">
        <v>100</v>
      </c>
      <c r="C37">
        <v>100</v>
      </c>
      <c r="D37">
        <v>600</v>
      </c>
    </row>
    <row r="38" spans="1:13" x14ac:dyDescent="0.35">
      <c r="A38" s="1" t="s">
        <v>64</v>
      </c>
      <c r="B38">
        <v>30</v>
      </c>
      <c r="C38" s="3">
        <f>$B$38*C3</f>
        <v>24.9</v>
      </c>
      <c r="D38" s="3">
        <f t="shared" ref="D38:M38" si="0">$B$38*D3</f>
        <v>185.70000000000002</v>
      </c>
      <c r="E38" s="3">
        <f t="shared" si="0"/>
        <v>2217</v>
      </c>
      <c r="F38" s="3">
        <f t="shared" si="0"/>
        <v>21.599999999999998</v>
      </c>
      <c r="G38" s="3">
        <f t="shared" si="0"/>
        <v>24.9</v>
      </c>
      <c r="H38" s="3">
        <f t="shared" si="0"/>
        <v>24.9</v>
      </c>
      <c r="I38" s="3">
        <f t="shared" si="0"/>
        <v>24.9</v>
      </c>
      <c r="J38" s="3">
        <f t="shared" si="0"/>
        <v>3270</v>
      </c>
      <c r="K38" s="3">
        <f t="shared" si="0"/>
        <v>433080</v>
      </c>
      <c r="L38" s="3">
        <f t="shared" si="0"/>
        <v>114.3</v>
      </c>
      <c r="M38" s="3">
        <f t="shared" si="0"/>
        <v>431.09999999999997</v>
      </c>
    </row>
    <row r="39" spans="1:13" x14ac:dyDescent="0.35">
      <c r="A39" s="1" t="s">
        <v>63</v>
      </c>
      <c r="B39">
        <v>128</v>
      </c>
      <c r="C39">
        <v>46</v>
      </c>
      <c r="D39">
        <v>68</v>
      </c>
      <c r="E39">
        <v>13</v>
      </c>
      <c r="F39">
        <v>59</v>
      </c>
      <c r="G39">
        <v>39</v>
      </c>
      <c r="H39">
        <v>61</v>
      </c>
      <c r="I39">
        <v>42</v>
      </c>
      <c r="J39">
        <v>60</v>
      </c>
      <c r="K39">
        <v>16</v>
      </c>
      <c r="L39">
        <v>42</v>
      </c>
      <c r="M39">
        <v>50</v>
      </c>
    </row>
    <row r="40" spans="1:13" x14ac:dyDescent="0.35">
      <c r="A40" s="1" t="s">
        <v>62</v>
      </c>
      <c r="B40" t="s">
        <v>54</v>
      </c>
      <c r="C40" s="3">
        <f t="shared" ref="C40:I40" si="1">C39*C3</f>
        <v>38.18</v>
      </c>
      <c r="D40" s="3">
        <f t="shared" si="1"/>
        <v>420.92</v>
      </c>
      <c r="E40" s="3">
        <f t="shared" si="1"/>
        <v>960.7</v>
      </c>
      <c r="F40" s="3">
        <f t="shared" si="1"/>
        <v>42.48</v>
      </c>
      <c r="G40" s="3">
        <f t="shared" si="1"/>
        <v>32.369999999999997</v>
      </c>
      <c r="H40" s="3">
        <f t="shared" si="1"/>
        <v>50.629999999999995</v>
      </c>
      <c r="I40" s="3">
        <f t="shared" si="1"/>
        <v>34.86</v>
      </c>
      <c r="J40" s="3">
        <v>6500</v>
      </c>
      <c r="K40" s="3">
        <v>230000</v>
      </c>
      <c r="L40" s="3">
        <f>L39*L3</f>
        <v>160.02000000000001</v>
      </c>
      <c r="M40" s="3">
        <f>M39*M3</f>
        <v>718.5</v>
      </c>
    </row>
    <row r="41" spans="1:13" x14ac:dyDescent="0.35">
      <c r="A41" s="1" t="s">
        <v>61</v>
      </c>
      <c r="B41" s="2" t="s">
        <v>56</v>
      </c>
      <c r="C41" s="2" t="s">
        <v>56</v>
      </c>
      <c r="D41" s="1" t="s">
        <v>57</v>
      </c>
      <c r="F41" s="2" t="s">
        <v>56</v>
      </c>
      <c r="G41" s="2" t="s">
        <v>56</v>
      </c>
      <c r="H41" s="2" t="s">
        <v>56</v>
      </c>
      <c r="I41" s="2" t="s">
        <v>56</v>
      </c>
    </row>
    <row r="42" spans="1:13" x14ac:dyDescent="0.35">
      <c r="A42" s="1" t="s">
        <v>58</v>
      </c>
      <c r="B42" t="s">
        <v>59</v>
      </c>
      <c r="C42" t="s">
        <v>60</v>
      </c>
      <c r="D42" t="s">
        <v>60</v>
      </c>
      <c r="E42" t="s">
        <v>59</v>
      </c>
      <c r="G42" t="s">
        <v>60</v>
      </c>
      <c r="H42" t="s">
        <v>60</v>
      </c>
      <c r="I42" t="s">
        <v>60</v>
      </c>
      <c r="L42" t="s">
        <v>60</v>
      </c>
    </row>
    <row r="43" spans="1:13" x14ac:dyDescent="0.35">
      <c r="A43" s="1" t="s">
        <v>335</v>
      </c>
      <c r="B43">
        <v>45</v>
      </c>
      <c r="C43">
        <v>45</v>
      </c>
      <c r="D43" s="3">
        <f>830/D3</f>
        <v>134.08723747980613</v>
      </c>
      <c r="E43">
        <v>45</v>
      </c>
      <c r="F43">
        <v>45</v>
      </c>
      <c r="G43">
        <v>45</v>
      </c>
      <c r="H43">
        <v>45</v>
      </c>
      <c r="I43">
        <v>45</v>
      </c>
      <c r="J43">
        <v>45</v>
      </c>
      <c r="K43">
        <v>45</v>
      </c>
      <c r="L43">
        <v>45</v>
      </c>
      <c r="M43">
        <v>45</v>
      </c>
    </row>
    <row r="44" spans="1:13" x14ac:dyDescent="0.35">
      <c r="A44" s="1" t="s">
        <v>340</v>
      </c>
      <c r="B44" s="3">
        <v>5107.393</v>
      </c>
      <c r="C44" s="3">
        <v>338.19299999999998</v>
      </c>
      <c r="D44" s="3">
        <v>33.573</v>
      </c>
      <c r="E44" s="3">
        <v>2454.7739999999999</v>
      </c>
      <c r="F44" s="3">
        <v>379.15</v>
      </c>
      <c r="G44" s="3">
        <v>282.36399999999998</v>
      </c>
      <c r="H44" s="3">
        <v>796.529</v>
      </c>
      <c r="I44" s="3">
        <v>361.17599999999999</v>
      </c>
      <c r="J44" s="3">
        <v>1320.7760000000001</v>
      </c>
      <c r="K44" s="3">
        <v>511.327</v>
      </c>
      <c r="L44" s="3">
        <v>319.02800000000002</v>
      </c>
      <c r="M44" s="3">
        <v>433.17</v>
      </c>
    </row>
    <row r="45" spans="1:13" x14ac:dyDescent="0.35">
      <c r="A45" s="1" t="s">
        <v>341</v>
      </c>
      <c r="B45" s="3">
        <v>245683439.40000001</v>
      </c>
      <c r="C45" s="21">
        <v>50403455</v>
      </c>
      <c r="D45" s="3">
        <v>4514349.4000000004</v>
      </c>
      <c r="E45" s="3">
        <v>859909198.39999998</v>
      </c>
      <c r="F45" s="3">
        <v>51629389.799999997</v>
      </c>
      <c r="G45" s="3">
        <v>38223111.600000001</v>
      </c>
      <c r="H45" s="3">
        <v>68527599.400000006</v>
      </c>
      <c r="I45" s="3">
        <v>49663148.200000003</v>
      </c>
      <c r="J45" s="3">
        <v>107761630.8</v>
      </c>
      <c r="K45" s="3">
        <v>172734542.40000001</v>
      </c>
      <c r="L45" s="3">
        <v>31355629</v>
      </c>
      <c r="M45" s="3">
        <v>35983394.399999999</v>
      </c>
    </row>
    <row r="46" spans="1:13" x14ac:dyDescent="0.35">
      <c r="A46" s="1" t="s">
        <v>342</v>
      </c>
      <c r="B46" s="17">
        <f>2.5*B43/1000</f>
        <v>0.1125</v>
      </c>
      <c r="C46" s="17">
        <f t="shared" ref="C46:M46" si="2">2.5*C43/1000</f>
        <v>0.1125</v>
      </c>
      <c r="D46" s="17">
        <f t="shared" si="2"/>
        <v>0.33521809369951533</v>
      </c>
      <c r="E46" s="17">
        <f t="shared" si="2"/>
        <v>0.1125</v>
      </c>
      <c r="F46" s="17">
        <f t="shared" si="2"/>
        <v>0.1125</v>
      </c>
      <c r="G46" s="17">
        <f t="shared" si="2"/>
        <v>0.1125</v>
      </c>
      <c r="H46" s="17">
        <f t="shared" si="2"/>
        <v>0.1125</v>
      </c>
      <c r="I46" s="17">
        <f t="shared" si="2"/>
        <v>0.1125</v>
      </c>
      <c r="J46" s="17">
        <f t="shared" si="2"/>
        <v>0.1125</v>
      </c>
      <c r="K46" s="17">
        <f t="shared" si="2"/>
        <v>0.1125</v>
      </c>
      <c r="L46" s="17">
        <f t="shared" si="2"/>
        <v>0.1125</v>
      </c>
      <c r="M46" s="17">
        <f t="shared" si="2"/>
        <v>0.1125</v>
      </c>
    </row>
    <row r="47" spans="1:13" x14ac:dyDescent="0.35">
      <c r="A47" s="1" t="s">
        <v>344</v>
      </c>
      <c r="B47" s="22">
        <f>B46*B3*3.78541</f>
        <v>0.42585862500000005</v>
      </c>
      <c r="C47" s="22">
        <f t="shared" ref="C47:E47" si="3">C46*C3</f>
        <v>9.3375E-2</v>
      </c>
      <c r="D47" s="22">
        <f t="shared" si="3"/>
        <v>2.0750000000000002</v>
      </c>
      <c r="E47" s="22">
        <f t="shared" si="3"/>
        <v>8.3137500000000006</v>
      </c>
      <c r="F47" s="22">
        <f>F46*F3</f>
        <v>8.1000000000000003E-2</v>
      </c>
      <c r="G47" s="22">
        <f t="shared" ref="G47:M47" si="4">G46*G3</f>
        <v>9.3375E-2</v>
      </c>
      <c r="H47" s="22">
        <f t="shared" si="4"/>
        <v>9.3375E-2</v>
      </c>
      <c r="I47" s="22">
        <f t="shared" si="4"/>
        <v>9.3375E-2</v>
      </c>
      <c r="J47" s="22">
        <f t="shared" si="4"/>
        <v>12.262500000000001</v>
      </c>
      <c r="K47" s="22">
        <f t="shared" si="4"/>
        <v>1624.05</v>
      </c>
      <c r="L47" s="22">
        <f t="shared" si="4"/>
        <v>0.42862500000000003</v>
      </c>
      <c r="M47" s="22">
        <f t="shared" si="4"/>
        <v>1.616625</v>
      </c>
    </row>
    <row r="48" spans="1:13" x14ac:dyDescent="0.35">
      <c r="A48" s="1" t="s">
        <v>345</v>
      </c>
      <c r="B48" s="22">
        <f>0.8*0.8*B44*B43*1000000*B3/B45</f>
        <v>598.70913057561188</v>
      </c>
      <c r="C48" s="22">
        <f t="shared" ref="C48:M48" si="5">0.8*0.8*C44*C43*1000000*C3/C45</f>
        <v>160.38911364310246</v>
      </c>
      <c r="D48" s="22">
        <f>0.8*0.75*D44*D43*1000000*D3/D45</f>
        <v>3703.602118170118</v>
      </c>
      <c r="E48" s="22">
        <f t="shared" si="5"/>
        <v>6075.6933515784121</v>
      </c>
      <c r="F48" s="22">
        <f t="shared" si="5"/>
        <v>152.27866202672033</v>
      </c>
      <c r="G48" s="22">
        <f t="shared" si="5"/>
        <v>176.58502339197312</v>
      </c>
      <c r="H48" s="22">
        <f t="shared" si="5"/>
        <v>277.84760275726222</v>
      </c>
      <c r="I48" s="22">
        <f t="shared" si="5"/>
        <v>173.84220326169338</v>
      </c>
      <c r="J48" s="22">
        <f t="shared" si="5"/>
        <v>38475.475811006392</v>
      </c>
      <c r="K48" s="22">
        <f t="shared" si="5"/>
        <v>1230718.9651813384</v>
      </c>
      <c r="L48" s="22">
        <f t="shared" si="5"/>
        <v>1116.4280705068938</v>
      </c>
      <c r="M48" s="22">
        <f t="shared" si="5"/>
        <v>4982.0203599246888</v>
      </c>
    </row>
    <row r="49" spans="1:13" x14ac:dyDescent="0.35">
      <c r="A49" s="1" t="s">
        <v>362</v>
      </c>
      <c r="B49" s="22">
        <v>100</v>
      </c>
      <c r="C49" s="22" t="s">
        <v>363</v>
      </c>
      <c r="D49" s="22" t="s">
        <v>363</v>
      </c>
      <c r="E49" s="22" t="s">
        <v>363</v>
      </c>
      <c r="F49" s="22" t="s">
        <v>363</v>
      </c>
      <c r="G49" s="22" t="s">
        <v>363</v>
      </c>
      <c r="H49" s="22" t="s">
        <v>363</v>
      </c>
      <c r="I49" s="22" t="s">
        <v>363</v>
      </c>
      <c r="J49" s="22" t="s">
        <v>363</v>
      </c>
      <c r="K49" s="22" t="s">
        <v>363</v>
      </c>
      <c r="L49" s="22" t="s">
        <v>363</v>
      </c>
      <c r="M49" s="22" t="s">
        <v>364</v>
      </c>
    </row>
    <row r="50" spans="1:13" x14ac:dyDescent="0.35">
      <c r="A50" s="1" t="s">
        <v>376</v>
      </c>
      <c r="B50" s="22" t="s">
        <v>191</v>
      </c>
      <c r="C50" s="22" t="s">
        <v>377</v>
      </c>
      <c r="D50" s="22" t="s">
        <v>378</v>
      </c>
      <c r="E50" s="22" t="s">
        <v>379</v>
      </c>
      <c r="F50" s="22" t="s">
        <v>377</v>
      </c>
      <c r="G50" s="22" t="s">
        <v>380</v>
      </c>
      <c r="H50" s="22" t="s">
        <v>381</v>
      </c>
      <c r="I50" s="22" t="s">
        <v>113</v>
      </c>
      <c r="J50" s="22" t="s">
        <v>381</v>
      </c>
      <c r="K50" s="22" t="s">
        <v>102</v>
      </c>
      <c r="L50" s="22" t="s">
        <v>113</v>
      </c>
      <c r="M50" s="22" t="s">
        <v>380</v>
      </c>
    </row>
    <row r="52" spans="1:13" x14ac:dyDescent="0.35">
      <c r="A52" s="1" t="s">
        <v>116</v>
      </c>
      <c r="B52" t="s">
        <v>224</v>
      </c>
    </row>
    <row r="53" spans="1:13" x14ac:dyDescent="0.35">
      <c r="A53" s="1" t="s">
        <v>117</v>
      </c>
      <c r="B53" s="2" t="s">
        <v>321</v>
      </c>
      <c r="C53" s="2" t="s">
        <v>330</v>
      </c>
      <c r="D53" s="2" t="s">
        <v>347</v>
      </c>
      <c r="F53" t="s">
        <v>331</v>
      </c>
      <c r="G53" t="s">
        <v>332</v>
      </c>
      <c r="H53" t="s">
        <v>332</v>
      </c>
      <c r="I53" t="s">
        <v>332</v>
      </c>
      <c r="K53" t="s">
        <v>333</v>
      </c>
      <c r="L53" t="s">
        <v>332</v>
      </c>
    </row>
    <row r="54" spans="1:13" x14ac:dyDescent="0.35">
      <c r="A54" s="1" t="s">
        <v>118</v>
      </c>
      <c r="B54" t="s">
        <v>230</v>
      </c>
      <c r="C54" t="s">
        <v>230</v>
      </c>
      <c r="D54" t="s">
        <v>225</v>
      </c>
      <c r="E54" t="s">
        <v>334</v>
      </c>
      <c r="K54" t="s">
        <v>334</v>
      </c>
    </row>
    <row r="55" spans="1:13" x14ac:dyDescent="0.35">
      <c r="A55" s="1" t="s">
        <v>119</v>
      </c>
      <c r="B55" t="s">
        <v>220</v>
      </c>
      <c r="C55" t="s">
        <v>221</v>
      </c>
      <c r="D55" t="s">
        <v>222</v>
      </c>
    </row>
    <row r="56" spans="1:13" x14ac:dyDescent="0.35">
      <c r="A56" s="1" t="s">
        <v>126</v>
      </c>
      <c r="B56" s="4" t="s">
        <v>123</v>
      </c>
    </row>
    <row r="57" spans="1:13" x14ac:dyDescent="0.35">
      <c r="A57" s="1" t="s">
        <v>120</v>
      </c>
      <c r="B57" t="s">
        <v>205</v>
      </c>
      <c r="C57" t="s">
        <v>204</v>
      </c>
      <c r="D57" t="s">
        <v>204</v>
      </c>
      <c r="F57" t="s">
        <v>204</v>
      </c>
      <c r="G57" t="s">
        <v>204</v>
      </c>
      <c r="H57" t="s">
        <v>204</v>
      </c>
      <c r="I57" t="s">
        <v>204</v>
      </c>
      <c r="L57" t="s">
        <v>204</v>
      </c>
    </row>
    <row r="58" spans="1:13" x14ac:dyDescent="0.35">
      <c r="A58" s="1" t="s">
        <v>121</v>
      </c>
      <c r="B58" t="s">
        <v>336</v>
      </c>
      <c r="C58" t="s">
        <v>124</v>
      </c>
      <c r="D58" s="2" t="s">
        <v>338</v>
      </c>
      <c r="E58" s="2" t="s">
        <v>346</v>
      </c>
    </row>
    <row r="59" spans="1:13" x14ac:dyDescent="0.35">
      <c r="A59" s="1" t="s">
        <v>223</v>
      </c>
      <c r="B59" t="s">
        <v>337</v>
      </c>
      <c r="C59" t="s">
        <v>124</v>
      </c>
      <c r="D59" s="2" t="s">
        <v>361</v>
      </c>
      <c r="E59" t="s">
        <v>125</v>
      </c>
      <c r="F59" t="s">
        <v>360</v>
      </c>
    </row>
    <row r="60" spans="1:13" x14ac:dyDescent="0.35">
      <c r="A60" s="1" t="s">
        <v>122</v>
      </c>
      <c r="B60" t="s">
        <v>203</v>
      </c>
    </row>
    <row r="61" spans="1:13" x14ac:dyDescent="0.35">
      <c r="A61" s="1" t="s">
        <v>127</v>
      </c>
      <c r="B61" s="5" t="s">
        <v>202</v>
      </c>
    </row>
    <row r="62" spans="1:13" x14ac:dyDescent="0.35">
      <c r="A62" s="1" t="s">
        <v>129</v>
      </c>
      <c r="B62" t="s">
        <v>128</v>
      </c>
    </row>
    <row r="63" spans="1:13" x14ac:dyDescent="0.35">
      <c r="A63" s="6" t="s">
        <v>130</v>
      </c>
      <c r="B63" t="s">
        <v>144</v>
      </c>
      <c r="C63" t="s">
        <v>148</v>
      </c>
      <c r="D63" t="s">
        <v>154</v>
      </c>
      <c r="E63" t="s">
        <v>157</v>
      </c>
      <c r="F63" t="s">
        <v>166</v>
      </c>
      <c r="I63" t="s">
        <v>375</v>
      </c>
    </row>
    <row r="64" spans="1:13" x14ac:dyDescent="0.35">
      <c r="A64" s="6" t="s">
        <v>131</v>
      </c>
      <c r="B64" t="s">
        <v>145</v>
      </c>
      <c r="C64" t="s">
        <v>153</v>
      </c>
      <c r="D64" t="s">
        <v>155</v>
      </c>
      <c r="E64" t="s">
        <v>158</v>
      </c>
      <c r="F64" t="s">
        <v>167</v>
      </c>
      <c r="I64" t="s">
        <v>382</v>
      </c>
    </row>
    <row r="65" spans="1:9" x14ac:dyDescent="0.35">
      <c r="A65" s="6" t="s">
        <v>132</v>
      </c>
      <c r="B65" t="s">
        <v>146</v>
      </c>
      <c r="C65" t="s">
        <v>149</v>
      </c>
      <c r="D65" t="s">
        <v>156</v>
      </c>
      <c r="E65" t="s">
        <v>159</v>
      </c>
      <c r="F65" t="s">
        <v>168</v>
      </c>
      <c r="I65" t="s">
        <v>383</v>
      </c>
    </row>
    <row r="66" spans="1:9" x14ac:dyDescent="0.35">
      <c r="A66" s="6" t="s">
        <v>133</v>
      </c>
      <c r="B66" s="7" t="s">
        <v>147</v>
      </c>
      <c r="C66" t="s">
        <v>150</v>
      </c>
      <c r="D66" t="s">
        <v>339</v>
      </c>
      <c r="E66" t="s">
        <v>160</v>
      </c>
      <c r="F66" t="s">
        <v>169</v>
      </c>
      <c r="I66" t="s">
        <v>384</v>
      </c>
    </row>
    <row r="67" spans="1:9" x14ac:dyDescent="0.35">
      <c r="A67" s="6" t="s">
        <v>134</v>
      </c>
      <c r="C67" t="s">
        <v>151</v>
      </c>
      <c r="E67" t="s">
        <v>161</v>
      </c>
      <c r="F67" t="s">
        <v>170</v>
      </c>
      <c r="I67" t="s">
        <v>385</v>
      </c>
    </row>
    <row r="68" spans="1:9" x14ac:dyDescent="0.35">
      <c r="A68" s="6" t="s">
        <v>135</v>
      </c>
      <c r="C68" t="s">
        <v>152</v>
      </c>
      <c r="E68" t="s">
        <v>162</v>
      </c>
      <c r="F68" t="s">
        <v>171</v>
      </c>
      <c r="I68" t="s">
        <v>386</v>
      </c>
    </row>
    <row r="69" spans="1:9" x14ac:dyDescent="0.35">
      <c r="A69" s="6" t="s">
        <v>136</v>
      </c>
      <c r="E69" t="s">
        <v>163</v>
      </c>
    </row>
    <row r="70" spans="1:9" x14ac:dyDescent="0.35">
      <c r="A70" s="6" t="s">
        <v>137</v>
      </c>
      <c r="E70" t="s">
        <v>164</v>
      </c>
    </row>
    <row r="71" spans="1:9" x14ac:dyDescent="0.35">
      <c r="A71" s="6" t="s">
        <v>138</v>
      </c>
      <c r="E71" t="s">
        <v>165</v>
      </c>
    </row>
    <row r="72" spans="1:9" x14ac:dyDescent="0.35">
      <c r="A72" s="6" t="s">
        <v>139</v>
      </c>
    </row>
    <row r="73" spans="1:9" x14ac:dyDescent="0.35">
      <c r="A73" s="6" t="s">
        <v>140</v>
      </c>
    </row>
    <row r="74" spans="1:9" x14ac:dyDescent="0.35">
      <c r="A74" s="6" t="s">
        <v>141</v>
      </c>
    </row>
    <row r="75" spans="1:9" x14ac:dyDescent="0.35">
      <c r="A75" s="6" t="s">
        <v>142</v>
      </c>
    </row>
    <row r="76" spans="1:9" x14ac:dyDescent="0.35">
      <c r="A76" s="6" t="s">
        <v>143</v>
      </c>
    </row>
    <row r="77" spans="1:9" x14ac:dyDescent="0.35">
      <c r="A77" s="6" t="s">
        <v>207</v>
      </c>
      <c r="B77" t="s">
        <v>206</v>
      </c>
    </row>
    <row r="78" spans="1:9" x14ac:dyDescent="0.35">
      <c r="A78" s="6" t="s">
        <v>208</v>
      </c>
      <c r="B78" t="s">
        <v>209</v>
      </c>
    </row>
    <row r="79" spans="1:9" x14ac:dyDescent="0.35">
      <c r="A79" s="6" t="s">
        <v>212</v>
      </c>
      <c r="B79" t="s">
        <v>215</v>
      </c>
    </row>
    <row r="80" spans="1:9" x14ac:dyDescent="0.35">
      <c r="A80" s="6" t="s">
        <v>218</v>
      </c>
      <c r="B80" t="s">
        <v>219</v>
      </c>
    </row>
    <row r="81" spans="1:4" x14ac:dyDescent="0.35">
      <c r="A81" s="6" t="s">
        <v>210</v>
      </c>
      <c r="B81" t="s">
        <v>211</v>
      </c>
    </row>
    <row r="82" spans="1:4" x14ac:dyDescent="0.35">
      <c r="A82" s="6" t="s">
        <v>214</v>
      </c>
      <c r="B82" t="s">
        <v>213</v>
      </c>
    </row>
    <row r="83" spans="1:4" x14ac:dyDescent="0.35">
      <c r="A83" s="6" t="s">
        <v>216</v>
      </c>
      <c r="B83" t="s">
        <v>217</v>
      </c>
    </row>
    <row r="84" spans="1:4" x14ac:dyDescent="0.35">
      <c r="A84" s="6" t="s">
        <v>290</v>
      </c>
      <c r="B84" t="s">
        <v>323</v>
      </c>
      <c r="C84" t="s">
        <v>314</v>
      </c>
      <c r="D84" t="s">
        <v>299</v>
      </c>
    </row>
    <row r="85" spans="1:4" x14ac:dyDescent="0.35">
      <c r="A85" s="6" t="s">
        <v>291</v>
      </c>
      <c r="B85" t="s">
        <v>322</v>
      </c>
      <c r="C85" t="s">
        <v>315</v>
      </c>
      <c r="D85" t="s">
        <v>300</v>
      </c>
    </row>
    <row r="86" spans="1:4" x14ac:dyDescent="0.35">
      <c r="A86" s="6" t="s">
        <v>292</v>
      </c>
      <c r="B86" t="s">
        <v>320</v>
      </c>
      <c r="C86" t="s">
        <v>312</v>
      </c>
      <c r="D86" t="s">
        <v>298</v>
      </c>
    </row>
    <row r="87" spans="1:4" x14ac:dyDescent="0.35">
      <c r="A87" s="6" t="s">
        <v>293</v>
      </c>
      <c r="C87" t="s">
        <v>311</v>
      </c>
    </row>
    <row r="88" spans="1:4" x14ac:dyDescent="0.35">
      <c r="A88" s="6" t="s">
        <v>294</v>
      </c>
      <c r="B88" t="s">
        <v>318</v>
      </c>
    </row>
    <row r="89" spans="1:4" x14ac:dyDescent="0.35">
      <c r="A89" s="6" t="s">
        <v>295</v>
      </c>
      <c r="B89" t="s">
        <v>319</v>
      </c>
      <c r="C89" t="s">
        <v>313</v>
      </c>
      <c r="D89" s="19" t="s">
        <v>289</v>
      </c>
    </row>
    <row r="90" spans="1:4" x14ac:dyDescent="0.35">
      <c r="A90" s="6" t="s">
        <v>296</v>
      </c>
      <c r="B90" t="s">
        <v>297</v>
      </c>
    </row>
    <row r="91" spans="1:4" x14ac:dyDescent="0.35">
      <c r="A91" s="6" t="s">
        <v>316</v>
      </c>
      <c r="C91" t="s">
        <v>317</v>
      </c>
    </row>
    <row r="92" spans="1:4" x14ac:dyDescent="0.35">
      <c r="A92" s="6" t="s">
        <v>365</v>
      </c>
      <c r="B92" t="s">
        <v>367</v>
      </c>
      <c r="D92" t="s">
        <v>369</v>
      </c>
    </row>
    <row r="93" spans="1:4" x14ac:dyDescent="0.35">
      <c r="A93" s="6" t="s">
        <v>366</v>
      </c>
      <c r="D93" t="s">
        <v>368</v>
      </c>
    </row>
    <row r="94" spans="1:4" x14ac:dyDescent="0.35">
      <c r="A94" s="6" t="s">
        <v>370</v>
      </c>
      <c r="B94" t="s">
        <v>371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261</v>
      </c>
      <c r="B1" t="s">
        <v>262</v>
      </c>
      <c r="C1" t="s">
        <v>263</v>
      </c>
      <c r="D1" t="s">
        <v>264</v>
      </c>
      <c r="E1" t="s">
        <v>265</v>
      </c>
    </row>
    <row r="2" spans="1:5" x14ac:dyDescent="0.35">
      <c r="A2" t="s">
        <v>266</v>
      </c>
      <c r="B2" s="17">
        <v>50.75</v>
      </c>
      <c r="C2" s="17">
        <v>49.25</v>
      </c>
      <c r="D2">
        <v>0</v>
      </c>
      <c r="E2" s="18" t="s">
        <v>267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268</v>
      </c>
      <c r="B4" t="s">
        <v>248</v>
      </c>
      <c r="C4" t="s">
        <v>249</v>
      </c>
      <c r="D4" t="s">
        <v>250</v>
      </c>
      <c r="E4" t="s">
        <v>251</v>
      </c>
    </row>
    <row r="5" spans="1:5" x14ac:dyDescent="0.35">
      <c r="A5" t="s">
        <v>266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 t="shared" ref="C6:E6" si="0">20*C5</f>
        <v>360</v>
      </c>
      <c r="D6">
        <f t="shared" si="0"/>
        <v>486</v>
      </c>
      <c r="E6" s="3">
        <f t="shared" si="0"/>
        <v>493.40000000000003</v>
      </c>
    </row>
    <row r="7" spans="1:5" x14ac:dyDescent="0.35">
      <c r="A7" t="s">
        <v>269</v>
      </c>
      <c r="B7" t="s">
        <v>270</v>
      </c>
      <c r="C7" t="s">
        <v>271</v>
      </c>
      <c r="D7" t="s">
        <v>272</v>
      </c>
      <c r="E7" t="s">
        <v>273</v>
      </c>
    </row>
    <row r="8" spans="1:5" x14ac:dyDescent="0.35">
      <c r="A8" t="s">
        <v>266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 t="shared" ref="C9:E9" si="1">20*C8</f>
        <v>478.02</v>
      </c>
      <c r="D9" s="3">
        <f t="shared" si="1"/>
        <v>487.8</v>
      </c>
      <c r="E9" s="3">
        <f t="shared" si="1"/>
        <v>627.41999999999996</v>
      </c>
    </row>
    <row r="10" spans="1:5" x14ac:dyDescent="0.35">
      <c r="A10" t="s">
        <v>274</v>
      </c>
      <c r="B10" t="s">
        <v>275</v>
      </c>
      <c r="C10" t="s">
        <v>276</v>
      </c>
      <c r="D10" t="s">
        <v>277</v>
      </c>
      <c r="E10" t="s">
        <v>278</v>
      </c>
    </row>
    <row r="11" spans="1:5" x14ac:dyDescent="0.35">
      <c r="A11" t="s">
        <v>266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 t="shared" ref="C12:E12" si="2">20*C11</f>
        <v>416</v>
      </c>
      <c r="D12">
        <f t="shared" si="2"/>
        <v>766</v>
      </c>
      <c r="E12">
        <f t="shared" si="2"/>
        <v>478</v>
      </c>
    </row>
    <row r="13" spans="1:5" x14ac:dyDescent="0.35">
      <c r="A13" t="s">
        <v>279</v>
      </c>
      <c r="B13" t="s">
        <v>280</v>
      </c>
      <c r="C13" t="s">
        <v>281</v>
      </c>
      <c r="D13" t="s">
        <v>282</v>
      </c>
    </row>
    <row r="14" spans="1:5" x14ac:dyDescent="0.35">
      <c r="A14" t="s">
        <v>266</v>
      </c>
      <c r="B14" s="17">
        <v>73.238</v>
      </c>
      <c r="C14" s="17">
        <v>26.762</v>
      </c>
      <c r="D14" s="18" t="s">
        <v>283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284</v>
      </c>
      <c r="B16" t="s">
        <v>285</v>
      </c>
      <c r="C16" t="s">
        <v>286</v>
      </c>
      <c r="D16" t="s">
        <v>287</v>
      </c>
      <c r="E16" t="s">
        <v>265</v>
      </c>
    </row>
    <row r="17" spans="1:5" x14ac:dyDescent="0.35">
      <c r="A17" t="s">
        <v>266</v>
      </c>
      <c r="B17">
        <v>60.1</v>
      </c>
      <c r="C17">
        <v>18.5</v>
      </c>
      <c r="D17">
        <v>13.4</v>
      </c>
      <c r="E17" t="s">
        <v>288</v>
      </c>
    </row>
    <row r="18" spans="1:5" x14ac:dyDescent="0.35">
      <c r="B18">
        <f>B17*20</f>
        <v>1202</v>
      </c>
      <c r="C18">
        <f t="shared" ref="C18:D18" si="3">C17*20</f>
        <v>370</v>
      </c>
      <c r="D18">
        <f t="shared" si="3"/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231</v>
      </c>
      <c r="B1" s="8" t="s">
        <v>232</v>
      </c>
      <c r="C1" s="8" t="s">
        <v>233</v>
      </c>
      <c r="D1" s="8" t="s">
        <v>234</v>
      </c>
      <c r="E1" s="8" t="s">
        <v>235</v>
      </c>
      <c r="F1" s="8" t="s">
        <v>236</v>
      </c>
      <c r="G1" s="8" t="s">
        <v>237</v>
      </c>
      <c r="H1" s="8" t="s">
        <v>238</v>
      </c>
      <c r="I1" s="8" t="s">
        <v>239</v>
      </c>
      <c r="J1" s="2"/>
      <c r="K1" s="2"/>
      <c r="L1" s="2"/>
    </row>
    <row r="2" spans="1:12" ht="15" thickBot="1" x14ac:dyDescent="0.4">
      <c r="A2" s="8" t="s">
        <v>240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241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242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260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301</v>
      </c>
      <c r="B7" s="13" t="s">
        <v>28</v>
      </c>
      <c r="C7" s="13" t="s">
        <v>302</v>
      </c>
      <c r="D7" s="13" t="s">
        <v>303</v>
      </c>
      <c r="E7" s="13" t="s">
        <v>304</v>
      </c>
      <c r="F7" s="13" t="s">
        <v>305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240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241</v>
      </c>
      <c r="B9" s="13">
        <f>ROUND(2000*B8,0)</f>
        <v>378</v>
      </c>
      <c r="C9" s="13">
        <f t="shared" ref="C9:F9" si="2">ROUND(2000*C8,0)</f>
        <v>401</v>
      </c>
      <c r="D9" s="13">
        <f t="shared" si="2"/>
        <v>439</v>
      </c>
      <c r="E9" s="13">
        <f t="shared" si="2"/>
        <v>280</v>
      </c>
      <c r="F9" s="13">
        <f t="shared" si="2"/>
        <v>502</v>
      </c>
      <c r="G9" s="13">
        <f t="shared" ref="G9:G10" si="3"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242</v>
      </c>
      <c r="B10" s="2">
        <f>ROUND(2200*B8,0)</f>
        <v>416</v>
      </c>
      <c r="C10" s="2">
        <f t="shared" ref="C10:F10" si="4">ROUND(2200*C8,0)</f>
        <v>441</v>
      </c>
      <c r="D10" s="2">
        <f t="shared" si="4"/>
        <v>483</v>
      </c>
      <c r="E10" s="2">
        <f t="shared" si="4"/>
        <v>308</v>
      </c>
      <c r="F10" s="2">
        <f t="shared" si="4"/>
        <v>552</v>
      </c>
      <c r="G10" s="13">
        <f t="shared" si="3"/>
        <v>2200</v>
      </c>
      <c r="H10" s="13"/>
      <c r="I10" s="13"/>
      <c r="J10" s="13"/>
      <c r="K10" s="13"/>
      <c r="L10" s="2"/>
    </row>
    <row r="11" spans="1:12" x14ac:dyDescent="0.35">
      <c r="A11" s="12" t="s">
        <v>260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306</v>
      </c>
      <c r="B13" s="15" t="s">
        <v>307</v>
      </c>
      <c r="C13" s="11">
        <v>43862</v>
      </c>
      <c r="D13" s="15" t="s">
        <v>308</v>
      </c>
      <c r="E13" s="15" t="s">
        <v>309</v>
      </c>
      <c r="F13" s="15" t="s">
        <v>310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240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241</v>
      </c>
      <c r="B15" s="11">
        <f>ROUND(2000*B14,0)</f>
        <v>433</v>
      </c>
      <c r="C15" s="11">
        <f t="shared" ref="C15:G15" si="5">ROUND(2000*C14,0)</f>
        <v>342</v>
      </c>
      <c r="D15" s="11">
        <f t="shared" si="5"/>
        <v>282</v>
      </c>
      <c r="E15" s="11">
        <f t="shared" si="5"/>
        <v>617</v>
      </c>
      <c r="F15" s="11">
        <f t="shared" si="5"/>
        <v>327</v>
      </c>
      <c r="G15" s="11">
        <f t="shared" si="5"/>
        <v>2000</v>
      </c>
      <c r="H15" s="10"/>
      <c r="I15" s="10"/>
      <c r="J15" s="10"/>
      <c r="K15" s="2"/>
      <c r="L15" s="2"/>
    </row>
    <row r="16" spans="1:12" x14ac:dyDescent="0.35">
      <c r="A16" s="12" t="s">
        <v>260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244</v>
      </c>
      <c r="B18" s="15" t="s">
        <v>245</v>
      </c>
      <c r="C18" s="15" t="s">
        <v>246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240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241</v>
      </c>
      <c r="B20" s="11">
        <f>ROUND(2000*B19,0)</f>
        <v>1032</v>
      </c>
      <c r="C20" s="11">
        <f t="shared" ref="C20:D20" si="6">ROUND(2000*C19,0)</f>
        <v>968</v>
      </c>
      <c r="D20" s="11">
        <f t="shared" si="6"/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242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260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247</v>
      </c>
      <c r="B24" s="15" t="s">
        <v>248</v>
      </c>
      <c r="C24" s="15" t="s">
        <v>249</v>
      </c>
      <c r="D24" s="15" t="s">
        <v>250</v>
      </c>
      <c r="E24" s="15" t="s">
        <v>251</v>
      </c>
      <c r="F24" s="15" t="s">
        <v>252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240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241</v>
      </c>
      <c r="B26" s="11">
        <f>ROUND(2000*B25,0)</f>
        <v>240</v>
      </c>
      <c r="C26" s="11">
        <f t="shared" ref="C26:G26" si="7">ROUND(2000*C25,0)</f>
        <v>300</v>
      </c>
      <c r="D26" s="11">
        <f t="shared" si="7"/>
        <v>480</v>
      </c>
      <c r="E26" s="11">
        <f t="shared" si="7"/>
        <v>480</v>
      </c>
      <c r="F26" s="11">
        <f t="shared" si="7"/>
        <v>500</v>
      </c>
      <c r="G26" s="11">
        <f t="shared" si="7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242</v>
      </c>
      <c r="B27" s="11">
        <f>ROUND(2200*B25,0)</f>
        <v>264</v>
      </c>
      <c r="C27" s="11">
        <f t="shared" ref="C27:G27" si="8">ROUND(2200*C25,0)</f>
        <v>330</v>
      </c>
      <c r="D27" s="11">
        <f t="shared" si="8"/>
        <v>528</v>
      </c>
      <c r="E27" s="11">
        <f t="shared" si="8"/>
        <v>528</v>
      </c>
      <c r="F27" s="11">
        <f t="shared" si="8"/>
        <v>550</v>
      </c>
      <c r="G27" s="11">
        <f t="shared" si="8"/>
        <v>2200</v>
      </c>
      <c r="H27" s="10"/>
      <c r="I27" s="10"/>
      <c r="J27" s="10"/>
      <c r="K27" s="2"/>
      <c r="L27" s="2"/>
    </row>
    <row r="28" spans="1:12" x14ac:dyDescent="0.35">
      <c r="A28" s="12" t="s">
        <v>260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253</v>
      </c>
      <c r="B30" s="15" t="s">
        <v>254</v>
      </c>
      <c r="C30" s="15" t="s">
        <v>255</v>
      </c>
      <c r="D30" s="15" t="s">
        <v>256</v>
      </c>
      <c r="E30" s="15" t="s">
        <v>257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258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241</v>
      </c>
      <c r="B32" s="11">
        <f>ROUND(2000*B31,0)</f>
        <v>602</v>
      </c>
      <c r="C32" s="11">
        <f t="shared" ref="C32:F32" si="9">ROUND(2000*C31,0)</f>
        <v>492</v>
      </c>
      <c r="D32" s="11">
        <f t="shared" si="9"/>
        <v>336</v>
      </c>
      <c r="E32" s="11">
        <f t="shared" si="9"/>
        <v>570</v>
      </c>
      <c r="F32" s="11">
        <f t="shared" si="9"/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242</v>
      </c>
      <c r="B33" s="11">
        <f>ROUND(2200*B31,0)</f>
        <v>662</v>
      </c>
      <c r="C33" s="11">
        <f t="shared" ref="C33:F33" si="10">ROUND(2200*C31,0)</f>
        <v>541</v>
      </c>
      <c r="D33" s="11">
        <f t="shared" si="10"/>
        <v>370</v>
      </c>
      <c r="E33" s="11">
        <f t="shared" si="10"/>
        <v>627</v>
      </c>
      <c r="F33" s="11">
        <f t="shared" si="10"/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260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RowHeight="14.5" x14ac:dyDescent="0.35"/>
  <cols>
    <col min="1" max="1" width="12.5429687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244</v>
      </c>
      <c r="B1" s="15" t="s">
        <v>245</v>
      </c>
      <c r="C1" s="15" t="s">
        <v>246</v>
      </c>
      <c r="D1" s="10"/>
      <c r="E1" s="10"/>
      <c r="F1" s="10"/>
      <c r="G1" s="10"/>
    </row>
    <row r="2" spans="1:7" ht="15" thickBot="1" x14ac:dyDescent="0.4">
      <c r="A2" s="8" t="s">
        <v>240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241</v>
      </c>
      <c r="B3" s="11">
        <f>ROUND(2000*B2,0)</f>
        <v>1005</v>
      </c>
      <c r="C3" s="11">
        <f t="shared" ref="C3:D3" si="0">ROUND(2000*C2,0)</f>
        <v>995</v>
      </c>
      <c r="D3" s="11">
        <f t="shared" si="0"/>
        <v>2000</v>
      </c>
      <c r="E3" s="10"/>
      <c r="F3" s="10"/>
      <c r="G3" s="10"/>
    </row>
    <row r="4" spans="1:7" ht="26.5" thickBot="1" x14ac:dyDescent="0.4">
      <c r="A4" s="8" t="s">
        <v>242</v>
      </c>
      <c r="B4" s="11">
        <f>ROUND(2200*B2,0)</f>
        <v>1106</v>
      </c>
      <c r="C4" s="11">
        <f t="shared" ref="C4:D4" si="1">ROUND(2200*C2,0)</f>
        <v>1094</v>
      </c>
      <c r="D4" s="11">
        <f t="shared" si="1"/>
        <v>2200</v>
      </c>
      <c r="E4" s="10"/>
      <c r="F4" s="10"/>
      <c r="G4" s="10"/>
    </row>
    <row r="5" spans="1:7" x14ac:dyDescent="0.35">
      <c r="A5" s="12" t="s">
        <v>260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247</v>
      </c>
      <c r="B7" s="15" t="s">
        <v>248</v>
      </c>
      <c r="C7" s="15" t="s">
        <v>249</v>
      </c>
      <c r="D7" s="15" t="s">
        <v>250</v>
      </c>
      <c r="E7" s="15" t="s">
        <v>251</v>
      </c>
      <c r="F7" s="15" t="s">
        <v>252</v>
      </c>
      <c r="G7" s="10"/>
    </row>
    <row r="8" spans="1:7" ht="15" thickBot="1" x14ac:dyDescent="0.4">
      <c r="A8" s="8" t="s">
        <v>240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241</v>
      </c>
      <c r="B9" s="11">
        <f>ROUND(2000*B8,0)</f>
        <v>219</v>
      </c>
      <c r="C9" s="11">
        <f t="shared" ref="C9:G9" si="2">ROUND(2000*C8,0)</f>
        <v>329</v>
      </c>
      <c r="D9" s="11">
        <f t="shared" si="2"/>
        <v>460</v>
      </c>
      <c r="E9" s="11">
        <f t="shared" si="2"/>
        <v>490</v>
      </c>
      <c r="F9" s="11">
        <f t="shared" si="2"/>
        <v>502</v>
      </c>
      <c r="G9" s="11">
        <f t="shared" si="2"/>
        <v>2000</v>
      </c>
    </row>
    <row r="10" spans="1:7" ht="15" thickBot="1" x14ac:dyDescent="0.4">
      <c r="A10" s="8" t="s">
        <v>242</v>
      </c>
      <c r="B10" s="11">
        <f>ROUND(2200*B8,0)</f>
        <v>241</v>
      </c>
      <c r="C10" s="11">
        <f t="shared" ref="C10:G10" si="3">ROUND(2200*C8,0)</f>
        <v>362</v>
      </c>
      <c r="D10" s="11">
        <f t="shared" si="3"/>
        <v>506</v>
      </c>
      <c r="E10" s="11">
        <f t="shared" si="3"/>
        <v>539</v>
      </c>
      <c r="F10" s="11">
        <f t="shared" si="3"/>
        <v>552</v>
      </c>
      <c r="G10" s="11">
        <f t="shared" si="3"/>
        <v>2200</v>
      </c>
    </row>
    <row r="11" spans="1:7" ht="15" thickBot="1" x14ac:dyDescent="0.4"/>
    <row r="12" spans="1:7" ht="15" thickBot="1" x14ac:dyDescent="0.4">
      <c r="A12" s="12" t="s">
        <v>259</v>
      </c>
      <c r="B12" s="2" t="s">
        <v>351</v>
      </c>
      <c r="C12" s="15" t="s">
        <v>352</v>
      </c>
      <c r="D12" s="15" t="s">
        <v>353</v>
      </c>
      <c r="E12" s="15" t="s">
        <v>354</v>
      </c>
      <c r="F12" s="10"/>
    </row>
    <row r="13" spans="1:7" ht="15" thickBot="1" x14ac:dyDescent="0.4">
      <c r="A13" s="8" t="s">
        <v>258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241</v>
      </c>
      <c r="B14" s="11">
        <f>ROUND(2000*B13,0)</f>
        <v>527</v>
      </c>
      <c r="C14" s="11">
        <f t="shared" ref="C14:F14" si="4">ROUND(2000*C13,0)</f>
        <v>467</v>
      </c>
      <c r="D14" s="11">
        <f t="shared" si="4"/>
        <v>556</v>
      </c>
      <c r="E14" s="11">
        <f t="shared" si="4"/>
        <v>450</v>
      </c>
      <c r="F14" s="11">
        <f t="shared" si="4"/>
        <v>2000</v>
      </c>
    </row>
    <row r="15" spans="1:7" ht="15" thickBot="1" x14ac:dyDescent="0.4">
      <c r="A15" s="8" t="s">
        <v>242</v>
      </c>
      <c r="B15" s="11">
        <f>ROUND(2200*B13,0)</f>
        <v>579</v>
      </c>
      <c r="C15" s="11">
        <f t="shared" ref="C15:F15" si="5">ROUND(2200*C13,0)</f>
        <v>513</v>
      </c>
      <c r="D15" s="11">
        <f t="shared" si="5"/>
        <v>612</v>
      </c>
      <c r="E15" s="11">
        <f t="shared" si="5"/>
        <v>495</v>
      </c>
      <c r="F15" s="11">
        <f t="shared" si="5"/>
        <v>2200</v>
      </c>
    </row>
    <row r="16" spans="1:7" x14ac:dyDescent="0.35">
      <c r="A16" s="16" t="s">
        <v>260</v>
      </c>
    </row>
    <row r="18" spans="1:7" ht="15" thickBot="1" x14ac:dyDescent="0.4">
      <c r="A18" s="12" t="s">
        <v>243</v>
      </c>
      <c r="B18" s="24" t="s">
        <v>355</v>
      </c>
      <c r="C18" s="24" t="s">
        <v>356</v>
      </c>
      <c r="D18" s="24" t="s">
        <v>357</v>
      </c>
      <c r="E18" s="24" t="s">
        <v>358</v>
      </c>
      <c r="F18" s="25" t="s">
        <v>359</v>
      </c>
    </row>
    <row r="19" spans="1:7" ht="15" thickBot="1" x14ac:dyDescent="0.4">
      <c r="A19" s="8" t="s">
        <v>240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241</v>
      </c>
      <c r="B20" s="13">
        <f>ROUND(2000*B19,0)</f>
        <v>635</v>
      </c>
      <c r="C20" s="13">
        <f t="shared" ref="C20:D20" si="6">ROUND(2000*C19,0)</f>
        <v>456</v>
      </c>
      <c r="D20" s="13">
        <f t="shared" si="6"/>
        <v>202</v>
      </c>
      <c r="E20" s="13">
        <f t="shared" ref="E20:F20" si="7">ROUND(2000*E19,0)</f>
        <v>287</v>
      </c>
      <c r="F20" s="13">
        <f t="shared" si="7"/>
        <v>419</v>
      </c>
      <c r="G20" s="3">
        <f t="shared" ref="G20:G21" si="8">SUM(B20:F20)</f>
        <v>1999</v>
      </c>
    </row>
    <row r="21" spans="1:7" ht="15" thickBot="1" x14ac:dyDescent="0.4">
      <c r="A21" s="8" t="s">
        <v>242</v>
      </c>
      <c r="B21" s="2">
        <f>ROUND(2200*B19,0)</f>
        <v>699</v>
      </c>
      <c r="C21" s="2">
        <f t="shared" ref="C21:D21" si="9">ROUND(2200*C19,0)</f>
        <v>502</v>
      </c>
      <c r="D21" s="2">
        <f t="shared" si="9"/>
        <v>222</v>
      </c>
      <c r="E21" s="2">
        <f t="shared" ref="E21:F21" si="10">ROUND(2200*E19,0)</f>
        <v>316</v>
      </c>
      <c r="F21" s="2">
        <f t="shared" si="10"/>
        <v>461</v>
      </c>
      <c r="G21" s="3">
        <f t="shared" si="8"/>
        <v>2200</v>
      </c>
    </row>
    <row r="22" spans="1:7" x14ac:dyDescent="0.35">
      <c r="A22" s="12" t="s">
        <v>260</v>
      </c>
      <c r="B22" s="2"/>
      <c r="C22" s="2"/>
      <c r="D22" s="2"/>
      <c r="E22" s="14"/>
    </row>
    <row r="24" spans="1:7" ht="15" thickBot="1" x14ac:dyDescent="0.4">
      <c r="A24" s="16" t="s">
        <v>372</v>
      </c>
      <c r="B24" t="s">
        <v>373</v>
      </c>
      <c r="C24" t="s">
        <v>374</v>
      </c>
    </row>
    <row r="25" spans="1:7" ht="15" thickBot="1" x14ac:dyDescent="0.4">
      <c r="A25" s="8" t="s">
        <v>240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241</v>
      </c>
      <c r="B26">
        <f>ROUND(2000*B25,0)</f>
        <v>941</v>
      </c>
      <c r="C26">
        <f>ROUND(2000*C25,0)</f>
        <v>1059</v>
      </c>
      <c r="D26">
        <f t="shared" ref="D26:D27" si="11">SUM(B26:C26)</f>
        <v>2000</v>
      </c>
    </row>
    <row r="27" spans="1:7" ht="15" thickBot="1" x14ac:dyDescent="0.4">
      <c r="A27" s="8" t="s">
        <v>242</v>
      </c>
      <c r="B27">
        <f>ROUND(2200*B25,0)</f>
        <v>1035</v>
      </c>
      <c r="C27">
        <f>ROUND(2200*C25,0)</f>
        <v>1165</v>
      </c>
      <c r="D27">
        <f t="shared" si="11"/>
        <v>2200</v>
      </c>
    </row>
    <row r="28" spans="1:7" x14ac:dyDescent="0.35">
      <c r="A28" s="12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2021-05-07T17:04:15Z</dcterms:modified>
</cp:coreProperties>
</file>