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100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6" l="1"/>
  <c r="E17" i="6"/>
  <c r="D17" i="6"/>
  <c r="C17" i="6"/>
  <c r="B17" i="6"/>
  <c r="F16" i="6"/>
  <c r="E16" i="6"/>
  <c r="D16" i="6"/>
  <c r="C16" i="6"/>
  <c r="B16" i="6"/>
  <c r="G15" i="6"/>
  <c r="E16" i="7"/>
  <c r="G16" i="7"/>
  <c r="F16" i="7"/>
  <c r="D16" i="7"/>
  <c r="C16" i="7"/>
  <c r="B16" i="7"/>
  <c r="G15" i="7"/>
  <c r="F15" i="7"/>
  <c r="E15" i="7"/>
  <c r="D15" i="7"/>
  <c r="C15" i="7"/>
  <c r="B15" i="7"/>
  <c r="H15" i="7" s="1"/>
  <c r="H14" i="7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5" i="8" s="1"/>
  <c r="G14" i="8"/>
  <c r="G16" i="6" l="1"/>
  <c r="G17" i="6"/>
  <c r="H16" i="7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D26" i="4"/>
  <c r="C26" i="4"/>
  <c r="B26" i="4"/>
  <c r="D25" i="4"/>
  <c r="F21" i="4"/>
  <c r="E21" i="4"/>
  <c r="D21" i="4"/>
  <c r="C21" i="4"/>
  <c r="G21" i="4" s="1"/>
  <c r="B21" i="4"/>
  <c r="F20" i="4"/>
  <c r="E20" i="4"/>
  <c r="D20" i="4"/>
  <c r="C20" i="4"/>
  <c r="B20" i="4"/>
  <c r="G20" i="4" s="1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D4" i="4"/>
  <c r="C4" i="4"/>
  <c r="B4" i="4"/>
  <c r="D3" i="4"/>
  <c r="C3" i="4"/>
  <c r="B3" i="4"/>
  <c r="D2" i="4"/>
  <c r="F47" i="3"/>
  <c r="E47" i="3"/>
  <c r="D47" i="3"/>
  <c r="C47" i="3"/>
  <c r="B47" i="3"/>
  <c r="G46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31" i="3" s="1"/>
  <c r="B30" i="3"/>
  <c r="E29" i="3"/>
  <c r="D28" i="3"/>
  <c r="D30" i="3" s="1"/>
  <c r="C28" i="3"/>
  <c r="C30" i="3" s="1"/>
  <c r="B28" i="3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G16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F3" i="3"/>
  <c r="C3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E28" i="2" s="1"/>
  <c r="D24" i="2"/>
  <c r="C23" i="2"/>
  <c r="B23" i="2"/>
  <c r="D23" i="2" s="1"/>
  <c r="F19" i="2"/>
  <c r="E18" i="2"/>
  <c r="D18" i="2"/>
  <c r="C18" i="2"/>
  <c r="B18" i="2"/>
  <c r="F18" i="2" s="1"/>
  <c r="F17" i="2"/>
  <c r="F14" i="2"/>
  <c r="E13" i="2"/>
  <c r="D13" i="2"/>
  <c r="C13" i="2"/>
  <c r="B13" i="2"/>
  <c r="F13" i="2" s="1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G10" i="4" l="1"/>
  <c r="G3" i="3"/>
  <c r="D4" i="3"/>
  <c r="G4" i="3" s="1"/>
  <c r="E4" i="3"/>
  <c r="J39" i="3"/>
  <c r="D11" i="3"/>
  <c r="E28" i="3"/>
  <c r="E30" i="3" s="1"/>
  <c r="G2" i="3"/>
  <c r="F8" i="2"/>
  <c r="G8" i="2" s="1"/>
  <c r="Q58" i="1" l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Q56" i="1"/>
  <c r="Q57" i="1" s="1"/>
  <c r="P56" i="1"/>
  <c r="P57" i="1" s="1"/>
  <c r="O56" i="1"/>
  <c r="O57" i="1" s="1"/>
  <c r="N56" i="1"/>
  <c r="N57" i="1" s="1"/>
  <c r="M56" i="1"/>
  <c r="M57" i="1" s="1"/>
  <c r="L56" i="1"/>
  <c r="L57" i="1" s="1"/>
  <c r="K56" i="1"/>
  <c r="K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C56" i="1"/>
  <c r="C57" i="1" s="1"/>
  <c r="B56" i="1"/>
  <c r="B57" i="1" s="1"/>
  <c r="C53" i="1"/>
  <c r="M50" i="1"/>
  <c r="K50" i="1"/>
  <c r="I50" i="1"/>
  <c r="H50" i="1"/>
  <c r="G50" i="1"/>
  <c r="F50" i="1"/>
  <c r="E50" i="1"/>
  <c r="D50" i="1"/>
  <c r="C50" i="1"/>
  <c r="Q48" i="1"/>
  <c r="P48" i="1"/>
  <c r="O48" i="1"/>
  <c r="N48" i="1"/>
  <c r="M48" i="1"/>
  <c r="L48" i="1"/>
  <c r="K48" i="1"/>
  <c r="I48" i="1"/>
  <c r="H48" i="1"/>
  <c r="G48" i="1"/>
  <c r="F48" i="1"/>
  <c r="E48" i="1"/>
  <c r="D48" i="1"/>
  <c r="C48" i="1"/>
  <c r="F10" i="8" l="1"/>
  <c r="E10" i="8"/>
  <c r="D10" i="8"/>
  <c r="C10" i="8"/>
  <c r="B10" i="8"/>
  <c r="F9" i="8"/>
  <c r="E9" i="8"/>
  <c r="D9" i="8"/>
  <c r="C9" i="8"/>
  <c r="B9" i="8"/>
  <c r="G8" i="8"/>
  <c r="G10" i="8" s="1"/>
  <c r="D2" i="18"/>
  <c r="D4" i="1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6" l="1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<sst xmlns="http://schemas.openxmlformats.org/spreadsheetml/2006/main" count="1199" uniqueCount="622">
  <si>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</si>
  <si>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</si>
  <si>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</si>
  <si>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</si>
  <si>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</si>
  <si>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</si>
  <si>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</si>
  <si>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</si>
  <si>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</si>
  <si>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</si>
  <si>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</si>
  <si>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</si>
  <si>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</si>
  <si>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</si>
  <si>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</si>
  <si>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</si>
  <si>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</si>
  <si>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</si>
  <si>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</si>
  <si>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</si>
  <si>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</si>
  <si>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</si>
  <si>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</si>
  <si>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</si>
  <si>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</si>
  <si>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</si>
  <si>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</si>
  <si>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</si>
  <si>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</si>
  <si>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</si>
  <si>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</si>
  <si>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</si>
  <si>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</si>
  <si>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</si>
  <si>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</si>
  <si>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</si>
  <si>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</si>
  <si>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</si>
  <si>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</si>
  <si>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</si>
  <si>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</si>
  <si>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</si>
  <si>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</si>
  <si>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</si>
  <si>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</si>
  <si>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</si>
  <si>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</si>
  <si>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</si>
  <si>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</si>
  <si>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</si>
  <si>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</si>
  <si>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</si>
  <si>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</si>
  <si>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</si>
  <si>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</si>
  <si>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</si>
  <si>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</si>
  <si>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</si>
  <si>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</si>
  <si>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</si>
  <si>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</si>
  <si>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</si>
  <si>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</si>
  <si>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</si>
  <si>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</si>
  <si>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</si>
  <si>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</si>
  <si>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</si>
  <si>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</si>
  <si>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</si>
  <si>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</si>
  <si>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</si>
  <si>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</si>
  <si>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</si>
  <si>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</si>
  <si>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</si>
  <si>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</si>
  <si>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</si>
  <si>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</si>
  <si>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</si>
  <si>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</si>
  <si>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</si>
  <si>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</si>
  <si>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</si>
  <si>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</si>
  <si>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</si>
  <si>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</si>
  <si>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</si>
  <si>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</si>
  <si>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</si>
  <si>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</si>
  <si>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</si>
  <si>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</si>
  <si>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</si>
  <si>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</si>
  <si>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</si>
  <si>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</si>
  <si>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</si>
  <si>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</si>
  <si>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</si>
  <si>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</si>
  <si>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</si>
  <si>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</si>
  <si>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</si>
  <si>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</si>
  <si>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</si>
  <si>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</si>
  <si>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</si>
  <si>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</si>
  <si>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</si>
  <si>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</si>
  <si>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</si>
  <si>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</si>
  <si>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</si>
  <si>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</si>
  <si>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</si>
  <si>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</si>
  <si>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</si>
  <si>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</si>
  <si>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</si>
  <si>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</si>
  <si>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</si>
  <si>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</si>
  <si>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</si>
  <si>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</si>
  <si>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</si>
  <si>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</si>
  <si>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</si>
  <si>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</si>
  <si>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</si>
  <si>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</si>
  <si>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</si>
  <si>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</si>
  <si>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</si>
  <si>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</si>
  <si>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</si>
  <si>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</si>
  <si>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</si>
  <si>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</si>
  <si>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</si>
  <si>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</si>
  <si>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</si>
  <si>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</si>
  <si>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</si>
  <si>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</si>
  <si>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</si>
  <si>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</si>
  <si>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</si>
  <si>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</si>
  <si>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</si>
  <si>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</si>
  <si>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</si>
  <si>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</si>
  <si>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</si>
  <si>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</si>
  <si>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</si>
  <si>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</si>
  <si>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</si>
  <si>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</si>
  <si>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</si>
  <si>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</si>
  <si>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</si>
  <si>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</si>
  <si>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</si>
  <si>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</si>
  <si>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</si>
  <si>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</si>
  <si>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</si>
  <si>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</si>
  <si>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</si>
  <si>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</si>
  <si>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</si>
  <si>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</si>
  <si>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</si>
  <si>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</si>
  <si>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</si>
  <si>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</si>
  <si>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</si>
  <si>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</si>
  <si>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</si>
  <si>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</si>
  <si>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</si>
  <si>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</si>
  <si>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</si>
  <si>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</si>
  <si>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</si>
  <si>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</si>
  <si>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</si>
  <si>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</si>
  <si>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</si>
  <si>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</si>
  <si>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</si>
  <si>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</si>
  <si>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</si>
  <si>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</si>
  <si>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</si>
  <si>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</si>
  <si>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</si>
  <si>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</si>
  <si>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</si>
  <si>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</si>
  <si>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</si>
  <si>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</si>
  <si>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</si>
  <si>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</si>
  <si>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</si>
  <si>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</si>
  <si>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</si>
  <si>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</si>
  <si>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</si>
  <si>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</si>
  <si>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</si>
  <si>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</si>
  <si>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</si>
  <si>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</si>
  <si>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</si>
  <si>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</si>
  <si>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</si>
  <si>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</si>
  <si>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</si>
  <si>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</si>
  <si>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</si>
  <si>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</si>
  <si>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</si>
  <si>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</si>
  <si>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</si>
  <si>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</si>
  <si>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</si>
  <si>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</si>
  <si>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</si>
  <si>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</si>
  <si>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</si>
  <si>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</si>
  <si>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</si>
  <si>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</si>
  <si>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</si>
  <si>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</si>
  <si>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</si>
  <si>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</si>
  <si>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</si>
  <si>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</si>
  <si>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</si>
  <si>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</si>
  <si>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</si>
  <si>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</si>
  <si>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</si>
  <si>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</si>
  <si>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</si>
  <si>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</si>
  <si>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</si>
  <si>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</si>
  <si>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</si>
  <si>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</si>
  <si>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</si>
  <si>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</si>
  <si>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</si>
  <si>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</si>
  <si>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</si>
  <si>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</si>
  <si>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</si>
  <si>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</si>
  <si>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</si>
  <si>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</si>
  <si>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</si>
  <si>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</si>
  <si>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</si>
  <si>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</si>
  <si>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</si>
  <si>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</si>
  <si>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</si>
  <si>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</si>
  <si>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</si>
  <si>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</si>
  <si>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</si>
  <si>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</si>
  <si>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</si>
  <si>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</si>
  <si>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</si>
  <si>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</si>
  <si>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</si>
  <si>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</si>
  <si>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</si>
  <si>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</si>
  <si>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</si>
  <si>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</si>
  <si>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</si>
  <si>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</si>
  <si>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</si>
  <si>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</si>
  <si>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</si>
  <si>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</si>
  <si>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</si>
  <si>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</si>
  <si>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</si>
  <si>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</si>
  <si>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</si>
  <si>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</si>
  <si>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</si>
  <si>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</si>
  <si>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</si>
  <si>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</si>
  <si>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</si>
  <si>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</si>
  <si>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</si>
  <si>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</si>
  <si>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</si>
  <si>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</si>
  <si>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</si>
  <si>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</si>
  <si>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</si>
  <si>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</si>
  <si>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</si>
  <si>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</si>
  <si>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</si>
  <si>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</si>
  <si>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</si>
  <si>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</si>
  <si>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</si>
  <si>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</si>
  <si>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</si>
  <si>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</si>
  <si>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</si>
  <si>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</si>
  <si>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</si>
  <si>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</si>
  <si>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</si>
  <si>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</si>
  <si>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</si>
  <si>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</si>
  <si>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</si>
  <si>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</si>
  <si>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</si>
  <si>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</si>
  <si>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</si>
  <si>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</si>
  <si>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</si>
  <si>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</si>
  <si>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</si>
  <si>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</si>
  <si>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</si>
  <si>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</si>
  <si>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</si>
  <si>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</si>
  <si>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</si>
  <si>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</si>
  <si>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</si>
  <si>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</si>
  <si>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</si>
  <si>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</si>
  <si>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</si>
  <si>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</si>
  <si>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</si>
  <si>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</si>
  <si>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</si>
  <si>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</si>
  <si>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</si>
  <si>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</si>
  <si>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</si>
  <si>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</si>
  <si>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</si>
  <si>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</si>
  <si>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</si>
  <si>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</si>
  <si>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</si>
  <si>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</si>
  <si>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</si>
  <si>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</si>
  <si>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</si>
  <si>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</si>
  <si>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</si>
  <si>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</si>
  <si>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</si>
  <si>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</si>
  <si>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</si>
  <si>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</si>
  <si>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</si>
  <si>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</si>
  <si>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</si>
  <si>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</si>
  <si>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</si>
  <si>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</si>
  <si>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</si>
  <si>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</si>
  <si>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</si>
  <si>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</si>
  <si>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</si>
  <si>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</si>
  <si>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</si>
  <si>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</si>
  <si>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</si>
  <si>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</si>
  <si>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</si>
  <si>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</si>
  <si>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</si>
  <si>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</si>
  <si>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</si>
  <si>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</si>
  <si>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</si>
  <si>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</si>
  <si>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</si>
  <si>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</si>
  <si>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</si>
  <si>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</si>
  <si>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</si>
  <si>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</si>
  <si>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</si>
  <si>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</si>
  <si>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</si>
  <si>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</si>
  <si>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</si>
  <si>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</si>
  <si>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</si>
  <si>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</si>
  <si>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</si>
  <si>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</si>
  <si>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</si>
  <si>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</si>
  <si>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</si>
  <si>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</si>
  <si>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</si>
  <si>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</si>
  <si>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</si>
  <si>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</si>
  <si>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</si>
  <si>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</si>
  <si>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</si>
  <si>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</si>
  <si>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</si>
  <si>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</si>
  <si>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</si>
  <si>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</si>
  <si>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</si>
  <si>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</si>
  <si>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</si>
  <si>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</si>
  <si>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</si>
  <si>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</si>
  <si>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</si>
  <si>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</si>
  <si>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</si>
  <si>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</si>
  <si>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</si>
  <si>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</si>
  <si>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</si>
  <si>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</si>
  <si>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</si>
  <si>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</si>
  <si>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</si>
  <si>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</si>
  <si>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</si>
  <si>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</si>
  <si>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</si>
  <si>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</si>
  <si>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</si>
  <si>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</si>
  <si>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</si>
  <si>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</si>
  <si>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</si>
  <si>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</si>
  <si>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</si>
  <si>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</si>
  <si>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</si>
  <si>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</si>
  <si>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</si>
  <si>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</si>
  <si>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</si>
  <si>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</si>
  <si>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</si>
  <si>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</si>
  <si>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</si>
  <si>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</si>
  <si>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</si>
  <si>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</si>
  <si>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</si>
  <si>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</si>
  <si>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</si>
  <si>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</si>
  <si>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</si>
  <si>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</si>
  <si>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</si>
  <si>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</si>
  <si>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</si>
  <si>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</si>
  <si>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</si>
  <si>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</si>
  <si>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</si>
  <si>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</si>
  <si>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</si>
  <si>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</si>
  <si>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</si>
  <si>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</si>
  <si>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</si>
  <si>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</si>
  <si>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</si>
  <si>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</si>
  <si>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</si>
  <si>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</si>
  <si>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</si>
  <si>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</si>
  <si>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</si>
  <si>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</si>
  <si>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</si>
  <si>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</si>
  <si>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</si>
  <si>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</si>
  <si>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</si>
  <si>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</si>
  <si>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</si>
  <si>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</si>
  <si>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</si>
  <si>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</si>
  <si>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</si>
  <si>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</si>
  <si>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</si>
  <si>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</si>
  <si>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</si>
  <si>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</si>
  <si>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</si>
  <si>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</si>
  <si>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</si>
  <si>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</si>
  <si>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</si>
  <si>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</si>
  <si>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</si>
  <si>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</si>
  <si>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</si>
  <si>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</si>
  <si>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</si>
  <si>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</si>
  <si>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</si>
  <si>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</si>
  <si>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</si>
  <si>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</si>
  <si>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</si>
  <si>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</si>
  <si>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</si>
  <si>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</si>
  <si>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</si>
  <si>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</si>
  <si>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</si>
  <si>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</si>
  <si>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</si>
  <si>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</si>
  <si>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</si>
  <si>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</si>
  <si>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</si>
  <si>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</si>
  <si>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</si>
  <si>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</si>
  <si>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</si>
  <si>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</si>
  <si>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</si>
  <si>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</si>
  <si>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</si>
  <si>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</si>
  <si>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</si>
  <si>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</si>
  <si>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</si>
  <si>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</si>
  <si>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</si>
  <si>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</si>
  <si>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</si>
  <si>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Tomasz</t>
  </si>
  <si>
    <t>~ Megumi</t>
  </si>
  <si>
    <t>~ Gurpreet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</si>
  <si>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</si>
  <si>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</si>
  <si>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</si>
  <si>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</si>
  <si>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</si>
  <si>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</si>
  <si>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</si>
  <si>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</si>
  <si>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</si>
  <si>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</si>
  <si>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</si>
  <si>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</si>
  <si>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</si>
  <si>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</si>
  <si>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</si>
  <si>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</si>
  <si>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</si>
  <si>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</si>
  <si>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</si>
  <si>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</si>
  <si>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</si>
  <si>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</si>
  <si>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</si>
  <si>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</si>
  <si>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</si>
  <si>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</si>
  <si>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</si>
  <si>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</si>
  <si>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</si>
  <si>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</si>
  <si>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</si>
  <si>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</si>
  <si>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</si>
  <si>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</si>
  <si>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</si>
  <si>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</si>
  <si>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Central Region</t>
  </si>
  <si>
    <t>East Region</t>
  </si>
  <si>
    <t>North-East Region</t>
  </si>
  <si>
    <t>North Region</t>
  </si>
  <si>
    <t>West Region</t>
  </si>
  <si>
    <t>Non-Resident</t>
  </si>
  <si>
    <t>Source:</t>
  </si>
  <si>
    <t>https://www.citypopulation.de/en/singapore/cities/</t>
  </si>
  <si>
    <t>London</t>
  </si>
  <si>
    <t>Rest of England</t>
  </si>
  <si>
    <t>Scotland</t>
  </si>
  <si>
    <t>Wales</t>
  </si>
  <si>
    <t>Northern Ireland</t>
  </si>
  <si>
    <t>~ Salvador</t>
  </si>
  <si>
    <t>~ Alex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</si>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</sst>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0" fontId="11" fillId="0" borderId="0" xfId="0" applyFont="1" applyBorder="1"/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pane ySplit="1" topLeftCell="A56" activePane="bottomLeft" state="frozen"/>
      <selection pane="bottomLeft" activeCell="M62" sqref="M62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1" width="9.6328125" customWidth="1"/>
    <col min="12" max="12" width="11.36328125" bestFit="1" customWidth="1"/>
    <col min="13" max="13" width="9.453125" customWidth="1"/>
    <col min="17" max="17" width="13.6328125" customWidth="1"/>
  </cols>
  <sheetData>
    <row r="1" spans="1:17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</v>
      </c>
      <c r="L1" s="1" t="s">
        <v>10</v>
      </c>
      <c r="M1" s="1" t="s">
        <v>300</v>
      </c>
      <c r="N1" s="1" t="s">
        <v>492</v>
      </c>
      <c r="O1" s="1" t="s">
        <v>526</v>
      </c>
      <c r="P1" s="1" t="s">
        <v>527</v>
      </c>
      <c r="Q1" s="1" t="s">
        <v>528</v>
      </c>
    </row>
    <row r="2" spans="1:17" x14ac:dyDescent="0.35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K2" s="1" t="s">
        <v>459</v>
      </c>
      <c r="L2" s="1" t="s">
        <v>459</v>
      </c>
      <c r="M2" s="1" t="s">
        <v>459</v>
      </c>
    </row>
    <row r="3" spans="1:17" x14ac:dyDescent="0.35">
      <c r="A3" s="1" t="s">
        <v>456</v>
      </c>
      <c r="B3" s="1" t="s">
        <v>459</v>
      </c>
      <c r="C3" s="1" t="s">
        <v>459</v>
      </c>
      <c r="D3" s="1" t="s">
        <v>459</v>
      </c>
      <c r="E3" s="1"/>
      <c r="F3" s="1" t="s">
        <v>459</v>
      </c>
      <c r="G3" s="1" t="s">
        <v>562</v>
      </c>
      <c r="H3" s="1" t="s">
        <v>460</v>
      </c>
      <c r="I3" s="1" t="s">
        <v>459</v>
      </c>
      <c r="J3" s="1" t="s">
        <v>563</v>
      </c>
      <c r="K3" s="1" t="s">
        <v>564</v>
      </c>
      <c r="L3" s="1" t="s">
        <v>521</v>
      </c>
      <c r="M3" s="1" t="s">
        <v>459</v>
      </c>
    </row>
    <row r="4" spans="1:17" x14ac:dyDescent="0.35">
      <c r="A4" s="1" t="s">
        <v>457</v>
      </c>
      <c r="B4" s="1" t="s">
        <v>459</v>
      </c>
      <c r="C4" s="1" t="s">
        <v>459</v>
      </c>
      <c r="D4" s="1" t="s">
        <v>459</v>
      </c>
      <c r="E4" s="1"/>
      <c r="F4" s="1" t="s">
        <v>459</v>
      </c>
      <c r="G4" s="1"/>
      <c r="H4" s="1" t="s">
        <v>614</v>
      </c>
      <c r="I4" s="1" t="s">
        <v>459</v>
      </c>
      <c r="J4" s="1" t="s">
        <v>615</v>
      </c>
      <c r="K4" s="1" t="s">
        <v>459</v>
      </c>
      <c r="L4" s="1"/>
      <c r="M4" s="1" t="s">
        <v>521</v>
      </c>
    </row>
    <row r="5" spans="1:17" x14ac:dyDescent="0.35">
      <c r="A5" s="1" t="s">
        <v>497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/>
      <c r="H5" s="1"/>
      <c r="I5" s="1" t="s">
        <v>565</v>
      </c>
      <c r="J5" s="1"/>
      <c r="K5" s="1"/>
      <c r="L5" s="1"/>
      <c r="M5" s="1"/>
    </row>
    <row r="6" spans="1:17" x14ac:dyDescent="0.35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/>
      <c r="G6" s="1"/>
      <c r="H6" s="1"/>
      <c r="I6" s="1"/>
      <c r="J6" s="1"/>
      <c r="K6" s="1"/>
      <c r="L6" s="1"/>
      <c r="M6" s="1"/>
    </row>
    <row r="7" spans="1:17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s="1" t="s">
        <v>15</v>
      </c>
      <c r="L7" t="s">
        <v>18</v>
      </c>
      <c r="M7" t="s">
        <v>301</v>
      </c>
      <c r="N7" t="s">
        <v>16</v>
      </c>
      <c r="O7" t="s">
        <v>535</v>
      </c>
      <c r="P7" t="s">
        <v>11</v>
      </c>
      <c r="Q7" t="s">
        <v>536</v>
      </c>
    </row>
    <row r="8" spans="1:17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73.900000000000006</v>
      </c>
      <c r="L8">
        <v>14436</v>
      </c>
      <c r="M8">
        <v>14.37</v>
      </c>
      <c r="N8">
        <v>6.37</v>
      </c>
      <c r="O8">
        <v>5.23</v>
      </c>
      <c r="P8">
        <v>19.920000000000002</v>
      </c>
      <c r="Q8">
        <v>1113.8499999999999</v>
      </c>
    </row>
    <row r="9" spans="1:17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163</v>
      </c>
      <c r="L9" t="s">
        <v>161</v>
      </c>
      <c r="M9" t="s">
        <v>302</v>
      </c>
      <c r="N9" t="s">
        <v>537</v>
      </c>
      <c r="O9" t="s">
        <v>538</v>
      </c>
      <c r="P9" t="s">
        <v>539</v>
      </c>
      <c r="Q9" t="s">
        <v>540</v>
      </c>
    </row>
    <row r="10" spans="1:17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164</v>
      </c>
      <c r="L10" t="s">
        <v>162</v>
      </c>
      <c r="M10" t="s">
        <v>303</v>
      </c>
      <c r="N10" t="s">
        <v>541</v>
      </c>
      <c r="O10" t="s">
        <v>542</v>
      </c>
      <c r="P10" t="s">
        <v>543</v>
      </c>
      <c r="Q10" t="s">
        <v>154</v>
      </c>
    </row>
    <row r="11" spans="1:17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173</v>
      </c>
      <c r="L11" t="s">
        <v>179</v>
      </c>
      <c r="M11" t="s">
        <v>302</v>
      </c>
      <c r="N11" t="s">
        <v>544</v>
      </c>
      <c r="O11" t="s">
        <v>178</v>
      </c>
      <c r="P11" t="s">
        <v>545</v>
      </c>
      <c r="Q11" t="s">
        <v>175</v>
      </c>
    </row>
    <row r="12" spans="1:17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174</v>
      </c>
      <c r="L12" t="s">
        <v>180</v>
      </c>
      <c r="M12" t="s">
        <v>176</v>
      </c>
      <c r="N12" t="s">
        <v>546</v>
      </c>
      <c r="O12" t="s">
        <v>545</v>
      </c>
      <c r="P12" t="s">
        <v>543</v>
      </c>
      <c r="Q12" t="s">
        <v>172</v>
      </c>
    </row>
    <row r="13" spans="1:17" x14ac:dyDescent="0.35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K13">
        <v>51737</v>
      </c>
      <c r="L13" s="20">
        <v>24931044</v>
      </c>
      <c r="M13">
        <v>19653</v>
      </c>
    </row>
    <row r="14" spans="1:17" x14ac:dyDescent="0.35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K14">
        <v>94829</v>
      </c>
      <c r="L14" s="20">
        <v>44519620</v>
      </c>
      <c r="M14">
        <v>46042</v>
      </c>
    </row>
    <row r="15" spans="1:17" x14ac:dyDescent="0.35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K15">
        <v>183065</v>
      </c>
      <c r="L15" s="20">
        <v>77223472</v>
      </c>
      <c r="M15">
        <v>113696</v>
      </c>
    </row>
    <row r="16" spans="1:17" x14ac:dyDescent="0.35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396</v>
      </c>
      <c r="H16" s="1" t="s">
        <v>396</v>
      </c>
      <c r="I16" s="1" t="s">
        <v>396</v>
      </c>
      <c r="J16" s="1" t="s">
        <v>396</v>
      </c>
      <c r="K16" s="1" t="s">
        <v>396</v>
      </c>
      <c r="L16" s="1" t="s">
        <v>304</v>
      </c>
      <c r="M16" s="1" t="s">
        <v>396</v>
      </c>
    </row>
    <row r="17" spans="1:13" x14ac:dyDescent="0.35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K17" s="1" t="s">
        <v>23</v>
      </c>
      <c r="L17" s="30" t="s">
        <v>415</v>
      </c>
      <c r="M17" s="1" t="s">
        <v>22</v>
      </c>
    </row>
    <row r="18" spans="1:13" x14ac:dyDescent="0.35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K18" s="1" t="s">
        <v>29</v>
      </c>
      <c r="L18" s="30" t="s">
        <v>416</v>
      </c>
      <c r="M18" s="1" t="s">
        <v>422</v>
      </c>
    </row>
    <row r="19" spans="1:13" x14ac:dyDescent="0.35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K19" s="1" t="s">
        <v>172</v>
      </c>
      <c r="L19" s="30" t="s">
        <v>417</v>
      </c>
      <c r="M19" s="1" t="s">
        <v>423</v>
      </c>
    </row>
    <row r="20" spans="1:13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 x14ac:dyDescent="0.35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t="s">
        <v>318</v>
      </c>
      <c r="I24" t="s">
        <v>318</v>
      </c>
      <c r="J24" s="27" t="s">
        <v>175</v>
      </c>
      <c r="K24" s="2" t="s">
        <v>172</v>
      </c>
      <c r="L24" s="27" t="s">
        <v>415</v>
      </c>
      <c r="M24">
        <v>0</v>
      </c>
    </row>
    <row r="25" spans="1:13" x14ac:dyDescent="0.35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t="s">
        <v>29</v>
      </c>
      <c r="I25" t="s">
        <v>431</v>
      </c>
      <c r="J25" s="27" t="s">
        <v>434</v>
      </c>
      <c r="K25" s="2" t="s">
        <v>97</v>
      </c>
      <c r="L25" s="27" t="s">
        <v>441</v>
      </c>
      <c r="M25" t="s">
        <v>347</v>
      </c>
    </row>
    <row r="26" spans="1:13" x14ac:dyDescent="0.35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t="s">
        <v>172</v>
      </c>
      <c r="I26" t="s">
        <v>24</v>
      </c>
      <c r="J26" s="27" t="s">
        <v>435</v>
      </c>
      <c r="K26" s="2" t="s">
        <v>175</v>
      </c>
      <c r="L26" s="27" t="s">
        <v>442</v>
      </c>
      <c r="M26" t="s">
        <v>433</v>
      </c>
    </row>
    <row r="27" spans="1:13" x14ac:dyDescent="0.35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t="s">
        <v>95</v>
      </c>
      <c r="I27" t="s">
        <v>97</v>
      </c>
      <c r="J27" s="27" t="s">
        <v>436</v>
      </c>
      <c r="K27" s="2" t="s">
        <v>96</v>
      </c>
      <c r="L27" s="27" t="s">
        <v>443</v>
      </c>
      <c r="M27" t="s">
        <v>97</v>
      </c>
    </row>
    <row r="28" spans="1:13" x14ac:dyDescent="0.35">
      <c r="A28" s="1" t="s">
        <v>522</v>
      </c>
      <c r="B28" t="s">
        <v>523</v>
      </c>
      <c r="C28" t="s">
        <v>525</v>
      </c>
      <c r="D28" t="s">
        <v>524</v>
      </c>
    </row>
    <row r="29" spans="1:13" x14ac:dyDescent="0.35">
      <c r="A29" s="1" t="s">
        <v>566</v>
      </c>
      <c r="C29">
        <v>200</v>
      </c>
    </row>
    <row r="30" spans="1:13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</row>
    <row r="31" spans="1:13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</row>
    <row r="32" spans="1:13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K34" t="s">
        <v>25</v>
      </c>
      <c r="L34" t="s">
        <v>25</v>
      </c>
      <c r="M34" t="s">
        <v>25</v>
      </c>
    </row>
    <row r="35" spans="1:17" x14ac:dyDescent="0.35">
      <c r="A35" s="1" t="s">
        <v>73</v>
      </c>
      <c r="B35" t="s">
        <v>31</v>
      </c>
      <c r="C35" t="s">
        <v>30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K39" t="s">
        <v>47</v>
      </c>
      <c r="L39" t="s">
        <v>47</v>
      </c>
      <c r="M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K41" s="1" t="s">
        <v>395</v>
      </c>
      <c r="L41" s="1" t="s">
        <v>391</v>
      </c>
      <c r="M41" s="1" t="s">
        <v>389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100</v>
      </c>
      <c r="L43" s="1" t="s">
        <v>372</v>
      </c>
      <c r="M43" s="1" t="s">
        <v>376</v>
      </c>
      <c r="N43" s="1" t="s">
        <v>553</v>
      </c>
      <c r="O43" s="1" t="s">
        <v>554</v>
      </c>
      <c r="P43" s="1" t="s">
        <v>555</v>
      </c>
      <c r="Q43" s="1" t="s">
        <v>556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567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101</v>
      </c>
      <c r="L44" s="1" t="s">
        <v>373</v>
      </c>
      <c r="M44" s="1" t="s">
        <v>377</v>
      </c>
      <c r="N44" s="1" t="s">
        <v>557</v>
      </c>
      <c r="O44" s="1" t="s">
        <v>558</v>
      </c>
      <c r="P44" s="1" t="s">
        <v>559</v>
      </c>
      <c r="Q44" s="1" t="s">
        <v>560</v>
      </c>
    </row>
    <row r="45" spans="1:17" x14ac:dyDescent="0.35">
      <c r="A45" s="1" t="s">
        <v>568</v>
      </c>
      <c r="B45" s="1" t="s">
        <v>569</v>
      </c>
      <c r="C45" s="1"/>
      <c r="D45" s="1" t="s">
        <v>570</v>
      </c>
      <c r="E45" s="1" t="s">
        <v>570</v>
      </c>
      <c r="F45" s="1"/>
      <c r="G45" s="1"/>
      <c r="H45" s="1"/>
      <c r="I45" s="1"/>
      <c r="J45" s="1"/>
      <c r="K45" s="1"/>
      <c r="L45" s="1"/>
      <c r="M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/>
      <c r="H46" s="1" t="s">
        <v>46</v>
      </c>
      <c r="I46" s="1"/>
      <c r="J46" s="1"/>
      <c r="K46" s="1" t="s">
        <v>515</v>
      </c>
      <c r="L46" s="1"/>
      <c r="M46" s="1" t="s">
        <v>620</v>
      </c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>
        <v>1000</v>
      </c>
      <c r="L47" t="s">
        <v>378</v>
      </c>
      <c r="M47">
        <v>1000</v>
      </c>
      <c r="N47" s="31"/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2217</v>
      </c>
      <c r="L48" s="31">
        <f>$B$48*L8</f>
        <v>433080</v>
      </c>
      <c r="M48" s="31">
        <f>$B$48*M8</f>
        <v>431.09999999999997</v>
      </c>
      <c r="N48" s="31">
        <f t="shared" ref="N48:Q48" si="1">$B$48*N8</f>
        <v>191.1</v>
      </c>
      <c r="O48" s="31">
        <f t="shared" si="1"/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K49">
        <v>13</v>
      </c>
      <c r="L49">
        <v>16</v>
      </c>
      <c r="M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K50" s="31">
        <f>K49*K8</f>
        <v>960.7</v>
      </c>
      <c r="L50" s="31">
        <v>230000</v>
      </c>
      <c r="M50" s="31">
        <f>M49*M8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K52" t="s">
        <v>54</v>
      </c>
      <c r="L52" s="1" t="s">
        <v>381</v>
      </c>
      <c r="M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2454.7739999999999</v>
      </c>
      <c r="L54" s="3">
        <v>511.327</v>
      </c>
      <c r="M54" s="3">
        <v>433.17</v>
      </c>
      <c r="N54" s="3">
        <v>10877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529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 s="3">
        <v>859909198.39999998</v>
      </c>
      <c r="L55" s="3">
        <v>172734542.40000001</v>
      </c>
      <c r="M55" s="3">
        <v>35983394.399999999</v>
      </c>
      <c r="N55">
        <v>1128677232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 t="shared" si="3"/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 t="shared" si="4"/>
        <v>8.3137500000000006</v>
      </c>
      <c r="L57" s="22">
        <f t="shared" si="4"/>
        <v>1624.05</v>
      </c>
      <c r="M57" s="22">
        <f t="shared" si="4"/>
        <v>1.616625</v>
      </c>
      <c r="N57" s="22">
        <f t="shared" si="4"/>
        <v>0.71662500000000007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 t="shared" si="5"/>
        <v>6075.6933515784121</v>
      </c>
      <c r="L58" s="22">
        <f t="shared" si="5"/>
        <v>1230718.9651813384</v>
      </c>
      <c r="M58" s="22">
        <f t="shared" si="5"/>
        <v>4982.0203599246888</v>
      </c>
      <c r="N58" s="22">
        <f t="shared" si="5"/>
        <v>1767.9553156787704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K59" s="22" t="s">
        <v>332</v>
      </c>
      <c r="L59" s="22" t="s">
        <v>332</v>
      </c>
      <c r="M59" s="22" t="s">
        <v>333</v>
      </c>
    </row>
    <row r="60" spans="1:17" x14ac:dyDescent="0.35">
      <c r="A60" s="1" t="s">
        <v>489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K60" s="22" t="s">
        <v>345</v>
      </c>
      <c r="L60" s="22" t="s">
        <v>88</v>
      </c>
      <c r="M60" s="22" t="s">
        <v>346</v>
      </c>
    </row>
    <row r="61" spans="1:17" x14ac:dyDescent="0.35">
      <c r="A61" s="1" t="s">
        <v>353</v>
      </c>
      <c r="B61" s="22" t="s">
        <v>362</v>
      </c>
      <c r="C61" s="25" t="s">
        <v>363</v>
      </c>
      <c r="D61" s="22" t="s">
        <v>509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K61" s="22" t="s">
        <v>354</v>
      </c>
      <c r="L61" s="22" t="s">
        <v>360</v>
      </c>
      <c r="M61" s="22" t="s">
        <v>621</v>
      </c>
    </row>
    <row r="62" spans="1:17" x14ac:dyDescent="0.35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K62">
        <v>0.70799999999999996</v>
      </c>
      <c r="L62">
        <v>0.76100000000000001</v>
      </c>
      <c r="M62">
        <v>0.92800000000000005</v>
      </c>
    </row>
    <row r="63" spans="1:17" x14ac:dyDescent="0.35">
      <c r="A63" s="1" t="s">
        <v>490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K63">
        <v>38</v>
      </c>
      <c r="L63">
        <v>27</v>
      </c>
      <c r="M63">
        <v>0.15</v>
      </c>
    </row>
    <row r="64" spans="1:17" x14ac:dyDescent="0.35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K64" s="2" t="s">
        <v>404</v>
      </c>
      <c r="L64" t="s">
        <v>429</v>
      </c>
      <c r="M64" s="2" t="s">
        <v>406</v>
      </c>
    </row>
    <row r="65" spans="1:14" x14ac:dyDescent="0.35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K65" t="s">
        <v>446</v>
      </c>
      <c r="L65" t="s">
        <v>451</v>
      </c>
      <c r="M65" t="s">
        <v>453</v>
      </c>
    </row>
    <row r="66" spans="1:14" x14ac:dyDescent="0.35">
      <c r="A66" s="1" t="s">
        <v>104</v>
      </c>
      <c r="B66" t="s">
        <v>201</v>
      </c>
      <c r="C66" t="s">
        <v>203</v>
      </c>
      <c r="D66" t="s">
        <v>202</v>
      </c>
    </row>
    <row r="67" spans="1:14" x14ac:dyDescent="0.35">
      <c r="A67" s="1" t="s">
        <v>111</v>
      </c>
      <c r="B67" s="4" t="s">
        <v>108</v>
      </c>
    </row>
    <row r="68" spans="1:14" x14ac:dyDescent="0.35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K68" t="s">
        <v>394</v>
      </c>
      <c r="L68" t="s">
        <v>390</v>
      </c>
    </row>
    <row r="69" spans="1:14" x14ac:dyDescent="0.35">
      <c r="A69" s="1" t="s">
        <v>106</v>
      </c>
      <c r="B69" t="s">
        <v>307</v>
      </c>
      <c r="C69" s="2" t="s">
        <v>309</v>
      </c>
      <c r="D69" t="s">
        <v>109</v>
      </c>
      <c r="K69" s="2" t="s">
        <v>316</v>
      </c>
    </row>
    <row r="70" spans="1:14" x14ac:dyDescent="0.35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K70" t="s">
        <v>110</v>
      </c>
    </row>
    <row r="71" spans="1:14" x14ac:dyDescent="0.35">
      <c r="A71" s="1" t="s">
        <v>107</v>
      </c>
      <c r="B71" t="s">
        <v>184</v>
      </c>
    </row>
    <row r="72" spans="1:14" x14ac:dyDescent="0.35">
      <c r="A72" s="1" t="s">
        <v>112</v>
      </c>
      <c r="B72" s="5" t="s">
        <v>183</v>
      </c>
    </row>
    <row r="73" spans="1:14" x14ac:dyDescent="0.35">
      <c r="A73" s="1" t="s">
        <v>114</v>
      </c>
      <c r="B73" t="s">
        <v>113</v>
      </c>
    </row>
    <row r="74" spans="1:14" x14ac:dyDescent="0.35">
      <c r="A74" s="6" t="s">
        <v>115</v>
      </c>
      <c r="B74" t="s">
        <v>125</v>
      </c>
      <c r="C74" t="s">
        <v>135</v>
      </c>
      <c r="D74" t="s">
        <v>129</v>
      </c>
      <c r="F74" t="s">
        <v>494</v>
      </c>
      <c r="G74" t="s">
        <v>478</v>
      </c>
      <c r="I74" t="s">
        <v>147</v>
      </c>
      <c r="J74" t="s">
        <v>473</v>
      </c>
      <c r="K74" t="s">
        <v>138</v>
      </c>
      <c r="L74" t="s">
        <v>463</v>
      </c>
      <c r="M74" t="s">
        <v>464</v>
      </c>
      <c r="N74" t="s">
        <v>571</v>
      </c>
    </row>
    <row r="75" spans="1:14" x14ac:dyDescent="0.35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479</v>
      </c>
      <c r="I75" t="s">
        <v>148</v>
      </c>
      <c r="J75" t="s">
        <v>474</v>
      </c>
      <c r="K75" t="s">
        <v>139</v>
      </c>
      <c r="L75" t="s">
        <v>465</v>
      </c>
      <c r="M75" t="s">
        <v>466</v>
      </c>
      <c r="N75" t="s">
        <v>552</v>
      </c>
    </row>
    <row r="76" spans="1:14" x14ac:dyDescent="0.35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480</v>
      </c>
      <c r="I76" t="s">
        <v>149</v>
      </c>
      <c r="J76" t="s">
        <v>475</v>
      </c>
      <c r="K76" t="s">
        <v>140</v>
      </c>
      <c r="L76" t="s">
        <v>467</v>
      </c>
      <c r="M76" t="s">
        <v>468</v>
      </c>
      <c r="N76" t="s">
        <v>547</v>
      </c>
    </row>
    <row r="77" spans="1:14" x14ac:dyDescent="0.35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481</v>
      </c>
      <c r="I77" t="s">
        <v>150</v>
      </c>
      <c r="J77" t="s">
        <v>476</v>
      </c>
      <c r="K77" t="s">
        <v>141</v>
      </c>
      <c r="L77" t="s">
        <v>469</v>
      </c>
      <c r="M77" t="s">
        <v>470</v>
      </c>
      <c r="N77" t="s">
        <v>486</v>
      </c>
    </row>
    <row r="78" spans="1:14" x14ac:dyDescent="0.35">
      <c r="A78" s="6" t="s">
        <v>119</v>
      </c>
      <c r="D78" t="s">
        <v>132</v>
      </c>
      <c r="F78" t="s">
        <v>351</v>
      </c>
      <c r="G78" t="s">
        <v>482</v>
      </c>
      <c r="I78" t="s">
        <v>151</v>
      </c>
      <c r="J78" t="s">
        <v>477</v>
      </c>
      <c r="K78" t="s">
        <v>142</v>
      </c>
      <c r="L78" t="s">
        <v>471</v>
      </c>
      <c r="M78" t="s">
        <v>472</v>
      </c>
      <c r="N78" t="s">
        <v>548</v>
      </c>
    </row>
    <row r="79" spans="1:14" x14ac:dyDescent="0.35">
      <c r="A79" s="6" t="s">
        <v>120</v>
      </c>
      <c r="D79" t="s">
        <v>133</v>
      </c>
      <c r="F79" t="s">
        <v>352</v>
      </c>
      <c r="G79" t="s">
        <v>483</v>
      </c>
      <c r="I79" t="s">
        <v>152</v>
      </c>
      <c r="K79" t="s">
        <v>143</v>
      </c>
      <c r="L79" t="s">
        <v>484</v>
      </c>
      <c r="N79" t="s">
        <v>549</v>
      </c>
    </row>
    <row r="80" spans="1:14" x14ac:dyDescent="0.35">
      <c r="A80" s="6" t="s">
        <v>121</v>
      </c>
      <c r="F80" t="s">
        <v>462</v>
      </c>
      <c r="K80" t="s">
        <v>144</v>
      </c>
      <c r="L80" t="s">
        <v>485</v>
      </c>
      <c r="N80" t="s">
        <v>550</v>
      </c>
    </row>
    <row r="81" spans="1:14" x14ac:dyDescent="0.35">
      <c r="A81" s="6" t="s">
        <v>122</v>
      </c>
      <c r="K81" t="s">
        <v>145</v>
      </c>
      <c r="N81" t="s">
        <v>551</v>
      </c>
    </row>
    <row r="82" spans="1:14" x14ac:dyDescent="0.35">
      <c r="A82" s="6" t="s">
        <v>123</v>
      </c>
      <c r="K82" t="s">
        <v>146</v>
      </c>
    </row>
    <row r="83" spans="1:14" x14ac:dyDescent="0.35">
      <c r="A83" s="6" t="s">
        <v>124</v>
      </c>
      <c r="K83" t="s">
        <v>486</v>
      </c>
      <c r="L83" t="s">
        <v>486</v>
      </c>
    </row>
    <row r="84" spans="1:14" x14ac:dyDescent="0.35">
      <c r="A84" s="6" t="s">
        <v>188</v>
      </c>
      <c r="B84" t="s">
        <v>187</v>
      </c>
    </row>
    <row r="85" spans="1:14" x14ac:dyDescent="0.35">
      <c r="A85" s="6" t="s">
        <v>189</v>
      </c>
      <c r="B85" t="s">
        <v>190</v>
      </c>
    </row>
    <row r="86" spans="1:14" x14ac:dyDescent="0.35">
      <c r="A86" s="6" t="s">
        <v>193</v>
      </c>
      <c r="B86" t="s">
        <v>196</v>
      </c>
    </row>
    <row r="87" spans="1:14" x14ac:dyDescent="0.35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K87" t="s">
        <v>383</v>
      </c>
      <c r="L87" t="s">
        <v>383</v>
      </c>
      <c r="M87" t="s">
        <v>383</v>
      </c>
    </row>
    <row r="88" spans="1:14" x14ac:dyDescent="0.35">
      <c r="A88" s="4" t="s">
        <v>191</v>
      </c>
      <c r="B88" t="s">
        <v>192</v>
      </c>
    </row>
    <row r="89" spans="1:14" x14ac:dyDescent="0.35">
      <c r="A89" s="4" t="s">
        <v>195</v>
      </c>
      <c r="B89" t="s">
        <v>194</v>
      </c>
    </row>
    <row r="90" spans="1:14" x14ac:dyDescent="0.35">
      <c r="A90" s="4" t="s">
        <v>197</v>
      </c>
      <c r="B90" t="s">
        <v>198</v>
      </c>
    </row>
    <row r="91" spans="1:14" x14ac:dyDescent="0.35">
      <c r="A91" s="6" t="s">
        <v>269</v>
      </c>
      <c r="B91" t="s">
        <v>299</v>
      </c>
      <c r="C91" t="s">
        <v>278</v>
      </c>
      <c r="D91" t="s">
        <v>291</v>
      </c>
    </row>
    <row r="92" spans="1:14" x14ac:dyDescent="0.35">
      <c r="A92" s="6" t="s">
        <v>270</v>
      </c>
      <c r="B92" t="s">
        <v>298</v>
      </c>
      <c r="C92" t="s">
        <v>279</v>
      </c>
      <c r="D92" t="s">
        <v>292</v>
      </c>
    </row>
    <row r="93" spans="1:14" x14ac:dyDescent="0.35">
      <c r="A93" s="6" t="s">
        <v>271</v>
      </c>
      <c r="B93" t="s">
        <v>297</v>
      </c>
      <c r="C93" t="s">
        <v>277</v>
      </c>
      <c r="D93" t="s">
        <v>289</v>
      </c>
    </row>
    <row r="94" spans="1:14" x14ac:dyDescent="0.35">
      <c r="A94" s="6" t="s">
        <v>272</v>
      </c>
      <c r="D94" t="s">
        <v>288</v>
      </c>
    </row>
    <row r="95" spans="1:14" x14ac:dyDescent="0.35">
      <c r="A95" s="6" t="s">
        <v>273</v>
      </c>
      <c r="B95" t="s">
        <v>295</v>
      </c>
    </row>
    <row r="96" spans="1:14" x14ac:dyDescent="0.35">
      <c r="A96" s="6" t="s">
        <v>274</v>
      </c>
      <c r="B96" t="s">
        <v>296</v>
      </c>
      <c r="C96" s="19" t="s">
        <v>268</v>
      </c>
      <c r="D96" t="s">
        <v>290</v>
      </c>
    </row>
    <row r="97" spans="1:14" x14ac:dyDescent="0.35">
      <c r="A97" s="6" t="s">
        <v>275</v>
      </c>
      <c r="B97" t="s">
        <v>276</v>
      </c>
    </row>
    <row r="98" spans="1:14" x14ac:dyDescent="0.35">
      <c r="A98" s="6" t="s">
        <v>293</v>
      </c>
      <c r="D98" t="s">
        <v>294</v>
      </c>
    </row>
    <row r="99" spans="1:14" x14ac:dyDescent="0.35">
      <c r="A99" s="6" t="s">
        <v>334</v>
      </c>
      <c r="B99" t="s">
        <v>335</v>
      </c>
      <c r="C99" t="s">
        <v>337</v>
      </c>
      <c r="D99" t="s">
        <v>461</v>
      </c>
      <c r="E99" t="s">
        <v>619</v>
      </c>
      <c r="F99" t="s">
        <v>520</v>
      </c>
      <c r="H99" t="s">
        <v>616</v>
      </c>
      <c r="I99" t="s">
        <v>533</v>
      </c>
      <c r="J99" t="s">
        <v>617</v>
      </c>
      <c r="K99" t="s">
        <v>519</v>
      </c>
      <c r="M99" s="34" t="s">
        <v>534</v>
      </c>
    </row>
    <row r="100" spans="1:14" x14ac:dyDescent="0.35">
      <c r="A100" s="6" t="s">
        <v>488</v>
      </c>
      <c r="C100" t="s">
        <v>336</v>
      </c>
      <c r="G100" t="s">
        <v>531</v>
      </c>
      <c r="H100" t="s">
        <v>618</v>
      </c>
      <c r="J100" t="s">
        <v>496</v>
      </c>
      <c r="K100" t="s">
        <v>487</v>
      </c>
      <c r="L100" t="s">
        <v>495</v>
      </c>
      <c r="M100" t="s">
        <v>530</v>
      </c>
    </row>
    <row r="101" spans="1:14" x14ac:dyDescent="0.35">
      <c r="A101" s="6" t="s">
        <v>338</v>
      </c>
      <c r="B101" t="s">
        <v>339</v>
      </c>
    </row>
    <row r="102" spans="1:14" x14ac:dyDescent="0.35">
      <c r="A102" s="6" t="s">
        <v>491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L102">
        <v>7</v>
      </c>
      <c r="M102">
        <v>10</v>
      </c>
    </row>
    <row r="103" spans="1:14" x14ac:dyDescent="0.35">
      <c r="A103" s="6" t="s">
        <v>493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L103">
        <v>6300</v>
      </c>
      <c r="M103">
        <v>6300</v>
      </c>
      <c r="N103">
        <v>6000</v>
      </c>
    </row>
    <row r="104" spans="1:14" x14ac:dyDescent="0.35">
      <c r="A104" s="6" t="s">
        <v>498</v>
      </c>
      <c r="B104" t="s">
        <v>504</v>
      </c>
      <c r="C104" t="s">
        <v>500</v>
      </c>
      <c r="D104" t="s">
        <v>502</v>
      </c>
    </row>
    <row r="105" spans="1:14" x14ac:dyDescent="0.35">
      <c r="A105" s="6" t="s">
        <v>499</v>
      </c>
      <c r="B105" t="s">
        <v>505</v>
      </c>
      <c r="C105" t="s">
        <v>501</v>
      </c>
      <c r="D105" t="s">
        <v>503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3" workbookViewId="0">
      <selection activeCell="E23" sqref="E23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9" sqref="B9:F9"/>
    </sheetView>
  </sheetViews>
  <sheetFormatPr defaultColWidth="8.81640625" defaultRowHeight="14.5" x14ac:dyDescent="0.35"/>
  <cols>
    <col min="1" max="1" width="8.453125" bestFit="1" customWidth="1"/>
  </cols>
  <sheetData>
    <row r="1" spans="1:8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8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561</v>
      </c>
      <c r="G2" s="10"/>
    </row>
    <row r="3" spans="1:8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8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8" x14ac:dyDescent="0.35">
      <c r="A5" s="12" t="s">
        <v>239</v>
      </c>
      <c r="B5" s="13"/>
      <c r="C5" s="13"/>
      <c r="D5" s="13"/>
      <c r="E5" s="10"/>
      <c r="F5" s="10"/>
      <c r="G5" s="10"/>
    </row>
    <row r="6" spans="1:8" x14ac:dyDescent="0.35">
      <c r="A6" s="35"/>
      <c r="B6" s="36"/>
      <c r="C6" s="36"/>
      <c r="D6" s="36"/>
      <c r="E6" s="36"/>
      <c r="F6" s="36"/>
      <c r="G6" s="36"/>
      <c r="H6" s="37"/>
    </row>
    <row r="7" spans="1:8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8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8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8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8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8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8" x14ac:dyDescent="0.35">
      <c r="H13" s="37"/>
    </row>
    <row r="14" spans="1:8" x14ac:dyDescent="0.35">
      <c r="A14" s="12"/>
      <c r="B14" s="13"/>
      <c r="C14" s="13"/>
      <c r="D14" s="13"/>
      <c r="E14" s="13"/>
      <c r="F14" s="13"/>
      <c r="G14" s="37"/>
      <c r="H14" s="37"/>
    </row>
    <row r="15" spans="1:8" x14ac:dyDescent="0.35">
      <c r="A15" s="12"/>
      <c r="B15" s="13"/>
      <c r="C15" s="13"/>
      <c r="D15" s="13"/>
      <c r="E15" s="13"/>
      <c r="F15" s="13"/>
      <c r="G15" s="37"/>
      <c r="H15" s="37"/>
    </row>
    <row r="16" spans="1:8" x14ac:dyDescent="0.35">
      <c r="A16" s="16"/>
      <c r="B16" s="37"/>
      <c r="C16" s="37"/>
      <c r="D16" s="37"/>
      <c r="E16" s="37"/>
      <c r="F16" s="37"/>
      <c r="G16" s="37"/>
      <c r="H16" s="37"/>
    </row>
    <row r="17" spans="1:8" x14ac:dyDescent="0.35">
      <c r="A17" s="37"/>
      <c r="B17" s="37"/>
      <c r="C17" s="37"/>
      <c r="D17" s="37"/>
      <c r="E17" s="37"/>
      <c r="F17" s="37"/>
      <c r="G17" s="37"/>
      <c r="H17" s="37"/>
    </row>
    <row r="18" spans="1:8" x14ac:dyDescent="0.35">
      <c r="A18" s="12"/>
      <c r="B18" s="23"/>
      <c r="C18" s="23"/>
      <c r="D18" s="23"/>
      <c r="E18" s="23"/>
      <c r="F18" s="39"/>
      <c r="G18" s="37"/>
      <c r="H18" s="37"/>
    </row>
    <row r="19" spans="1:8" x14ac:dyDescent="0.35">
      <c r="A19" s="12"/>
      <c r="B19" s="32"/>
      <c r="C19" s="32"/>
      <c r="D19" s="32"/>
      <c r="E19" s="32"/>
      <c r="F19" s="33"/>
      <c r="G19" s="40"/>
      <c r="H19" s="37"/>
    </row>
    <row r="20" spans="1:8" x14ac:dyDescent="0.35">
      <c r="A20" s="12"/>
      <c r="B20" s="13"/>
      <c r="C20" s="13"/>
      <c r="D20" s="13"/>
      <c r="E20" s="13"/>
      <c r="F20" s="13"/>
      <c r="G20" s="41"/>
      <c r="H20" s="37"/>
    </row>
    <row r="21" spans="1:8" x14ac:dyDescent="0.35">
      <c r="A21" s="12"/>
      <c r="B21" s="35"/>
      <c r="C21" s="35"/>
      <c r="D21" s="35"/>
      <c r="E21" s="35"/>
      <c r="F21" s="35"/>
      <c r="G21" s="41"/>
      <c r="H21" s="37"/>
    </row>
    <row r="22" spans="1:8" x14ac:dyDescent="0.35">
      <c r="A22" s="12"/>
      <c r="B22" s="35"/>
      <c r="C22" s="35"/>
      <c r="D22" s="35"/>
      <c r="E22" s="14"/>
      <c r="F22" s="37"/>
      <c r="G22" s="37"/>
      <c r="H22" s="37"/>
    </row>
    <row r="23" spans="1:8" x14ac:dyDescent="0.35">
      <c r="A23" s="37"/>
      <c r="B23" s="37"/>
      <c r="C23" s="37"/>
      <c r="D23" s="37"/>
      <c r="E23" s="37"/>
      <c r="F23" s="37"/>
      <c r="G23" s="37"/>
      <c r="H23" s="37"/>
    </row>
    <row r="24" spans="1:8" x14ac:dyDescent="0.35">
      <c r="A24" s="16"/>
      <c r="B24" s="37"/>
      <c r="C24" s="37"/>
      <c r="D24" s="37"/>
      <c r="E24" s="37"/>
      <c r="F24" s="37"/>
      <c r="G24" s="37"/>
      <c r="H24" s="37"/>
    </row>
    <row r="25" spans="1:8" x14ac:dyDescent="0.35">
      <c r="A25" s="12"/>
      <c r="B25" s="37"/>
      <c r="C25" s="37"/>
      <c r="D25" s="40"/>
      <c r="E25" s="37"/>
      <c r="F25" s="37"/>
      <c r="G25" s="37"/>
      <c r="H25" s="37"/>
    </row>
    <row r="26" spans="1:8" x14ac:dyDescent="0.35">
      <c r="A26" s="12"/>
      <c r="B26" s="37"/>
      <c r="C26" s="37"/>
      <c r="D26" s="37"/>
      <c r="E26" s="37"/>
      <c r="F26" s="37"/>
      <c r="G26" s="37"/>
      <c r="H26" s="37"/>
    </row>
    <row r="27" spans="1:8" x14ac:dyDescent="0.35">
      <c r="A27" s="12"/>
      <c r="B27" s="37"/>
      <c r="C27" s="37"/>
      <c r="D27" s="37"/>
      <c r="E27" s="37"/>
      <c r="F27" s="37"/>
      <c r="G27" s="37"/>
      <c r="H27" s="37"/>
    </row>
    <row r="28" spans="1:8" x14ac:dyDescent="0.35">
      <c r="A28" s="12"/>
      <c r="B28" s="37"/>
      <c r="C28" s="37"/>
      <c r="D28" s="37"/>
      <c r="E28" s="37"/>
      <c r="F28" s="37"/>
      <c r="G28" s="37"/>
      <c r="H28" s="37"/>
    </row>
    <row r="29" spans="1:8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K23" sqref="K23"/>
    </sheetView>
  </sheetViews>
  <sheetFormatPr defaultColWidth="10.9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9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9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9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9" sqref="F19"/>
    </sheetView>
  </sheetViews>
  <sheetFormatPr defaultColWidth="10.9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532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532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532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532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532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532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G22" sqref="A18:G22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H12" sqref="H1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513</v>
      </c>
      <c r="B26" s="15" t="s">
        <v>510</v>
      </c>
      <c r="C26" s="11" t="s">
        <v>511</v>
      </c>
      <c r="D26" s="15" t="s">
        <v>512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517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516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518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514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514</v>
      </c>
    </row>
    <row r="44" spans="1:10" ht="15" thickBot="1" x14ac:dyDescent="0.4">
      <c r="A44" s="12" t="s">
        <v>285</v>
      </c>
      <c r="B44" s="15" t="s">
        <v>286</v>
      </c>
      <c r="C44" s="11" t="s">
        <v>508</v>
      </c>
      <c r="D44" s="15" t="s">
        <v>506</v>
      </c>
      <c r="E44" s="15" t="s">
        <v>507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3" zoomScale="75" workbookViewId="0">
      <selection activeCell="A13" sqref="A13:G18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561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572</v>
      </c>
      <c r="C13" s="23" t="s">
        <v>573</v>
      </c>
      <c r="D13" s="23" t="s">
        <v>574</v>
      </c>
      <c r="E13" s="23" t="s">
        <v>575</v>
      </c>
      <c r="F13" s="24" t="s">
        <v>576</v>
      </c>
      <c r="J13" t="s">
        <v>577</v>
      </c>
      <c r="K13" t="s">
        <v>578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579</v>
      </c>
      <c r="K14" t="s">
        <v>580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581</v>
      </c>
      <c r="K15" t="s">
        <v>582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583</v>
      </c>
      <c r="K16" t="s">
        <v>585</v>
      </c>
    </row>
    <row r="17" spans="1:11" x14ac:dyDescent="0.35">
      <c r="A17" s="12" t="s">
        <v>239</v>
      </c>
      <c r="B17" s="2"/>
      <c r="C17" s="2"/>
      <c r="D17" s="2"/>
      <c r="E17" s="14"/>
      <c r="J17" t="s">
        <v>584</v>
      </c>
      <c r="K17" t="s">
        <v>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3" sqref="A13:G17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7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3" spans="1:7" ht="26.5" thickBot="1" x14ac:dyDescent="0.4">
      <c r="A13" s="12" t="s">
        <v>222</v>
      </c>
      <c r="B13" s="23" t="s">
        <v>587</v>
      </c>
      <c r="C13" s="23" t="s">
        <v>588</v>
      </c>
      <c r="D13" s="23" t="s">
        <v>589</v>
      </c>
      <c r="E13" s="23" t="s">
        <v>256</v>
      </c>
      <c r="F13" s="24" t="s">
        <v>590</v>
      </c>
    </row>
    <row r="14" spans="1:7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7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7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</row>
    <row r="17" spans="1:5" x14ac:dyDescent="0.35">
      <c r="A17" s="12" t="s">
        <v>239</v>
      </c>
      <c r="B17" s="2"/>
      <c r="C17" s="2"/>
      <c r="D17" s="2"/>
      <c r="E1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H17" sqref="A13:H17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561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587</v>
      </c>
      <c r="C13" s="23" t="s">
        <v>588</v>
      </c>
      <c r="D13" s="23" t="s">
        <v>591</v>
      </c>
      <c r="E13" s="23" t="s">
        <v>592</v>
      </c>
      <c r="F13" s="24" t="s">
        <v>593</v>
      </c>
      <c r="G13" s="42" t="s">
        <v>594</v>
      </c>
      <c r="L13" t="s">
        <v>587</v>
      </c>
      <c r="M13" t="s">
        <v>595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588</v>
      </c>
      <c r="M14" t="s">
        <v>596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591</v>
      </c>
      <c r="M15" t="s">
        <v>597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592</v>
      </c>
      <c r="M16" t="s">
        <v>598</v>
      </c>
    </row>
    <row r="17" spans="1:13" x14ac:dyDescent="0.35">
      <c r="A17" s="12" t="s">
        <v>239</v>
      </c>
      <c r="B17" s="2"/>
      <c r="C17" s="2"/>
      <c r="D17" s="2"/>
      <c r="E17" s="14"/>
      <c r="L17" t="s">
        <v>593</v>
      </c>
      <c r="M17" t="s">
        <v>599</v>
      </c>
    </row>
    <row r="18" spans="1:13" x14ac:dyDescent="0.35">
      <c r="L18" t="s">
        <v>594</v>
      </c>
      <c r="M18" t="s">
        <v>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2" workbookViewId="0">
      <selection activeCell="E20" sqref="E20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0.5149429552904814</v>
      </c>
      <c r="C2" s="9">
        <f>F3/(1+F3)</f>
        <v>0.48505704470951866</v>
      </c>
      <c r="D2" s="10">
        <f>SUM(B2:C2)</f>
        <v>1</v>
      </c>
      <c r="E2" s="10"/>
      <c r="F2" s="10" t="s">
        <v>561</v>
      </c>
    </row>
    <row r="3" spans="1:11" ht="15" thickBot="1" x14ac:dyDescent="0.4">
      <c r="A3" s="8" t="s">
        <v>220</v>
      </c>
      <c r="B3" s="11">
        <f>ROUND(2000*B2,0)</f>
        <v>1030</v>
      </c>
      <c r="C3" s="11">
        <f>ROUND(2000*C2,0)</f>
        <v>970</v>
      </c>
      <c r="D3" s="11">
        <f>ROUND(2000*D2,0)</f>
        <v>2000</v>
      </c>
      <c r="E3" s="10"/>
      <c r="F3" s="10">
        <v>0.94196267708118475</v>
      </c>
    </row>
    <row r="4" spans="1:11" ht="26.5" thickBot="1" x14ac:dyDescent="0.4">
      <c r="A4" s="8" t="s">
        <v>221</v>
      </c>
      <c r="B4" s="11">
        <f>ROUND(2200*B2,0)</f>
        <v>1133</v>
      </c>
      <c r="C4" s="11">
        <f>ROUND(2200*C2,0)</f>
        <v>1067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0.10352435347156062</v>
      </c>
      <c r="C8" s="9">
        <v>0.15875899115699044</v>
      </c>
      <c r="D8" s="9">
        <v>0.2761165077151248</v>
      </c>
      <c r="E8" s="9">
        <v>0.27891432495522839</v>
      </c>
      <c r="F8" s="9">
        <v>0.18268582270109582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207</v>
      </c>
      <c r="C9" s="11">
        <f t="shared" si="0"/>
        <v>318</v>
      </c>
      <c r="D9" s="11">
        <f t="shared" si="0"/>
        <v>552</v>
      </c>
      <c r="E9" s="11">
        <f t="shared" si="0"/>
        <v>558</v>
      </c>
      <c r="F9" s="11">
        <f t="shared" si="0"/>
        <v>365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228</v>
      </c>
      <c r="C10" s="11">
        <f t="shared" si="1"/>
        <v>349</v>
      </c>
      <c r="D10" s="11">
        <f t="shared" si="1"/>
        <v>607</v>
      </c>
      <c r="E10" s="11">
        <f t="shared" si="1"/>
        <v>614</v>
      </c>
      <c r="F10" s="11">
        <f t="shared" si="1"/>
        <v>402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39" thickBot="1" x14ac:dyDescent="0.4">
      <c r="A13" s="12" t="s">
        <v>222</v>
      </c>
      <c r="B13" s="23" t="s">
        <v>601</v>
      </c>
      <c r="C13" s="23" t="s">
        <v>602</v>
      </c>
      <c r="D13" s="23" t="s">
        <v>603</v>
      </c>
      <c r="E13" s="23" t="s">
        <v>604</v>
      </c>
      <c r="F13" s="24" t="s">
        <v>605</v>
      </c>
      <c r="G13" s="42" t="s">
        <v>606</v>
      </c>
    </row>
    <row r="14" spans="1:11" ht="26.5" thickBot="1" x14ac:dyDescent="0.4">
      <c r="A14" s="8" t="s">
        <v>219</v>
      </c>
      <c r="B14">
        <v>0.16225902666744285</v>
      </c>
      <c r="C14">
        <v>0.12063989762651017</v>
      </c>
      <c r="D14">
        <v>0.16371527408317529</v>
      </c>
      <c r="E14">
        <v>0.10241745864776171</v>
      </c>
      <c r="F14">
        <v>0.16225199165577267</v>
      </c>
      <c r="G14">
        <v>0.28871635131933732</v>
      </c>
      <c r="H14" s="22">
        <f>SUM(B14:G14)</f>
        <v>1</v>
      </c>
    </row>
    <row r="15" spans="1:11" ht="15" thickBot="1" x14ac:dyDescent="0.4">
      <c r="A15" s="8" t="s">
        <v>220</v>
      </c>
      <c r="B15" s="13">
        <f t="shared" ref="B15:G15" si="2">ROUND(2000*B14,0)</f>
        <v>325</v>
      </c>
      <c r="C15" s="13">
        <f t="shared" si="2"/>
        <v>241</v>
      </c>
      <c r="D15" s="13">
        <f t="shared" si="2"/>
        <v>327</v>
      </c>
      <c r="E15" s="13">
        <f t="shared" si="2"/>
        <v>205</v>
      </c>
      <c r="F15" s="13">
        <f t="shared" si="2"/>
        <v>325</v>
      </c>
      <c r="G15" s="13">
        <f t="shared" si="2"/>
        <v>577</v>
      </c>
      <c r="H15" s="3">
        <f>SUM(B15:G15)</f>
        <v>2000</v>
      </c>
      <c r="J15" t="s">
        <v>607</v>
      </c>
      <c r="K15" t="s">
        <v>608</v>
      </c>
    </row>
    <row r="16" spans="1:11" ht="26.5" thickBot="1" x14ac:dyDescent="0.4">
      <c r="A16" s="8" t="s">
        <v>221</v>
      </c>
      <c r="B16" s="2">
        <f t="shared" ref="B16:G16" si="3">ROUND(2200*B14,0)</f>
        <v>357</v>
      </c>
      <c r="C16" s="2">
        <f t="shared" si="3"/>
        <v>265</v>
      </c>
      <c r="D16" s="2">
        <f t="shared" si="3"/>
        <v>360</v>
      </c>
      <c r="E16" s="2">
        <f t="shared" si="3"/>
        <v>225</v>
      </c>
      <c r="F16" s="2">
        <f t="shared" si="3"/>
        <v>357</v>
      </c>
      <c r="G16" s="2">
        <f t="shared" si="3"/>
        <v>635</v>
      </c>
      <c r="H16" s="3">
        <f>SUM(B16:G16)</f>
        <v>2199</v>
      </c>
    </row>
    <row r="17" spans="1:5" x14ac:dyDescent="0.35">
      <c r="A17" s="12" t="s">
        <v>239</v>
      </c>
      <c r="B17" s="2"/>
      <c r="C17" s="2"/>
      <c r="D17" s="2"/>
      <c r="E17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9" sqref="D19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609</v>
      </c>
      <c r="C14" s="23" t="s">
        <v>610</v>
      </c>
      <c r="D14" s="23" t="s">
        <v>611</v>
      </c>
      <c r="E14" s="23" t="s">
        <v>612</v>
      </c>
      <c r="F14" s="24" t="s">
        <v>613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7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7" x14ac:dyDescent="0.35">
      <c r="A18" s="12" t="s">
        <v>239</v>
      </c>
      <c r="B18" s="2"/>
      <c r="C18" s="2"/>
      <c r="D18" s="2"/>
      <c r="E1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2021-06-09T22:41:31Z</dcterms:modified>
</cp:coreProperties>
</file>