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16" activeTab="13"/>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C40" i="2"/>
  <c r="D40" i="2"/>
  <c r="E40" i="2"/>
  <c r="B40" i="2"/>
  <c r="C33" i="2"/>
  <c r="D33" i="2"/>
  <c r="B33" i="2"/>
  <c r="C26" i="2"/>
  <c r="D26" i="2"/>
  <c r="E26" i="2"/>
  <c r="F26" i="2"/>
  <c r="B26" i="2"/>
  <c r="C19" i="2"/>
  <c r="D19" i="2"/>
  <c r="E19" i="2"/>
  <c r="F19" i="2"/>
  <c r="B19" i="2"/>
  <c r="C12" i="2"/>
  <c r="D12" i="2"/>
  <c r="E12" i="2"/>
  <c r="F12" i="2"/>
  <c r="G12" i="2"/>
  <c r="B12" i="2"/>
  <c r="C5" i="2"/>
  <c r="D5" i="2"/>
  <c r="E5" i="2"/>
  <c r="B5" i="2"/>
  <c r="C39" i="2"/>
  <c r="D39" i="2"/>
  <c r="E39" i="2"/>
  <c r="B39" i="2"/>
  <c r="C32" i="2"/>
  <c r="D32" i="2"/>
  <c r="B32" i="2"/>
  <c r="C25" i="2"/>
  <c r="D25" i="2"/>
  <c r="E25" i="2"/>
  <c r="F25" i="2"/>
  <c r="B25" i="2"/>
  <c r="C18" i="2"/>
  <c r="D18" i="2"/>
  <c r="E18" i="2"/>
  <c r="B18" i="2"/>
  <c r="C11" i="2"/>
  <c r="D11" i="2"/>
  <c r="E11" i="2"/>
  <c r="F11" i="2"/>
  <c r="G11" i="2"/>
  <c r="B11" i="2"/>
  <c r="C4" i="2"/>
  <c r="D4" i="2"/>
  <c r="E4" i="2"/>
  <c r="B4"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1" i="2"/>
  <c r="D38" i="2"/>
  <c r="C38" i="2"/>
  <c r="B38" i="2"/>
  <c r="D34" i="2"/>
  <c r="C31" i="2"/>
  <c r="B31" i="2"/>
  <c r="F27" i="2"/>
  <c r="E24" i="2"/>
  <c r="D24" i="2"/>
  <c r="C24" i="2"/>
  <c r="B24" i="2"/>
  <c r="F23" i="2"/>
  <c r="F20" i="2"/>
  <c r="E17" i="2"/>
  <c r="D17" i="2"/>
  <c r="C17" i="2"/>
  <c r="B17" i="2"/>
  <c r="F16" i="2"/>
  <c r="G13" i="2"/>
  <c r="E10" i="2"/>
  <c r="D10" i="2"/>
  <c r="C10" i="2"/>
  <c r="B10" i="2"/>
  <c r="F9" i="2"/>
  <c r="G9" i="2" s="1"/>
  <c r="G8" i="2"/>
  <c r="E6" i="2"/>
  <c r="C3" i="2"/>
  <c r="B3" i="2"/>
  <c r="E3" i="2" l="1"/>
  <c r="D27" i="4"/>
  <c r="C3" i="3"/>
  <c r="D3" i="4"/>
  <c r="D26" i="4"/>
  <c r="F17" i="2"/>
  <c r="F18" i="2" s="1"/>
  <c r="F3" i="3"/>
  <c r="G20" i="4"/>
  <c r="G16" i="3"/>
  <c r="G46" i="3"/>
  <c r="F24" i="2"/>
  <c r="E38" i="2"/>
  <c r="G21" i="4"/>
  <c r="D31" i="2"/>
  <c r="E31" i="3"/>
  <c r="G10" i="4"/>
  <c r="D4" i="3"/>
  <c r="E4" i="3"/>
  <c r="J39" i="3"/>
  <c r="D11" i="3"/>
  <c r="E28" i="3"/>
  <c r="E30" i="3" s="1"/>
  <c r="G2" i="3"/>
  <c r="F10" i="2"/>
  <c r="G10" i="2" s="1"/>
  <c r="G3" i="3" l="1"/>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5" i="21" l="1"/>
  <c r="F16" i="21"/>
  <c r="F17" i="21"/>
</calcChain>
</file>

<file path=xl/sharedStrings.xml><?xml version="1.0" encoding="utf-8"?>
<sst xmlns="http://schemas.openxmlformats.org/spreadsheetml/2006/main" count="1063" uniqueCount="347">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</sst>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5546875" defaultRowHeight="15"/>
  <cols>
    <col min="1" max="1" width="17" customWidth="1"/>
  </cols>
  <sheetData>
    <row r="1" spans="1:9" ht="15.75" thickBot="1">
      <c r="A1" s="9" t="s">
        <v>14</v>
      </c>
      <c r="B1" s="12" t="s">
        <v>15</v>
      </c>
      <c r="C1" s="12" t="s">
        <v>16</v>
      </c>
      <c r="D1" s="7"/>
      <c r="E1" s="7"/>
      <c r="F1" s="7"/>
    </row>
    <row r="2" spans="1:9" ht="15.75" thickBot="1">
      <c r="A2" s="5" t="s">
        <v>10</v>
      </c>
      <c r="B2" s="6">
        <f>1/(1+F3)</f>
        <v>0.49751243781094534</v>
      </c>
      <c r="C2" s="6">
        <f>F3/(1+F3)</f>
        <v>0.50248756218905477</v>
      </c>
      <c r="D2" s="7">
        <f>SUM(B2:C2)</f>
        <v>1</v>
      </c>
      <c r="E2" s="7"/>
      <c r="F2" s="7" t="s">
        <v>91</v>
      </c>
    </row>
    <row r="3" spans="1:9" ht="15.75" thickBot="1">
      <c r="A3" s="5" t="s">
        <v>11</v>
      </c>
      <c r="B3" s="8">
        <f>ROUND(2000*B2,0)</f>
        <v>995</v>
      </c>
      <c r="C3" s="8">
        <f>ROUND(2000*C2,0)</f>
        <v>1005</v>
      </c>
      <c r="D3" s="8">
        <f>ROUND(2000*D2,0)</f>
        <v>2000</v>
      </c>
      <c r="E3" s="7"/>
      <c r="F3" s="7">
        <v>1.01</v>
      </c>
    </row>
    <row r="4" spans="1:9" ht="15.75" thickBot="1">
      <c r="A4" s="5" t="s">
        <v>341</v>
      </c>
      <c r="B4" s="8">
        <f>2139*B2</f>
        <v>1064.1791044776121</v>
      </c>
      <c r="C4" s="8">
        <f t="shared" ref="C4:D4" si="0">2139*C2</f>
        <v>1074.8208955223881</v>
      </c>
      <c r="D4" s="8">
        <f t="shared" si="0"/>
        <v>2139</v>
      </c>
      <c r="E4" s="7"/>
      <c r="F4" s="7"/>
    </row>
    <row r="5" spans="1:9" ht="15.75" thickBot="1">
      <c r="A5" s="5" t="s">
        <v>343</v>
      </c>
      <c r="B5" s="8">
        <f>ROUND(2139*1.1*B2,0)</f>
        <v>1171</v>
      </c>
      <c r="C5" s="8">
        <f t="shared" ref="C5:D5" si="1">ROUND(2139*1.1*C2,0)</f>
        <v>1182</v>
      </c>
      <c r="D5" s="8">
        <f t="shared" si="1"/>
        <v>2353</v>
      </c>
      <c r="E5" s="7"/>
      <c r="F5" s="7"/>
    </row>
    <row r="7" spans="1:9" ht="15.75" thickBot="1"/>
    <row r="8" spans="1:9" ht="15.75" thickBot="1">
      <c r="A8" s="9" t="s">
        <v>17</v>
      </c>
      <c r="B8" s="12" t="s">
        <v>18</v>
      </c>
      <c r="C8" s="12" t="s">
        <v>19</v>
      </c>
      <c r="D8" s="12" t="s">
        <v>20</v>
      </c>
      <c r="E8" s="12" t="s">
        <v>21</v>
      </c>
      <c r="F8" s="12" t="s">
        <v>22</v>
      </c>
      <c r="G8" s="7"/>
    </row>
    <row r="9" spans="1:9" ht="15.75" thickBot="1">
      <c r="A9" s="5" t="s">
        <v>10</v>
      </c>
      <c r="B9" s="6">
        <v>9.7661294959996411E-2</v>
      </c>
      <c r="C9" s="6">
        <v>0.15904807790968184</v>
      </c>
      <c r="D9" s="6">
        <v>0.27449641413428144</v>
      </c>
      <c r="E9" s="6">
        <v>0.28165171586977938</v>
      </c>
      <c r="F9" s="6">
        <v>0.18714249712626085</v>
      </c>
      <c r="G9" s="7">
        <f>SUM(B9:F9)</f>
        <v>0.99999999999999989</v>
      </c>
    </row>
    <row r="10" spans="1:9" ht="15.75" thickBot="1">
      <c r="A10" s="5" t="s">
        <v>11</v>
      </c>
      <c r="B10" s="8">
        <f t="shared" ref="B10:G10" si="2">ROUND(2000*B9,0)</f>
        <v>195</v>
      </c>
      <c r="C10" s="8">
        <f t="shared" si="2"/>
        <v>318</v>
      </c>
      <c r="D10" s="8">
        <f t="shared" si="2"/>
        <v>549</v>
      </c>
      <c r="E10" s="8">
        <f t="shared" si="2"/>
        <v>563</v>
      </c>
      <c r="F10" s="8">
        <f t="shared" si="2"/>
        <v>374</v>
      </c>
      <c r="G10" s="8">
        <f t="shared" si="2"/>
        <v>2000</v>
      </c>
    </row>
    <row r="11" spans="1:9" ht="15.7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7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75" thickBot="1">
      <c r="A16" s="9" t="s">
        <v>13</v>
      </c>
      <c r="B16" s="18" t="s">
        <v>261</v>
      </c>
      <c r="C16" s="18" t="s">
        <v>133</v>
      </c>
      <c r="D16" s="18" t="s">
        <v>48</v>
      </c>
      <c r="E16" s="19" t="s">
        <v>256</v>
      </c>
      <c r="F16" s="29" t="s">
        <v>139</v>
      </c>
      <c r="G16" s="29" t="s">
        <v>139</v>
      </c>
      <c r="I16" s="29" t="s">
        <v>261</v>
      </c>
    </row>
    <row r="17" spans="1:10" ht="15.7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7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7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7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75" thickBot="1">
      <c r="A24" s="13" t="s">
        <v>76</v>
      </c>
      <c r="B24" t="s">
        <v>308</v>
      </c>
      <c r="C24" t="s">
        <v>188</v>
      </c>
      <c r="D24" t="s">
        <v>309</v>
      </c>
    </row>
    <row r="25" spans="1:10" ht="15.75" thickBot="1">
      <c r="A25" s="5" t="s">
        <v>10</v>
      </c>
      <c r="B25">
        <v>8.4078910000000007E-2</v>
      </c>
      <c r="C25" s="17">
        <v>0.4967454</v>
      </c>
      <c r="D25">
        <v>0.41917569999999998</v>
      </c>
      <c r="E25" s="17">
        <f>SUM(B25:D25)</f>
        <v>1.0000000099999999</v>
      </c>
      <c r="H25" t="s">
        <v>312</v>
      </c>
    </row>
    <row r="26" spans="1:10" ht="15.75" thickBot="1">
      <c r="A26" s="5" t="s">
        <v>11</v>
      </c>
      <c r="B26">
        <f>ROUND(2000*B25,0)</f>
        <v>168</v>
      </c>
      <c r="C26">
        <f>ROUND(2000*D25,0)</f>
        <v>838</v>
      </c>
      <c r="D26">
        <f>ROUND(2000*C25,0)</f>
        <v>993</v>
      </c>
      <c r="E26">
        <f>SUM(B26:D26)</f>
        <v>1999</v>
      </c>
      <c r="F26" t="s">
        <v>140</v>
      </c>
      <c r="H26" t="s">
        <v>311</v>
      </c>
    </row>
    <row r="27" spans="1:10" ht="15.75" thickBot="1">
      <c r="A27" s="5" t="s">
        <v>341</v>
      </c>
      <c r="B27" s="3">
        <f>2139*B25</f>
        <v>179.84478849000001</v>
      </c>
      <c r="C27" s="3">
        <f t="shared" ref="C27:E27" si="8">2139*C25</f>
        <v>1062.5384105999999</v>
      </c>
      <c r="D27" s="3">
        <f t="shared" si="8"/>
        <v>896.61682229999997</v>
      </c>
      <c r="E27" s="3">
        <f t="shared" si="8"/>
        <v>2139.0000213899998</v>
      </c>
    </row>
    <row r="28" spans="1:10" ht="15.7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5546875" defaultRowHeight="15"/>
  <cols>
    <col min="1" max="1" width="13.42578125" customWidth="1"/>
    <col min="10" max="10" width="10" bestFit="1" customWidth="1"/>
  </cols>
  <sheetData>
    <row r="1" spans="1:7" ht="15.75" thickBot="1">
      <c r="A1" s="9" t="s">
        <v>14</v>
      </c>
      <c r="B1" s="12" t="s">
        <v>15</v>
      </c>
      <c r="C1" s="12" t="s">
        <v>16</v>
      </c>
      <c r="D1" s="7"/>
      <c r="E1" s="7"/>
      <c r="F1" s="7"/>
    </row>
    <row r="2" spans="1:7" ht="15.75" thickBot="1">
      <c r="A2" s="5" t="s">
        <v>10</v>
      </c>
      <c r="B2" s="6">
        <f>1/(1+F3)</f>
        <v>0.50646183311870618</v>
      </c>
      <c r="C2" s="6">
        <f>F3/(1+F3)</f>
        <v>0.49353816688129393</v>
      </c>
      <c r="D2" s="7">
        <f>SUM(B2:C2)</f>
        <v>1</v>
      </c>
      <c r="E2" s="7"/>
      <c r="F2" s="7" t="s">
        <v>91</v>
      </c>
    </row>
    <row r="3" spans="1:7" ht="15.75" thickBot="1">
      <c r="A3" s="5" t="s">
        <v>11</v>
      </c>
      <c r="B3" s="8">
        <f>ROUND(2000*B2,0)</f>
        <v>1013</v>
      </c>
      <c r="C3" s="8">
        <f>ROUND(2000*C2,0)</f>
        <v>987</v>
      </c>
      <c r="D3" s="8">
        <f>ROUND(2000*D2,0)</f>
        <v>2000</v>
      </c>
      <c r="E3" s="7"/>
      <c r="F3" s="7">
        <v>0.97448244785232785</v>
      </c>
    </row>
    <row r="4" spans="1:7" ht="15.75" thickBot="1">
      <c r="A4" s="5" t="s">
        <v>341</v>
      </c>
      <c r="B4" s="8">
        <f>2277*B2</f>
        <v>1153.2135940112939</v>
      </c>
      <c r="C4" s="8">
        <f t="shared" ref="C4:D4" si="0">2277*C2</f>
        <v>1123.7864059887063</v>
      </c>
      <c r="D4" s="8">
        <f t="shared" si="0"/>
        <v>2277</v>
      </c>
      <c r="E4" s="7"/>
      <c r="F4" s="7"/>
    </row>
    <row r="5" spans="1:7" ht="15.75" thickBot="1">
      <c r="A5" s="5" t="s">
        <v>343</v>
      </c>
      <c r="B5" s="8">
        <f>ROUND(2277*1.1*B2,0)</f>
        <v>1269</v>
      </c>
      <c r="C5" s="8">
        <f t="shared" ref="C5:D5" si="1">ROUND(2277*1.1*C2,0)</f>
        <v>1236</v>
      </c>
      <c r="D5" s="8">
        <f t="shared" si="1"/>
        <v>2505</v>
      </c>
      <c r="E5" s="7"/>
      <c r="F5" s="7"/>
    </row>
    <row r="7" spans="1:7" ht="15.75" thickBot="1"/>
    <row r="8" spans="1:7" ht="15.75" thickBot="1">
      <c r="A8" s="9" t="s">
        <v>17</v>
      </c>
      <c r="B8" s="12" t="s">
        <v>18</v>
      </c>
      <c r="C8" s="12" t="s">
        <v>19</v>
      </c>
      <c r="D8" s="12" t="s">
        <v>20</v>
      </c>
      <c r="E8" s="12" t="s">
        <v>21</v>
      </c>
      <c r="F8" s="12" t="s">
        <v>22</v>
      </c>
      <c r="G8" s="7"/>
    </row>
    <row r="9" spans="1:7" ht="15.75" thickBot="1">
      <c r="A9" s="5" t="s">
        <v>10</v>
      </c>
      <c r="B9" s="6">
        <v>7.9191491752479096E-2</v>
      </c>
      <c r="C9" s="6">
        <v>0.12421461688688819</v>
      </c>
      <c r="D9" s="6">
        <v>0.28456157532012299</v>
      </c>
      <c r="E9" s="6">
        <v>0.26561284423668119</v>
      </c>
      <c r="F9" s="6">
        <v>0.24641947180382848</v>
      </c>
      <c r="G9" s="7">
        <f>SUM(B9:F9)</f>
        <v>1</v>
      </c>
    </row>
    <row r="10" spans="1:7" ht="15.75" thickBot="1">
      <c r="A10" s="5" t="s">
        <v>11</v>
      </c>
      <c r="B10" s="8">
        <f t="shared" ref="B10:G10" si="2">ROUND(2000*B9,0)</f>
        <v>158</v>
      </c>
      <c r="C10" s="8">
        <f t="shared" si="2"/>
        <v>248</v>
      </c>
      <c r="D10" s="8">
        <f t="shared" si="2"/>
        <v>569</v>
      </c>
      <c r="E10" s="8">
        <f t="shared" si="2"/>
        <v>531</v>
      </c>
      <c r="F10" s="8">
        <f t="shared" si="2"/>
        <v>493</v>
      </c>
      <c r="G10" s="8">
        <f t="shared" si="2"/>
        <v>2000</v>
      </c>
    </row>
    <row r="11" spans="1:7" ht="15.7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7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75" thickBot="1">
      <c r="A16" s="9" t="s">
        <v>13</v>
      </c>
      <c r="B16" s="18" t="s">
        <v>135</v>
      </c>
      <c r="C16" s="18" t="s">
        <v>131</v>
      </c>
      <c r="D16" s="18" t="s">
        <v>47</v>
      </c>
      <c r="E16" s="18" t="s">
        <v>133</v>
      </c>
      <c r="F16" s="19" t="s">
        <v>134</v>
      </c>
      <c r="G16" s="29" t="s">
        <v>139</v>
      </c>
    </row>
    <row r="17" spans="1:11" ht="15.7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7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75" thickBot="1">
      <c r="A19" s="5" t="s">
        <v>320</v>
      </c>
      <c r="B19" s="10">
        <v>590</v>
      </c>
      <c r="C19" s="10">
        <v>371</v>
      </c>
      <c r="D19" s="10">
        <v>560</v>
      </c>
      <c r="E19" s="10">
        <v>215</v>
      </c>
      <c r="F19" s="10">
        <v>255</v>
      </c>
      <c r="G19" s="10">
        <f>SUM(B19:F19)</f>
        <v>1991</v>
      </c>
      <c r="H19" s="3"/>
      <c r="J19" t="s">
        <v>47</v>
      </c>
      <c r="K19" t="s">
        <v>220</v>
      </c>
    </row>
    <row r="20" spans="1:11" ht="15.7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7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75" thickBot="1">
      <c r="A25" s="13" t="s">
        <v>76</v>
      </c>
      <c r="B25" t="s">
        <v>77</v>
      </c>
      <c r="C25" t="s">
        <v>78</v>
      </c>
    </row>
    <row r="26" spans="1:11" ht="15.75" thickBot="1">
      <c r="A26" s="5" t="s">
        <v>10</v>
      </c>
      <c r="B26">
        <v>0.30268220000000001</v>
      </c>
      <c r="C26">
        <v>0.69731779999999999</v>
      </c>
      <c r="D26" s="17">
        <f>SUM(B26:C26)</f>
        <v>1</v>
      </c>
      <c r="J26" t="s">
        <v>324</v>
      </c>
    </row>
    <row r="27" spans="1:11" ht="15.75" thickBot="1">
      <c r="A27" s="5" t="s">
        <v>11</v>
      </c>
      <c r="B27">
        <f>ROUND(2000*B26,0)</f>
        <v>605</v>
      </c>
      <c r="C27">
        <f>ROUND(2000*C26,0)</f>
        <v>1395</v>
      </c>
      <c r="D27">
        <f>SUM(B27:C27)</f>
        <v>2000</v>
      </c>
    </row>
    <row r="28" spans="1:11" ht="15.75" thickBot="1">
      <c r="A28" s="5" t="s">
        <v>341</v>
      </c>
      <c r="B28" s="3">
        <f>2277*B26</f>
        <v>689.20736940000006</v>
      </c>
      <c r="C28" s="3">
        <f t="shared" ref="C28:D28" si="8">2277*C26</f>
        <v>1587.7926305999999</v>
      </c>
      <c r="D28" s="3">
        <f t="shared" si="8"/>
        <v>2277</v>
      </c>
    </row>
    <row r="29" spans="1:11" ht="15.7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329</v>
      </c>
    </row>
    <row r="15" spans="1:10" ht="15.75" thickBot="1">
      <c r="A15" s="5" t="s">
        <v>10</v>
      </c>
      <c r="B15" s="16">
        <v>0.303696271169138</v>
      </c>
      <c r="C15" s="16">
        <v>0.25907608575838292</v>
      </c>
      <c r="D15" s="16">
        <v>0.25298382338133019</v>
      </c>
      <c r="E15" s="16">
        <v>0.18424381969114889</v>
      </c>
      <c r="F15" s="17">
        <f ca="1">SUM(B15:F15)</f>
        <v>0.99999999999999978</v>
      </c>
      <c r="I15" t="s">
        <v>111</v>
      </c>
      <c r="J15" t="s">
        <v>330</v>
      </c>
    </row>
    <row r="16" spans="1:10" ht="15.75" thickBot="1">
      <c r="A16" s="5" t="s">
        <v>11</v>
      </c>
      <c r="B16" s="10">
        <f>ROUND(2000*B15,0)</f>
        <v>607</v>
      </c>
      <c r="C16" s="10">
        <f>ROUND(2000*C15,0)</f>
        <v>518</v>
      </c>
      <c r="D16" s="10">
        <f>ROUND(2000*D15,0)</f>
        <v>506</v>
      </c>
      <c r="E16" s="10">
        <f>ROUND(2000*E15,0)</f>
        <v>368</v>
      </c>
      <c r="F16" s="3">
        <f ca="1">SUM(B16:F16)</f>
        <v>2000</v>
      </c>
      <c r="I16" t="s">
        <v>256</v>
      </c>
      <c r="J16" t="s">
        <v>331</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5546875" defaultRowHeight="15"/>
  <cols>
    <col min="1" max="1" width="16.42578125" customWidth="1"/>
  </cols>
  <sheetData>
    <row r="1" spans="1:11" ht="15.75" thickBot="1">
      <c r="A1" s="9" t="s">
        <v>14</v>
      </c>
      <c r="B1" s="12" t="s">
        <v>15</v>
      </c>
      <c r="C1" s="12" t="s">
        <v>16</v>
      </c>
      <c r="D1" s="7"/>
      <c r="E1" s="7"/>
      <c r="F1" s="7"/>
    </row>
    <row r="2" spans="1:11" ht="15.75"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15.75"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15.7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15.75"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75" thickBot="1">
      <c r="A17" s="5" t="s">
        <v>320</v>
      </c>
      <c r="B17" s="10">
        <v>256</v>
      </c>
      <c r="C17" s="10">
        <v>622</v>
      </c>
      <c r="D17" s="10">
        <v>417</v>
      </c>
      <c r="E17" s="10">
        <v>470</v>
      </c>
      <c r="F17" s="10">
        <v>224</v>
      </c>
      <c r="G17" s="3">
        <f>SUM(B17:F17)</f>
        <v>1989</v>
      </c>
      <c r="J17" t="s">
        <v>229</v>
      </c>
    </row>
    <row r="18" spans="1:11" ht="15.7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323</v>
      </c>
    </row>
    <row r="23" spans="1:11" ht="15.75"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15.75" thickBot="1">
      <c r="A25" s="5" t="s">
        <v>320</v>
      </c>
      <c r="B25" s="10">
        <v>351</v>
      </c>
      <c r="C25" s="10">
        <v>841</v>
      </c>
      <c r="D25" s="10">
        <v>800</v>
      </c>
      <c r="E25" s="20">
        <f t="shared" si="4"/>
        <v>1992</v>
      </c>
      <c r="H25" t="s">
        <v>130</v>
      </c>
    </row>
    <row r="26" spans="1:11" ht="15.7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13" workbookViewId="0">
      <selection activeCell="B26" sqref="B26"/>
    </sheetView>
  </sheetViews>
  <sheetFormatPr defaultColWidth="8.85546875" defaultRowHeight="15"/>
  <cols>
    <col min="1" max="1" width="12.4257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5">
      <c r="A33" t="s">
        <v>342</v>
      </c>
      <c r="B33" s="3">
        <f>1.1*B32</f>
        <v>1786.8607240000001</v>
      </c>
      <c r="C33" s="3">
        <f t="shared" ref="C33:D33" si="11">1.1*C32</f>
        <v>652.93927600000018</v>
      </c>
      <c r="D33" s="3">
        <f t="shared" si="11"/>
        <v>2439.8000000000002</v>
      </c>
    </row>
    <row r="34" spans="1:5">
      <c r="A34" t="s">
        <v>30</v>
      </c>
      <c r="B34" s="3">
        <v>1437</v>
      </c>
      <c r="C34" s="3">
        <v>556</v>
      </c>
      <c r="D34" s="3">
        <f>SUM(B34:C34)</f>
        <v>1993</v>
      </c>
    </row>
    <row r="35" spans="1:5">
      <c r="B35" s="3"/>
      <c r="C35" s="3"/>
    </row>
    <row r="36" spans="1:5">
      <c r="A36" t="s">
        <v>54</v>
      </c>
      <c r="B36" t="s">
        <v>55</v>
      </c>
      <c r="C36" t="s">
        <v>56</v>
      </c>
      <c r="D36" t="s">
        <v>57</v>
      </c>
      <c r="E36" t="s">
        <v>35</v>
      </c>
    </row>
    <row r="37" spans="1:5">
      <c r="A37" t="s">
        <v>36</v>
      </c>
      <c r="B37">
        <v>60.1</v>
      </c>
      <c r="C37">
        <v>18.5</v>
      </c>
      <c r="D37">
        <v>13.4</v>
      </c>
      <c r="E37" t="s">
        <v>58</v>
      </c>
    </row>
    <row r="38" spans="1:5">
      <c r="A38" t="s">
        <v>90</v>
      </c>
      <c r="B38">
        <f>B37*20</f>
        <v>1202</v>
      </c>
      <c r="C38">
        <f>C37*20</f>
        <v>370</v>
      </c>
      <c r="D38">
        <f>D37*20</f>
        <v>268</v>
      </c>
      <c r="E38">
        <f>SUM(B38:D38)</f>
        <v>1840</v>
      </c>
    </row>
    <row r="39" spans="1:5">
      <c r="A39" t="s">
        <v>341</v>
      </c>
      <c r="B39" s="3">
        <f>B38*2218/2000</f>
        <v>1333.018</v>
      </c>
      <c r="C39" s="3">
        <f t="shared" ref="C39:E39" si="12">C38*2218/2000</f>
        <v>410.33</v>
      </c>
      <c r="D39" s="3">
        <f t="shared" si="12"/>
        <v>297.21199999999999</v>
      </c>
      <c r="E39" s="3">
        <f t="shared" si="12"/>
        <v>2040.56</v>
      </c>
    </row>
    <row r="40" spans="1:5">
      <c r="A40" t="s">
        <v>342</v>
      </c>
      <c r="B40" s="3">
        <f>1.1*B39</f>
        <v>1466.3198000000002</v>
      </c>
      <c r="C40" s="3">
        <f t="shared" ref="C40:E40" si="13">1.1*C39</f>
        <v>451.363</v>
      </c>
      <c r="D40" s="3">
        <f t="shared" si="13"/>
        <v>326.9332</v>
      </c>
      <c r="E40" s="3">
        <f t="shared" si="13"/>
        <v>2244.616</v>
      </c>
    </row>
    <row r="41" spans="1:5">
      <c r="A41" t="s">
        <v>30</v>
      </c>
      <c r="B41">
        <v>1539</v>
      </c>
      <c r="C41">
        <v>100</v>
      </c>
      <c r="D41">
        <v>182</v>
      </c>
      <c r="E41">
        <f>SUM(B41:D41)</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7" thickBot="1">
      <c r="A23" s="9" t="s">
        <v>334</v>
      </c>
      <c r="B23" s="18" t="s">
        <v>333</v>
      </c>
      <c r="C23" s="18" t="s">
        <v>335</v>
      </c>
      <c r="D23" s="18" t="s">
        <v>336</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337</v>
      </c>
    </row>
    <row r="26" spans="1:9" ht="27"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5546875" defaultRowHeight="15"/>
  <cols>
    <col min="1" max="1" width="16.140625" customWidth="1"/>
  </cols>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15.75" thickBot="1">
      <c r="A4" s="5" t="s">
        <v>341</v>
      </c>
      <c r="B4" s="8">
        <f>B3*2249/2000</f>
        <v>1141.3675000000001</v>
      </c>
      <c r="C4" s="8">
        <f t="shared" ref="C4:D4" si="0">C3*2249/2000</f>
        <v>1107.6324999999999</v>
      </c>
      <c r="D4" s="8">
        <f t="shared" si="0"/>
        <v>2249</v>
      </c>
      <c r="E4" s="7"/>
      <c r="F4" s="7"/>
    </row>
    <row r="5" spans="1:10" ht="15.75" thickBot="1">
      <c r="A5" s="5" t="s">
        <v>343</v>
      </c>
      <c r="B5" s="8">
        <f>ROUND(2249*1.1*B2,0)</f>
        <v>1255</v>
      </c>
      <c r="C5" s="8">
        <f t="shared" ref="C5:D5" si="1">ROUND(2249*1.1*C2,0)</f>
        <v>1219</v>
      </c>
      <c r="D5" s="8">
        <f t="shared" si="1"/>
        <v>2474</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0.10402815988780871</v>
      </c>
      <c r="C9" s="6">
        <v>0.17502163559091188</v>
      </c>
      <c r="D9" s="6">
        <v>0.24488811098766669</v>
      </c>
      <c r="E9" s="6">
        <v>0.25292269475436224</v>
      </c>
      <c r="F9" s="6">
        <v>0.22313939877924996</v>
      </c>
      <c r="G9" s="7">
        <f>SUM(B9:F9)</f>
        <v>0.99999999999999944</v>
      </c>
    </row>
    <row r="10" spans="1:10" ht="15.75" thickBot="1">
      <c r="A10" s="5" t="s">
        <v>11</v>
      </c>
      <c r="B10" s="8">
        <f t="shared" ref="B10:G10" si="2">ROUND(2000*B9,0)</f>
        <v>208</v>
      </c>
      <c r="C10" s="8">
        <f t="shared" si="2"/>
        <v>350</v>
      </c>
      <c r="D10" s="8">
        <f t="shared" si="2"/>
        <v>490</v>
      </c>
      <c r="E10" s="8">
        <f t="shared" si="2"/>
        <v>506</v>
      </c>
      <c r="F10" s="8">
        <f t="shared" si="2"/>
        <v>446</v>
      </c>
      <c r="G10" s="8">
        <f t="shared" si="2"/>
        <v>2000</v>
      </c>
    </row>
    <row r="11" spans="1:10" ht="15.7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7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75" thickBot="1">
      <c r="A16" s="9" t="s">
        <v>13</v>
      </c>
      <c r="B16" s="18" t="s">
        <v>48</v>
      </c>
      <c r="C16" s="18" t="s">
        <v>111</v>
      </c>
      <c r="D16" s="18" t="s">
        <v>254</v>
      </c>
      <c r="E16" s="18" t="s">
        <v>255</v>
      </c>
      <c r="F16" s="19" t="s">
        <v>256</v>
      </c>
      <c r="G16" s="29" t="s">
        <v>139</v>
      </c>
      <c r="I16" t="s">
        <v>48</v>
      </c>
      <c r="J16" t="s">
        <v>257</v>
      </c>
    </row>
    <row r="17" spans="1:10" ht="15.75" thickBot="1">
      <c r="A17" s="5" t="s">
        <v>10</v>
      </c>
      <c r="B17">
        <v>0.25286894787704101</v>
      </c>
      <c r="C17">
        <v>6.7500838497375801E-2</v>
      </c>
      <c r="D17">
        <v>0.38909366153470298</v>
      </c>
      <c r="E17">
        <v>0.22614691528820399</v>
      </c>
      <c r="F17">
        <v>6.4389636802676301E-2</v>
      </c>
      <c r="G17" s="17">
        <f>SUM(B17:F17)</f>
        <v>1</v>
      </c>
      <c r="I17" t="s">
        <v>111</v>
      </c>
      <c r="J17" t="s">
        <v>258</v>
      </c>
    </row>
    <row r="18" spans="1:10" ht="15.7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7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7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75" thickBot="1">
      <c r="I22" t="s">
        <v>234</v>
      </c>
      <c r="J22" t="s">
        <v>260</v>
      </c>
    </row>
    <row r="23" spans="1:10" ht="15.75" thickBot="1">
      <c r="A23" s="9" t="s">
        <v>85</v>
      </c>
      <c r="B23" s="12" t="s">
        <v>51</v>
      </c>
      <c r="C23" s="8" t="s">
        <v>50</v>
      </c>
      <c r="D23" s="12"/>
    </row>
    <row r="24" spans="1:10" ht="15.75" thickBot="1">
      <c r="A24" s="5" t="s">
        <v>10</v>
      </c>
      <c r="B24" s="6">
        <v>0.16700000000000001</v>
      </c>
      <c r="C24" s="6">
        <v>0.83299999999999996</v>
      </c>
      <c r="D24" s="6">
        <f>SUM(B24:C24)</f>
        <v>1</v>
      </c>
    </row>
    <row r="25" spans="1:10" ht="15.75" thickBot="1">
      <c r="A25" s="5" t="s">
        <v>11</v>
      </c>
      <c r="B25" s="8">
        <f t="shared" ref="B25:C25" si="7">ROUND(2000*B24,0)</f>
        <v>334</v>
      </c>
      <c r="C25" s="8">
        <f t="shared" si="7"/>
        <v>1666</v>
      </c>
      <c r="D25" s="8">
        <f>SUM(B25:C25)</f>
        <v>2000</v>
      </c>
    </row>
    <row r="26" spans="1:10" ht="15.75" thickBot="1">
      <c r="A26" s="5" t="s">
        <v>341</v>
      </c>
      <c r="B26" s="10">
        <f>B25*2249/2000</f>
        <v>375.58300000000003</v>
      </c>
      <c r="C26" s="10">
        <f t="shared" ref="C26:D26" si="8">C25*2249/2000</f>
        <v>1873.4169999999999</v>
      </c>
      <c r="D26" s="10">
        <f t="shared" si="8"/>
        <v>2249</v>
      </c>
    </row>
    <row r="27" spans="1:10" ht="15.7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328</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6" workbookViewId="0">
      <selection activeCell="E26" sqref="E26"/>
    </sheetView>
  </sheetViews>
  <sheetFormatPr defaultColWidth="8.85546875" defaultRowHeight="15"/>
  <cols>
    <col min="1" max="1" width="17.85546875" customWidth="1"/>
  </cols>
  <sheetData>
    <row r="1" spans="1:10" ht="15.75" thickBot="1">
      <c r="A1" s="9" t="s">
        <v>14</v>
      </c>
      <c r="B1" s="12" t="s">
        <v>15</v>
      </c>
      <c r="C1" s="12" t="s">
        <v>16</v>
      </c>
      <c r="D1" s="7"/>
      <c r="E1" s="7"/>
      <c r="F1" s="7"/>
    </row>
    <row r="2" spans="1:10" ht="15.75"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15.75" thickBot="1">
      <c r="A4" s="5" t="s">
        <v>341</v>
      </c>
      <c r="B4" s="8">
        <f>2238*B2</f>
        <v>1172.9203192425191</v>
      </c>
      <c r="C4" s="8">
        <f t="shared" ref="C4:D4" si="0">2238*C2</f>
        <v>1065.0796807574809</v>
      </c>
      <c r="D4" s="8">
        <f t="shared" si="0"/>
        <v>2238</v>
      </c>
      <c r="E4" s="7"/>
      <c r="F4" s="7"/>
    </row>
    <row r="5" spans="1:10" ht="15.75" thickBot="1">
      <c r="A5" s="5" t="s">
        <v>344</v>
      </c>
      <c r="B5" s="8">
        <f>ROUND(2238*1.1*B2,0)</f>
        <v>1290</v>
      </c>
      <c r="C5" s="8">
        <f t="shared" ref="C5:D5" si="1">ROUND(2238*1.1*C2,0)</f>
        <v>1172</v>
      </c>
      <c r="D5" s="8">
        <f t="shared" si="1"/>
        <v>2462</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7.9952779995488915E-2</v>
      </c>
      <c r="C9" s="6">
        <v>0.12237462522799993</v>
      </c>
      <c r="D9" s="6">
        <v>0.24164701853283579</v>
      </c>
      <c r="E9" s="6">
        <v>0.27065084873707446</v>
      </c>
      <c r="F9" s="6">
        <v>0.28537472750660098</v>
      </c>
      <c r="G9" s="7">
        <f>SUM(B9:F9)</f>
        <v>1</v>
      </c>
    </row>
    <row r="10" spans="1:10" ht="15.75" thickBot="1">
      <c r="A10" s="5" t="s">
        <v>11</v>
      </c>
      <c r="B10" s="8">
        <f t="shared" ref="B10:G10" si="2">ROUND(2000*B9,0)</f>
        <v>160</v>
      </c>
      <c r="C10" s="8">
        <f t="shared" si="2"/>
        <v>245</v>
      </c>
      <c r="D10" s="8">
        <f t="shared" si="2"/>
        <v>483</v>
      </c>
      <c r="E10" s="8">
        <f t="shared" si="2"/>
        <v>541</v>
      </c>
      <c r="F10" s="8">
        <f t="shared" si="2"/>
        <v>571</v>
      </c>
      <c r="G10" s="8">
        <f t="shared" si="2"/>
        <v>2000</v>
      </c>
    </row>
    <row r="11" spans="1:10" ht="15.7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7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7" thickBot="1">
      <c r="A15" s="9" t="s">
        <v>13</v>
      </c>
      <c r="B15" s="18" t="s">
        <v>107</v>
      </c>
      <c r="C15" s="18" t="s">
        <v>108</v>
      </c>
      <c r="D15" s="18" t="s">
        <v>109</v>
      </c>
      <c r="E15" s="18" t="s">
        <v>47</v>
      </c>
      <c r="F15" s="19" t="s">
        <v>110</v>
      </c>
    </row>
    <row r="16" spans="1:10" ht="15.75" thickBot="1">
      <c r="A16" s="5" t="s">
        <v>10</v>
      </c>
      <c r="B16" s="21">
        <v>0.26589170000000001</v>
      </c>
      <c r="C16" s="21">
        <v>0.1920481</v>
      </c>
      <c r="D16" s="21">
        <v>0.19711400000000001</v>
      </c>
      <c r="E16" s="21">
        <v>0.2339965</v>
      </c>
      <c r="F16" s="22">
        <v>0.1109497</v>
      </c>
      <c r="G16" s="17">
        <f>SUM(B16:F16)</f>
        <v>1</v>
      </c>
      <c r="J16" t="s">
        <v>325</v>
      </c>
    </row>
    <row r="17" spans="1:10" ht="15.75" thickBot="1">
      <c r="A17" s="5" t="s">
        <v>11</v>
      </c>
      <c r="B17" s="10">
        <f>ROUND(2000*B16,0)</f>
        <v>532</v>
      </c>
      <c r="C17" s="10">
        <f>ROUND(2000*C16,0)</f>
        <v>384</v>
      </c>
      <c r="D17" s="10">
        <f>ROUND(2000*D16,0)</f>
        <v>394</v>
      </c>
      <c r="E17" s="10">
        <f>ROUND(2000*E16,0)</f>
        <v>468</v>
      </c>
      <c r="F17" s="10">
        <f>ROUND(2000*F16,0)</f>
        <v>222</v>
      </c>
      <c r="G17" s="3">
        <f>SUM(B17:F17)</f>
        <v>2000</v>
      </c>
    </row>
    <row r="18" spans="1:10" ht="15.75" thickBot="1">
      <c r="A18" s="5" t="s">
        <v>320</v>
      </c>
      <c r="B18" s="10">
        <v>528</v>
      </c>
      <c r="C18" s="10">
        <v>382</v>
      </c>
      <c r="D18" s="10">
        <v>391</v>
      </c>
      <c r="E18" s="10">
        <v>465</v>
      </c>
      <c r="F18" s="10">
        <v>220</v>
      </c>
      <c r="G18" s="3">
        <f>SUM(B18:F18)</f>
        <v>1986</v>
      </c>
    </row>
    <row r="19" spans="1:10" ht="15.7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7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75" thickBot="1"/>
    <row r="23" spans="1:10" ht="39.75" thickBot="1">
      <c r="A23" s="9" t="s">
        <v>85</v>
      </c>
      <c r="B23" s="12" t="s">
        <v>126</v>
      </c>
      <c r="C23" s="8" t="s">
        <v>243</v>
      </c>
      <c r="D23" s="12" t="s">
        <v>51</v>
      </c>
      <c r="E23" s="12"/>
    </row>
    <row r="24" spans="1:10" ht="15.75" thickBot="1">
      <c r="A24" s="5" t="s">
        <v>10</v>
      </c>
      <c r="B24" s="6">
        <v>0.34949580000000002</v>
      </c>
      <c r="C24" s="6">
        <v>0.48005009999999998</v>
      </c>
      <c r="D24" s="6">
        <v>0.1704541</v>
      </c>
      <c r="E24" s="7">
        <f>SUM(B24:D24)</f>
        <v>1</v>
      </c>
    </row>
    <row r="25" spans="1:10" ht="15.75" thickBot="1">
      <c r="A25" s="5" t="s">
        <v>11</v>
      </c>
      <c r="B25" s="8">
        <f t="shared" ref="B25:D25" si="6">ROUND(2000*B24,0)</f>
        <v>699</v>
      </c>
      <c r="C25" s="8">
        <f t="shared" si="6"/>
        <v>960</v>
      </c>
      <c r="D25" s="8">
        <f t="shared" si="6"/>
        <v>341</v>
      </c>
      <c r="E25" s="20">
        <f t="shared" ref="E25:E26" si="7">SUM(B25:D25)</f>
        <v>2000</v>
      </c>
    </row>
    <row r="26" spans="1:10" ht="15.75" thickBot="1">
      <c r="A26" s="5" t="s">
        <v>320</v>
      </c>
      <c r="B26" s="10">
        <v>693</v>
      </c>
      <c r="C26" s="10">
        <v>955</v>
      </c>
      <c r="D26" s="10">
        <v>338</v>
      </c>
      <c r="E26" s="20">
        <f t="shared" si="7"/>
        <v>1986</v>
      </c>
    </row>
    <row r="27" spans="1:10" ht="15.75" thickBot="1">
      <c r="A27" s="5" t="s">
        <v>341</v>
      </c>
      <c r="B27" s="10">
        <f>2238*B24-6</f>
        <v>776.1716004000001</v>
      </c>
      <c r="C27" s="10">
        <f>2238*C24-5</f>
        <v>1069.3521237999998</v>
      </c>
      <c r="D27" s="10">
        <f>2238*D24-3</f>
        <v>378.4762758</v>
      </c>
      <c r="E27" s="10">
        <f>2238*E24-14</f>
        <v>2224</v>
      </c>
    </row>
    <row r="28" spans="1:10" ht="15.7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75" thickBot="1">
      <c r="A31" s="35" t="s">
        <v>76</v>
      </c>
      <c r="B31" s="36" t="s">
        <v>77</v>
      </c>
      <c r="C31" s="36" t="s">
        <v>78</v>
      </c>
    </row>
    <row r="32" spans="1:10" s="36" customFormat="1" ht="15.75" thickBot="1">
      <c r="A32" s="37" t="s">
        <v>10</v>
      </c>
      <c r="B32" s="36">
        <v>0.4699139</v>
      </c>
      <c r="C32" s="36">
        <v>0.5300861</v>
      </c>
      <c r="D32" s="38">
        <f>SUM(B32:C32)</f>
        <v>1</v>
      </c>
    </row>
    <row r="33" spans="1:4" s="36" customFormat="1" ht="15.75" thickBot="1">
      <c r="A33" s="37" t="s">
        <v>11</v>
      </c>
      <c r="B33" s="36">
        <f>ROUND(2000*B32,0)</f>
        <v>940</v>
      </c>
      <c r="C33" s="36">
        <f>ROUND(2000*C32,0)</f>
        <v>1060</v>
      </c>
      <c r="D33" s="36">
        <f>SUM(B33:C33)</f>
        <v>2000</v>
      </c>
    </row>
    <row r="34" spans="1:4" s="36" customFormat="1" ht="15.7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5546875" defaultRowHeight="15"/>
  <cols>
    <col min="1" max="1" width="15.5703125" customWidth="1"/>
  </cols>
  <sheetData>
    <row r="1" spans="1:10" ht="15.75" thickBot="1">
      <c r="A1" s="9" t="s">
        <v>14</v>
      </c>
      <c r="B1" s="12" t="s">
        <v>15</v>
      </c>
      <c r="C1" s="12" t="s">
        <v>16</v>
      </c>
      <c r="D1" s="7"/>
      <c r="E1" s="7"/>
      <c r="F1" s="7"/>
    </row>
    <row r="2" spans="1:10" ht="15.75"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15.75" thickBot="1">
      <c r="A4" s="5" t="s">
        <v>341</v>
      </c>
      <c r="B4" s="8">
        <f>2086*B2</f>
        <v>1082.9450604447811</v>
      </c>
      <c r="C4" s="8">
        <f t="shared" ref="C4:D4" si="0">2086*C2</f>
        <v>1003.0549395552188</v>
      </c>
      <c r="D4" s="8">
        <f t="shared" si="0"/>
        <v>2086</v>
      </c>
      <c r="E4" s="7"/>
      <c r="F4" s="7"/>
    </row>
    <row r="5" spans="1:10" ht="15.75" thickBot="1">
      <c r="A5" s="5" t="s">
        <v>12</v>
      </c>
      <c r="B5" s="8">
        <f>ROUND(2086*1.1*B2,0)</f>
        <v>1191</v>
      </c>
      <c r="C5" s="8">
        <f t="shared" ref="C5:D5" si="1">ROUND(2086*1.1*C2,0)</f>
        <v>1103</v>
      </c>
      <c r="D5" s="8">
        <f t="shared" si="1"/>
        <v>2295</v>
      </c>
      <c r="E5" s="7"/>
      <c r="F5" s="7"/>
    </row>
    <row r="7" spans="1:10" ht="15.75" thickBot="1"/>
    <row r="8" spans="1:10" ht="15.75" thickBot="1">
      <c r="A8" s="9" t="s">
        <v>17</v>
      </c>
      <c r="B8" s="12" t="s">
        <v>18</v>
      </c>
      <c r="C8" s="12" t="s">
        <v>19</v>
      </c>
      <c r="D8" s="12" t="s">
        <v>20</v>
      </c>
      <c r="E8" s="12" t="s">
        <v>21</v>
      </c>
      <c r="F8" s="12" t="s">
        <v>22</v>
      </c>
      <c r="G8" s="7"/>
    </row>
    <row r="9" spans="1:10" ht="15.75" thickBot="1">
      <c r="A9" s="5" t="s">
        <v>10</v>
      </c>
      <c r="B9" s="6">
        <v>7.7537574259398639E-2</v>
      </c>
      <c r="C9" s="6">
        <v>0.12102414349872047</v>
      </c>
      <c r="D9" s="6">
        <v>0.24363458605206709</v>
      </c>
      <c r="E9" s="6">
        <v>0.22420400944608818</v>
      </c>
      <c r="F9" s="6">
        <v>0.33359968674372587</v>
      </c>
      <c r="G9" s="7">
        <f>SUM(B9:F9)</f>
        <v>1.0000000000000002</v>
      </c>
    </row>
    <row r="10" spans="1:10" ht="15.75" thickBot="1">
      <c r="A10" s="5" t="s">
        <v>11</v>
      </c>
      <c r="B10" s="8">
        <f t="shared" ref="B10:G10" si="2">ROUND(2000*B9,0)</f>
        <v>155</v>
      </c>
      <c r="C10" s="8">
        <f t="shared" si="2"/>
        <v>242</v>
      </c>
      <c r="D10" s="8">
        <f t="shared" si="2"/>
        <v>487</v>
      </c>
      <c r="E10" s="8">
        <f t="shared" si="2"/>
        <v>448</v>
      </c>
      <c r="F10" s="8">
        <f t="shared" si="2"/>
        <v>667</v>
      </c>
      <c r="G10" s="8">
        <f t="shared" si="2"/>
        <v>2000</v>
      </c>
    </row>
    <row r="11" spans="1:10" ht="15.7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7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75" thickBot="1">
      <c r="A15" s="9" t="s">
        <v>13</v>
      </c>
      <c r="B15" s="18" t="s">
        <v>155</v>
      </c>
      <c r="C15" s="18" t="s">
        <v>154</v>
      </c>
      <c r="D15" s="18" t="s">
        <v>133</v>
      </c>
      <c r="E15" s="18" t="s">
        <v>153</v>
      </c>
      <c r="F15" s="19" t="s">
        <v>47</v>
      </c>
      <c r="G15" s="29" t="s">
        <v>139</v>
      </c>
    </row>
    <row r="16" spans="1:10" ht="15.75" thickBot="1">
      <c r="A16" s="5" t="s">
        <v>10</v>
      </c>
      <c r="B16">
        <v>0.34599740763411402</v>
      </c>
      <c r="C16">
        <v>0.176839093907908</v>
      </c>
      <c r="D16">
        <v>0.109666596260914</v>
      </c>
      <c r="E16">
        <v>0.167605083516045</v>
      </c>
      <c r="F16">
        <v>0.19989181868101899</v>
      </c>
      <c r="G16">
        <f>SUM(B16:F16)</f>
        <v>1</v>
      </c>
      <c r="I16" t="s">
        <v>133</v>
      </c>
      <c r="J16" t="s">
        <v>152</v>
      </c>
    </row>
    <row r="17" spans="1:10" ht="15.7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75" thickBot="1">
      <c r="A18" s="5" t="s">
        <v>320</v>
      </c>
      <c r="B18" s="10">
        <v>691</v>
      </c>
      <c r="C18" s="10">
        <v>353</v>
      </c>
      <c r="D18" s="10">
        <v>218</v>
      </c>
      <c r="E18" s="10">
        <v>334</v>
      </c>
      <c r="F18" s="10">
        <v>399</v>
      </c>
      <c r="G18" s="10">
        <f>SUM(B18:F18)</f>
        <v>1995</v>
      </c>
    </row>
    <row r="19" spans="1:10" ht="15.7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7"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75" thickBot="1"/>
    <row r="24" spans="1:10" ht="27" thickBot="1">
      <c r="A24" s="9" t="s">
        <v>85</v>
      </c>
      <c r="B24" s="12" t="s">
        <v>156</v>
      </c>
      <c r="C24" s="8" t="s">
        <v>157</v>
      </c>
      <c r="D24" s="12"/>
      <c r="E24" s="12"/>
    </row>
    <row r="25" spans="1:10" ht="15.75" thickBot="1">
      <c r="A25" s="5" t="s">
        <v>10</v>
      </c>
      <c r="B25" s="6">
        <v>0.30428880000000003</v>
      </c>
      <c r="C25" s="6">
        <v>0.69571119999999997</v>
      </c>
      <c r="D25" s="6">
        <f>SUM(B25:C25)</f>
        <v>1</v>
      </c>
      <c r="E25" s="7"/>
    </row>
    <row r="26" spans="1:10" ht="15.75" thickBot="1">
      <c r="A26" s="5" t="s">
        <v>11</v>
      </c>
      <c r="B26" s="8">
        <f t="shared" ref="B26:C26" si="7">ROUND(2000*B25,0)</f>
        <v>609</v>
      </c>
      <c r="C26" s="8">
        <f t="shared" si="7"/>
        <v>1391</v>
      </c>
      <c r="D26" s="8">
        <f>SUM(B26:C26)</f>
        <v>2000</v>
      </c>
      <c r="E26" s="20"/>
    </row>
    <row r="27" spans="1:10" ht="15.75" thickBot="1">
      <c r="A27" s="5" t="s">
        <v>320</v>
      </c>
      <c r="B27" s="10">
        <v>609</v>
      </c>
      <c r="C27" s="10">
        <v>1386</v>
      </c>
      <c r="D27" s="8">
        <f>SUM(B27:C27)</f>
        <v>1995</v>
      </c>
      <c r="E27" s="20"/>
    </row>
    <row r="28" spans="1:10" ht="15.75" thickBot="1">
      <c r="A28" s="5" t="s">
        <v>341</v>
      </c>
      <c r="B28" s="10">
        <f>2086*B25</f>
        <v>634.74643680000008</v>
      </c>
      <c r="C28" s="10">
        <f t="shared" ref="C28:D28" si="8">2086*C25</f>
        <v>1451.2535631999999</v>
      </c>
      <c r="D28" s="10">
        <f t="shared" si="8"/>
        <v>2086</v>
      </c>
      <c r="E28" s="20"/>
    </row>
    <row r="29" spans="1:10" ht="27"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326</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2021-12-10T10:14:53Z</dcterms:modified>
</cp:coreProperties>
</file>