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bre\Documents\www\robustness_global_redistr\questionnaire\"/>
    </mc:Choice>
  </mc:AlternateContent>
  <bookViews>
    <workbookView xWindow="0" yWindow="735" windowWidth="29400" windowHeight="17220" activeTab="1"/>
  </bookViews>
  <sheets>
    <sheet name="Final categories" sheetId="2" r:id="rId1"/>
    <sheet name="Sheet1" sheetId="1" r:id="rId2"/>
    <sheet name="HI" sheetId="3" r:id="rId3"/>
    <sheet name="DK" sheetId="5" r:id="rId4"/>
    <sheet name="MI" sheetId="4" r:id="rId5"/>
  </sheets>
  <calcPr calcId="191029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5" l="1"/>
  <c r="E29" i="5" l="1"/>
  <c r="N8" i="5" l="1"/>
  <c r="N9" i="5"/>
  <c r="N10" i="5"/>
  <c r="N12" i="5"/>
  <c r="N7" i="5"/>
  <c r="T12" i="5"/>
  <c r="M14" i="5"/>
  <c r="S12" i="5"/>
  <c r="S11" i="5" s="1"/>
  <c r="S10" i="5" s="1"/>
  <c r="S9" i="5" s="1"/>
  <c r="S8" i="5" s="1"/>
  <c r="S7" i="5" s="1"/>
  <c r="S6" i="5" s="1"/>
  <c r="P6" i="5"/>
  <c r="Q6" i="5"/>
  <c r="N14" i="5"/>
  <c r="G19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H7" i="5"/>
  <c r="I7" i="5"/>
  <c r="G7" i="5"/>
  <c r="H6" i="5"/>
  <c r="I6" i="5"/>
  <c r="G6" i="5"/>
  <c r="D19" i="5"/>
  <c r="E19" i="5"/>
  <c r="C19" i="5"/>
  <c r="T11" i="5" l="1"/>
  <c r="T10" i="5" s="1"/>
  <c r="T9" i="5" s="1"/>
  <c r="T8" i="5" s="1"/>
  <c r="T7" i="5" s="1"/>
  <c r="T6" i="5" s="1"/>
  <c r="Q7" i="5"/>
  <c r="Q8" i="5" s="1"/>
  <c r="Q9" i="5" s="1"/>
  <c r="Q10" i="5" s="1"/>
  <c r="Q11" i="5" s="1"/>
  <c r="Q12" i="5" s="1"/>
  <c r="P7" i="5"/>
  <c r="P8" i="5" s="1"/>
  <c r="P9" i="5" s="1"/>
  <c r="P10" i="5" s="1"/>
  <c r="P11" i="5" s="1"/>
  <c r="P12" i="5" s="1"/>
</calcChain>
</file>

<file path=xl/comments1.xml><?xml version="1.0" encoding="utf-8"?>
<comments xmlns="http://schemas.openxmlformats.org/spreadsheetml/2006/main">
  <authors>
    <author>tc={B1142888-432F-3746-A96B-D2B70F9A9B9E}</author>
  </authors>
  <commentList>
    <comment ref="G14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Korea, 5/6 are a bit mixed so take this number</t>
        </r>
      </text>
    </comment>
  </commentList>
</comments>
</file>

<file path=xl/comments2.xml><?xml version="1.0" encoding="utf-8"?>
<comments xmlns="http://schemas.openxmlformats.org/spreadsheetml/2006/main">
  <authors>
    <author>tc={4E156E86-380A-F741-96E4-52127F0CF9DA}</author>
  </authors>
  <commentList>
    <comment ref="G19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Korea, 5/6 are a bit mixed so take this number</t>
        </r>
      </text>
    </comment>
  </commentList>
</comments>
</file>

<file path=xl/sharedStrings.xml><?xml version="1.0" encoding="utf-8"?>
<sst xmlns="http://schemas.openxmlformats.org/spreadsheetml/2006/main" count="402" uniqueCount="169">
  <si>
    <t>Australia</t>
  </si>
  <si>
    <t>Canada</t>
  </si>
  <si>
    <t>Italy</t>
  </si>
  <si>
    <t>Japon</t>
  </si>
  <si>
    <t>South Korea</t>
  </si>
  <si>
    <t>No formal training</t>
  </si>
  <si>
    <t>Drop out of elementary school</t>
  </si>
  <si>
    <t>Elementary graduation</t>
  </si>
  <si>
    <t>Drop out of middle school</t>
  </si>
  <si>
    <t>Middle school graduation</t>
  </si>
  <si>
    <t>High school drop out</t>
  </si>
  <si>
    <t>High school graduation</t>
  </si>
  <si>
    <t>College dropout</t>
  </si>
  <si>
    <t>University graduation</t>
  </si>
  <si>
    <t>Drop out of graduate school</t>
  </si>
  <si>
    <t>Graduate school</t>
  </si>
  <si>
    <t>Spain</t>
  </si>
  <si>
    <t>Primary education</t>
  </si>
  <si>
    <t>Compulsory secondary education</t>
  </si>
  <si>
    <t>Basic professional training</t>
  </si>
  <si>
    <t>High school</t>
  </si>
  <si>
    <t>Master or PhD</t>
  </si>
  <si>
    <t>US</t>
  </si>
  <si>
    <t>Primary education or less</t>
  </si>
  <si>
    <t>Some High School</t>
  </si>
  <si>
    <t>High School degree/GED</t>
  </si>
  <si>
    <t>Some College</t>
  </si>
  <si>
    <t>2-year College Degree</t>
  </si>
  <si>
    <t>4-year College Degree</t>
  </si>
  <si>
    <t>Master’s Degree</t>
  </si>
  <si>
    <t>Doctoral Degree</t>
  </si>
  <si>
    <t>Professional Degree (JD, MD, MBA)</t>
  </si>
  <si>
    <t>MX</t>
  </si>
  <si>
    <t>TR</t>
  </si>
  <si>
    <t>UK</t>
  </si>
  <si>
    <t>CN</t>
  </si>
  <si>
    <t>SA</t>
  </si>
  <si>
    <t>I have not completed basic education</t>
  </si>
  <si>
    <t>Technical or intermediate level training</t>
  </si>
  <si>
    <t>Master's or Specialty or Doctorate</t>
  </si>
  <si>
    <t>I am not graduated from any educational institution</t>
  </si>
  <si>
    <t>Primary school graduate</t>
  </si>
  <si>
    <t>Secondary school graduate</t>
  </si>
  <si>
    <t>High school graduate or Vocational or Technical High School graduate</t>
  </si>
  <si>
    <t>Associate's degree</t>
  </si>
  <si>
    <t>Licence</t>
  </si>
  <si>
    <t>Master's degree or higher</t>
  </si>
  <si>
    <t>Some High school</t>
  </si>
  <si>
    <t>High school degree (A level)</t>
  </si>
  <si>
    <t>Vocational Upper secondary (Level 3 award, level 3 certificate, level 3 diploma, advanced apprenticeship, etc.)</t>
  </si>
  <si>
    <t>Higher vocational education (Level 4+ award, level 4+ certificate, level 4+ diploma, higher apprenticeship, etc.)</t>
  </si>
  <si>
    <t>Bachelor's Degree (BA, BSc, BEng, etc.)</t>
  </si>
  <si>
    <t>Postgraduate diploma or certificate</t>
  </si>
  <si>
    <t>No formal education</t>
  </si>
  <si>
    <t>Unfinished primary education</t>
  </si>
  <si>
    <t>Primary school education</t>
  </si>
  <si>
    <t>Incomplete secondary education</t>
  </si>
  <si>
    <t>Secondary school education</t>
  </si>
  <si>
    <t>Unfinished secondary education; pre university type</t>
  </si>
  <si>
    <t>Secondary school education pre university type</t>
  </si>
  <si>
    <t>Incomplete university education</t>
  </si>
  <si>
    <t>University education</t>
  </si>
  <si>
    <t>N3 NATED part-qualification programme</t>
  </si>
  <si>
    <t>High School degree (National Senior Certificate or Vocational National Certificate)</t>
  </si>
  <si>
    <t>N6 NATED part-qualification or National N Diploma</t>
  </si>
  <si>
    <t>Bachelor's Degree</t>
  </si>
  <si>
    <t>Diploma, Advanced Diploma (AD), Higher Certificate or Advanced Certificate (AC)</t>
  </si>
  <si>
    <t>Bachelor's Honours or Postgraduate Diploma (PGD)</t>
  </si>
  <si>
    <t>Master's Degree or Doctorate</t>
  </si>
  <si>
    <t>Certificate IV</t>
  </si>
  <si>
    <t>Advanced Diploma, Diploma, Associate Degree;</t>
  </si>
  <si>
    <t>Graduate Diploma, Graduate Certificate</t>
  </si>
  <si>
    <t>Postgraduate Degree (Honours, Master's or Doctoral degree)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</si>
  <si>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Primary education or less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</si>
  <si>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High School degree</t>
    </r>
  </si>
  <si>
    <t>Short post-secondary (Postsecondary short career, technical or professional programme; Pre-university programme in College; Aprenticeship of less than 3 years)</t>
  </si>
  <si>
    <t>Apprenticeship program of 3 or 4 years</t>
  </si>
  <si>
    <t>Postsecondary general career, technical or professional programme (Technical diploma)</t>
  </si>
  <si>
    <t>Bachelor's degree (3 or 4 years)</t>
  </si>
  <si>
    <t>Master's degree or Doctorate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</si>
  <si>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Not completed any education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</si>
  <si>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Short-term college</t>
    </r>
  </si>
  <si>
    <t>Nothing</t>
  </si>
  <si>
    <t>Elementary school</t>
  </si>
  <si>
    <t>Middle school</t>
  </si>
  <si>
    <t>Diploma / Certificate of professional qualification, Professional Diploma of Technician</t>
  </si>
  <si>
    <t>High school (Higher secondary education diploma)</t>
  </si>
  <si>
    <t>Higher Technical Diploma (ITS) / Higher Technical Specialization Certificate (IFTS)</t>
  </si>
  <si>
    <t>Bachelor</t>
  </si>
  <si>
    <t>ISCED Level 5</t>
  </si>
  <si>
    <t>ISCED Level 6+</t>
  </si>
  <si>
    <t>Stats</t>
  </si>
  <si>
    <t>Color scheme</t>
  </si>
  <si>
    <t>ISCED Level 5+</t>
  </si>
  <si>
    <t>NA</t>
  </si>
  <si>
    <t>CENSUS DATA</t>
  </si>
  <si>
    <t>Objective share</t>
  </si>
  <si>
    <t>Aimed share:</t>
  </si>
  <si>
    <t>sources</t>
  </si>
  <si>
    <t>https://stats.oecd.org/viewhtml.aspx?datasetcode=EAG_NEAC&amp;lang=en#</t>
  </si>
  <si>
    <t>https://data.census.gov/cedsci/table?tid=ACSST1Y2019.S1501</t>
  </si>
  <si>
    <t>*sometimes OECD categorization (https://gpseducation.oecd.org/CountryProfile) is unclear whether a category is ISCED 5 or 6. In this case, we add ISCED 5. Sometimes for cultural reasons including ISCED 5 makes also more sense.</t>
  </si>
  <si>
    <t>Eigth grade or less</t>
  </si>
  <si>
    <t>Regular high school diploma/GED or alternative credential</t>
  </si>
  <si>
    <t>Some college, no degree</t>
  </si>
  <si>
    <t>2-year college degree or associates degree (for example: AA, AS)</t>
  </si>
  <si>
    <t>Bachelor's degree (for example: BA, BS)</t>
  </si>
  <si>
    <t>Master’s degree (for example: MA, MS, MEng, MEd, MSW, MBA)</t>
  </si>
  <si>
    <t>Professional degree beyond bachelor’s degree (for example: MD, DDS, DVM, LLB, JD)</t>
  </si>
  <si>
    <t>Doctorate degree (for example, PhD, EdD)</t>
  </si>
  <si>
    <t>Question approved by native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</si>
  <si>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Primary education</t>
    </r>
  </si>
  <si>
    <t>Junior High school</t>
  </si>
  <si>
    <t>Vocational technical school</t>
  </si>
  <si>
    <t>Technical short-term college</t>
  </si>
  <si>
    <t>Professional Graduate school</t>
  </si>
  <si>
    <t>College</t>
  </si>
  <si>
    <t>Master</t>
  </si>
  <si>
    <t>Doctorate</t>
  </si>
  <si>
    <t>No schooling completed</t>
  </si>
  <si>
    <t>Medium professional training</t>
  </si>
  <si>
    <t>Higher professional training</t>
  </si>
  <si>
    <t>University degree</t>
  </si>
  <si>
    <t>Certificate III</t>
  </si>
  <si>
    <t>High School (successful completion of year 12)</t>
  </si>
  <si>
    <t xml:space="preserve"> Technological Baccalaureate Technical Professional Baccalaureate or Technical Professional</t>
  </si>
  <si>
    <t>General Baccalaureate</t>
  </si>
  <si>
    <t xml:space="preserve"> Higher professional training (Bachelor's Degree, Higher University Technician)</t>
  </si>
  <si>
    <t>Master's Degree (MSc, MA, MBA, etc.) or Ph.D.</t>
  </si>
  <si>
    <t>Denmark</t>
  </si>
  <si>
    <t>Sample</t>
  </si>
  <si>
    <t>Population</t>
  </si>
  <si>
    <t>Category</t>
  </si>
  <si>
    <t>Pct</t>
  </si>
  <si>
    <t>Brazil</t>
  </si>
  <si>
    <t>China</t>
  </si>
  <si>
    <t>India</t>
  </si>
  <si>
    <t>Indonesia</t>
  </si>
  <si>
    <t>Mexico</t>
  </si>
  <si>
    <t>South Africa</t>
  </si>
  <si>
    <t>Turkey</t>
  </si>
  <si>
    <t>Japan</t>
  </si>
  <si>
    <t>Poland</t>
  </si>
  <si>
    <t>No schooling</t>
  </si>
  <si>
    <t>Folkeskole (Primary)</t>
  </si>
  <si>
    <t>Gymansiel uddannelse (STX/HHX/HF)</t>
  </si>
  <si>
    <t>Erhvervsuddannelse</t>
  </si>
  <si>
    <t>Professionsbachelor-uddannelse</t>
  </si>
  <si>
    <t>Bacheloruddannelse</t>
  </si>
  <si>
    <t>Kandidatuddannelse eller derover</t>
  </si>
  <si>
    <t>Total</t>
  </si>
  <si>
    <t>Age, total</t>
  </si>
  <si>
    <t>All Denmark</t>
  </si>
  <si>
    <t>H10 Primary education</t>
  </si>
  <si>
    <t>H1001 No education</t>
  </si>
  <si>
    <t>H20 Upper secondary education</t>
  </si>
  <si>
    <t>H30 Vocational Education and Training (VET)</t>
  </si>
  <si>
    <t>H35 Qualifying educational programs</t>
  </si>
  <si>
    <t>H40 Short cycle higher education</t>
  </si>
  <si>
    <t>H50 Vocational bachelors educations</t>
  </si>
  <si>
    <t>H60 Bachelors programs</t>
  </si>
  <si>
    <t>H70 Masters programs</t>
  </si>
  <si>
    <t>H80 PhD programs</t>
  </si>
  <si>
    <t>H90 Not stated</t>
  </si>
  <si>
    <t>OUR DATA</t>
  </si>
  <si>
    <t>CUM</t>
  </si>
  <si>
    <t>CUM INV</t>
  </si>
  <si>
    <t>H70 Masters programs; H80 PhD programs</t>
  </si>
  <si>
    <t>H40 Short cycle higher education; H60 Bachelors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</si>
</sst>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 vertical="center" indent="4"/>
    </xf>
    <xf numFmtId="0" fontId="1" fillId="2" borderId="0" xfId="0" applyFont="1" applyFill="1" applyAlignment="1">
      <alignment horizontal="left" vertical="center" indent="4"/>
    </xf>
    <xf numFmtId="0" fontId="1" fillId="3" borderId="0" xfId="0" applyFont="1" applyFill="1" applyAlignment="1">
      <alignment horizontal="left" vertical="center" indent="4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Fill="1" applyAlignment="1">
      <alignment horizontal="left" vertical="center" indent="4"/>
    </xf>
    <xf numFmtId="0" fontId="3" fillId="0" borderId="0" xfId="1"/>
    <xf numFmtId="0" fontId="4" fillId="3" borderId="0" xfId="0" applyFont="1" applyFill="1"/>
    <xf numFmtId="0" fontId="5" fillId="0" borderId="0" xfId="0" applyFont="1" applyAlignment="1">
      <alignment horizontal="left" vertical="center" indent="4"/>
    </xf>
    <xf numFmtId="0" fontId="1" fillId="0" borderId="0" xfId="0" applyFont="1" applyAlignment="1">
      <alignment horizontal="left" vertical="top" indent="4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2" fontId="0" fillId="0" borderId="0" xfId="0" applyNumberFormat="1"/>
    <xf numFmtId="9" fontId="0" fillId="0" borderId="0" xfId="2" applyFont="1"/>
    <xf numFmtId="9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luebery PLANTEROSE" id="{1473D7D6-0C3B-934C-A68D-175FF2D677C6}" userId="S::bluebery.planterose@sciencespo.fr::b495b69d-f3c3-4357-9166-ef5b6b692f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4" dT="2021-12-03T16:07:44.61" personId="{1473D7D6-0C3B-934C-A68D-175FF2D677C6}" id="{B1142888-432F-3746-A96B-D2B70F9A9B9E}">
    <text>In Korea, 5/6 are a bit mixed so take this number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9" dT="2021-12-03T16:07:44.61" personId="{1473D7D6-0C3B-934C-A68D-175FF2D677C6}" id="{4E156E86-380A-F741-96E4-52127F0CF9DA}">
    <text>In Korea, 5/6 are a bit mixed so take this number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stats.oecd.org/viewhtml.aspx?datasetcode=EAG_NEAC&amp;lang=en" TargetMode="External"/><Relationship Id="rId1" Type="http://schemas.openxmlformats.org/officeDocument/2006/relationships/hyperlink" Target="https://data.census.gov/cedsci/table?tid=ACSST1Y2019.S1501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workbookViewId="0">
      <selection activeCell="C21" sqref="C21"/>
    </sheetView>
  </sheetViews>
  <sheetFormatPr baseColWidth="10" defaultColWidth="10.625" defaultRowHeight="15.75"/>
  <cols>
    <col min="1" max="1" width="12.125" bestFit="1" customWidth="1"/>
    <col min="2" max="2" width="56.5" bestFit="1" customWidth="1"/>
    <col min="3" max="3" width="138.5" bestFit="1" customWidth="1"/>
    <col min="4" max="4" width="77.375" bestFit="1" customWidth="1"/>
    <col min="5" max="5" width="33.875" bestFit="1" customWidth="1"/>
    <col min="6" max="6" width="100.375" bestFit="1" customWidth="1"/>
    <col min="7" max="7" width="26.125" bestFit="1" customWidth="1"/>
    <col min="8" max="8" width="41.5" bestFit="1" customWidth="1"/>
    <col min="9" max="9" width="59.375" bestFit="1" customWidth="1"/>
    <col min="10" max="10" width="94" bestFit="1" customWidth="1"/>
    <col min="11" max="11" width="30.5" bestFit="1" customWidth="1"/>
    <col min="12" max="12" width="44.125" bestFit="1" customWidth="1"/>
    <col min="13" max="13" width="70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32</v>
      </c>
      <c r="G1" t="s">
        <v>4</v>
      </c>
      <c r="H1" t="s">
        <v>16</v>
      </c>
      <c r="I1" t="s">
        <v>33</v>
      </c>
      <c r="J1" t="s">
        <v>34</v>
      </c>
      <c r="K1" t="s">
        <v>22</v>
      </c>
      <c r="L1" t="s">
        <v>35</v>
      </c>
      <c r="M1" t="s">
        <v>36</v>
      </c>
    </row>
    <row r="2" spans="1:13">
      <c r="B2" s="1" t="s">
        <v>23</v>
      </c>
      <c r="C2" s="1" t="s">
        <v>73</v>
      </c>
      <c r="D2" s="1" t="s">
        <v>82</v>
      </c>
      <c r="E2" s="1" t="s">
        <v>80</v>
      </c>
      <c r="F2" t="s">
        <v>37</v>
      </c>
      <c r="G2" t="s">
        <v>5</v>
      </c>
      <c r="H2" s="12" t="s">
        <v>119</v>
      </c>
      <c r="I2" t="s">
        <v>40</v>
      </c>
      <c r="J2" t="s">
        <v>23</v>
      </c>
      <c r="K2" t="s">
        <v>102</v>
      </c>
      <c r="L2" t="s">
        <v>53</v>
      </c>
      <c r="M2" t="s">
        <v>23</v>
      </c>
    </row>
    <row r="3" spans="1:13">
      <c r="B3" s="1" t="s">
        <v>24</v>
      </c>
      <c r="C3" s="1" t="s">
        <v>24</v>
      </c>
      <c r="D3" s="1" t="s">
        <v>83</v>
      </c>
      <c r="E3" s="1" t="s">
        <v>111</v>
      </c>
      <c r="F3" t="s">
        <v>17</v>
      </c>
      <c r="G3" t="s">
        <v>6</v>
      </c>
      <c r="H3" t="s">
        <v>17</v>
      </c>
      <c r="I3" t="s">
        <v>41</v>
      </c>
      <c r="J3" t="s">
        <v>47</v>
      </c>
      <c r="K3" t="s">
        <v>24</v>
      </c>
      <c r="L3" t="s">
        <v>54</v>
      </c>
      <c r="M3" t="s">
        <v>47</v>
      </c>
    </row>
    <row r="4" spans="1:13">
      <c r="B4" t="s">
        <v>123</v>
      </c>
      <c r="C4" s="1" t="s">
        <v>74</v>
      </c>
      <c r="D4" s="1" t="s">
        <v>84</v>
      </c>
      <c r="E4" s="11" t="s">
        <v>112</v>
      </c>
      <c r="F4" t="s">
        <v>18</v>
      </c>
      <c r="G4" t="s">
        <v>7</v>
      </c>
      <c r="H4" t="s">
        <v>18</v>
      </c>
      <c r="I4" t="s">
        <v>42</v>
      </c>
      <c r="J4" t="s">
        <v>48</v>
      </c>
      <c r="K4" t="s">
        <v>103</v>
      </c>
      <c r="L4" t="s">
        <v>55</v>
      </c>
      <c r="M4" t="s">
        <v>62</v>
      </c>
    </row>
    <row r="5" spans="1:13">
      <c r="B5" s="1" t="s">
        <v>124</v>
      </c>
      <c r="C5" s="1" t="s">
        <v>75</v>
      </c>
      <c r="D5" s="1" t="s">
        <v>85</v>
      </c>
      <c r="E5" s="1" t="s">
        <v>20</v>
      </c>
      <c r="F5" s="7" t="s">
        <v>38</v>
      </c>
      <c r="G5" t="s">
        <v>8</v>
      </c>
      <c r="H5" t="s">
        <v>19</v>
      </c>
      <c r="I5" s="7" t="s">
        <v>43</v>
      </c>
      <c r="J5" t="s">
        <v>49</v>
      </c>
      <c r="K5" s="4" t="s">
        <v>104</v>
      </c>
      <c r="L5" t="s">
        <v>56</v>
      </c>
      <c r="M5" t="s">
        <v>63</v>
      </c>
    </row>
    <row r="6" spans="1:13">
      <c r="B6" s="3" t="s">
        <v>69</v>
      </c>
      <c r="C6" s="3" t="s">
        <v>76</v>
      </c>
      <c r="D6" s="1" t="s">
        <v>86</v>
      </c>
      <c r="E6" s="1" t="s">
        <v>113</v>
      </c>
      <c r="F6" t="s">
        <v>125</v>
      </c>
      <c r="G6" t="s">
        <v>9</v>
      </c>
      <c r="H6" t="s">
        <v>20</v>
      </c>
      <c r="I6" s="4" t="s">
        <v>44</v>
      </c>
      <c r="J6" s="4" t="s">
        <v>50</v>
      </c>
      <c r="K6" s="4" t="s">
        <v>105</v>
      </c>
      <c r="L6" t="s">
        <v>57</v>
      </c>
      <c r="M6" s="4" t="s">
        <v>64</v>
      </c>
    </row>
    <row r="7" spans="1:13">
      <c r="B7" s="3" t="s">
        <v>70</v>
      </c>
      <c r="C7" s="3" t="s">
        <v>77</v>
      </c>
      <c r="D7" s="8" t="s">
        <v>87</v>
      </c>
      <c r="E7" s="3" t="s">
        <v>81</v>
      </c>
      <c r="F7" s="7" t="s">
        <v>126</v>
      </c>
      <c r="G7" t="s">
        <v>10</v>
      </c>
      <c r="H7" t="s">
        <v>120</v>
      </c>
      <c r="I7" s="4" t="s">
        <v>45</v>
      </c>
      <c r="J7" s="4" t="s">
        <v>51</v>
      </c>
      <c r="K7" s="4" t="s">
        <v>106</v>
      </c>
      <c r="L7" t="s">
        <v>58</v>
      </c>
      <c r="M7" s="4" t="s">
        <v>65</v>
      </c>
    </row>
    <row r="8" spans="1:13">
      <c r="B8" s="3" t="s">
        <v>65</v>
      </c>
      <c r="C8" s="3" t="s">
        <v>78</v>
      </c>
      <c r="D8" s="3" t="s">
        <v>88</v>
      </c>
      <c r="E8" s="3" t="s">
        <v>114</v>
      </c>
      <c r="F8" s="4" t="s">
        <v>127</v>
      </c>
      <c r="G8" t="s">
        <v>11</v>
      </c>
      <c r="H8" s="3" t="s">
        <v>121</v>
      </c>
      <c r="I8" s="4" t="s">
        <v>46</v>
      </c>
      <c r="J8" s="4" t="s">
        <v>52</v>
      </c>
      <c r="K8" s="4" t="s">
        <v>107</v>
      </c>
      <c r="L8" s="4" t="s">
        <v>59</v>
      </c>
      <c r="M8" s="4" t="s">
        <v>66</v>
      </c>
    </row>
    <row r="9" spans="1:13">
      <c r="B9" s="3" t="s">
        <v>71</v>
      </c>
      <c r="C9" s="3" t="s">
        <v>79</v>
      </c>
      <c r="D9" s="3" t="s">
        <v>46</v>
      </c>
      <c r="E9" s="3" t="s">
        <v>115</v>
      </c>
      <c r="F9" s="4" t="s">
        <v>122</v>
      </c>
      <c r="G9" s="4" t="s">
        <v>12</v>
      </c>
      <c r="H9" s="4" t="s">
        <v>122</v>
      </c>
      <c r="J9" s="4" t="s">
        <v>128</v>
      </c>
      <c r="K9" s="4" t="s">
        <v>108</v>
      </c>
      <c r="L9" s="4" t="s">
        <v>60</v>
      </c>
      <c r="M9" s="4" t="s">
        <v>67</v>
      </c>
    </row>
    <row r="10" spans="1:13">
      <c r="B10" s="3" t="s">
        <v>72</v>
      </c>
      <c r="E10" s="3" t="s">
        <v>116</v>
      </c>
      <c r="F10" s="4" t="s">
        <v>39</v>
      </c>
      <c r="G10" s="4" t="s">
        <v>13</v>
      </c>
      <c r="H10" s="4" t="s">
        <v>21</v>
      </c>
      <c r="K10" s="4" t="s">
        <v>109</v>
      </c>
      <c r="L10" s="4" t="s">
        <v>61</v>
      </c>
      <c r="M10" s="4" t="s">
        <v>68</v>
      </c>
    </row>
    <row r="11" spans="1:13">
      <c r="E11" s="3" t="s">
        <v>117</v>
      </c>
      <c r="G11" s="4" t="s">
        <v>14</v>
      </c>
    </row>
    <row r="12" spans="1:13">
      <c r="E12" s="3" t="s">
        <v>118</v>
      </c>
      <c r="G12" s="4" t="s">
        <v>15</v>
      </c>
    </row>
    <row r="14" spans="1:13" s="7" customFormat="1">
      <c r="A14" s="7" t="s">
        <v>97</v>
      </c>
      <c r="B14" s="7">
        <v>0.49299999999999999</v>
      </c>
      <c r="C14" s="7">
        <v>0.6</v>
      </c>
      <c r="D14" s="7">
        <v>0.20100000000000001</v>
      </c>
      <c r="E14" s="7">
        <v>0.52700000000000002</v>
      </c>
      <c r="F14" s="7">
        <v>0.189</v>
      </c>
      <c r="G14" s="7">
        <v>0.50700000000000001</v>
      </c>
      <c r="H14" s="7">
        <v>0.39700000000000002</v>
      </c>
      <c r="I14" s="7">
        <v>0.158</v>
      </c>
      <c r="J14" s="7">
        <v>0.49399999999999999</v>
      </c>
      <c r="K14" s="7">
        <v>0.60899999999999999</v>
      </c>
      <c r="L14" s="7">
        <v>9.7000000000000003E-2</v>
      </c>
      <c r="M14" s="7">
        <v>0.158</v>
      </c>
    </row>
    <row r="15" spans="1:13">
      <c r="A15" t="s">
        <v>110</v>
      </c>
      <c r="B15" s="4">
        <v>1</v>
      </c>
      <c r="C15" s="4">
        <v>1</v>
      </c>
      <c r="D15" s="4">
        <v>1</v>
      </c>
      <c r="E15" s="10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</row>
    <row r="19" spans="1:3">
      <c r="A19" t="s">
        <v>98</v>
      </c>
      <c r="B19" s="9" t="s">
        <v>99</v>
      </c>
      <c r="C19" t="s">
        <v>101</v>
      </c>
    </row>
    <row r="20" spans="1:3">
      <c r="B20" s="9" t="s">
        <v>100</v>
      </c>
    </row>
  </sheetData>
  <hyperlinks>
    <hyperlink ref="B20" r:id="rId1"/>
    <hyperlink ref="B19" r:id="rId2"/>
  </hyperlinks>
  <pageMargins left="0.7" right="0.7" top="0.75" bottom="0.75" header="0.3" footer="0.3"/>
  <pageSetup paperSize="0" orientation="portrait" horizontalDpi="0" verticalDpi="0" copie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B21" sqref="B21"/>
    </sheetView>
  </sheetViews>
  <sheetFormatPr baseColWidth="10" defaultColWidth="10.625" defaultRowHeight="15.75"/>
  <cols>
    <col min="1" max="1" width="13.375" customWidth="1"/>
    <col min="2" max="2" width="45" customWidth="1"/>
    <col min="3" max="3" width="43.125" customWidth="1"/>
    <col min="4" max="4" width="45.5" customWidth="1"/>
    <col min="5" max="5" width="32" customWidth="1"/>
    <col min="6" max="6" width="31.375" customWidth="1"/>
    <col min="7" max="7" width="26.125" bestFit="1" customWidth="1"/>
    <col min="8" max="8" width="27.25" customWidth="1"/>
    <col min="9" max="9" width="32.625" customWidth="1"/>
    <col min="10" max="10" width="43" customWidth="1"/>
    <col min="11" max="11" width="30.5" bestFit="1" customWidth="1"/>
    <col min="12" max="12" width="29.875" customWidth="1"/>
    <col min="13" max="13" width="70" bestFit="1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32</v>
      </c>
      <c r="G1" t="s">
        <v>4</v>
      </c>
      <c r="H1" t="s">
        <v>16</v>
      </c>
      <c r="I1" t="s">
        <v>33</v>
      </c>
      <c r="J1" t="s">
        <v>34</v>
      </c>
      <c r="K1" t="s">
        <v>22</v>
      </c>
      <c r="L1" t="s">
        <v>35</v>
      </c>
      <c r="M1" t="s">
        <v>36</v>
      </c>
    </row>
    <row r="2" spans="2:13">
      <c r="B2" s="1" t="s">
        <v>23</v>
      </c>
      <c r="C2" s="1" t="s">
        <v>73</v>
      </c>
      <c r="D2" s="1" t="s">
        <v>82</v>
      </c>
      <c r="E2" s="1" t="s">
        <v>80</v>
      </c>
      <c r="F2" t="s">
        <v>37</v>
      </c>
      <c r="G2" t="s">
        <v>5</v>
      </c>
      <c r="H2" s="12" t="s">
        <v>119</v>
      </c>
      <c r="I2" t="s">
        <v>40</v>
      </c>
      <c r="J2" t="s">
        <v>23</v>
      </c>
      <c r="K2" t="s">
        <v>23</v>
      </c>
      <c r="L2" t="s">
        <v>53</v>
      </c>
      <c r="M2" t="s">
        <v>23</v>
      </c>
    </row>
    <row r="3" spans="2:13">
      <c r="B3" s="1" t="s">
        <v>24</v>
      </c>
      <c r="C3" s="1" t="s">
        <v>24</v>
      </c>
      <c r="D3" s="1" t="s">
        <v>83</v>
      </c>
      <c r="E3" s="1" t="s">
        <v>111</v>
      </c>
      <c r="F3" t="s">
        <v>17</v>
      </c>
      <c r="G3" t="s">
        <v>6</v>
      </c>
      <c r="H3" t="s">
        <v>17</v>
      </c>
      <c r="I3" t="s">
        <v>41</v>
      </c>
      <c r="J3" t="s">
        <v>47</v>
      </c>
      <c r="K3" t="s">
        <v>24</v>
      </c>
      <c r="L3" t="s">
        <v>54</v>
      </c>
      <c r="M3" t="s">
        <v>47</v>
      </c>
    </row>
    <row r="4" spans="2:13">
      <c r="B4" t="s">
        <v>123</v>
      </c>
      <c r="C4" s="1" t="s">
        <v>74</v>
      </c>
      <c r="D4" s="1" t="s">
        <v>84</v>
      </c>
      <c r="E4" s="11" t="s">
        <v>112</v>
      </c>
      <c r="F4" t="s">
        <v>18</v>
      </c>
      <c r="G4" t="s">
        <v>7</v>
      </c>
      <c r="H4" t="s">
        <v>18</v>
      </c>
      <c r="I4" t="s">
        <v>42</v>
      </c>
      <c r="J4" t="s">
        <v>48</v>
      </c>
      <c r="K4" t="s">
        <v>25</v>
      </c>
      <c r="L4" t="s">
        <v>55</v>
      </c>
      <c r="M4" t="s">
        <v>62</v>
      </c>
    </row>
    <row r="5" spans="2:13">
      <c r="B5" s="1" t="s">
        <v>124</v>
      </c>
      <c r="C5" s="1" t="s">
        <v>75</v>
      </c>
      <c r="D5" s="1" t="s">
        <v>85</v>
      </c>
      <c r="E5" s="1" t="s">
        <v>20</v>
      </c>
      <c r="F5" s="7" t="s">
        <v>38</v>
      </c>
      <c r="G5" t="s">
        <v>8</v>
      </c>
      <c r="H5" t="s">
        <v>19</v>
      </c>
      <c r="I5" s="5" t="s">
        <v>43</v>
      </c>
      <c r="J5" t="s">
        <v>49</v>
      </c>
      <c r="K5" s="5" t="s">
        <v>26</v>
      </c>
      <c r="L5" t="s">
        <v>56</v>
      </c>
      <c r="M5" t="s">
        <v>63</v>
      </c>
    </row>
    <row r="6" spans="2:13">
      <c r="B6" s="2" t="s">
        <v>69</v>
      </c>
      <c r="C6" s="2" t="s">
        <v>76</v>
      </c>
      <c r="D6" s="1" t="s">
        <v>86</v>
      </c>
      <c r="E6" s="1" t="s">
        <v>113</v>
      </c>
      <c r="F6" t="s">
        <v>125</v>
      </c>
      <c r="G6" t="s">
        <v>9</v>
      </c>
      <c r="H6" t="s">
        <v>20</v>
      </c>
      <c r="I6" s="4" t="s">
        <v>44</v>
      </c>
      <c r="J6" s="5" t="s">
        <v>50</v>
      </c>
      <c r="K6" s="5" t="s">
        <v>27</v>
      </c>
      <c r="L6" t="s">
        <v>57</v>
      </c>
      <c r="M6" s="5" t="s">
        <v>64</v>
      </c>
    </row>
    <row r="7" spans="2:13">
      <c r="B7" s="3" t="s">
        <v>70</v>
      </c>
      <c r="C7" s="3" t="s">
        <v>77</v>
      </c>
      <c r="D7" s="2" t="s">
        <v>87</v>
      </c>
      <c r="E7" s="2" t="s">
        <v>81</v>
      </c>
      <c r="F7" s="7" t="s">
        <v>126</v>
      </c>
      <c r="G7" t="s">
        <v>10</v>
      </c>
      <c r="H7" s="5" t="s">
        <v>120</v>
      </c>
      <c r="I7" s="4" t="s">
        <v>45</v>
      </c>
      <c r="J7" s="4" t="s">
        <v>51</v>
      </c>
      <c r="K7" s="4" t="s">
        <v>28</v>
      </c>
      <c r="L7" t="s">
        <v>58</v>
      </c>
      <c r="M7" s="4" t="s">
        <v>65</v>
      </c>
    </row>
    <row r="8" spans="2:13">
      <c r="B8" s="3" t="s">
        <v>65</v>
      </c>
      <c r="C8" s="3" t="s">
        <v>78</v>
      </c>
      <c r="D8" s="3" t="s">
        <v>88</v>
      </c>
      <c r="E8" s="2" t="s">
        <v>114</v>
      </c>
      <c r="F8" s="4" t="s">
        <v>127</v>
      </c>
      <c r="G8" t="s">
        <v>11</v>
      </c>
      <c r="H8" s="3" t="s">
        <v>121</v>
      </c>
      <c r="I8" s="4" t="s">
        <v>46</v>
      </c>
      <c r="J8" s="4" t="s">
        <v>52</v>
      </c>
      <c r="K8" s="4" t="s">
        <v>29</v>
      </c>
      <c r="L8" s="5" t="s">
        <v>59</v>
      </c>
      <c r="M8" s="4" t="s">
        <v>66</v>
      </c>
    </row>
    <row r="9" spans="2:13">
      <c r="B9" s="3" t="s">
        <v>71</v>
      </c>
      <c r="C9" s="3" t="s">
        <v>79</v>
      </c>
      <c r="D9" s="3" t="s">
        <v>46</v>
      </c>
      <c r="E9" s="3" t="s">
        <v>115</v>
      </c>
      <c r="F9" s="4" t="s">
        <v>122</v>
      </c>
      <c r="G9" s="5" t="s">
        <v>12</v>
      </c>
      <c r="H9" s="4" t="s">
        <v>122</v>
      </c>
      <c r="J9" s="4" t="s">
        <v>128</v>
      </c>
      <c r="K9" s="4" t="s">
        <v>30</v>
      </c>
      <c r="L9" s="4" t="s">
        <v>60</v>
      </c>
      <c r="M9" s="4" t="s">
        <v>67</v>
      </c>
    </row>
    <row r="10" spans="2:13">
      <c r="B10" s="3" t="s">
        <v>72</v>
      </c>
      <c r="E10" s="3" t="s">
        <v>116</v>
      </c>
      <c r="F10" s="4" t="s">
        <v>39</v>
      </c>
      <c r="G10" s="4" t="s">
        <v>13</v>
      </c>
      <c r="H10" s="4" t="s">
        <v>21</v>
      </c>
      <c r="K10" s="4" t="s">
        <v>31</v>
      </c>
      <c r="L10" s="4" t="s">
        <v>61</v>
      </c>
      <c r="M10" s="4" t="s">
        <v>68</v>
      </c>
    </row>
    <row r="11" spans="2:13">
      <c r="E11" s="3" t="s">
        <v>117</v>
      </c>
      <c r="G11" s="4" t="s">
        <v>14</v>
      </c>
    </row>
    <row r="12" spans="2:13">
      <c r="E12" s="3" t="s">
        <v>118</v>
      </c>
      <c r="G12" s="4" t="s">
        <v>15</v>
      </c>
    </row>
    <row r="18" spans="1:13">
      <c r="A18" t="s">
        <v>91</v>
      </c>
      <c r="K18" t="s">
        <v>95</v>
      </c>
    </row>
    <row r="19" spans="1:13">
      <c r="A19" t="s">
        <v>93</v>
      </c>
      <c r="B19" s="6">
        <v>0.49299999999999999</v>
      </c>
      <c r="C19" s="6">
        <v>0.6</v>
      </c>
      <c r="D19" t="s">
        <v>94</v>
      </c>
      <c r="E19" s="6">
        <v>0.52700000000000002</v>
      </c>
      <c r="F19" s="7">
        <v>0.19400000000000001</v>
      </c>
      <c r="G19" s="6">
        <v>0.50700000000000001</v>
      </c>
      <c r="H19" s="6">
        <v>0.39700000000000002</v>
      </c>
      <c r="I19" s="7">
        <v>0.22</v>
      </c>
      <c r="J19" s="6">
        <v>0.49399999999999999</v>
      </c>
      <c r="K19" s="6">
        <v>0.60899999999999999</v>
      </c>
      <c r="L19" s="6">
        <v>9.7000000000000003E-2</v>
      </c>
      <c r="M19" s="6">
        <v>0.158</v>
      </c>
    </row>
    <row r="20" spans="1:13">
      <c r="A20" t="s">
        <v>90</v>
      </c>
      <c r="B20">
        <v>0.375</v>
      </c>
      <c r="C20">
        <v>0.33400000000000002</v>
      </c>
      <c r="D20" s="6">
        <v>0.20100000000000001</v>
      </c>
      <c r="E20">
        <v>0.313</v>
      </c>
      <c r="F20" s="6">
        <v>0.189</v>
      </c>
      <c r="G20">
        <v>0.36599999999999999</v>
      </c>
      <c r="H20" s="7">
        <v>0.27500000000000002</v>
      </c>
      <c r="I20" s="6">
        <v>0.158</v>
      </c>
      <c r="J20" s="7">
        <v>0.39900000000000002</v>
      </c>
      <c r="K20" s="7">
        <v>0.30599999999999999</v>
      </c>
      <c r="L20">
        <v>3.9E-2</v>
      </c>
      <c r="M20">
        <v>7.9000000000000001E-2</v>
      </c>
    </row>
    <row r="23" spans="1:13">
      <c r="A23" t="s">
        <v>92</v>
      </c>
    </row>
    <row r="24" spans="1:13">
      <c r="A24" s="5" t="s">
        <v>89</v>
      </c>
    </row>
    <row r="25" spans="1:13">
      <c r="A25" s="4" t="s">
        <v>90</v>
      </c>
    </row>
    <row r="26" spans="1:13">
      <c r="A26" s="6" t="s">
        <v>96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workbookViewId="0">
      <selection activeCell="F8" sqref="F8"/>
    </sheetView>
  </sheetViews>
  <sheetFormatPr baseColWidth="10" defaultRowHeight="15.75"/>
  <cols>
    <col min="1" max="1" width="32.375" bestFit="1" customWidth="1"/>
    <col min="4" max="4" width="10.875" style="13"/>
  </cols>
  <sheetData>
    <row r="1" spans="1:28">
      <c r="A1" s="25" t="s">
        <v>129</v>
      </c>
      <c r="B1" s="25"/>
      <c r="C1" s="25"/>
      <c r="D1" s="26"/>
      <c r="E1" s="25" t="s">
        <v>2</v>
      </c>
      <c r="F1" s="25"/>
      <c r="G1" s="25"/>
      <c r="H1" s="26"/>
      <c r="I1" s="25" t="s">
        <v>141</v>
      </c>
      <c r="J1" s="25"/>
      <c r="K1" s="25"/>
      <c r="L1" s="26"/>
      <c r="M1" s="25" t="s">
        <v>142</v>
      </c>
      <c r="N1" s="25"/>
      <c r="O1" s="25"/>
      <c r="P1" s="26"/>
      <c r="Q1" s="25" t="s">
        <v>4</v>
      </c>
      <c r="R1" s="25"/>
      <c r="S1" s="25"/>
      <c r="T1" s="26"/>
      <c r="U1" s="25" t="s">
        <v>16</v>
      </c>
      <c r="V1" s="25"/>
      <c r="W1" s="25"/>
      <c r="X1" s="26"/>
      <c r="Y1" s="25" t="s">
        <v>34</v>
      </c>
      <c r="Z1" s="25"/>
      <c r="AA1" s="25"/>
      <c r="AB1" s="26"/>
    </row>
    <row r="2" spans="1:28">
      <c r="A2" s="27" t="s">
        <v>130</v>
      </c>
      <c r="B2" s="27"/>
      <c r="C2" s="27" t="s">
        <v>131</v>
      </c>
      <c r="D2" s="28"/>
      <c r="E2" s="27" t="s">
        <v>130</v>
      </c>
      <c r="F2" s="27"/>
      <c r="G2" s="27" t="s">
        <v>131</v>
      </c>
      <c r="H2" s="28"/>
      <c r="I2" s="27" t="s">
        <v>130</v>
      </c>
      <c r="J2" s="27"/>
      <c r="K2" s="27" t="s">
        <v>131</v>
      </c>
      <c r="L2" s="28"/>
      <c r="M2" s="27" t="s">
        <v>130</v>
      </c>
      <c r="N2" s="27"/>
      <c r="O2" s="27" t="s">
        <v>131</v>
      </c>
      <c r="P2" s="28"/>
      <c r="Q2" s="27" t="s">
        <v>130</v>
      </c>
      <c r="R2" s="27"/>
      <c r="S2" s="27" t="s">
        <v>131</v>
      </c>
      <c r="T2" s="28"/>
      <c r="U2" s="27" t="s">
        <v>130</v>
      </c>
      <c r="V2" s="27"/>
      <c r="W2" s="27" t="s">
        <v>131</v>
      </c>
      <c r="X2" s="28"/>
      <c r="Y2" s="27" t="s">
        <v>130</v>
      </c>
      <c r="Z2" s="27"/>
      <c r="AA2" s="27" t="s">
        <v>131</v>
      </c>
      <c r="AB2" s="28"/>
    </row>
    <row r="3" spans="1:28">
      <c r="A3" s="14" t="s">
        <v>132</v>
      </c>
      <c r="B3" s="14" t="s">
        <v>133</v>
      </c>
      <c r="C3" s="14" t="s">
        <v>132</v>
      </c>
      <c r="D3" s="15" t="s">
        <v>133</v>
      </c>
      <c r="E3" s="14" t="s">
        <v>132</v>
      </c>
      <c r="F3" s="14" t="s">
        <v>133</v>
      </c>
      <c r="G3" s="14" t="s">
        <v>132</v>
      </c>
      <c r="H3" s="15" t="s">
        <v>133</v>
      </c>
      <c r="I3" s="14" t="s">
        <v>132</v>
      </c>
      <c r="J3" s="14" t="s">
        <v>133</v>
      </c>
      <c r="K3" s="14" t="s">
        <v>132</v>
      </c>
      <c r="L3" s="15" t="s">
        <v>133</v>
      </c>
      <c r="M3" s="14" t="s">
        <v>132</v>
      </c>
      <c r="N3" s="14" t="s">
        <v>133</v>
      </c>
      <c r="O3" s="14" t="s">
        <v>132</v>
      </c>
      <c r="P3" s="15" t="s">
        <v>133</v>
      </c>
      <c r="Q3" s="14" t="s">
        <v>132</v>
      </c>
      <c r="R3" s="14" t="s">
        <v>133</v>
      </c>
      <c r="S3" s="14" t="s">
        <v>132</v>
      </c>
      <c r="T3" s="15" t="s">
        <v>133</v>
      </c>
      <c r="U3" s="14" t="s">
        <v>132</v>
      </c>
      <c r="V3" s="14" t="s">
        <v>133</v>
      </c>
      <c r="W3" s="14" t="s">
        <v>132</v>
      </c>
      <c r="X3" s="15" t="s">
        <v>133</v>
      </c>
      <c r="Y3" s="14" t="s">
        <v>132</v>
      </c>
      <c r="Z3" s="14" t="s">
        <v>133</v>
      </c>
      <c r="AA3" s="14" t="s">
        <v>132</v>
      </c>
      <c r="AB3" s="15" t="s">
        <v>133</v>
      </c>
    </row>
    <row r="4" spans="1:28">
      <c r="A4" t="s">
        <v>143</v>
      </c>
      <c r="B4">
        <v>0.35</v>
      </c>
      <c r="D4" s="24"/>
    </row>
    <row r="5" spans="1:28">
      <c r="A5" t="s">
        <v>144</v>
      </c>
      <c r="B5">
        <v>10.08</v>
      </c>
      <c r="C5" t="s">
        <v>153</v>
      </c>
      <c r="D5" s="13">
        <v>0.17759286024433849</v>
      </c>
    </row>
    <row r="6" spans="1:28">
      <c r="A6" t="s">
        <v>145</v>
      </c>
      <c r="B6">
        <v>12.52</v>
      </c>
      <c r="C6" t="s">
        <v>155</v>
      </c>
      <c r="D6" s="13">
        <v>6.6019228796036E-2</v>
      </c>
    </row>
    <row r="7" spans="1:28">
      <c r="A7" t="s">
        <v>146</v>
      </c>
      <c r="B7">
        <v>33.33</v>
      </c>
      <c r="C7" t="s">
        <v>156</v>
      </c>
      <c r="D7" s="13">
        <v>0.34038393718058746</v>
      </c>
    </row>
    <row r="8" spans="1:28">
      <c r="A8" t="s">
        <v>147</v>
      </c>
      <c r="B8">
        <v>14.06</v>
      </c>
      <c r="C8" t="s">
        <v>159</v>
      </c>
      <c r="D8" s="13">
        <v>0.18418853162477142</v>
      </c>
    </row>
    <row r="9" spans="1:28">
      <c r="A9" t="s">
        <v>148</v>
      </c>
      <c r="B9">
        <v>14.31</v>
      </c>
      <c r="C9" t="s">
        <v>168</v>
      </c>
      <c r="D9" s="13">
        <v>8.5600011415781094E-2</v>
      </c>
    </row>
    <row r="10" spans="1:28">
      <c r="A10" t="s">
        <v>149</v>
      </c>
      <c r="B10">
        <v>15.35</v>
      </c>
      <c r="C10" t="s">
        <v>167</v>
      </c>
      <c r="D10" s="13">
        <v>0.1462154307384855</v>
      </c>
    </row>
  </sheetData>
  <mergeCells count="21">
    <mergeCell ref="A1:D1"/>
    <mergeCell ref="A2:B2"/>
    <mergeCell ref="C2:D2"/>
    <mergeCell ref="E1:H1"/>
    <mergeCell ref="E2:F2"/>
    <mergeCell ref="G2:H2"/>
    <mergeCell ref="I1:L1"/>
    <mergeCell ref="I2:J2"/>
    <mergeCell ref="K2:L2"/>
    <mergeCell ref="M1:P1"/>
    <mergeCell ref="M2:N2"/>
    <mergeCell ref="O2:P2"/>
    <mergeCell ref="Y1:AB1"/>
    <mergeCell ref="Y2:Z2"/>
    <mergeCell ref="AA2:AB2"/>
    <mergeCell ref="Q1:T1"/>
    <mergeCell ref="Q2:R2"/>
    <mergeCell ref="S2:T2"/>
    <mergeCell ref="U1:X1"/>
    <mergeCell ref="U2:V2"/>
    <mergeCell ref="W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zoomScale="75" workbookViewId="0">
      <selection activeCell="A22" sqref="A22:C29"/>
    </sheetView>
  </sheetViews>
  <sheetFormatPr baseColWidth="10" defaultRowHeight="15.75"/>
  <cols>
    <col min="1" max="1" width="41.875" bestFit="1" customWidth="1"/>
    <col min="2" max="2" width="20" customWidth="1"/>
    <col min="3" max="5" width="12.125" bestFit="1" customWidth="1"/>
    <col min="12" max="12" width="32.375" bestFit="1" customWidth="1"/>
  </cols>
  <sheetData>
    <row r="2" spans="1:20">
      <c r="A2" s="16" t="s">
        <v>150</v>
      </c>
      <c r="B2" s="16"/>
      <c r="C2" s="17"/>
      <c r="D2" s="17"/>
      <c r="E2" s="17"/>
    </row>
    <row r="3" spans="1:20">
      <c r="A3" s="17" t="s">
        <v>151</v>
      </c>
      <c r="B3" s="17"/>
      <c r="C3" s="17"/>
      <c r="D3" s="17"/>
      <c r="E3" s="17"/>
      <c r="L3" t="s">
        <v>164</v>
      </c>
    </row>
    <row r="4" spans="1:20">
      <c r="A4" s="17" t="s">
        <v>150</v>
      </c>
      <c r="B4" s="17"/>
      <c r="C4" s="17"/>
      <c r="D4" s="17"/>
      <c r="E4" s="17"/>
    </row>
    <row r="5" spans="1:20">
      <c r="A5" s="17" t="s">
        <v>152</v>
      </c>
      <c r="B5" s="17"/>
      <c r="C5" s="17"/>
      <c r="D5" s="17"/>
      <c r="E5" s="17"/>
      <c r="P5" t="s">
        <v>165</v>
      </c>
      <c r="S5" t="s">
        <v>166</v>
      </c>
    </row>
    <row r="6" spans="1:20">
      <c r="A6" s="17" t="s">
        <v>153</v>
      </c>
      <c r="B6" t="s">
        <v>144</v>
      </c>
      <c r="C6" s="18">
        <v>1002324</v>
      </c>
      <c r="D6" s="18">
        <v>988528</v>
      </c>
      <c r="E6" s="18">
        <v>977916</v>
      </c>
      <c r="G6" s="22">
        <f>(C6-C7)/C19</f>
        <v>0.24464933917324563</v>
      </c>
      <c r="H6" s="22">
        <f t="shared" ref="H6:I6" si="0">(D6-D7)/D19</f>
        <v>0.24184898615900657</v>
      </c>
      <c r="I6" s="22">
        <f t="shared" si="0"/>
        <v>0.23808898397348385</v>
      </c>
      <c r="L6" t="s">
        <v>143</v>
      </c>
      <c r="M6">
        <v>5.4000000000000003E-3</v>
      </c>
      <c r="N6" s="22">
        <v>0</v>
      </c>
      <c r="P6" s="20">
        <f>M6</f>
        <v>5.4000000000000003E-3</v>
      </c>
      <c r="Q6" s="20">
        <f>N6</f>
        <v>0</v>
      </c>
      <c r="S6">
        <f t="shared" ref="S6:S10" si="1">M6+S7</f>
        <v>0.99999999999999989</v>
      </c>
      <c r="T6">
        <f t="shared" ref="T6:T9" si="2">N6+T7</f>
        <v>0.99999999999999989</v>
      </c>
    </row>
    <row r="7" spans="1:20">
      <c r="A7" s="17" t="s">
        <v>154</v>
      </c>
      <c r="B7" s="17" t="s">
        <v>143</v>
      </c>
      <c r="C7" s="18">
        <v>13937</v>
      </c>
      <c r="D7" s="18">
        <v>12989</v>
      </c>
      <c r="E7" s="18">
        <v>13498</v>
      </c>
      <c r="G7" s="22">
        <f>C7/C$19</f>
        <v>3.449739666808168E-3</v>
      </c>
      <c r="H7" s="22">
        <f t="shared" ref="H7:I7" si="3">D7/D$19</f>
        <v>3.220144434224912E-3</v>
      </c>
      <c r="I7" s="22">
        <f t="shared" si="3"/>
        <v>3.3322948199578243E-3</v>
      </c>
      <c r="L7" t="s">
        <v>144</v>
      </c>
      <c r="M7">
        <v>8.7599999999999997E-2</v>
      </c>
      <c r="N7" s="23">
        <f>C22</f>
        <v>0.17759286024433849</v>
      </c>
      <c r="P7" s="20">
        <f>M7+P6</f>
        <v>9.2999999999999999E-2</v>
      </c>
      <c r="Q7" s="20">
        <f>N7+Q6</f>
        <v>0.17759286024433849</v>
      </c>
      <c r="S7">
        <f t="shared" si="1"/>
        <v>0.99459999999999993</v>
      </c>
      <c r="T7">
        <f t="shared" si="2"/>
        <v>0.99999999999999989</v>
      </c>
    </row>
    <row r="8" spans="1:20">
      <c r="A8" s="17" t="s">
        <v>155</v>
      </c>
      <c r="B8" t="s">
        <v>145</v>
      </c>
      <c r="C8" s="18">
        <v>436907</v>
      </c>
      <c r="D8" s="18">
        <v>442521</v>
      </c>
      <c r="E8" s="18">
        <v>447273</v>
      </c>
      <c r="G8" s="22">
        <f t="shared" ref="G8:G16" si="4">C8/C$19</f>
        <v>0.10814489550162561</v>
      </c>
      <c r="H8" s="22">
        <f t="shared" ref="H8:H16" si="5">D8/D$19</f>
        <v>0.10970679306933884</v>
      </c>
      <c r="I8" s="22">
        <f t="shared" ref="I8:I16" si="6">E8/E$19</f>
        <v>0.11041972892332166</v>
      </c>
      <c r="L8" t="s">
        <v>145</v>
      </c>
      <c r="M8">
        <v>0.1116</v>
      </c>
      <c r="N8" s="23">
        <f>C23</f>
        <v>6.6019228796036E-2</v>
      </c>
      <c r="P8" s="20">
        <f t="shared" ref="P8:P12" si="7">M8+P7</f>
        <v>0.2046</v>
      </c>
      <c r="Q8" s="20">
        <f t="shared" ref="Q8:Q11" si="8">N8+Q7</f>
        <v>0.24361208904037449</v>
      </c>
      <c r="S8">
        <f t="shared" si="1"/>
        <v>0.90699999999999992</v>
      </c>
      <c r="T8">
        <f t="shared" si="2"/>
        <v>0.82240713975566138</v>
      </c>
    </row>
    <row r="9" spans="1:20">
      <c r="A9" s="17" t="s">
        <v>156</v>
      </c>
      <c r="B9" t="s">
        <v>146</v>
      </c>
      <c r="C9" s="18">
        <v>1175219</v>
      </c>
      <c r="D9" s="18">
        <v>1156204</v>
      </c>
      <c r="E9" s="18">
        <v>1143600</v>
      </c>
      <c r="G9" s="22">
        <f t="shared" si="4"/>
        <v>0.29089471202458406</v>
      </c>
      <c r="H9" s="22">
        <f t="shared" si="5"/>
        <v>0.2866382227599184</v>
      </c>
      <c r="I9" s="22">
        <f t="shared" si="6"/>
        <v>0.28232422255917677</v>
      </c>
      <c r="L9" t="s">
        <v>146</v>
      </c>
      <c r="M9">
        <v>0.35659999999999997</v>
      </c>
      <c r="N9" s="23">
        <f>C24</f>
        <v>0.34038393718058746</v>
      </c>
      <c r="P9" s="20">
        <f t="shared" si="7"/>
        <v>0.56119999999999992</v>
      </c>
      <c r="Q9" s="20">
        <f t="shared" si="8"/>
        <v>0.58399602622096192</v>
      </c>
      <c r="S9">
        <f t="shared" si="1"/>
        <v>0.79539999999999988</v>
      </c>
      <c r="T9">
        <f t="shared" si="2"/>
        <v>0.75638791095962543</v>
      </c>
    </row>
    <row r="10" spans="1:20">
      <c r="A10" s="17" t="s">
        <v>157</v>
      </c>
      <c r="B10" s="17"/>
      <c r="C10" s="18">
        <v>3581</v>
      </c>
      <c r="D10" s="18">
        <v>3466</v>
      </c>
      <c r="E10" s="18">
        <v>3284</v>
      </c>
      <c r="G10" s="22">
        <f t="shared" si="4"/>
        <v>8.8638284758843717E-4</v>
      </c>
      <c r="H10" s="22">
        <f t="shared" si="5"/>
        <v>8.5926711902560202E-4</v>
      </c>
      <c r="I10" s="22">
        <f t="shared" si="6"/>
        <v>8.1073167793313788E-4</v>
      </c>
      <c r="L10" t="s">
        <v>147</v>
      </c>
      <c r="M10">
        <v>0.1434</v>
      </c>
      <c r="N10" s="23">
        <f>C26</f>
        <v>0.18418853162477142</v>
      </c>
      <c r="P10" s="20">
        <f t="shared" si="7"/>
        <v>0.70459999999999989</v>
      </c>
      <c r="Q10" s="20">
        <f t="shared" si="8"/>
        <v>0.76818455784573336</v>
      </c>
      <c r="S10">
        <f t="shared" si="1"/>
        <v>0.43879999999999997</v>
      </c>
      <c r="T10" s="23">
        <f>N10+T11</f>
        <v>0.41600397377903797</v>
      </c>
    </row>
    <row r="11" spans="1:20">
      <c r="A11" s="17" t="s">
        <v>158</v>
      </c>
      <c r="B11" s="17"/>
      <c r="C11" s="18">
        <v>205673</v>
      </c>
      <c r="D11" s="18">
        <v>203594</v>
      </c>
      <c r="E11" s="18">
        <v>207457</v>
      </c>
      <c r="G11" s="22">
        <f t="shared" si="4"/>
        <v>5.0908969397390855E-2</v>
      </c>
      <c r="H11" s="22">
        <f t="shared" si="5"/>
        <v>5.0473638150865092E-2</v>
      </c>
      <c r="I11" s="22">
        <f t="shared" si="6"/>
        <v>5.1215579083122707E-2</v>
      </c>
      <c r="L11" t="s">
        <v>148</v>
      </c>
      <c r="M11">
        <v>0.15040000000000001</v>
      </c>
      <c r="N11" s="23">
        <f>C27+C25</f>
        <v>8.5600011415781094E-2</v>
      </c>
      <c r="P11" s="20">
        <f t="shared" si="7"/>
        <v>0.85499999999999987</v>
      </c>
      <c r="Q11" s="20">
        <f t="shared" si="8"/>
        <v>0.85378456926151447</v>
      </c>
      <c r="S11">
        <f>M11+S12</f>
        <v>0.2954</v>
      </c>
      <c r="T11">
        <f>N11+T12</f>
        <v>0.23181544215426658</v>
      </c>
    </row>
    <row r="12" spans="1:20">
      <c r="A12" s="17" t="s">
        <v>159</v>
      </c>
      <c r="B12" t="s">
        <v>147</v>
      </c>
      <c r="C12" s="18">
        <v>615267</v>
      </c>
      <c r="D12" s="18">
        <v>619354</v>
      </c>
      <c r="E12" s="18">
        <v>629035</v>
      </c>
      <c r="G12" s="22">
        <f t="shared" si="4"/>
        <v>0.1522932464359662</v>
      </c>
      <c r="H12" s="22">
        <f t="shared" si="5"/>
        <v>0.1535460263234226</v>
      </c>
      <c r="I12" s="22">
        <f t="shared" si="6"/>
        <v>0.15529190043504001</v>
      </c>
      <c r="L12" t="s">
        <v>149</v>
      </c>
      <c r="M12">
        <v>0.14499999999999999</v>
      </c>
      <c r="N12" s="23">
        <f>C28+C29</f>
        <v>0.1462154307384855</v>
      </c>
      <c r="P12" s="20">
        <f t="shared" si="7"/>
        <v>0.99999999999999989</v>
      </c>
      <c r="Q12" s="20">
        <f>N12+Q11</f>
        <v>1</v>
      </c>
      <c r="S12">
        <f>M12</f>
        <v>0.14499999999999999</v>
      </c>
      <c r="T12">
        <f>N12</f>
        <v>0.1462154307384855</v>
      </c>
    </row>
    <row r="13" spans="1:20">
      <c r="A13" s="17" t="s">
        <v>160</v>
      </c>
      <c r="B13" s="17"/>
      <c r="C13" s="18">
        <v>96150</v>
      </c>
      <c r="D13" s="18">
        <v>102757</v>
      </c>
      <c r="E13" s="18">
        <v>104327</v>
      </c>
      <c r="G13" s="22">
        <f t="shared" si="4"/>
        <v>2.3799416586324555E-2</v>
      </c>
      <c r="H13" s="22">
        <f t="shared" si="5"/>
        <v>2.5474815738520999E-2</v>
      </c>
      <c r="I13" s="22">
        <f t="shared" si="6"/>
        <v>2.5755543168005626E-2</v>
      </c>
    </row>
    <row r="14" spans="1:20">
      <c r="A14" s="17" t="s">
        <v>161</v>
      </c>
      <c r="B14" s="17"/>
      <c r="C14" s="18">
        <v>419094</v>
      </c>
      <c r="D14" s="18">
        <v>431112</v>
      </c>
      <c r="E14" s="18">
        <v>449840</v>
      </c>
      <c r="G14" s="22">
        <f t="shared" si="4"/>
        <v>0.10373575345636094</v>
      </c>
      <c r="H14" s="22">
        <f t="shared" si="5"/>
        <v>0.106878351476447</v>
      </c>
      <c r="I14" s="22">
        <f t="shared" si="6"/>
        <v>0.11105345249739425</v>
      </c>
      <c r="M14">
        <f>SUM(M6:M12)</f>
        <v>0.99999999999999989</v>
      </c>
      <c r="N14" s="23">
        <f>SUM(N6:N12)</f>
        <v>1</v>
      </c>
    </row>
    <row r="15" spans="1:20">
      <c r="A15" s="17" t="s">
        <v>162</v>
      </c>
      <c r="B15" s="17"/>
      <c r="C15" s="18">
        <v>37792</v>
      </c>
      <c r="D15" s="18">
        <v>39256</v>
      </c>
      <c r="E15" s="18">
        <v>41473</v>
      </c>
      <c r="G15" s="22">
        <f t="shared" si="4"/>
        <v>9.3544207137844781E-3</v>
      </c>
      <c r="H15" s="22">
        <f t="shared" si="5"/>
        <v>9.7320802147919886E-3</v>
      </c>
      <c r="I15" s="22">
        <f t="shared" si="6"/>
        <v>1.0238573349245135E-2</v>
      </c>
    </row>
    <row r="16" spans="1:20">
      <c r="A16" s="17" t="s">
        <v>163</v>
      </c>
      <c r="B16" s="17"/>
      <c r="C16" s="18">
        <v>48008</v>
      </c>
      <c r="D16" s="18">
        <v>46878</v>
      </c>
      <c r="E16" s="18">
        <v>46457</v>
      </c>
      <c r="G16" s="22">
        <f t="shared" si="4"/>
        <v>1.1883124196321053E-2</v>
      </c>
      <c r="H16" s="22">
        <f t="shared" si="5"/>
        <v>1.1621674554438018E-2</v>
      </c>
      <c r="I16" s="22">
        <f t="shared" si="6"/>
        <v>1.1468989513319058E-2</v>
      </c>
    </row>
    <row r="18" spans="1:7">
      <c r="C18" s="19"/>
    </row>
    <row r="19" spans="1:7">
      <c r="C19" s="19">
        <f>SUM(C6:C16)-C7</f>
        <v>4040015</v>
      </c>
      <c r="D19" s="19">
        <f t="shared" ref="D19:E19" si="9">SUM(D6:D16)-D7</f>
        <v>4033670</v>
      </c>
      <c r="E19" s="19">
        <f t="shared" si="9"/>
        <v>4050662</v>
      </c>
      <c r="G19" s="21">
        <f>SUM(G6:G16)</f>
        <v>1</v>
      </c>
    </row>
    <row r="22" spans="1:7">
      <c r="A22" t="s">
        <v>153</v>
      </c>
      <c r="B22">
        <v>522708</v>
      </c>
      <c r="C22">
        <v>0.17759286024433849</v>
      </c>
    </row>
    <row r="23" spans="1:7">
      <c r="A23" t="s">
        <v>155</v>
      </c>
      <c r="B23">
        <v>194314</v>
      </c>
      <c r="C23">
        <v>6.6019228796036E-2</v>
      </c>
    </row>
    <row r="24" spans="1:7">
      <c r="A24" t="s">
        <v>156</v>
      </c>
      <c r="B24">
        <v>1001850</v>
      </c>
      <c r="C24">
        <v>0.34038393718058746</v>
      </c>
    </row>
    <row r="25" spans="1:7">
      <c r="A25" t="s">
        <v>158</v>
      </c>
      <c r="B25">
        <v>178622</v>
      </c>
      <c r="C25">
        <v>6.0687787220712573E-2</v>
      </c>
    </row>
    <row r="26" spans="1:7">
      <c r="A26" t="s">
        <v>159</v>
      </c>
      <c r="B26">
        <v>542121</v>
      </c>
      <c r="C26">
        <v>0.18418853162477142</v>
      </c>
    </row>
    <row r="27" spans="1:7">
      <c r="A27" t="s">
        <v>160</v>
      </c>
      <c r="B27">
        <v>73324</v>
      </c>
      <c r="C27">
        <v>2.4912224195068517E-2</v>
      </c>
    </row>
    <row r="28" spans="1:7">
      <c r="A28" t="s">
        <v>161</v>
      </c>
      <c r="B28">
        <v>393808</v>
      </c>
      <c r="C28">
        <v>0.13379839051076786</v>
      </c>
    </row>
    <row r="29" spans="1:7">
      <c r="A29" t="s">
        <v>162</v>
      </c>
      <c r="B29">
        <v>36547</v>
      </c>
      <c r="C29">
        <v>1.2417040227717653E-2</v>
      </c>
      <c r="E29">
        <f>SUM(C25:C29)</f>
        <v>0.41600397377903803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topLeftCell="H1" workbookViewId="0">
      <selection activeCell="AC1" sqref="AC1"/>
    </sheetView>
  </sheetViews>
  <sheetFormatPr baseColWidth="10" defaultRowHeight="15.75"/>
  <sheetData>
    <row r="1" spans="1:28">
      <c r="A1" s="25" t="s">
        <v>134</v>
      </c>
      <c r="B1" s="25"/>
      <c r="C1" s="25"/>
      <c r="D1" s="26"/>
      <c r="E1" s="25" t="s">
        <v>135</v>
      </c>
      <c r="F1" s="25"/>
      <c r="G1" s="25"/>
      <c r="H1" s="26"/>
      <c r="I1" s="25" t="s">
        <v>136</v>
      </c>
      <c r="J1" s="25"/>
      <c r="K1" s="25"/>
      <c r="L1" s="26"/>
      <c r="M1" s="25" t="s">
        <v>137</v>
      </c>
      <c r="N1" s="25"/>
      <c r="O1" s="25"/>
      <c r="P1" s="26"/>
      <c r="Q1" s="25" t="s">
        <v>138</v>
      </c>
      <c r="R1" s="25"/>
      <c r="S1" s="25"/>
      <c r="T1" s="26"/>
      <c r="U1" s="25" t="s">
        <v>139</v>
      </c>
      <c r="V1" s="25"/>
      <c r="W1" s="25"/>
      <c r="X1" s="26"/>
      <c r="Y1" s="25" t="s">
        <v>140</v>
      </c>
      <c r="Z1" s="25"/>
      <c r="AA1" s="25"/>
      <c r="AB1" s="26"/>
    </row>
    <row r="2" spans="1:28">
      <c r="A2" s="27" t="s">
        <v>130</v>
      </c>
      <c r="B2" s="27"/>
      <c r="C2" s="27" t="s">
        <v>131</v>
      </c>
      <c r="D2" s="28"/>
      <c r="E2" s="27" t="s">
        <v>130</v>
      </c>
      <c r="F2" s="27"/>
      <c r="G2" s="27" t="s">
        <v>131</v>
      </c>
      <c r="H2" s="28"/>
      <c r="I2" s="27" t="s">
        <v>130</v>
      </c>
      <c r="J2" s="27"/>
      <c r="K2" s="27" t="s">
        <v>131</v>
      </c>
      <c r="L2" s="28"/>
      <c r="M2" s="27" t="s">
        <v>130</v>
      </c>
      <c r="N2" s="27"/>
      <c r="O2" s="27" t="s">
        <v>131</v>
      </c>
      <c r="P2" s="28"/>
      <c r="Q2" s="27" t="s">
        <v>130</v>
      </c>
      <c r="R2" s="27"/>
      <c r="S2" s="27" t="s">
        <v>131</v>
      </c>
      <c r="T2" s="28"/>
      <c r="U2" s="27" t="s">
        <v>130</v>
      </c>
      <c r="V2" s="27"/>
      <c r="W2" s="27" t="s">
        <v>131</v>
      </c>
      <c r="X2" s="28"/>
      <c r="Y2" s="27" t="s">
        <v>130</v>
      </c>
      <c r="Z2" s="27"/>
      <c r="AA2" s="27" t="s">
        <v>131</v>
      </c>
      <c r="AB2" s="28"/>
    </row>
    <row r="3" spans="1:28">
      <c r="A3" s="14" t="s">
        <v>132</v>
      </c>
      <c r="B3" s="14" t="s">
        <v>133</v>
      </c>
      <c r="C3" s="14" t="s">
        <v>132</v>
      </c>
      <c r="D3" s="15" t="s">
        <v>133</v>
      </c>
      <c r="E3" s="14" t="s">
        <v>132</v>
      </c>
      <c r="F3" s="14" t="s">
        <v>133</v>
      </c>
      <c r="G3" s="14" t="s">
        <v>132</v>
      </c>
      <c r="H3" s="15" t="s">
        <v>133</v>
      </c>
      <c r="I3" s="14" t="s">
        <v>132</v>
      </c>
      <c r="J3" s="14" t="s">
        <v>133</v>
      </c>
      <c r="K3" s="14" t="s">
        <v>132</v>
      </c>
      <c r="L3" s="15" t="s">
        <v>133</v>
      </c>
      <c r="M3" s="14" t="s">
        <v>132</v>
      </c>
      <c r="N3" s="14" t="s">
        <v>133</v>
      </c>
      <c r="O3" s="14" t="s">
        <v>132</v>
      </c>
      <c r="P3" s="15" t="s">
        <v>133</v>
      </c>
      <c r="Q3" s="14" t="s">
        <v>132</v>
      </c>
      <c r="R3" s="14" t="s">
        <v>133</v>
      </c>
      <c r="S3" s="14" t="s">
        <v>132</v>
      </c>
      <c r="T3" s="15" t="s">
        <v>133</v>
      </c>
      <c r="U3" s="14" t="s">
        <v>132</v>
      </c>
      <c r="V3" s="14" t="s">
        <v>133</v>
      </c>
      <c r="W3" s="14" t="s">
        <v>132</v>
      </c>
      <c r="X3" s="15" t="s">
        <v>133</v>
      </c>
      <c r="Y3" s="14" t="s">
        <v>132</v>
      </c>
      <c r="Z3" s="14" t="s">
        <v>133</v>
      </c>
      <c r="AA3" s="14" t="s">
        <v>132</v>
      </c>
      <c r="AB3" s="15" t="s">
        <v>133</v>
      </c>
    </row>
  </sheetData>
  <mergeCells count="21">
    <mergeCell ref="A1:D1"/>
    <mergeCell ref="A2:B2"/>
    <mergeCell ref="C2:D2"/>
    <mergeCell ref="E1:H1"/>
    <mergeCell ref="E2:F2"/>
    <mergeCell ref="G2:H2"/>
    <mergeCell ref="I1:L1"/>
    <mergeCell ref="I2:J2"/>
    <mergeCell ref="K2:L2"/>
    <mergeCell ref="M1:P1"/>
    <mergeCell ref="M2:N2"/>
    <mergeCell ref="O2:P2"/>
    <mergeCell ref="Y1:AB1"/>
    <mergeCell ref="Y2:Z2"/>
    <mergeCell ref="AA2:AB2"/>
    <mergeCell ref="Q1:T1"/>
    <mergeCell ref="Q2:R2"/>
    <mergeCell ref="S2:T2"/>
    <mergeCell ref="U1:X1"/>
    <mergeCell ref="U2:V2"/>
    <mergeCell ref="W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Final categories</vt:lpstr>
      <vt:lpstr>Sheet1</vt:lpstr>
      <vt:lpstr>HI</vt:lpstr>
      <vt:lpstr>DK</vt:lpstr>
      <vt:lpstr>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Bluebery Planterose</dc:creator>
  <cp:lastModifiedBy>fabre</cp:lastModifiedBy>
  <dcterms:created xsi:type="dcterms:W3CDTF">2021-12-03T15:24:42Z</dcterms:created>
  <dcterms:modified xsi:type="dcterms:W3CDTF">2025-01-23T09:32:00Z</dcterms:modified>
</cp:coreProperties>
</file>