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fabre\Documents\www\robustness_global_redistr\questionnaire\"/>
    </mc:Choice>
  </mc:AlternateContent>
  <bookViews>
    <workbookView xWindow="0" yWindow="732" windowWidth="12960" windowHeight="5868" tabRatio="742"/>
  </bookViews>
  <sheets>
    <sheet name="Figures" sheetId="1" r:id="rId1"/>
    <sheet name="features" sheetId="7" r:id="rId2"/>
    <sheet name="Quotas" sheetId="8" r:id="rId3"/>
    <sheet name="Sources" sheetId="3" r:id="rId4"/>
    <sheet name="elections" sheetId="11" r:id="rId5"/>
    <sheet name="Income" sheetId="5" r:id="rId6"/>
    <sheet name="policies_leaning" sheetId="15" r:id="rId7"/>
    <sheet name="Policies" sheetId="6" r:id="rId8"/>
    <sheet name="ReadMe" sheetId="2" r:id="rId9"/>
    <sheet name="policies_sources" sheetId="13" r:id="rId10"/>
    <sheet name="Figures (2023)" sheetId="4" r:id="rId11"/>
    <sheet name="educ" sheetId="9" r:id="rId12"/>
    <sheet name="income_raw" sheetId="10" r:id="rId13"/>
    <sheet name="features_custom_redistr" sheetId="12" r:id="rId14"/>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3" i="1" l="1"/>
  <c r="BE15" i="8" l="1"/>
  <c r="BE4" i="8"/>
  <c r="BE5" i="8"/>
  <c r="BE6" i="8"/>
  <c r="BE7" i="8"/>
  <c r="BE9" i="8"/>
  <c r="BE10" i="8"/>
  <c r="BE11" i="8"/>
  <c r="BE12" i="8"/>
  <c r="BE3" i="8"/>
  <c r="M3" i="10" l="1"/>
  <c r="M4" i="10"/>
  <c r="M5" i="10"/>
  <c r="M6" i="10"/>
  <c r="M7" i="10"/>
  <c r="M8" i="10"/>
  <c r="M9" i="10"/>
  <c r="M10" i="10"/>
  <c r="M11" i="10"/>
  <c r="M12" i="10"/>
  <c r="M2" i="10"/>
  <c r="J2" i="5"/>
  <c r="J3" i="5"/>
  <c r="J4" i="5"/>
  <c r="J5" i="5"/>
  <c r="J6" i="5"/>
  <c r="J7" i="5"/>
  <c r="J8" i="5"/>
  <c r="J9" i="5"/>
  <c r="J10" i="5"/>
  <c r="J11" i="5"/>
  <c r="J12" i="5"/>
  <c r="J3" i="10"/>
  <c r="J4" i="10"/>
  <c r="J5" i="10"/>
  <c r="J6" i="10"/>
  <c r="J7" i="10"/>
  <c r="J8" i="10"/>
  <c r="J9" i="10"/>
  <c r="J10" i="10"/>
  <c r="J11" i="10"/>
  <c r="J12" i="10"/>
  <c r="J2" i="10"/>
  <c r="D33" i="1" l="1"/>
  <c r="E33" i="1"/>
  <c r="F33" i="1"/>
  <c r="G33" i="1"/>
  <c r="H33" i="1"/>
  <c r="I33" i="1"/>
  <c r="J33" i="1"/>
  <c r="K33" i="1"/>
  <c r="L33" i="1"/>
  <c r="C33" i="1"/>
  <c r="D73" i="1" l="1"/>
  <c r="F73" i="1"/>
  <c r="O73" i="1" l="1"/>
  <c r="F34" i="1" l="1"/>
  <c r="E35" i="1"/>
  <c r="F35" i="1"/>
  <c r="G35" i="1"/>
  <c r="H35" i="1"/>
  <c r="I35" i="1"/>
  <c r="C34" i="1"/>
  <c r="D34" i="1"/>
  <c r="E34" i="1"/>
  <c r="G34" i="1"/>
  <c r="H34" i="1"/>
  <c r="I34" i="1"/>
  <c r="J35" i="1"/>
  <c r="K34" i="1"/>
  <c r="L35" i="1"/>
  <c r="M33" i="1"/>
  <c r="M34" i="1" s="1"/>
  <c r="C35" i="1"/>
  <c r="L34" i="1" l="1"/>
  <c r="M35" i="1"/>
  <c r="K35" i="1"/>
  <c r="D35" i="1"/>
  <c r="J34" i="1"/>
  <c r="C52" i="1" l="1"/>
  <c r="D52" i="1"/>
  <c r="E52" i="1"/>
  <c r="F52" i="1"/>
  <c r="G52" i="1"/>
  <c r="H52" i="1"/>
  <c r="I52" i="1"/>
  <c r="J52" i="1"/>
  <c r="K52" i="1"/>
  <c r="L52" i="1"/>
  <c r="M52" i="1"/>
  <c r="C53" i="1"/>
  <c r="D53" i="1"/>
  <c r="E53" i="1"/>
  <c r="F53" i="1"/>
  <c r="G53" i="1"/>
  <c r="H53" i="1"/>
  <c r="I53" i="1"/>
  <c r="J53" i="1"/>
  <c r="K53" i="1"/>
  <c r="L53" i="1"/>
  <c r="M53" i="1"/>
  <c r="B53" i="1"/>
  <c r="B52" i="1"/>
  <c r="C41" i="1"/>
  <c r="D41" i="1"/>
  <c r="E41" i="1"/>
  <c r="F41" i="1"/>
  <c r="G41" i="1"/>
  <c r="H41" i="1"/>
  <c r="I41" i="1"/>
  <c r="J41" i="1"/>
  <c r="J56" i="1" s="1"/>
  <c r="K41" i="1"/>
  <c r="L41" i="1"/>
  <c r="M41" i="1"/>
  <c r="B41" i="1"/>
  <c r="O31" i="4"/>
  <c r="M31" i="4"/>
  <c r="L31" i="4"/>
  <c r="K31" i="4"/>
  <c r="J31" i="4"/>
  <c r="I31" i="4"/>
  <c r="H31" i="4"/>
  <c r="G31" i="4"/>
  <c r="F31" i="4"/>
  <c r="E31" i="4"/>
  <c r="D31" i="4"/>
  <c r="C31" i="4"/>
  <c r="M28" i="4"/>
  <c r="L28" i="4"/>
  <c r="K28" i="4"/>
  <c r="J28" i="4"/>
  <c r="I28" i="4"/>
  <c r="H28" i="4"/>
  <c r="G28" i="4"/>
  <c r="F28" i="4"/>
  <c r="E28" i="4"/>
  <c r="D28" i="4"/>
  <c r="C28" i="4"/>
  <c r="O25" i="4"/>
  <c r="I25" i="4"/>
  <c r="H25" i="4"/>
  <c r="G25" i="4"/>
  <c r="F25" i="4"/>
  <c r="D25" i="4" l="1"/>
  <c r="E25" i="4"/>
  <c r="K25" i="4"/>
  <c r="C25" i="4"/>
  <c r="J25" i="4"/>
  <c r="L25" i="4"/>
  <c r="M25" i="4"/>
  <c r="I56" i="1"/>
  <c r="H56" i="1"/>
  <c r="G56" i="1"/>
  <c r="F56" i="1"/>
  <c r="E56" i="1"/>
  <c r="D56" i="1"/>
  <c r="C56" i="1"/>
  <c r="M56" i="1"/>
  <c r="L56" i="1"/>
  <c r="K56" i="1"/>
  <c r="P14" i="5"/>
  <c r="N13" i="5"/>
  <c r="N14" i="5"/>
  <c r="F2" i="5"/>
  <c r="F4" i="5"/>
  <c r="F10" i="5"/>
  <c r="F12" i="5"/>
  <c r="F3" i="10"/>
  <c r="F3" i="5" s="1"/>
  <c r="F4" i="10"/>
  <c r="F5" i="10"/>
  <c r="F5" i="5" s="1"/>
  <c r="F6" i="10"/>
  <c r="F6" i="5" s="1"/>
  <c r="F7" i="10"/>
  <c r="F7" i="5" s="1"/>
  <c r="F8" i="10"/>
  <c r="F8" i="5" s="1"/>
  <c r="F9" i="10"/>
  <c r="F9" i="5" s="1"/>
  <c r="F10" i="10"/>
  <c r="F11" i="10"/>
  <c r="F11" i="5" s="1"/>
  <c r="F12" i="10"/>
  <c r="F2" i="10"/>
  <c r="C2" i="10" l="1"/>
  <c r="C2" i="5" s="1"/>
  <c r="K2" i="10"/>
  <c r="L2" i="5" s="1"/>
  <c r="C3" i="10"/>
  <c r="C3" i="5" s="1"/>
  <c r="G3" i="10"/>
  <c r="G3" i="5" s="1"/>
  <c r="C4" i="10"/>
  <c r="C4" i="5" s="1"/>
  <c r="K4" i="10"/>
  <c r="L4" i="5" s="1"/>
  <c r="C5" i="10"/>
  <c r="C5" i="5" s="1"/>
  <c r="C6" i="10"/>
  <c r="C6" i="5" s="1"/>
  <c r="C7" i="10"/>
  <c r="C7" i="5" s="1"/>
  <c r="K7" i="10"/>
  <c r="L7" i="5" s="1"/>
  <c r="C8" i="10"/>
  <c r="C8" i="5" s="1"/>
  <c r="C9" i="10"/>
  <c r="C9" i="5" s="1"/>
  <c r="K9" i="10"/>
  <c r="L9" i="5" s="1"/>
  <c r="C10" i="10"/>
  <c r="C10" i="5" s="1"/>
  <c r="C11" i="10"/>
  <c r="C11" i="5" s="1"/>
  <c r="C12" i="10"/>
  <c r="C12" i="5" s="1"/>
  <c r="K12" i="10"/>
  <c r="L12" i="5" s="1"/>
  <c r="B26" i="10"/>
  <c r="B2" i="10" s="1"/>
  <c r="B2" i="5" s="1"/>
  <c r="C26" i="10"/>
  <c r="D26" i="10"/>
  <c r="D5" i="10" s="1"/>
  <c r="D5" i="5" s="1"/>
  <c r="E26" i="10"/>
  <c r="E5" i="10" s="1"/>
  <c r="E5" i="5" s="1"/>
  <c r="F26" i="10"/>
  <c r="G26" i="10"/>
  <c r="H26" i="10"/>
  <c r="I26" i="10"/>
  <c r="J26" i="10"/>
  <c r="K26" i="10"/>
  <c r="K3" i="10" s="1"/>
  <c r="L3" i="5" s="1"/>
  <c r="G27" i="10"/>
  <c r="H27" i="10"/>
  <c r="I27" i="10"/>
  <c r="J27" i="10"/>
  <c r="G28" i="10"/>
  <c r="G8" i="10" s="1"/>
  <c r="G8" i="5" s="1"/>
  <c r="H28" i="10"/>
  <c r="H3" i="10" s="1"/>
  <c r="H3" i="5" s="1"/>
  <c r="N3" i="5" s="1"/>
  <c r="I28" i="10"/>
  <c r="I11" i="10" s="1"/>
  <c r="I11" i="5" s="1"/>
  <c r="J28" i="10"/>
  <c r="O3" i="5" l="1"/>
  <c r="E4" i="10"/>
  <c r="E4" i="5" s="1"/>
  <c r="D4" i="10"/>
  <c r="D4" i="5" s="1"/>
  <c r="D9" i="10"/>
  <c r="D9" i="5" s="1"/>
  <c r="E8" i="10"/>
  <c r="E8" i="5" s="1"/>
  <c r="E12" i="10"/>
  <c r="E12" i="5" s="1"/>
  <c r="P3" i="5"/>
  <c r="D3" i="10"/>
  <c r="D3" i="5" s="1"/>
  <c r="E11" i="10"/>
  <c r="E11" i="5" s="1"/>
  <c r="G6" i="10"/>
  <c r="G6" i="5" s="1"/>
  <c r="E6" i="10"/>
  <c r="E6" i="5" s="1"/>
  <c r="E10" i="10"/>
  <c r="E10" i="5" s="1"/>
  <c r="D6" i="10"/>
  <c r="D6" i="5" s="1"/>
  <c r="E9" i="10"/>
  <c r="E9" i="5" s="1"/>
  <c r="G11" i="10"/>
  <c r="G11" i="5" s="1"/>
  <c r="D2" i="10"/>
  <c r="D2" i="5" s="1"/>
  <c r="D8" i="10"/>
  <c r="D8" i="5" s="1"/>
  <c r="E3" i="10"/>
  <c r="E3" i="5" s="1"/>
  <c r="D12" i="10"/>
  <c r="D12" i="5" s="1"/>
  <c r="E7" i="10"/>
  <c r="E7" i="5" s="1"/>
  <c r="D7" i="10"/>
  <c r="D7" i="5" s="1"/>
  <c r="D11" i="10"/>
  <c r="D11" i="5" s="1"/>
  <c r="K10" i="10"/>
  <c r="L10" i="5" s="1"/>
  <c r="D10" i="10"/>
  <c r="D10" i="5" s="1"/>
  <c r="H6" i="10"/>
  <c r="H6" i="5" s="1"/>
  <c r="B8" i="10"/>
  <c r="B8" i="5" s="1"/>
  <c r="H4" i="10"/>
  <c r="H4" i="5" s="1"/>
  <c r="B6" i="10"/>
  <c r="B6" i="5" s="1"/>
  <c r="I2" i="10"/>
  <c r="I2" i="5" s="1"/>
  <c r="G2" i="10"/>
  <c r="G2" i="5" s="1"/>
  <c r="B11" i="10"/>
  <c r="B11" i="5" s="1"/>
  <c r="B3" i="10"/>
  <c r="B3" i="5" s="1"/>
  <c r="G12" i="10"/>
  <c r="G12" i="5" s="1"/>
  <c r="I7" i="10"/>
  <c r="I7" i="5" s="1"/>
  <c r="H7" i="10"/>
  <c r="H7" i="5" s="1"/>
  <c r="G7" i="10"/>
  <c r="G7" i="5" s="1"/>
  <c r="E2" i="10"/>
  <c r="E2" i="5" s="1"/>
  <c r="I9" i="10"/>
  <c r="I9" i="5" s="1"/>
  <c r="I12" i="10"/>
  <c r="I12" i="5" s="1"/>
  <c r="I4" i="10"/>
  <c r="I4" i="5" s="1"/>
  <c r="K5" i="10"/>
  <c r="L5" i="5" s="1"/>
  <c r="K8" i="10"/>
  <c r="L8" i="5" s="1"/>
  <c r="B12" i="10"/>
  <c r="B12" i="5" s="1"/>
  <c r="H5" i="10"/>
  <c r="H5" i="5" s="1"/>
  <c r="B7" i="10"/>
  <c r="B7" i="5" s="1"/>
  <c r="G9" i="10"/>
  <c r="G9" i="5" s="1"/>
  <c r="H12" i="10"/>
  <c r="H12" i="5" s="1"/>
  <c r="H10" i="10"/>
  <c r="H10" i="5" s="1"/>
  <c r="B4" i="10"/>
  <c r="B4" i="5" s="1"/>
  <c r="K6" i="10"/>
  <c r="L6" i="5" s="1"/>
  <c r="I3" i="10"/>
  <c r="I3" i="5" s="1"/>
  <c r="I6" i="10"/>
  <c r="I6" i="5" s="1"/>
  <c r="B5" i="10"/>
  <c r="B5" i="5" s="1"/>
  <c r="H9" i="10"/>
  <c r="H9" i="5" s="1"/>
  <c r="G4" i="10"/>
  <c r="G4" i="5" s="1"/>
  <c r="I10" i="10"/>
  <c r="I10" i="5" s="1"/>
  <c r="B9" i="10"/>
  <c r="B9" i="5" s="1"/>
  <c r="H2" i="10"/>
  <c r="H2" i="5" s="1"/>
  <c r="G10" i="10"/>
  <c r="G10" i="5" s="1"/>
  <c r="I5" i="10"/>
  <c r="I5" i="5" s="1"/>
  <c r="K11" i="10"/>
  <c r="L11" i="5" s="1"/>
  <c r="I8" i="10"/>
  <c r="I8" i="5" s="1"/>
  <c r="G5" i="10"/>
  <c r="G5" i="5" s="1"/>
  <c r="H8" i="10"/>
  <c r="H8" i="5" s="1"/>
  <c r="H11" i="10"/>
  <c r="H11" i="5" s="1"/>
  <c r="B10" i="10"/>
  <c r="B10" i="5" s="1"/>
  <c r="O9" i="5" l="1"/>
  <c r="P9" i="5"/>
  <c r="N9" i="5"/>
  <c r="N4" i="5"/>
  <c r="O4" i="5"/>
  <c r="P4" i="5"/>
  <c r="O6" i="5"/>
  <c r="P6" i="5"/>
  <c r="N6" i="5"/>
  <c r="O7" i="5"/>
  <c r="P7" i="5"/>
  <c r="N7" i="5"/>
  <c r="P2" i="5"/>
  <c r="N2" i="5"/>
  <c r="O2" i="5"/>
  <c r="O5" i="5"/>
  <c r="P5" i="5"/>
  <c r="N5" i="5"/>
  <c r="N11" i="5"/>
  <c r="P11" i="5"/>
  <c r="O11" i="5"/>
  <c r="N8" i="5"/>
  <c r="P8" i="5"/>
  <c r="O8" i="5"/>
  <c r="N10" i="5"/>
  <c r="O10" i="5"/>
  <c r="P10" i="5"/>
  <c r="N12" i="5"/>
  <c r="P12" i="5"/>
  <c r="O12" i="5"/>
  <c r="L26" i="10"/>
  <c r="L5" i="10" l="1"/>
  <c r="M5" i="5" s="1"/>
  <c r="Q5" i="5" s="1"/>
  <c r="L6" i="10"/>
  <c r="M6" i="5" s="1"/>
  <c r="Q6" i="5" s="1"/>
  <c r="L9" i="10"/>
  <c r="M9" i="5" s="1"/>
  <c r="Q9" i="5" s="1"/>
  <c r="L4" i="10"/>
  <c r="M4" i="5" s="1"/>
  <c r="Q4" i="5" s="1"/>
  <c r="L7" i="10"/>
  <c r="M7" i="5" s="1"/>
  <c r="Q7" i="5" s="1"/>
  <c r="L8" i="10"/>
  <c r="M8" i="5" s="1"/>
  <c r="Q8" i="5" s="1"/>
  <c r="L10" i="10"/>
  <c r="M10" i="5" s="1"/>
  <c r="Q10" i="5" s="1"/>
  <c r="L11" i="10"/>
  <c r="M11" i="5" s="1"/>
  <c r="Q11" i="5" s="1"/>
  <c r="L3" i="10"/>
  <c r="M3" i="5" s="1"/>
  <c r="Q3" i="5" s="1"/>
  <c r="L12" i="10"/>
  <c r="M12" i="5" s="1"/>
  <c r="Q12" i="5" s="1"/>
  <c r="L2" i="10"/>
  <c r="M2" i="5" s="1"/>
  <c r="Q2" i="5" s="1"/>
  <c r="M96" i="4" l="1"/>
  <c r="J96" i="4"/>
  <c r="H96" i="4"/>
  <c r="G96" i="4"/>
  <c r="F96" i="4"/>
  <c r="E96" i="4"/>
  <c r="D96" i="4"/>
  <c r="C96" i="4"/>
  <c r="H20" i="4"/>
  <c r="G20" i="4"/>
  <c r="F20" i="4"/>
  <c r="E20" i="4"/>
  <c r="D20" i="4"/>
  <c r="C20" i="4"/>
  <c r="H18" i="4"/>
  <c r="G18" i="4"/>
  <c r="F18" i="4"/>
  <c r="E18" i="4"/>
  <c r="D18" i="4"/>
  <c r="C18" i="4"/>
  <c r="M14" i="4"/>
  <c r="J14" i="4"/>
  <c r="H14" i="4"/>
  <c r="G14" i="4"/>
  <c r="F14" i="4"/>
  <c r="E14" i="4"/>
  <c r="D14" i="4"/>
  <c r="C14" i="4"/>
  <c r="M11" i="4"/>
  <c r="M12" i="4" s="1"/>
  <c r="J11" i="4"/>
  <c r="J12" i="4" s="1"/>
  <c r="H11" i="4"/>
  <c r="H12" i="4" s="1"/>
  <c r="G11" i="4"/>
  <c r="G12" i="4" s="1"/>
  <c r="F11" i="4"/>
  <c r="F12" i="4" s="1"/>
  <c r="E11" i="4"/>
  <c r="E12" i="4" s="1"/>
  <c r="D11" i="4"/>
  <c r="D12" i="4" s="1"/>
  <c r="C11" i="4"/>
  <c r="C12" i="4" s="1"/>
  <c r="H2" i="4"/>
  <c r="G2" i="4"/>
  <c r="F2" i="4"/>
  <c r="E2" i="4"/>
  <c r="D2" i="4"/>
  <c r="C2" i="4"/>
  <c r="D3" i="1"/>
  <c r="G3" i="1"/>
  <c r="H3" i="1"/>
  <c r="E3" i="1"/>
  <c r="C3" i="1"/>
  <c r="B59" i="1" l="1"/>
  <c r="B60" i="1"/>
  <c r="B58" i="1"/>
</calcChain>
</file>

<file path=xl/comments1.xml><?xml version="1.0" encoding="utf-8"?>
<comments xmlns="http://schemas.openxmlformats.org/spreadsheetml/2006/main">
  <authors>
    <author/>
  </authors>
  <commentList>
    <comment ref="H23" authorId="0" shapeId="0">
      <text>
        <r>
          <rPr>
            <sz val="10"/>
            <color rgb="FF000000"/>
            <rFont val="Calibri"/>
            <family val="2"/>
            <scheme val="minor"/>
          </rPr>
          <t>Do nowych i zmodernizowanych w ostatnich latach  lementów taboru  kolejowego dołączy prawie pół tysiąca elektrycznych i hybrydowych</t>
        </r>
      </text>
    </comment>
    <comment ref="L23" authorId="0" shapeId="0">
      <text>
        <r>
          <rPr>
            <sz val="10"/>
            <color rgb="FF000000"/>
            <rFont val="Calibri"/>
            <family val="2"/>
            <scheme val="minor"/>
          </rPr>
          <t>Individuare risorse non spese nell’ambito del bilancio UE da utilizzare per la detassazione verso le aziende che creano nuova occupazione di qualità, sul modello italiano del “più assumi meno paghi”</t>
        </r>
      </text>
    </comment>
    <comment ref="N23" authorId="0" shapeId="0">
      <text>
        <r>
          <rPr>
            <sz val="10"/>
            <color rgb="FF000000"/>
            <rFont val="Calibri"/>
            <family val="2"/>
            <scheme val="minor"/>
          </rPr>
          <t>salario medio</t>
        </r>
      </text>
    </comment>
    <comment ref="P23" authorId="0" shapeId="0">
      <text>
        <r>
          <rPr>
            <sz val="10"/>
            <color rgb="FF000000"/>
            <rFont val="Calibri"/>
            <family val="2"/>
            <scheme val="minor"/>
          </rPr>
          <t>nous voulons qu’aucun ménage ne consacre plus de 10 % de son revenu pour payer les primes d’assurance- maladie.</t>
        </r>
      </text>
    </comment>
    <comment ref="R23" authorId="0" shapeId="0">
      <text>
        <r>
          <rPr>
            <sz val="10"/>
            <color rgb="FF000000"/>
            <rFont val="Calibri"/>
            <family val="2"/>
            <scheme val="minor"/>
          </rPr>
          <t>Wir senken die Stromsteuer und die Netzentgelte – für eine Entlastung von mindestens 5 Cent pro kWh.</t>
        </r>
      </text>
    </comment>
    <comment ref="T23" authorId="0" shapeId="0">
      <text>
        <r>
          <rPr>
            <sz val="10"/>
            <color rgb="FF000000"/>
            <rFont val="Calibri"/>
            <family val="2"/>
            <scheme val="minor"/>
          </rPr>
          <t>〇最低賃金を1500円以上とし、 適切な価格転嫁等により、 労働者の賃金の底上げを実現します</t>
        </r>
      </text>
    </comment>
    <comment ref="F24" authorId="0" shapeId="0">
      <text>
        <r>
          <rPr>
            <sz val="10"/>
            <color rgb="FF000000"/>
            <rFont val="Calibri"/>
            <family val="2"/>
            <scheme val="minor"/>
          </rPr>
          <t xml:space="preserve">p.13
</t>
        </r>
      </text>
    </comment>
    <comment ref="H24" authorId="0" shapeId="0">
      <text>
        <r>
          <rPr>
            <sz val="10"/>
            <color rgb="FF000000"/>
            <rFont val="Calibri"/>
            <family val="2"/>
            <scheme val="minor"/>
          </rPr>
          <t>Do 2031 r. planowane wydatki wyniosą średnio ok. 4,0–4,5% PKB rocznie</t>
        </r>
      </text>
    </comment>
    <comment ref="I24" authorId="0" shapeId="0">
      <text>
        <r>
          <rPr>
            <sz val="10"/>
            <color rgb="FF000000"/>
            <rFont val="Calibri"/>
            <family val="2"/>
            <scheme val="minor"/>
          </rPr>
          <t xml:space="preserve">NFP : 
-&gt; Indexer le montant des retraites sur les salaires
-&gt; Retour de la retraite à 60 ans  
 </t>
        </r>
      </text>
    </comment>
    <comment ref="L24" authorId="0" shapeId="0">
      <text>
        <r>
          <rPr>
            <sz val="10"/>
            <color rgb="FF000000"/>
            <rFont val="Calibri"/>
            <family val="2"/>
            <scheme val="minor"/>
          </rPr>
          <t>also : PD 2022 https://partitodemocratico.it/wp-content/uploads/2022/08/AGGIORNAMENTO-PROGRAMMA_INSIEMEPERUNITALIADEMOCRATICAEPROGRESSISTA_250822-1.pdf</t>
        </r>
      </text>
    </comment>
    <comment ref="N24" authorId="0" shapeId="0">
      <text>
        <r>
          <rPr>
            <sz val="10"/>
            <color rgb="FF000000"/>
            <rFont val="Calibri"/>
            <family val="2"/>
            <scheme val="minor"/>
          </rPr>
          <t>36 horas antes de 2030 sin merma salaria</t>
        </r>
      </text>
    </comment>
    <comment ref="P24" authorId="0" shapeId="0">
      <text>
        <r>
          <rPr>
            <sz val="10"/>
            <color rgb="FF000000"/>
            <rFont val="Calibri"/>
            <family val="2"/>
            <scheme val="minor"/>
          </rPr>
          <t>exige que la croissance du secteur public soit immédiatement stoppée. Aujourd’hui, la croissance du secteur public n’est pas seulement la plus rapide, mais elle est aussi beaucoup plus forte que celle de l’économie (PIB). Cela doit cesser ;</t>
        </r>
      </text>
    </comment>
    <comment ref="R24" authorId="0" shapeId="0">
      <text>
        <r>
          <rPr>
            <sz val="10"/>
            <color rgb="FF000000"/>
            <rFont val="Calibri"/>
            <family val="2"/>
            <scheme val="minor"/>
          </rPr>
          <t>15 Euro Mindestlohn.</t>
        </r>
      </text>
    </comment>
    <comment ref="T24" authorId="0" shapeId="0">
      <text>
        <r>
          <rPr>
            <sz val="10"/>
            <color rgb="FF000000"/>
            <rFont val="Calibri"/>
            <family val="2"/>
            <scheme val="minor"/>
          </rPr>
          <t>18歳までのすべての子どもを対象に、1人当たり月1万5千円、 年18万円の児童手当を支給します。</t>
        </r>
      </text>
    </comment>
    <comment ref="F25" authorId="0" shapeId="0">
      <text>
        <r>
          <rPr>
            <sz val="10"/>
            <color rgb="FF000000"/>
            <rFont val="Calibri"/>
            <family val="2"/>
            <scheme val="minor"/>
          </rPr>
          <t xml:space="preserve">p.13
</t>
        </r>
      </text>
    </comment>
    <comment ref="L25" authorId="0" shapeId="0">
      <text>
        <r>
          <rPr>
            <sz val="10"/>
            <color rgb="FF000000"/>
            <rFont val="Calibri"/>
            <family val="2"/>
            <scheme val="minor"/>
          </rPr>
          <t>also : PD 2022
https://partitodemocratico.it/wp-content/uploads/2022/08/AGGIORNAMENTO-PROGRAMMA_INSIEMEPERUNITALIADEMOCRATICAEPROGRESSISTA_250822-1.pdf</t>
        </r>
      </text>
    </comment>
    <comment ref="P25" authorId="0" shapeId="0">
      <text>
        <r>
          <rPr>
            <sz val="10"/>
            <color rgb="FF000000"/>
            <rFont val="Calibri"/>
            <family val="2"/>
            <scheme val="minor"/>
          </rPr>
          <t xml:space="preserve">Un marché du travail exible est la meilleure protection contre le chômage et facilite l’accès au marché du travail et à un bon revenu. Le droit du travail libéral et une formation des salaires libre et décentralisée entre l’employeur et l’employé sont les atouts du marché du travail suisse. L’introduction de la libre circulation des personnes en 2002 et les presque 600 conventions collectives de travail (CCT) actuelles menacent toutefois ces atouts. </t>
        </r>
      </text>
    </comment>
    <comment ref="R25" authorId="0" shapeId="0">
      <text>
        <r>
          <rPr>
            <sz val="10"/>
            <color rgb="FF000000"/>
            <rFont val="Calibri"/>
            <family val="2"/>
            <scheme val="minor"/>
          </rPr>
          <t xml:space="preserve">In unseren Erfolgsbranchen Stahl und Automobil, Maschinen- und Anlagenbau, C² bei den Halbleitern und in der Batterieproduktion muss Deutschland ein Standort bleiben für große Konzerne wie auch für den starken Mittelstand // Wir haben entschieden reagiert und Milliardeninvestitionen in unsere Infrastruktur auf den Weg gebracht. </t>
        </r>
      </text>
    </comment>
    <comment ref="K26" authorId="0" shapeId="0">
      <text>
        <r>
          <rPr>
            <sz val="10"/>
            <color rgb="FF000000"/>
            <rFont val="Calibri"/>
            <family val="2"/>
            <scheme val="minor"/>
          </rPr>
          <t>with siblings under the age of 10
or
 Increase the birth grant for families with young children</t>
        </r>
      </text>
    </comment>
    <comment ref="L26" authorId="0" shapeId="0">
      <text>
        <r>
          <rPr>
            <sz val="10"/>
            <color rgb="FF000000"/>
            <rFont val="Calibri"/>
            <family val="2"/>
            <scheme val="minor"/>
          </rPr>
          <t>Per i nati dal 1° gennaio 2024, con almeno un fratello sotto i 10 anni di età, il bonus nido sale a 3.600 euro annui per le famiglie con ISEE fino a 40mila euro</t>
        </r>
      </text>
    </comment>
    <comment ref="N26" authorId="0" shapeId="0">
      <text>
        <r>
          <rPr>
            <sz val="10"/>
            <color rgb="FF000000"/>
            <rFont val="Calibri"/>
            <family val="2"/>
            <scheme val="minor"/>
          </rPr>
          <t>Herramientas de flexibilidad a los trabajadores (horario laboral y banco de horas)</t>
        </r>
      </text>
    </comment>
    <comment ref="H31" authorId="0" shapeId="0">
      <text>
        <r>
          <rPr>
            <sz val="10"/>
            <color rgb="FF000000"/>
            <rFont val="Calibri"/>
            <family val="2"/>
            <scheme val="minor"/>
          </rPr>
          <t>Rodziny mają dostęp do długiego urlopu macierzyńskiego i ojcowskiego, ulg podatkowych na dzieci oraz możliwości pracy zdalnej</t>
        </r>
      </text>
    </comment>
    <comment ref="L31" authorId="0" shapeId="0">
      <text>
        <r>
          <rPr>
            <sz val="10"/>
            <color rgb="FF000000"/>
            <rFont val="Calibri"/>
            <family val="2"/>
            <scheme val="minor"/>
          </rPr>
          <t>Contrasto all’immigrazione irregolare e gestione ordinata dei flussi legali di immigrazione /// Creazione di hot-spot nei territori extra-europei, gestiti dall’Unione Europea, per valutare le richieste d’asilo</t>
        </r>
      </text>
    </comment>
    <comment ref="N31" authorId="0" shapeId="0">
      <text>
        <r>
          <rPr>
            <sz val="10"/>
            <color rgb="FF000000"/>
            <rFont val="Calibri"/>
            <family val="2"/>
            <scheme val="minor"/>
          </rPr>
          <t>obligar a todos los medios de comunicación a hacer públicas sus fuentes de financiación, instaurar sistemas de verificación contra contenidos falsos, asociar una identidad verificable a los perfiles en redes sociales,</t>
        </r>
      </text>
    </comment>
    <comment ref="P31" authorId="0" shapeId="0">
      <text>
        <r>
          <rPr>
            <sz val="10"/>
            <color rgb="FF000000"/>
            <rFont val="Calibri"/>
            <family val="2"/>
            <scheme val="minor"/>
          </rPr>
          <t>initiative populaire pour une 13e rente AVS devra permettre d’augmenter les rentes de 8 %</t>
        </r>
      </text>
    </comment>
    <comment ref="R31" authorId="0" shapeId="0">
      <text>
        <r>
          <rPr>
            <sz val="10"/>
            <color rgb="FF000000"/>
            <rFont val="Calibri"/>
            <family val="2"/>
            <scheme val="minor"/>
          </rPr>
          <t>Wir setzen auf die elektronische Fußfessel. Gewalttäter gegen Frauen müssen gestoppt werden.</t>
        </r>
      </text>
    </comment>
    <comment ref="T31" authorId="0" shapeId="0">
      <text>
        <r>
          <rPr>
            <sz val="10"/>
            <color rgb="FF000000"/>
            <rFont val="Calibri"/>
            <family val="2"/>
            <scheme val="minor"/>
          </rPr>
          <t>合区 解消・地方公共団体、</t>
        </r>
      </text>
    </comment>
    <comment ref="C32" authorId="0" shapeId="0">
      <text>
        <r>
          <rPr>
            <sz val="10"/>
            <color rgb="FF000000"/>
            <rFont val="Calibri"/>
            <family val="2"/>
            <scheme val="minor"/>
          </rPr>
          <t>enforce neighbourhood safety by recruiting more police officers and providing new equipment</t>
        </r>
      </text>
    </comment>
    <comment ref="H32" authorId="0" shapeId="0">
      <text>
        <r>
          <rPr>
            <sz val="10"/>
            <color rgb="FF000000"/>
            <rFont val="Calibri"/>
            <family val="2"/>
            <scheme val="minor"/>
          </rPr>
          <t>Aborcja do 12 tygodnia ciąży będzie legalna, bezpieczna i dostępna.</t>
        </r>
      </text>
    </comment>
    <comment ref="L32" authorId="0" shapeId="0">
      <text>
        <r>
          <rPr>
            <sz val="10"/>
            <color rgb="FF000000"/>
            <rFont val="Calibri"/>
            <family val="2"/>
            <scheme val="minor"/>
          </rPr>
          <t>LGBTQI+ – Per un pieno riconoscimento dei diritti civili in linea con l’Europa DDL Zan e matrimonio egualitario</t>
        </r>
      </text>
    </comment>
    <comment ref="N32" authorId="0" shapeId="0">
      <text>
        <r>
          <rPr>
            <sz val="10"/>
            <color rgb="FF000000"/>
            <rFont val="Calibri"/>
            <family val="2"/>
            <scheme val="minor"/>
          </rPr>
          <t>Exigencia ante la Unión Europea de creación de plataformas seguras de desembarco en territorios no europeos gestionados por la propia Unión para evaluar las solicitudes de asilo</t>
        </r>
      </text>
    </comment>
    <comment ref="P32" authorId="0" shapeId="0">
      <text>
        <r>
          <rPr>
            <sz val="10"/>
            <color rgb="FF000000"/>
            <rFont val="Calibri"/>
            <family val="2"/>
            <scheme val="minor"/>
          </rPr>
          <t>exige que la croissance du secteur public soit immédiatement stoppée. Aujourd’hui, la croissance du secteur public n’est pas seulement la plus rapide, mais elle est aussi beaucoup plus forte que celle de l’économie (PIB). Cela doit cesser ;</t>
        </r>
      </text>
    </comment>
    <comment ref="R32" authorId="0" shapeId="0">
      <text>
        <r>
          <rPr>
            <sz val="10"/>
            <color rgb="FF000000"/>
            <rFont val="Calibri"/>
            <family val="2"/>
            <scheme val="minor"/>
          </rPr>
          <t>eine Willkommensprämie von 20.000 € für neugeborene Babys, sofern bereits Rentenbeiträge in derselben Höhe eingezahlt worden sind, andernfalls eine Gutschrift auf zukünftige Ren tenbeiträge in dieser Höhe (die Prämie wird aus Steuermitteln finanziert und reduziert die Rente nicht),</t>
        </r>
      </text>
    </comment>
    <comment ref="S32" authorId="0" shapeId="0">
      <text>
        <r>
          <rPr>
            <sz val="10"/>
            <color rgb="FF000000"/>
            <rFont val="Calibri"/>
            <family val="2"/>
            <scheme val="minor"/>
          </rPr>
          <t>Establish a legal framework to recognize same-sex marriage - 
同性婚を可能とする法制度を実現します</t>
        </r>
      </text>
    </comment>
    <comment ref="T32" authorId="0" shapeId="0">
      <text>
        <r>
          <rPr>
            <sz val="10"/>
            <color rgb="FF000000"/>
            <rFont val="Calibri"/>
            <family val="2"/>
            <scheme val="minor"/>
          </rPr>
          <t>「LGBT差別解消法」を制定します。// トランスジェンダーの戸籍上の性別変更要件を緩和します。</t>
        </r>
      </text>
    </comment>
    <comment ref="F33" authorId="0" shapeId="0">
      <text>
        <r>
          <rPr>
            <sz val="10"/>
            <color rgb="FF000000"/>
            <rFont val="Calibri"/>
            <family val="2"/>
            <scheme val="minor"/>
          </rPr>
          <t>p.13
https://time.com/7096543/kamala-harris-abortion-plan-2024/</t>
        </r>
      </text>
    </comment>
    <comment ref="K33" authorId="0" shapeId="0">
      <text>
        <r>
          <rPr>
            <sz val="10"/>
            <color rgb="FF000000"/>
            <rFont val="Calibri"/>
            <family val="2"/>
            <scheme val="minor"/>
          </rPr>
          <t>free early education for low-income families and make preschool mandatory</t>
        </r>
      </text>
    </comment>
    <comment ref="L33" authorId="0" shapeId="0">
      <text>
        <r>
          <rPr>
            <sz val="10"/>
            <color rgb="FF000000"/>
            <rFont val="Calibri"/>
            <family val="2"/>
            <scheme val="minor"/>
          </rPr>
          <t>rendendo gratuita e obbligatoria la scuola dell’infanzia nell’ambito del sistema integrato esistente e incrementarne il fondo nazionale, per garantire la progressiva gratuità dei servizi educativi 0-3 anni per i nuclei familiari a basso ISEE</t>
        </r>
      </text>
    </comment>
    <comment ref="N33" authorId="0" shapeId="0">
      <text>
        <r>
          <rPr>
            <sz val="10"/>
            <color rgb="FF000000"/>
            <rFont val="Calibri"/>
            <family val="2"/>
            <scheme val="minor"/>
          </rPr>
          <t>Educación de 0 a 3 años gratuita</t>
        </r>
      </text>
    </comment>
    <comment ref="P33" authorId="0" shapeId="0">
      <text>
        <r>
          <rPr>
            <sz val="10"/>
            <color rgb="FF000000"/>
            <rFont val="Calibri"/>
            <family val="2"/>
            <scheme val="minor"/>
          </rPr>
          <t>Alléger le coût de l’accueil extrafamilial à charge des parents par un système de soutien national</t>
        </r>
      </text>
    </comment>
    <comment ref="R33" authorId="0" shapeId="0">
      <text>
        <r>
          <rPr>
            <sz val="10"/>
            <color rgb="FF000000"/>
            <rFont val="Calibri"/>
            <family val="2"/>
            <scheme val="minor"/>
          </rPr>
          <t>Wir machen die Express-Einbürgerung der Ampel rückgängig. Der deutsche Pass steht am Ende der Integration und nicht am Anfang</t>
        </r>
      </text>
    </comment>
    <comment ref="T33" authorId="0" shapeId="0">
      <text>
        <r>
          <rPr>
            <sz val="10"/>
            <color rgb="FF000000"/>
            <rFont val="Calibri"/>
            <family val="2"/>
            <scheme val="minor"/>
          </rPr>
          <t>より多くの短時間労働者が厚生年金に加入できるよう適用拡大をさらに進めます。</t>
        </r>
      </text>
    </comment>
    <comment ref="H34" authorId="0" shapeId="0">
      <text>
        <r>
          <rPr>
            <sz val="10"/>
            <color rgb="FF000000"/>
            <rFont val="Calibri"/>
            <family val="2"/>
            <scheme val="minor"/>
          </rPr>
          <t>Rozliczymy Komendanta Głównego Policji za działania łamiące porządek prawny na przykład wykorzystanie Biura Operacji Antyterrorystycznych</t>
        </r>
      </text>
    </comment>
    <comment ref="T34" authorId="0" shapeId="0">
      <text>
        <r>
          <rPr>
            <sz val="10"/>
            <color rgb="FF000000"/>
            <rFont val="Calibri"/>
            <family val="2"/>
            <scheme val="minor"/>
          </rPr>
          <t>女性活躍 ●あらゆる分野における政策・方針決定過程に女性が参画する機会の確保に取り組むとともに、 男女共同参画の視点に立った政策が実現されるよう強力に支援します。 ●女性の所得向上・経済的自立・男女間賃金格差の是正に向け、デジタル人材育成等のリ・スキ リングの促進や賃金差異の「見える化」を進めるとともに、「Ｌ字カーブ」の解消に向けた取組み や「年収の壁」への対応により、希望に応じて働ける環境づくりを推進します。 ●配偶者等からの暴力や性犯罪・性暴力などのあらゆる暴力の根絶に向けて、取組みを強力に 推し進めます。併せて、ハラスメント対策や困難な問題を抱える女性に寄り添った支援を行い、 安心して、かつ、自立して暮らせる社会の実現を目指すための取組みを推進します。</t>
        </r>
      </text>
    </comment>
    <comment ref="H39" authorId="0" shapeId="0">
      <text>
        <r>
          <rPr>
            <sz val="10"/>
            <color rgb="FF000000"/>
            <rFont val="Calibri"/>
            <family val="2"/>
            <scheme val="minor"/>
          </rPr>
          <t>Pakt będzie opierał się na trzech podstawowych filarach: atomie, odnawialnych źródłach energii i rezerwach w postaci górnictwa</t>
        </r>
      </text>
    </comment>
    <comment ref="I39" authorId="0" shapeId="0">
      <text>
        <r>
          <rPr>
            <sz val="10"/>
            <color rgb="FF000000"/>
            <rFont val="Calibri"/>
            <family val="2"/>
            <scheme val="minor"/>
          </rPr>
          <t>Plan Marie Curie pour relancer le nucléaire : RN 2024 programme</t>
        </r>
      </text>
    </comment>
    <comment ref="L39" authorId="0" shapeId="0">
      <text>
        <r>
          <rPr>
            <sz val="10"/>
            <color rgb="FF000000"/>
            <rFont val="Calibri"/>
            <family val="2"/>
            <scheme val="minor"/>
          </rPr>
          <t>installare 85 GW di rinnovabili in più entro il 2030.</t>
        </r>
      </text>
    </comment>
    <comment ref="N39" authorId="0" shapeId="0">
      <text>
        <r>
          <rPr>
            <sz val="10"/>
            <color rgb="FF000000"/>
            <rFont val="Calibri"/>
            <family val="2"/>
            <scheme val="minor"/>
          </rPr>
          <t>EEN MATERIA DE GOBERNANZA, Y CON EL FIN DE MEJORAR LA GESTIÓN DE NUESTRO SISTEMA DEL AGUA</t>
        </r>
      </text>
    </comment>
    <comment ref="P39" authorId="0" shapeId="0">
      <text>
        <r>
          <rPr>
            <sz val="10"/>
            <color rgb="FF000000"/>
            <rFont val="Calibri"/>
            <family val="2"/>
            <scheme val="minor"/>
          </rPr>
          <t>La mobilité doit être réduite et élec trifiée, de sorte qu’il n’y ait plus de moteurs à combustion à partir de 2040.</t>
        </r>
      </text>
    </comment>
    <comment ref="T39" authorId="0" shapeId="0">
      <text>
        <r>
          <rPr>
            <sz val="10"/>
            <color rgb="FF000000"/>
            <rFont val="Calibri"/>
            <family val="2"/>
            <scheme val="minor"/>
          </rPr>
          <t>気候危機対策を強力に推進し、2030年の再生可能エネルギーによる発電割合50%お21よび2050年100%を目指し、2050年までのできる限り早い時期に化石燃料にも原子力発電にも依存しないカーボンニュートラル（温室効果ガス排出実質ゼロ）達成を目指します</t>
        </r>
      </text>
    </comment>
    <comment ref="L40" authorId="0" shapeId="0">
      <text>
        <r>
          <rPr>
            <sz val="10"/>
            <color rgb="FF000000"/>
            <rFont val="Calibri"/>
            <family val="2"/>
            <scheme val="minor"/>
          </rPr>
          <t>Cancellare il blocco alla produzione di auto a motore endotermico dal 2035:</t>
        </r>
      </text>
    </comment>
    <comment ref="N40" authorId="0" shapeId="0">
      <text>
        <r>
          <rPr>
            <sz val="10"/>
            <color rgb="FF000000"/>
            <rFont val="Calibri"/>
            <family val="2"/>
            <scheme val="minor"/>
          </rPr>
          <t>Reforzaremos los bonos sociales térmico y eléctrico</t>
        </r>
      </text>
    </comment>
    <comment ref="P40" authorId="0" shapeId="0">
      <text>
        <r>
          <rPr>
            <sz val="10"/>
            <color rgb="FF000000"/>
            <rFont val="Calibri"/>
            <family val="2"/>
            <scheme val="minor"/>
          </rPr>
          <t>Accélérer la substitution des chauffages à énergie fossile par des installations à énergie renouvelable</t>
        </r>
      </text>
    </comment>
    <comment ref="R40" authorId="0" shapeId="0">
      <text>
        <r>
          <rPr>
            <sz val="10"/>
            <color rgb="FF000000"/>
            <rFont val="Calibri"/>
            <family val="2"/>
            <scheme val="minor"/>
          </rPr>
          <t xml:space="preserve">Wir bleiben dabei, ab 2035 nur noch klimaneutrale Antriebe neu zuzulassen. </t>
        </r>
      </text>
    </comment>
    <comment ref="T40" authorId="0" shapeId="0">
      <text>
        <r>
          <rPr>
            <sz val="10"/>
            <color rgb="FF000000"/>
            <rFont val="Calibri"/>
            <family val="2"/>
            <scheme val="minor"/>
          </rPr>
          <t>脱炭素を成長分野として位置づけ、150兆円超の官民投資を引き出します。産業立地や技術 革新等を総合的に検討し、長期的視点に立った国家戦略を策定します</t>
        </r>
      </text>
    </comment>
    <comment ref="L41" authorId="0" shapeId="0">
      <text>
        <r>
          <rPr>
            <sz val="10"/>
            <color rgb="FF000000"/>
            <rFont val="Calibri"/>
            <family val="2"/>
            <scheme val="minor"/>
          </rPr>
          <t xml:space="preserve"> attenuarne o 
procrastinarne le misure dall’impatto sociale più dirompente, come la messa al bando del motore 
a scoppio nel 2035 </t>
        </r>
      </text>
    </comment>
    <comment ref="G42" authorId="0" shapeId="0">
      <text>
        <r>
          <rPr>
            <sz val="10"/>
            <color rgb="FF000000"/>
            <rFont val="Calibri"/>
            <family val="2"/>
            <scheme val="minor"/>
          </rPr>
          <t xml:space="preserve">il propose : Hold a referendum on the rejection of the Green Deal policy //  "no to eco-terror, and no to the Green Deal"  </t>
        </r>
      </text>
    </comment>
    <comment ref="H46" authorId="0" shapeId="0">
      <text>
        <r>
          <rPr>
            <sz val="10"/>
            <color rgb="FF000000"/>
            <rFont val="Calibri"/>
            <family val="2"/>
            <scheme val="minor"/>
          </rPr>
          <t>Promując swobodę decyzji o przejściu na emeryturę, przygotowane zostało rozwiązanie</t>
        </r>
      </text>
    </comment>
    <comment ref="L46" authorId="0" shapeId="0">
      <text>
        <r>
          <rPr>
            <sz val="10"/>
            <color rgb="FF000000"/>
            <rFont val="Calibri"/>
            <family val="2"/>
            <scheme val="minor"/>
          </rPr>
          <t>riduzione del carico IRPEF, a partire dai redditi medi e bassi e una razionalizzazione delle agevolazioni fiscali, trasformando quelle di valenza sociale (spese sanitarie, scolastiche, etc.) in erogazioni dirette ai contribuenti, compresi gli incapienti.</t>
        </r>
      </text>
    </comment>
    <comment ref="N46" authorId="0" shapeId="0">
      <text>
        <r>
          <rPr>
            <sz val="10"/>
            <color rgb="FF000000"/>
            <rFont val="Calibri"/>
            <family val="2"/>
            <scheme val="minor"/>
          </rPr>
          <t>Eliminaremos el impuesto a las grandes fortunas, y simplificaremos el IRPF y el Impuesto sobre Sociedades</t>
        </r>
      </text>
    </comment>
    <comment ref="P46" authorId="0" shapeId="0">
      <text>
        <r>
          <rPr>
            <sz val="10"/>
            <color rgb="FF000000"/>
            <rFont val="Calibri"/>
            <family val="2"/>
            <scheme val="minor"/>
          </rPr>
          <t>s’engage pour l’abolition de l’imposition de la valeur locative, qui nuit à la propriété</t>
        </r>
      </text>
    </comment>
    <comment ref="R46" authorId="0" shapeId="0">
      <text>
        <r>
          <rPr>
            <sz val="10"/>
            <color rgb="FF000000"/>
            <rFont val="Calibri"/>
            <family val="2"/>
            <scheme val="minor"/>
          </rPr>
          <t>Wir werden die Einkommensteuerbelastung deutlich reduzieren // Dazu stellen wir Überstundenzuschläge steuerfrei.</t>
        </r>
      </text>
    </comment>
    <comment ref="T46" authorId="0" shapeId="0">
      <text>
        <r>
          <rPr>
            <sz val="10"/>
            <color rgb="FF000000"/>
            <rFont val="Calibri"/>
            <family val="2"/>
            <scheme val="minor"/>
          </rPr>
          <t>中小企業者等の法人税率の軽減措置（15%）を本則化します。</t>
        </r>
      </text>
    </comment>
    <comment ref="G47" authorId="0" shapeId="0">
      <text>
        <r>
          <rPr>
            <sz val="10"/>
            <color rgb="FF000000"/>
            <rFont val="Calibri"/>
            <family val="2"/>
            <scheme val="minor"/>
          </rPr>
          <t>minimum wage increased in jan 2025
https://www.gov.pl/web/rodzina/podwyzka-placy-minimalnej-rada-ministrow-przyjela-propozycje-ministry-rodziny-pracy-i-polityki-spolecznej?utm_source=chatgpt.com</t>
        </r>
      </text>
    </comment>
    <comment ref="H47" authorId="0" shapeId="0">
      <text>
        <r>
          <rPr>
            <sz val="10"/>
            <color rgb="FF000000"/>
            <rFont val="Calibri"/>
            <family val="2"/>
            <scheme val="minor"/>
          </rPr>
          <t>Opodatkujemy wielkie korporacje cyfrowe i wprowadzimy skuteczne działania na rzecz przeciwdziałania unikaniu opodatkowania. Opodatkujemy nadmiarowe zyski spółek energetycznych i paliwowych.</t>
        </r>
      </text>
    </comment>
    <comment ref="P47" authorId="0" shapeId="0">
      <text>
        <r>
          <rPr>
            <sz val="10"/>
            <color rgb="FF000000"/>
            <rFont val="Calibri"/>
            <family val="2"/>
            <scheme val="minor"/>
          </rPr>
          <t>Il faut en outre introduire un impôt national sur les successions et une augmentation des impôts sur les très grandes fortunes. Les recettes ainsi obtenues doivent servir à augmenter les rentes AVS</t>
        </r>
      </text>
    </comment>
    <comment ref="R47" authorId="0" shapeId="0">
      <text>
        <r>
          <rPr>
            <sz val="10"/>
            <color rgb="FF000000"/>
            <rFont val="Calibri"/>
            <family val="2"/>
            <scheme val="minor"/>
          </rPr>
          <t>Erbschaftsteuer abschaffen</t>
        </r>
      </text>
    </comment>
    <comment ref="T47" authorId="0" shapeId="0">
      <text>
        <r>
          <rPr>
            <sz val="10"/>
            <color rgb="FF000000"/>
            <rFont val="Calibri"/>
            <family val="2"/>
            <scheme val="minor"/>
          </rPr>
          <t>部を税額控除し、控除しきれない分は給付する「給付付き税額控除」（消費税還付制度）の導入により行います</t>
        </r>
      </text>
    </comment>
    <comment ref="H48" authorId="0" shapeId="0">
      <text>
        <r>
          <rPr>
            <sz val="10"/>
            <color rgb="FF000000"/>
            <rFont val="Calibri"/>
            <family val="2"/>
            <scheme val="minor"/>
          </rPr>
          <t>Osoby zarabiające do 6000 zł brutto (także na działalności gospodarczej) i pobierające emeryturę do 5000 zł brutto nie będą płaciły podatku dochodowego..</t>
        </r>
      </text>
    </comment>
    <comment ref="P48" authorId="0" shapeId="0">
      <text>
        <r>
          <rPr>
            <sz val="10"/>
            <color rgb="FF000000"/>
            <rFont val="Calibri"/>
            <family val="2"/>
            <scheme val="minor"/>
          </rPr>
          <t>Introduire une imposition indépendante de l’état civil pour abolir enfin la pénalisation fiscale du mariage</t>
        </r>
      </text>
    </comment>
    <comment ref="R48" authorId="0" shapeId="0">
      <text>
        <r>
          <rPr>
            <sz val="10"/>
            <color rgb="FF000000"/>
            <rFont val="Calibri"/>
            <family val="2"/>
            <scheme val="minor"/>
          </rPr>
          <t>Die FDP steht klar zur Einhaltung der Schuldenbremse – das unterscheidet uns von anderen Parteien,</t>
        </r>
      </text>
    </comment>
    <comment ref="T48" authorId="0" shapeId="0">
      <text>
        <r>
          <rPr>
            <sz val="10"/>
            <color rgb="FF000000"/>
            <rFont val="Calibri"/>
            <family val="2"/>
            <scheme val="minor"/>
          </rPr>
          <t>次代を見据えた財政構造改革</t>
        </r>
      </text>
    </comment>
    <comment ref="N49" authorId="0" shapeId="0">
      <text>
        <r>
          <rPr>
            <sz val="10"/>
            <color rgb="FF000000"/>
            <rFont val="Calibri"/>
            <family val="2"/>
            <scheme val="minor"/>
          </rPr>
          <t>https://cadenaser.com/nacional/2024/11/11/psoe-y-sumar-pactan-una-reforma-fiscal-que-mantiene-el-impuesto-a-la-banca-o-el-del-15-a-las-grandes-empresas-cadena-ser/?utm_source=chatgpt.com</t>
        </r>
      </text>
    </comment>
    <comment ref="H55" authorId="0" shapeId="0">
      <text>
        <r>
          <rPr>
            <sz val="10"/>
            <color rgb="FF000000"/>
            <rFont val="Calibri"/>
            <family val="2"/>
            <scheme val="minor"/>
          </rPr>
          <t xml:space="preserve"> Idea zewnętrznych ośrodków recepcyjno-azylowych to próba odpowiedzi na wyzwanie, jakim dla państw członkowskich UE jest proces recepcji nielegalnych migrantów.</t>
        </r>
      </text>
    </comment>
    <comment ref="L55" authorId="0" shapeId="0">
      <text>
        <r>
          <rPr>
            <sz val="10"/>
            <color rgb="FF000000"/>
            <rFont val="Calibri"/>
            <family val="2"/>
            <scheme val="minor"/>
          </rPr>
          <t>Abbiamo urgente bisogno di una difesa europea comune, cardine del disegno federalista</t>
        </r>
      </text>
    </comment>
    <comment ref="N55" authorId="0" shapeId="0">
      <text>
        <r>
          <rPr>
            <sz val="10"/>
            <color rgb="FF000000"/>
            <rFont val="Calibri"/>
            <family val="2"/>
            <scheme val="minor"/>
          </rPr>
          <t>Prestaremos apoyo militar, económico y humanitario al pueblo ucraniano mientras sea necesario. España apoyará las aspiraciones de Ucrania a unirse a la UE y a la OTAN,</t>
        </r>
      </text>
    </comment>
    <comment ref="P55" authorId="0" shapeId="0">
      <text>
        <r>
          <rPr>
            <sz val="10"/>
            <color rgb="FF000000"/>
            <rFont val="Calibri"/>
            <family val="2"/>
            <scheme val="minor"/>
          </rPr>
          <t>L'adhésion à l'UE reste la meilleure option pour la Suisse.</t>
        </r>
      </text>
    </comment>
    <comment ref="R55" authorId="0" shapeId="0">
      <text>
        <r>
          <rPr>
            <sz val="10"/>
            <color rgb="FF000000"/>
            <rFont val="Calibri"/>
            <family val="2"/>
            <scheme val="minor"/>
          </rPr>
          <t>Die SPD bekennt sich klar zur diplomatischen, militärischen, finanziellen und humanitären Unterstützung der Ukrainerinnen und Ukrainer in ihrem Kampf gegen die völkerrechtswidrige russische Aggression – so lange wie nötig.  ///dass der Krieg nicht zur direkten Konfrontation zwischen NATO und Russland eskaliert</t>
        </r>
      </text>
    </comment>
    <comment ref="T55" authorId="0" shapeId="0">
      <text>
        <r>
          <rPr>
            <sz val="10"/>
            <color rgb="FF000000"/>
            <rFont val="Calibri"/>
            <family val="2"/>
            <scheme val="minor"/>
          </rPr>
          <t>国連安保理決議の明白な違反である北朝鮮の核・ミサイル開発に対し、米韓をはじめとする</t>
        </r>
      </text>
    </comment>
    <comment ref="H56" authorId="0" shapeId="0">
      <text>
        <r>
          <rPr>
            <sz val="10"/>
            <color rgb="FF000000"/>
            <rFont val="Calibri"/>
            <family val="2"/>
            <scheme val="minor"/>
          </rPr>
          <t>Do nowych i zmodernizowanych w ostatnich latach  lementów taboru  kolejowego dołączy prawie pół tysiąca elektrycznych i hybrydowych</t>
        </r>
      </text>
    </comment>
  </commentList>
</comments>
</file>

<file path=xl/sharedStrings.xml><?xml version="1.0" encoding="utf-8"?>
<sst xmlns="http://schemas.openxmlformats.org/spreadsheetml/2006/main" count="6477" uniqueCount="2482">
  <si>
    <t>Country</t>
  </si>
  <si>
    <t>Germany</t>
  </si>
  <si>
    <t>Italy</t>
  </si>
  <si>
    <t>Poland</t>
  </si>
  <si>
    <t>Spain</t>
  </si>
  <si>
    <t>UK</t>
  </si>
  <si>
    <t>Japan</t>
  </si>
  <si>
    <t>US</t>
  </si>
  <si>
    <t>France</t>
  </si>
  <si>
    <t>Survey launched</t>
  </si>
  <si>
    <t>currency (LCU)</t>
  </si>
  <si>
    <t>€</t>
  </si>
  <si>
    <t>zł</t>
  </si>
  <si>
    <t>£</t>
  </si>
  <si>
    <t>¥</t>
  </si>
  <si>
    <t>$</t>
  </si>
  <si>
    <t>currency in $ (19/7/21)</t>
  </si>
  <si>
    <t>DE</t>
  </si>
  <si>
    <t>IT</t>
  </si>
  <si>
    <t>PL</t>
  </si>
  <si>
    <t>SP (ES)</t>
  </si>
  <si>
    <t>JP</t>
  </si>
  <si>
    <t>FR</t>
  </si>
  <si>
    <t>650k</t>
  </si>
  <si>
    <t>600k</t>
  </si>
  <si>
    <t>100k</t>
  </si>
  <si>
    <t>130k</t>
  </si>
  <si>
    <t>250k</t>
  </si>
  <si>
    <t>40k</t>
  </si>
  <si>
    <t>30k</t>
  </si>
  <si>
    <t>1M</t>
  </si>
  <si>
    <t>300k</t>
  </si>
  <si>
    <t>350k</t>
  </si>
  <si>
    <t>1.5M</t>
  </si>
  <si>
    <t>500k</t>
  </si>
  <si>
    <t>4M</t>
  </si>
  <si>
    <t>150k</t>
  </si>
  <si>
    <t>200k</t>
  </si>
  <si>
    <t>2M</t>
  </si>
  <si>
    <t>35k</t>
  </si>
  <si>
    <t>17k</t>
  </si>
  <si>
    <t>70k</t>
  </si>
  <si>
    <t>25k</t>
  </si>
  <si>
    <t>120k</t>
  </si>
  <si>
    <t>11.5k</t>
  </si>
  <si>
    <t>22k</t>
  </si>
  <si>
    <t>10k</t>
  </si>
  <si>
    <t>13.5k</t>
  </si>
  <si>
    <t>2.9M</t>
  </si>
  <si>
    <t>50k</t>
  </si>
  <si>
    <t>20k</t>
  </si>
  <si>
    <t>23.5k</t>
  </si>
  <si>
    <t>15k</t>
  </si>
  <si>
    <t>4.25M</t>
  </si>
  <si>
    <t>32k</t>
  </si>
  <si>
    <t>24.5k</t>
  </si>
  <si>
    <t>42k</t>
  </si>
  <si>
    <t>29k</t>
  </si>
  <si>
    <t>6.25M</t>
  </si>
  <si>
    <t>share income &lt;Q1</t>
  </si>
  <si>
    <t>share income Q1-2</t>
  </si>
  <si>
    <t>share income Q2-3</t>
  </si>
  <si>
    <t>share income &gt;Q3</t>
  </si>
  <si>
    <t>2k</t>
  </si>
  <si>
    <t>90k</t>
  </si>
  <si>
    <t>110k</t>
  </si>
  <si>
    <t>5M</t>
  </si>
  <si>
    <t>80k</t>
  </si>
  <si>
    <t>4k</t>
  </si>
  <si>
    <t>60k</t>
  </si>
  <si>
    <t>170k</t>
  </si>
  <si>
    <t>20M</t>
  </si>
  <si>
    <t>180k</t>
  </si>
  <si>
    <t>320k</t>
  </si>
  <si>
    <t>35M</t>
  </si>
  <si>
    <t>380k</t>
  </si>
  <si>
    <t>3M</t>
  </si>
  <si>
    <t>5k</t>
  </si>
  <si>
    <t>Greater London</t>
  </si>
  <si>
    <t>IDF</t>
  </si>
  <si>
    <t>2, Munich - Hamburg, 800 km</t>
  </si>
  <si>
    <t>2, Milan - Naples, 850 km</t>
  </si>
  <si>
    <t>1, Warsaw - Berlin, 600 km</t>
  </si>
  <si>
    <t>4, Barcelona - Madrid, 600 km</t>
  </si>
  <si>
    <t>4, London - Glasgow, 700 km</t>
  </si>
  <si>
    <t>2, Fukuoka - Tokyo, 1100 km</t>
  </si>
  <si>
    <t>4, NYC - Toronto, 500 mi</t>
  </si>
  <si>
    <t>4, Bordeaux - Nice, 800 km</t>
  </si>
  <si>
    <t>train</t>
  </si>
  <si>
    <t>coach</t>
  </si>
  <si>
    <t>10 cents per liter</t>
  </si>
  <si>
    <t>40 cents per liter</t>
  </si>
  <si>
    <t>8 cents per liter</t>
  </si>
  <si>
    <t>12¥ per liter</t>
  </si>
  <si>
    <t>40 cents per gallon</t>
  </si>
  <si>
    <t>10 centimes par litre</t>
  </si>
  <si>
    <t>160€ per year</t>
  </si>
  <si>
    <t>170€ per year</t>
  </si>
  <si>
    <t>1100 zł per year</t>
  </si>
  <si>
    <t>180€ per year</t>
  </si>
  <si>
    <t>150£ per year</t>
  </si>
  <si>
    <t>40 000¥ per year</t>
  </si>
  <si>
    <t>$600 per year</t>
  </si>
  <si>
    <t>160€ par an</t>
  </si>
  <si>
    <t>10/30/50/100/300/500/1000</t>
  </si>
  <si>
    <t>40/100/200/400/1000/2000/4000</t>
  </si>
  <si>
    <t>1000/3000/5000/10000/30000/50000/100000</t>
  </si>
  <si>
    <t>not given</t>
  </si>
  <si>
    <t>European/National</t>
  </si>
  <si>
    <t>Europea/State</t>
  </si>
  <si>
    <t>National</t>
  </si>
  <si>
    <t>Federal/State</t>
  </si>
  <si>
    <t>CO2 footprint per capita (2018) EU27: 7.9 http://www.globalcarbonatlas.org/en/CO2-emissions</t>
  </si>
  <si>
    <t>GHG footprint (2016) EU27: 3609 bold: prod-based it:wo LU Global Carbon Project https://en.wikipedia.org/wiki/List_of_countries_by_greenhouse_gas_emissions</t>
  </si>
  <si>
    <t>GHG footprint per capita EU27: 8.1</t>
  </si>
  <si>
    <t>adult population (2020) cf. data/future_population… source: UN https://population.un.org/wpp/Download/Files/1_Indicators%20(Standard)/EXCEL_FILES/1_Population/WPP2019_POP_F15_1_ANNUAL_POPULATION_BY_AGE_BOTH_SEXES.xlsx</t>
  </si>
  <si>
    <t>population (2020) https://www.worldometers.info/world-population/population-by-country/</t>
  </si>
  <si>
    <t>year</t>
  </si>
  <si>
    <t>month</t>
  </si>
  <si>
    <t>200/800/1300/2000</t>
  </si>
  <si>
    <t>1000/3000/5000/8000</t>
  </si>
  <si>
    <t>20,000/80,000/130,000/200,000</t>
  </si>
  <si>
    <t>20/75/125/200/250/300</t>
  </si>
  <si>
    <t>5/25/75/125/200</t>
  </si>
  <si>
    <t>20/100/300/500/800</t>
  </si>
  <si>
    <t>500/2,500/7,500/13,000/20,000</t>
  </si>
  <si>
    <t>5/25/75/125/175/225</t>
  </si>
  <si>
    <t>Source quota sex</t>
  </si>
  <si>
    <t>2019 https://data.census.gov/cedsci/table?q=United%20States&amp;g=0100000US&amp;tid=ACSDP1Y2019.DP05</t>
  </si>
  <si>
    <t>Source quota age</t>
  </si>
  <si>
    <t>2019 https://www.census.gov/data/tables/time-series/demo/popest/2010s-national-detail.html</t>
  </si>
  <si>
    <t>Source quota region</t>
  </si>
  <si>
    <t xml:space="preserve">2019 https://www.census.gov/popclock/print.php?component=growth&amp;image=//www.census.gov/popclock/share/images/growth_1561939200.png </t>
  </si>
  <si>
    <t>Source quota socio-professional category</t>
  </si>
  <si>
    <t>Source quota race</t>
  </si>
  <si>
    <t>2019 https://www.census.gov/quickfacts/fact/table/US/IPE120220</t>
  </si>
  <si>
    <t>Source quota town size</t>
  </si>
  <si>
    <t>2010 Rural-Urban Commuting Area Codes https://www.census.gov/quickfacts/fact/table/US/IPE120220</t>
  </si>
  <si>
    <t>Source quota income</t>
  </si>
  <si>
    <t>cf. Source income quartiles</t>
  </si>
  <si>
    <t>https://lse.eu.qualtrics.com/WRQualtricsControlPanel/File.php?F=F_cT8837yWYLScqLs</t>
  </si>
  <si>
    <t>https://lse.eu.qualtrics.com/WRQualtricsControlPanel/File.php?F=F_9YacInO3B7TVcGy</t>
  </si>
  <si>
    <t>https://lse.eu.qualtrics.com/WRQualtricsControlPanel/File.php?F=F_bj5mFN15bJnlUbk</t>
  </si>
  <si>
    <t>https://lse.eu.qualtrics.com/WRQualtricsControlPanel/File.php?F=F_6F2lryw2eo1eQNU</t>
  </si>
  <si>
    <t>monthly</t>
  </si>
  <si>
    <t>URL video policy</t>
  </si>
  <si>
    <t>URL video climate</t>
  </si>
  <si>
    <t>https://lse.eu.qualtrics.com/WRQualtricsControlPanel/File.php?F=F_3NNS6u7MbEm738y</t>
  </si>
  <si>
    <t>https://lse.eu.qualtrics.com/WRQualtricsControlPanel/File.php?F=F_9SvqNOCSY8ywnHw</t>
  </si>
  <si>
    <t>https://lse.eu.qualtrics.com/WRQualtricsControlPanel/File.php?F=F_1GpaU9AOp0uA246</t>
  </si>
  <si>
    <t>https://lse.eu.qualtrics.com/WRQualtricsControlPanel/File.php?F=F_6mMBZqNPLgvUKZo</t>
  </si>
  <si>
    <t>https://lse.eu.qualtrics.com/WRQualtricsControlPanel/File.php?F=F_e3BFKqjnqsS0waW</t>
  </si>
  <si>
    <t>https://lse.eu.qualtrics.com/WRQualtricsControlPanel/File.php?F=F_0rCWm2QnbEfaR1k</t>
  </si>
  <si>
    <t>https://lse.eu.qualtrics.com/WRQualtricsControlPanel/File.php?F=F_6SahJCEqAUd5bdc</t>
  </si>
  <si>
    <t>https://lse.eu.qualtrics.com/WRQualtricsControlPanel/File.php?F=F_etkOtRoDmoSXkSq</t>
  </si>
  <si>
    <t>https://lse.eu.qualtrics.com/WRQualtricsControlPanel/File.php?F=F_4NsVOyDmpposo3I</t>
  </si>
  <si>
    <t>https://lse.eu.qualtrics.com/WRQualtricsControlPanel/File.php?F=F_9ZCXWK6BphbFQWy</t>
  </si>
  <si>
    <t>https://lse.eu.qualtrics.com/WRQualtricsControlPanel/File.php?F=F_bj8yT5eiDpZCR82</t>
  </si>
  <si>
    <t>https://lse.eu.qualtrics.com/WRQualtricsControlPanel/File.php?F=F_bg5w9RRYbGtMrwa</t>
  </si>
  <si>
    <t>fossil CO2 emissions (2017, MtCO2) global: 37.1 Gt (we cover 72%) source: https://publications.jrc.ec.europa.eu/repository/handle/JRC113738 https://en.wikipedia.org/wiki/List_of_countries_by_carbon_dioxide_emissions Other source that could have been used: https://stats.oecd.org/Index.aspx?DataSetCode=IO_GHG_2019</t>
  </si>
  <si>
    <t>Population employment_rate (15-64) source:https://stats.oecd.org/Index.aspx?DatasetCode=LFS_SEXAGE_I_R#</t>
  </si>
  <si>
    <t>Population Labor for participation rate (15-64), same source as above</t>
  </si>
  <si>
    <t>College Education (25-64), source: https://stats.oecd.org/viewhtml.aspx?datasetcode=EAG_NEAC&amp;lang=en#</t>
  </si>
  <si>
    <t>Unemployment rate (15-64), source: https://stats.oecd.org/index.aspx?queryid=35562#</t>
  </si>
  <si>
    <t>Inactivity rate (15-64, yearly) source: https://stats.oecd.org/index.aspx?queryid=35562#</t>
  </si>
  <si>
    <t>Survey ended</t>
  </si>
  <si>
    <t>yearly</t>
  </si>
  <si>
    <t>90% of data collected</t>
  </si>
  <si>
    <t>mock survey URL</t>
  </si>
  <si>
    <t>Country code in .R</t>
  </si>
  <si>
    <t>Country code in .pdf (ISO 3166-1 Alpha-3)</t>
  </si>
  <si>
    <t>FRA</t>
  </si>
  <si>
    <t>DEU</t>
  </si>
  <si>
    <t>ITA</t>
  </si>
  <si>
    <t>JPN</t>
  </si>
  <si>
    <t>POL</t>
  </si>
  <si>
    <t>ESP</t>
  </si>
  <si>
    <t>GBR</t>
  </si>
  <si>
    <t>USA</t>
  </si>
  <si>
    <t xml:space="preserve"> https://lse.eu.qualtrics.com/jfe/form/SV_8CfmrUXhHRZJT14?Q_Language=FR</t>
  </si>
  <si>
    <t>https://lse.eu.qualtrics.com/jfe/form/SV_0cWAJE2W8bdBPkG?Q_Language=DE</t>
  </si>
  <si>
    <t>https://lse.eu.qualtrics.com/jfe/form/SV_bpiASf7NzB8u0wS?Q_Language=IT</t>
  </si>
  <si>
    <t>https://lse.eu.qualtrics.com/jfe/form/SV_6FE48OtnfRWabRQ?Q_Language=JA</t>
  </si>
  <si>
    <t>https://lse.eu.qualtrics.com/jfe/form/SV_7Qc5KCPcIVv5qFE?Q_Language=PL</t>
  </si>
  <si>
    <t>https://lse.eu.qualtrics.com/jfe/form/SV_0d0TZD6KT4L2SOi?Q_Language=ES-ES</t>
  </si>
  <si>
    <t>https://lse.eu.qualtrics.com/jfe/form/SV_40Dm4ZTOR8mlzaS?Q_Language=EN-GB</t>
  </si>
  <si>
    <t>https://lse.eu.qualtrics.com/jfe/form/SV_1ST7y8mzlEib9iu</t>
  </si>
  <si>
    <t>carbon price used ($/tCO2)</t>
  </si>
  <si>
    <t>gasoline price increase in LCU/liter (or $/gallon for US)</t>
  </si>
  <si>
    <t>Gasoline price increase (LCU per liter, except US per gallon)</t>
  </si>
  <si>
    <t>Russia</t>
  </si>
  <si>
    <t>Saudi Arabia</t>
  </si>
  <si>
    <t>global transfer (LCU)</t>
  </si>
  <si>
    <t>LCU global tax pc</t>
  </si>
  <si>
    <t>Deaths from air pollution (Lelieveld et al. 2019)</t>
  </si>
  <si>
    <t>M people permanently flooded in 2100 K17 RCP8.5 (Kulp &amp; Strauss, 2019 https://www.nature.com/articles/s41467-019-12808-z)</t>
  </si>
  <si>
    <t>income</t>
  </si>
  <si>
    <t>income Q1 (rounded)</t>
  </si>
  <si>
    <t>income Q2 (rounded)</t>
  </si>
  <si>
    <t>income Q3 (rounded)</t>
  </si>
  <si>
    <t>town size 0 (discarded in e$urbanity)</t>
  </si>
  <si>
    <t>town size 1</t>
  </si>
  <si>
    <t>town size 2</t>
  </si>
  <si>
    <t>town size 3</t>
  </si>
  <si>
    <t>town size 4</t>
  </si>
  <si>
    <t>town size 5</t>
  </si>
  <si>
    <t>heating form</t>
  </si>
  <si>
    <t>Transfer per adult in LCU/year, based on 20% emission reductions and assuming 80% is rebated (the rest compensates e.g. decrease in energy/VAT tax revenues)</t>
  </si>
  <si>
    <t>Cash transfer per each adult displayed</t>
  </si>
  <si>
    <t>$ global tax pc</t>
  </si>
  <si>
    <t>Country-specific sources are given in !Sources</t>
  </si>
  <si>
    <t>job creation (rounded, cf. !Sources)</t>
  </si>
  <si>
    <t>job destruction (rounded, cf. !Sources)</t>
  </si>
  <si>
    <t>Bus vs. Train</t>
  </si>
  <si>
    <t>Journey</t>
  </si>
  <si>
    <t>Donation maximum in LCU (~100$)</t>
  </si>
  <si>
    <t>Scale options</t>
  </si>
  <si>
    <t>gas expenses thresholds (LCU)</t>
  </si>
  <si>
    <t>heating expenses thresholds (LCU)</t>
  </si>
  <si>
    <t>WTP (LCU)</t>
  </si>
  <si>
    <t>yearly income Q1 (LCU)</t>
  </si>
  <si>
    <t>yearly income Q2 (LCU)</t>
  </si>
  <si>
    <t>yearly income Q3 (LCU)</t>
  </si>
  <si>
    <t>household wealth q1 (LCU)</t>
  </si>
  <si>
    <t>household wealth q2 (LCU)</t>
  </si>
  <si>
    <t>household wealth q3 (LCU)</t>
  </si>
  <si>
    <t>household wealth q4 (LCU)</t>
  </si>
  <si>
    <t>Rows in bold correspond to figures appearing in the questionnaire</t>
  </si>
  <si>
    <t>Normal font correspond to computations</t>
  </si>
  <si>
    <t>gasoline price increase in $/liter, using 2.5 kgCO2/L (average between gasoline 2.69 and diesel 2.35) source: https://www.epa.gov/energy/greenhouse-gases-equivalencies-calculator-calculations-and-references (1 gallon = 3.78541 L)</t>
  </si>
  <si>
    <t>Sources used for all countries are usually given in column A of !Figures</t>
  </si>
  <si>
    <t>https://www.doogal.co.uk/postcodedownloads.php</t>
  </si>
  <si>
    <t>https://population.un.org/wpp/Download/Standard/Population/</t>
  </si>
  <si>
    <t>https://stats.oecd.org/Index.aspx?DatasetCode=LFS_SEXAGE_I_R</t>
  </si>
  <si>
    <t>https://www.citypopulation.de/en/japan/</t>
  </si>
  <si>
    <t>https://stat.gov.pl/obszary-tematyczne/ludnosc/ludnosc/ludnosc-stan-i-struktura-ludnosci-oraz-ruch-naturalny-w-przekroju-terytorialnym-stan-w-dniu-30-06-2020,6,28.html</t>
  </si>
  <si>
    <t>https://www.ine.es/jaxiT3/Tabla.htm?t=2915</t>
  </si>
  <si>
    <t>Source votes</t>
  </si>
  <si>
    <t>https://www.soumu.go.jp/main_content/000776531.pdf</t>
  </si>
  <si>
    <t>https://pl.wikipedia.org/wiki/Wybory_prezydenckie_w_Polsce_w_2020_roku_(drugie)#Pierwsze_g%C5%82osowanie_(I_tura)</t>
  </si>
  <si>
    <t>http://www.infoelectoral.mir.es/infoelectoral/min/busquedaAvanzadaAction.html;jsessionid=05CAFACDE40473B63152326DDD1F7519</t>
  </si>
  <si>
    <t>https://www.bbc.com/news/election/2019/results</t>
  </si>
  <si>
    <t>https://www.fec.gov/resources/cms-content/documents/2020presgeresults.pdf</t>
  </si>
  <si>
    <t>Home ownership (%)</t>
  </si>
  <si>
    <t>Switzerland</t>
  </si>
  <si>
    <t>OLD BELOW</t>
  </si>
  <si>
    <t>Population 2025 (k pers, UN POP/01-1, 2024)</t>
  </si>
  <si>
    <t>Adult pop 2025 (k pers, UN POP/01-1, 2024)</t>
  </si>
  <si>
    <t>Sample size</t>
  </si>
  <si>
    <t>Europe</t>
  </si>
  <si>
    <t>Wealth tax: participating countries in low participation scenario</t>
  </si>
  <si>
    <t>Japan, Germany, Spain, the UK, but not the U.S.</t>
  </si>
  <si>
    <t>the EU but not Japan nor Canada</t>
  </si>
  <si>
    <t>GCS high: share of 2025 territorial CO2 (non-LULUCF) emissions (in %)</t>
  </si>
  <si>
    <t>Sources</t>
  </si>
  <si>
    <t>map_GCS_incidence.R</t>
  </si>
  <si>
    <t>GCS high: number of participating countries (Global South + EU + UK + CH + JP + NO+NZ+IC+KO+TW)</t>
  </si>
  <si>
    <t>questionnaire.R, Fisher-Post &amp; Gethin (2023) &amp; IMF (2024)</t>
  </si>
  <si>
    <t>Top 1% tax: share of top income affected (in %)</t>
  </si>
  <si>
    <t>Top 1% tax: net contribution as share of GDP (in %)</t>
  </si>
  <si>
    <t>code</t>
  </si>
  <si>
    <t>EU</t>
  </si>
  <si>
    <t>ES</t>
  </si>
  <si>
    <t>GB</t>
  </si>
  <si>
    <t>CH</t>
  </si>
  <si>
    <t>RU</t>
  </si>
  <si>
    <t>SA</t>
  </si>
  <si>
    <t>Top 3% tax: share of top income affected (in %)</t>
  </si>
  <si>
    <t>Top 3% tax: net contribution as share of GDP (in %)</t>
  </si>
  <si>
    <t>Top 3% tax: 80k $PPP threshold in LCU (yearly)</t>
  </si>
  <si>
    <t>Top 3% tax: 80k $PPP threshold in LCU (rounded + country-specific periodicity)</t>
  </si>
  <si>
    <t>Top 1%/3% tax: 120k $PPP threshold in LCU (yearly)</t>
  </si>
  <si>
    <t>Top 1%/3% tax: 120k $PPP threshold in LCU (rounded + country-specific periodicity)</t>
  </si>
  <si>
    <t>Top 3% tax: 1M $PPP threshold in LCU (yearly)</t>
  </si>
  <si>
    <t>Top 3% tax: 1M $PPP threshold in LCU (rounded + country-specific periodicity)</t>
  </si>
  <si>
    <t>700k</t>
  </si>
  <si>
    <t>100M</t>
  </si>
  <si>
    <t>13k</t>
  </si>
  <si>
    <t>85k</t>
  </si>
  <si>
    <t>Periodicity income (OECD project)</t>
  </si>
  <si>
    <t>Periodicity income (ChatGPT)</t>
  </si>
  <si>
    <t>Source GDP in 2035</t>
  </si>
  <si>
    <t>Source NCQG</t>
  </si>
  <si>
    <t>Bridging the clean energy investment gap (OEC, 2024); Climate Finance Provided and Mobilised by Developed Countries in 2013-2022 (OECD, 2024); Joint Multilateral Development Banks (MDBs) Statement for COP 29 (MDBs, 2024); Raising ambition and accelerating delivery of climate finance (Songe et al., 2024)</t>
  </si>
  <si>
    <t>GDP advanced: 61.35T / others: 43.44 in 2023: IMF (https://www.statista.com/statistics/256328/gross-domestic-product-gdp-of-selected-global-regions/⁩); Growth per year by 2035 advanced: 1.59% / all: 2.7% (https://www.spglobal.com/en/research-insights/special-reports/look-forward/emerging-markets-a-decisive-decade) =&gt; GDP advanced 2035: 61.35*1.0159^12=74.1T / others: world-74=(61.35+43.44)*1.027^12=144-74=70T, i.e. 51% in advanced. NB: the difference between advanced and developed is South Korea, Singapore, Taiwan (Saudi Arabia and Slovenia are classified consistently using both definitions). I subtract 3.1 (South Korea, cf. spglobal above) + 0.9 (Taiwan, current GDP + 20%) + 0.6 (Singapore, current GDP + 20%) = 4.6T to obtain 69.5T for "developed" countries' nominal GDP in 2035.</t>
  </si>
  <si>
    <t>Share of 2025 territorial CO2 (non-LULUCF) emissions (in %)</t>
  </si>
  <si>
    <t>GCS_mid: 118 (56% emissions); GCS_low: 117 (25%)</t>
  </si>
  <si>
    <t>d1</t>
  </si>
  <si>
    <t>d2</t>
  </si>
  <si>
    <t>d3</t>
  </si>
  <si>
    <t>d4</t>
  </si>
  <si>
    <t>d5</t>
  </si>
  <si>
    <t>q1</t>
  </si>
  <si>
    <t>d6</t>
  </si>
  <si>
    <t>d7</t>
  </si>
  <si>
    <t>q3</t>
  </si>
  <si>
    <t>d8</t>
  </si>
  <si>
    <t>d9</t>
  </si>
  <si>
    <t>country</t>
  </si>
  <si>
    <t>-</t>
  </si>
  <si>
    <t>econ_issues</t>
  </si>
  <si>
    <t>Économie</t>
  </si>
  <si>
    <t>Wirtschaftspolitik</t>
  </si>
  <si>
    <t>Asuntos económicos</t>
  </si>
  <si>
    <t>econ1</t>
  </si>
  <si>
    <t>econ2</t>
  </si>
  <si>
    <t>econ3</t>
  </si>
  <si>
    <t>econ4</t>
  </si>
  <si>
    <t>society_issues</t>
  </si>
  <si>
    <t>Gesellschaft</t>
  </si>
  <si>
    <t>Asuntos sociales</t>
  </si>
  <si>
    <t>soc1</t>
  </si>
  <si>
    <t>soc2</t>
  </si>
  <si>
    <t>climate_pol</t>
  </si>
  <si>
    <t>Climat</t>
  </si>
  <si>
    <t>Klimaschutz</t>
  </si>
  <si>
    <t>Política climática</t>
  </si>
  <si>
    <t>climate1</t>
  </si>
  <si>
    <t>climate2</t>
  </si>
  <si>
    <t>climate3</t>
  </si>
  <si>
    <t>tax_system</t>
  </si>
  <si>
    <t>Fiscalité</t>
  </si>
  <si>
    <t>Steuerpolitik</t>
  </si>
  <si>
    <t>Sistema fiscal</t>
  </si>
  <si>
    <t>tax1</t>
  </si>
  <si>
    <t>tax2</t>
  </si>
  <si>
    <t>foreign_policy</t>
  </si>
  <si>
    <t>Politique étrangère</t>
  </si>
  <si>
    <t>Außenpolitik</t>
  </si>
  <si>
    <t>Política exterior</t>
  </si>
  <si>
    <t>foreign1</t>
  </si>
  <si>
    <t>Plan mondial pour le climat</t>
  </si>
  <si>
    <t>foreign2</t>
  </si>
  <si>
    <t>foreign3</t>
  </si>
  <si>
    <t>Economic issues</t>
  </si>
  <si>
    <t>Climate policy</t>
  </si>
  <si>
    <t>Tax system</t>
  </si>
  <si>
    <t>Foreign policy</t>
  </si>
  <si>
    <t>IT-CH</t>
  </si>
  <si>
    <t>now_10k</t>
  </si>
  <si>
    <t>unit</t>
  </si>
  <si>
    <t>now_40k</t>
  </si>
  <si>
    <t>now_60k</t>
  </si>
  <si>
    <t>now_100k</t>
  </si>
  <si>
    <t>$/year</t>
  </si>
  <si>
    <t>£/year</t>
  </si>
  <si>
    <t>Income after global redistribution</t>
  </si>
  <si>
    <t>text_unit</t>
  </si>
  <si>
    <t>text_current</t>
  </si>
  <si>
    <t>text_after</t>
  </si>
  <si>
    <t>text_title</t>
  </si>
  <si>
    <t>text_benefit</t>
  </si>
  <si>
    <t>text_lose</t>
  </si>
  <si>
    <t>text_degree</t>
  </si>
  <si>
    <t>Current income</t>
  </si>
  <si>
    <t>Degree of redistribution:</t>
  </si>
  <si>
    <t>step_major</t>
  </si>
  <si>
    <t>step_minor</t>
  </si>
  <si>
    <t>DE-CH</t>
  </si>
  <si>
    <t>FR-CH</t>
  </si>
  <si>
    <t>AR</t>
  </si>
  <si>
    <t>EN-GB</t>
  </si>
  <si>
    <t>ES-US</t>
  </si>
  <si>
    <t>EN</t>
  </si>
  <si>
    <t>JA</t>
  </si>
  <si>
    <t>amount_bi</t>
  </si>
  <si>
    <t>periodicity</t>
  </si>
  <si>
    <t>amount_lost</t>
  </si>
  <si>
    <t>amount_lottery</t>
  </si>
  <si>
    <t>country_name</t>
  </si>
  <si>
    <t>la France</t>
  </si>
  <si>
    <t>emissions_low_with</t>
  </si>
  <si>
    <t>emissions_with</t>
  </si>
  <si>
    <t>emissions_mid_with</t>
  </si>
  <si>
    <t>emissions_high_with</t>
  </si>
  <si>
    <t>periodicity_tax</t>
  </si>
  <si>
    <t>lcu_120k</t>
  </si>
  <si>
    <t>lcu_130k</t>
  </si>
  <si>
    <t>lcu_10k</t>
  </si>
  <si>
    <t>lcu_1500</t>
  </si>
  <si>
    <t>lcu_200k</t>
  </si>
  <si>
    <t>lcu_100k</t>
  </si>
  <si>
    <t>affected_top3</t>
  </si>
  <si>
    <t>affected_top1</t>
  </si>
  <si>
    <t>transfer_top1</t>
  </si>
  <si>
    <t>transfer_top3</t>
  </si>
  <si>
    <t>lcu_80k</t>
  </si>
  <si>
    <t>lcu_90k</t>
  </si>
  <si>
    <t>lcu_1M</t>
  </si>
  <si>
    <t>lcu_75k</t>
  </si>
  <si>
    <t>lcu_150k</t>
  </si>
  <si>
    <t>lcu_10k_top3</t>
  </si>
  <si>
    <t>$1,500</t>
  </si>
  <si>
    <t>$10,000</t>
  </si>
  <si>
    <t>$75,000</t>
  </si>
  <si>
    <t>$80,000</t>
  </si>
  <si>
    <t>$90,000</t>
  </si>
  <si>
    <t>$100,000</t>
  </si>
  <si>
    <t>$120,000</t>
  </si>
  <si>
    <t>$130,000</t>
  </si>
  <si>
    <t>$150,000</t>
  </si>
  <si>
    <t>$200,000</t>
  </si>
  <si>
    <t>$1 million</t>
  </si>
  <si>
    <t>lcu_1500_top3</t>
  </si>
  <si>
    <t>tax_country_name</t>
  </si>
  <si>
    <t>En France</t>
  </si>
  <si>
    <t>tax_country_gdp</t>
  </si>
  <si>
    <t>tax_revenue</t>
  </si>
  <si>
    <t>tax_threshold</t>
  </si>
  <si>
    <t>U.S. GDP</t>
  </si>
  <si>
    <t>$5 million</t>
  </si>
  <si>
    <t>tax_revenue_gdp</t>
  </si>
  <si>
    <t>wealth_threshold</t>
  </si>
  <si>
    <t>Net gain per adult\nfollowing the\nGlobal Climate Scheme\nin 2030\n(in % of GDP)</t>
  </si>
  <si>
    <t>gcs_high_legend</t>
  </si>
  <si>
    <t>na_label</t>
  </si>
  <si>
    <t>nationality</t>
  </si>
  <si>
    <t>American</t>
  </si>
  <si>
    <t>American people</t>
  </si>
  <si>
    <t>revenue_split specificities</t>
  </si>
  <si>
    <t xml:space="preserve">(Medicare, Medicaid...); (EITC, SNAP, childcare, pre-K...); "federal" income tax; </t>
  </si>
  <si>
    <t>VAT (instead of income tax)</t>
  </si>
  <si>
    <t>country_adjective</t>
  </si>
  <si>
    <t>ics_country</t>
  </si>
  <si>
    <t>the United Kingdom</t>
  </si>
  <si>
    <t>the United States</t>
  </si>
  <si>
    <t>country_adjective_plural</t>
  </si>
  <si>
    <t>Americans</t>
  </si>
  <si>
    <t>developed_note</t>
  </si>
  <si>
    <t>developed_note_long</t>
  </si>
  <si>
    <t>election</t>
  </si>
  <si>
    <t>2024 presidential election</t>
  </si>
  <si>
    <t>2023 Swiss federal election</t>
  </si>
  <si>
    <t>belief_nationality</t>
  </si>
  <si>
    <t>Europeans</t>
  </si>
  <si>
    <t>Revenu actuel</t>
  </si>
  <si>
    <t>Revenu après la redistribution mondiale</t>
  </si>
  <si>
    <t>100&amp;nbsp;€</t>
  </si>
  <si>
    <t>Degré de redistribution&amp;nbsp;:</t>
  </si>
  <si>
    <t>1 million d'euros</t>
  </si>
  <si>
    <t>PIB Français</t>
  </si>
  <si>
    <t>5 millions d'euros</t>
  </si>
  <si>
    <t>Non Participant</t>
  </si>
  <si>
    <t>Français</t>
  </si>
  <si>
    <t>l'Union Européenne</t>
  </si>
  <si>
    <t>élections européennes de 2024</t>
  </si>
  <si>
    <t>Américains</t>
  </si>
  <si>
    <t>5&amp;nbsp;000&amp;nbsp;€</t>
  </si>
  <si>
    <t>6&amp;nbsp;000&amp;nbsp;€</t>
  </si>
  <si>
    <t>60&amp;nbsp;000&amp;nbsp;€</t>
  </si>
  <si>
    <t>1&amp;nbsp;000&amp;nbsp;€</t>
  </si>
  <si>
    <t>4&amp;nbsp;500&amp;nbsp;€</t>
  </si>
  <si>
    <t>9&amp;nbsp;000&amp;nbsp;€</t>
  </si>
  <si>
    <t>7.5k</t>
  </si>
  <si>
    <t>7&amp;nbsp;500&amp;nbsp;€</t>
  </si>
  <si>
    <t>7&amp;nbsp;000&amp;nbsp;€</t>
  </si>
  <si>
    <t>8&amp;nbsp;500&amp;nbsp;€</t>
  </si>
  <si>
    <t>14&amp;nbsp;000&amp;nbsp;€</t>
  </si>
  <si>
    <t>$100</t>
  </si>
  <si>
    <t>emissions_high_without</t>
  </si>
  <si>
    <t>nb_countries_high</t>
  </si>
  <si>
    <t>hic_tax</t>
  </si>
  <si>
    <t>intl_tax</t>
  </si>
  <si>
    <t>hic_tax_en</t>
  </si>
  <si>
    <t>intl_tax_en</t>
  </si>
  <si>
    <t>Imagine that all other high-income countries (such as the United States, Japan, Germany, France, the United Kingdom...) adopt this policy and some middle-income countries (such as China) do not.</t>
  </si>
  <si>
    <t>Imagine that all other high-income countries (such as the United States, Japan, France, Italy, the United Kingdom...) adopt this policy and some middle-income countries (such as China) do not.</t>
  </si>
  <si>
    <t>Imagine that all other high-income countries (such as the United States, Japan, Germany, Italy, the United Kingdom...) adopt this policy and some middle-income countries (such as China) do not.</t>
  </si>
  <si>
    <t>Imagine that all other high-income countries (such as the United States, Japan, Germany, France, Italy...) adopt this policy and some middle-income countries (such as China) do not.</t>
  </si>
  <si>
    <t>Imagine that all other high-income countries (such as the United States, the European Union, Japan...) adopt this policy and some middle-income countries (such as China) do not.</t>
  </si>
  <si>
    <t>Imagine that all other high-income countries (such as the United States, the European Union, South Korea...) adopt this policy and some middle-income countries (such as China) do not.</t>
  </si>
  <si>
    <t>Imagine that all other high-income countries (such as the European Union, Japan, Canada...) adopt this policy and some middle-income countries (such as China) do not.</t>
  </si>
  <si>
    <t>Germany, France, Spain, Switzerland, the UK, but not the U.S. or China</t>
  </si>
  <si>
    <t>text_countries_high</t>
  </si>
  <si>
    <t>the European Union, Japan, the United Kingdom</t>
  </si>
  <si>
    <t>Japan, the United Kingdom</t>
  </si>
  <si>
    <t>the European Union, Japan</t>
  </si>
  <si>
    <t>the European Union, the United Kingdom</t>
  </si>
  <si>
    <t>nb_countries_low</t>
  </si>
  <si>
    <t>Income (after taxes and transfers) of human adults, from the poorest to the richest</t>
  </si>
  <si>
    <t>£100</t>
  </si>
  <si>
    <t>£1,500</t>
  </si>
  <si>
    <t>£10,000</t>
  </si>
  <si>
    <t>£80,000</t>
  </si>
  <si>
    <t>£90,000</t>
  </si>
  <si>
    <t>£100,000</t>
  </si>
  <si>
    <t>£1 million</t>
  </si>
  <si>
    <t>UK GDP</t>
  </si>
  <si>
    <t>British people</t>
  </si>
  <si>
    <t>Revenu (après impôts et transferts) des adultes humains, du plus pauvre au plus riche</t>
  </si>
  <si>
    <t>le Japon, le Royaume-Uni</t>
  </si>
  <si>
    <t>Imaginez que tous les autres pays à hauts revenus (tels que les États-Unis, le Japon, l'Allemagne, l'Italie, le Royaume-Uni...) adoptent cette mesure et que certains pays à revenus moyens (tels que la Chine) ne l'adoptent pas.</t>
  </si>
  <si>
    <t>Imagine that some countries (such as the European Union, the United Kingdom, and Brazil) adopt this policy and others (such as Japan, Canada, and China) do not.</t>
  </si>
  <si>
    <t>Imagine that some countries (such as the European Union, Brazil, and South Korea) adopt this policy and others (such as the United States and China) do not.</t>
  </si>
  <si>
    <t>Imagine that some countries (such as Germany, France, Spain, the United Kingdom, Brazil...) adopt this policy and others (such as the United States and China) do not.</t>
  </si>
  <si>
    <t>Imagine that some countries (such as France, Spain, the United Kingdom, Brazil...) adopt this policy and others (such as the United States and China) do not.</t>
  </si>
  <si>
    <t>Imagine that some countries (such as Germany, Spain, the United Kingdom, Brazil...) adopt this policy and others (such as the United States and China) do not.</t>
  </si>
  <si>
    <t>Imaginez que certains pays (tels que l'Allemagne, l'Espagne, le Royaume-Uni, le Brésil...) adoptent cette mesure et que d'autres pays (tels que les États-Unis et la Chine) ne l'adoptent pas.</t>
  </si>
  <si>
    <t>Imagine that some countries (such as the European Union, the United Kingdom, and Brazil) adopt this policy and others (such as the United States and China) do not.</t>
  </si>
  <si>
    <t>elezioni federali in Svizzera del 2023</t>
  </si>
  <si>
    <t>élections fédérales suisses de 2023</t>
  </si>
  <si>
    <t>Schweizer Parlamentswahlen 2023</t>
  </si>
  <si>
    <t>Periodicity income (personal contact)</t>
  </si>
  <si>
    <t>after-tax monthly</t>
  </si>
  <si>
    <t>In Deutschland</t>
  </si>
  <si>
    <t>In Italia</t>
  </si>
  <si>
    <t>En España</t>
  </si>
  <si>
    <t>In Switzerland</t>
  </si>
  <si>
    <t>日本では</t>
  </si>
  <si>
    <t>В России</t>
  </si>
  <si>
    <t>في المملكة العربية السعودية</t>
  </si>
  <si>
    <t>En Suisse</t>
  </si>
  <si>
    <t>In der Schweiz</t>
  </si>
  <si>
    <t>In Svizzera</t>
  </si>
  <si>
    <t>En EE.UU.</t>
  </si>
  <si>
    <t xml:space="preserve">LCU per dollar </t>
  </si>
  <si>
    <t>Deutschland</t>
  </si>
  <si>
    <t>Italia</t>
  </si>
  <si>
    <t>Polska</t>
  </si>
  <si>
    <t>España</t>
  </si>
  <si>
    <t>日本</t>
  </si>
  <si>
    <t>Россия</t>
  </si>
  <si>
    <t>المملكة العربية السعودية</t>
  </si>
  <si>
    <t>die Schweiz</t>
  </si>
  <si>
    <t>la Suisse</t>
  </si>
  <si>
    <t>Svizzera</t>
  </si>
  <si>
    <t>20,000円</t>
  </si>
  <si>
    <t>Japan, the UK</t>
  </si>
  <si>
    <t>Countries participating in GCS high (on top of China, India, &lt;…&gt;, Canada, South Korea, as well as all Africa, Latin America, South-Asia and South-East Asia).</t>
  </si>
  <si>
    <t>Japan, das Vereinigte Königreich</t>
  </si>
  <si>
    <t>Japón, Reino Unido</t>
  </si>
  <si>
    <t>l'Unione Europea, il Giappone, il Regno Unito</t>
  </si>
  <si>
    <t>l'Union européenne, le Japon, le Royaume-Uni</t>
  </si>
  <si>
    <t>die Europäische Union, Japan, das Vereinigte Königreich</t>
  </si>
  <si>
    <t>la Unión Europea, Japón, el Reino Unido</t>
  </si>
  <si>
    <t>150&amp;nbsp;€</t>
  </si>
  <si>
    <t>CHF&amp;nbsp;100</t>
  </si>
  <si>
    <t>10&amp;nbsp;000&amp;nbsp;руб.</t>
  </si>
  <si>
    <t>100&amp;nbsp;CHF</t>
  </si>
  <si>
    <t>85,000&amp;nbsp;CHF</t>
  </si>
  <si>
    <t>140,000&amp;nbsp;CHF</t>
  </si>
  <si>
    <t>10,000&amp;nbsp;CHF</t>
  </si>
  <si>
    <t>1,500&amp;nbsp;CHF</t>
  </si>
  <si>
    <t>1&amp;nbsp;million&amp;nbsp;CHF</t>
  </si>
  <si>
    <t>15&amp;nbsp;000&amp;nbsp;руб.</t>
  </si>
  <si>
    <t>100&amp;nbsp;000&amp;nbsp;руб.</t>
  </si>
  <si>
    <t>1,300万円</t>
  </si>
  <si>
    <t>1,200万円</t>
  </si>
  <si>
    <t>100万円</t>
  </si>
  <si>
    <t>15万円</t>
  </si>
  <si>
    <t>2,000万円</t>
  </si>
  <si>
    <t>Wealth tax (2% above 5M, 30% evasion/depreciation): revenue (in % of GNI)</t>
  </si>
  <si>
    <t>4 مليار ريال</t>
  </si>
  <si>
    <t>Wealth tax (2% above 5M, 30% evasion/depreciation): revenue (in billion dollar)</t>
  </si>
  <si>
    <t>£11 billion</t>
  </si>
  <si>
    <t>4兆円</t>
  </si>
  <si>
    <t>16 مليار ريال</t>
  </si>
  <si>
    <t>$514 billion</t>
  </si>
  <si>
    <t>CHF 14 Billionen</t>
  </si>
  <si>
    <t>14 milliards CHF</t>
  </si>
  <si>
    <t>LIC_revenue</t>
  </si>
  <si>
    <t>£1 billion</t>
  </si>
  <si>
    <t>CHF 1 billion</t>
  </si>
  <si>
    <t>2,000億円</t>
  </si>
  <si>
    <t>$1 billion</t>
  </si>
  <si>
    <t>5 Millionen Euro</t>
  </si>
  <si>
    <t>5 milioni di euro</t>
  </si>
  <si>
    <t>1 Milliarde Euro</t>
  </si>
  <si>
    <t>1 miliardo di euro</t>
  </si>
  <si>
    <t>1.000 millones de dólares</t>
  </si>
  <si>
    <t>1 milliard CHF</t>
  </si>
  <si>
    <t>1 milliard d'euros</t>
  </si>
  <si>
    <t>1 Million CHF</t>
  </si>
  <si>
    <t>5 Millionen CHF</t>
  </si>
  <si>
    <t>1 million CHF</t>
  </si>
  <si>
    <t>5 millions CHF</t>
  </si>
  <si>
    <t>100 миллионов рублей</t>
  </si>
  <si>
    <t>Einkommen nach globaler Umverteilung</t>
  </si>
  <si>
    <t>Grad der Umverteilung:</t>
  </si>
  <si>
    <t>Swiss GDP</t>
  </si>
  <si>
    <t>Swiss people</t>
  </si>
  <si>
    <t>Swiss</t>
  </si>
  <si>
    <t>Nicht-Teilnehmer</t>
  </si>
  <si>
    <t>Deutsche</t>
  </si>
  <si>
    <t>die Europäische Union</t>
  </si>
  <si>
    <t>Immaginiamo che tutti gli altri Paesi ad alto reddito (come Stati Uniti, Giappone, Germania, Francia, Regno Unito...) adottino questa politica e che alcuni Paesi a medio reddito (come la Cina) non la adottino.</t>
  </si>
  <si>
    <t>Americani</t>
  </si>
  <si>
    <t>elezioni del Parlamento europeo del 2024</t>
  </si>
  <si>
    <t>l'Unione Europea</t>
  </si>
  <si>
    <t>Italiani</t>
  </si>
  <si>
    <t>Italiano</t>
  </si>
  <si>
    <t>Non partecipante</t>
  </si>
  <si>
    <t>PIL italiano</t>
  </si>
  <si>
    <t>Grado di ridistribuzione:</t>
  </si>
  <si>
    <t>Reddito corrente</t>
  </si>
  <si>
    <t>Dochód bieżący</t>
  </si>
  <si>
    <t>Dochód po globalnej redystrybucji</t>
  </si>
  <si>
    <t>Stopień redystrybucji:</t>
  </si>
  <si>
    <t>W Polsce</t>
  </si>
  <si>
    <t>Polski PKB</t>
  </si>
  <si>
    <t>Nieuczestniczący</t>
  </si>
  <si>
    <t>Polacy</t>
  </si>
  <si>
    <t>Español</t>
  </si>
  <si>
    <t>No participante</t>
  </si>
  <si>
    <t>Grado de redistribución:</t>
  </si>
  <si>
    <t>Compartir quién pierde:</t>
  </si>
  <si>
    <t>Comparte quién se beneficia:</t>
  </si>
  <si>
    <t>Renta (después de impuestos y transferencias) de las personas adultas, de las más pobres a las más ricas</t>
  </si>
  <si>
    <t>Ingresos corrientes</t>
  </si>
  <si>
    <t>世界再分配後の所得</t>
  </si>
  <si>
    <t>再配分の程度：</t>
  </si>
  <si>
    <t>日本のGDP</t>
  </si>
  <si>
    <t>日本人</t>
  </si>
  <si>
    <t>アメリカ人</t>
  </si>
  <si>
    <t>この政策を採用する国（EU、ブラジル、韓国など）と採用しない国（米国、中国など）があるとしよう。</t>
  </si>
  <si>
    <t>Американцы</t>
  </si>
  <si>
    <t>Выборы президента России 2024 года</t>
  </si>
  <si>
    <t>(Поскольку в некоторых пунктах упоминаются «развитые страны», обратите внимание, что в данном вопросе мы не считаем Российскую Федерацию развитой страной).</t>
  </si>
  <si>
    <t>(Обратите внимание, что в данном вопросе мы не считаем Российскую Федерацию развитой страной).</t>
  </si>
  <si>
    <t>Не участник</t>
  </si>
  <si>
    <t>ВВП России</t>
  </si>
  <si>
    <t>Степень перераспределения:</t>
  </si>
  <si>
    <t>Доход (после уплаты налогов и трансфертов) взрослых людей, от самых бедных до самых богатых</t>
  </si>
  <si>
    <t>Доход после глобального перераспределения</t>
  </si>
  <si>
    <t>Текущие доходы</t>
  </si>
  <si>
    <t>CHF/year</t>
  </si>
  <si>
    <t>الدخل الحالي</t>
  </si>
  <si>
    <t>الدخل بعد إعادة التوزيع العالمي</t>
  </si>
  <si>
    <t>درجة إعادة التوزيع:</t>
  </si>
  <si>
    <t>الناتج المحلي الإجمالي السعودي</t>
  </si>
  <si>
    <t>(لاحظ أننا نعتبر المملكة العربية السعودية دولة متقدمة في هذا السؤال).</t>
  </si>
  <si>
    <t>(بما أن بعض البنود تشير إلى ”الدول المتقدمة“، لاحظ أننا نعتبر المملكة العربية السعودية دولة متقدمة في هذا السؤال).</t>
  </si>
  <si>
    <t>Immaginiamo che alcuni Paesi (come l'Unione Europea, il Regno Unito e il Brasile) adottino questa politica e altri (come gli Stati Uniti e la Cina) no.</t>
  </si>
  <si>
    <t>Imaginez que certains pays (comme l'Union européenne, le Royaume-Uni et le Brésil) adoptent cette politique et que d'autres (comme les États-Unis et la Chine) ne le fassent pas.</t>
  </si>
  <si>
    <t>Imaginez que tous les autres pays à revenu élevé (tels que les États-Unis, l'Union européenne, le Japon...) adoptent cette politique et que certains pays à revenu moyen (tels que la Chine) ne le fassent pas.</t>
  </si>
  <si>
    <t>Schweizer</t>
  </si>
  <si>
    <t>Schweizer BIP</t>
  </si>
  <si>
    <t>PIL svizzero</t>
  </si>
  <si>
    <t>PIB suisse</t>
  </si>
  <si>
    <t>los Estados Unidos</t>
  </si>
  <si>
    <t>las elecciones presidenciales de 2024</t>
  </si>
  <si>
    <t>Europeos</t>
  </si>
  <si>
    <t>€/mois</t>
  </si>
  <si>
    <t>€/Monat</t>
  </si>
  <si>
    <t>€/mese</t>
  </si>
  <si>
    <t>€/mes</t>
  </si>
  <si>
    <t>руб./месяц</t>
  </si>
  <si>
    <t>CHF/an</t>
  </si>
  <si>
    <t>CHF/Jahr</t>
  </si>
  <si>
    <t>CHF/anno</t>
  </si>
  <si>
    <t>$/año</t>
  </si>
  <si>
    <t>period</t>
  </si>
  <si>
    <t>Sample</t>
  </si>
  <si>
    <t>women</t>
  </si>
  <si>
    <t>men</t>
  </si>
  <si>
    <t>18-24</t>
  </si>
  <si>
    <t>25-34</t>
  </si>
  <si>
    <t>35-49</t>
  </si>
  <si>
    <t>50-64</t>
  </si>
  <si>
    <t>&gt;65</t>
  </si>
  <si>
    <t>Below upper secondary 25-64 0-2</t>
  </si>
  <si>
    <t>Upper secondary 25-64 3</t>
  </si>
  <si>
    <t>Above Upper secondary 25-64 4-8</t>
  </si>
  <si>
    <t>Cities</t>
  </si>
  <si>
    <t>Towns and suburbs</t>
  </si>
  <si>
    <t>Rural</t>
  </si>
  <si>
    <t>White non Hispanic</t>
  </si>
  <si>
    <t>Hispanic</t>
  </si>
  <si>
    <t>Black</t>
  </si>
  <si>
    <t>Other</t>
  </si>
  <si>
    <t>Below upper secondary 25-64</t>
  </si>
  <si>
    <t>Upper secondary 25-64</t>
  </si>
  <si>
    <t>Above Upper secondary 25-64</t>
  </si>
  <si>
    <t>Region 1</t>
  </si>
  <si>
    <t>Region 2</t>
  </si>
  <si>
    <t>Region 3</t>
  </si>
  <si>
    <t>Region 4</t>
  </si>
  <si>
    <t>Region 5</t>
  </si>
  <si>
    <t>Inactivity</t>
  </si>
  <si>
    <t>Unemployment</t>
  </si>
  <si>
    <t>Left</t>
  </si>
  <si>
    <t>Center-right or Right</t>
  </si>
  <si>
    <t>Far right</t>
  </si>
  <si>
    <t>Abstention</t>
  </si>
  <si>
    <t>Source</t>
  </si>
  <si>
    <t>Source alternative</t>
  </si>
  <si>
    <t>https://ec.europa.eu/eurostat/web/degree-of-urbanisation/statistics-illustrated</t>
  </si>
  <si>
    <t>https://www.destatis.de/DE/Themen/Laender-Regionen/Regionales/Gemeindeverzeichnis/Administrativ/Archiv/GVAuszugJ/31122019_Auszug_GV.html https://ec.europa.eu/eurostat/ramon/miscellaneous/index.cfm?TargetUrl=DSP_DEGURBA</t>
  </si>
  <si>
    <t>?</t>
  </si>
  <si>
    <t>https://www.doogal.co.uk/postcodedownloads.php https://www.ons.gov.uk/file?uri=/methodology/geography/geographicalproducts/ruralurbanclassifications/2011ruralurbanclassification/rucladleafletmay2015tcm77406355.pdf</t>
  </si>
  <si>
    <t>For the UK we don't use Eurostat because it has only 1.7 million zipcodes instead of 2.6, thus missing about half of population (mostly in Large urban). The definition of urban/rural is different from Eurostat and tends to classify zipcodes as more rural than Eurostat.</t>
  </si>
  <si>
    <t>https://gisco-services.ec.europa.eu/tercet/flat-files &gt; Various: https://gisco-services.ec.europa.eu/tercet/Various/PC_DGURBA_2018.zip</t>
  </si>
  <si>
    <t>https://www.ers.usda.gov/data-products/rural-urban-commuting-area-codes/</t>
  </si>
  <si>
    <t>education</t>
  </si>
  <si>
    <t>https://stats.oecd.org/Index.aspx?datasetcode=EAG_NEAC</t>
  </si>
  <si>
    <t>East</t>
  </si>
  <si>
    <t>Center</t>
  </si>
  <si>
    <t>South</t>
  </si>
  <si>
    <t>North</t>
  </si>
  <si>
    <t>Norht-West</t>
  </si>
  <si>
    <t>inactivity 15-64 2022Q3</t>
  </si>
  <si>
    <t>https://stats.oecd.org/index.aspx?queryid=35562#</t>
  </si>
  <si>
    <t>unemployment 15-64 2022-12</t>
  </si>
  <si>
    <t>Eu</t>
  </si>
  <si>
    <t>ISCED 2 (other Below upper secondary)</t>
  </si>
  <si>
    <t>ISCED 3 (Upper secondary)</t>
  </si>
  <si>
    <t>ISCED 4 (Post-secondary non-tertiary education)</t>
  </si>
  <si>
    <t>ISCED 5 (Short-cycle tertiary education)</t>
  </si>
  <si>
    <t>ISCED 6 (Bachelor’s or equivalent)</t>
  </si>
  <si>
    <t>ISCED 0-1 (primary or less)</t>
  </si>
  <si>
    <t>Keine abgeschlossene Schulbildung / Grundschule</t>
  </si>
  <si>
    <t>Untere Sekundarstufe (z.B. Haupt- oder Realschulabschluss)</t>
  </si>
  <si>
    <t>Gymnasiale Oberstufe abgebrochen</t>
  </si>
  <si>
    <t>Abitur</t>
  </si>
  <si>
    <t>Master-Abschluss oder höher</t>
  </si>
  <si>
    <t>ISCED 7-8 (Master's or equivalent or higher)</t>
  </si>
  <si>
    <t>Primary education or less</t>
  </si>
  <si>
    <t>Some secondary school</t>
  </si>
  <si>
    <t>General Certificate of Secondary Education (GSCE)</t>
  </si>
  <si>
    <t>Vocational Upper secondary (Level 3 award, level 3 certificate, level 3 diploma, advanced apprenticeship, etc.)</t>
  </si>
  <si>
    <t>High school degree (A level)</t>
  </si>
  <si>
    <t>Postgraduate diploma or certificate, Master's Degree (MSc, MA, MBA, etc.) or Ph.D.</t>
  </si>
  <si>
    <t>Bachelor's Degree (BA, BSc, BEng, etc.)</t>
  </si>
  <si>
    <t>Higher vocational education (Level 4+ award, level 4+ certificate, level 4+ diploma, higher apprenticeship, etc.)</t>
  </si>
  <si>
    <t>Quota Education 25-64 Below upper secondary (ISCED 0-2)</t>
  </si>
  <si>
    <t>Quota Education 25-64 Upper secondary or post-secondary non-tertiary (ISCED 3-4)</t>
  </si>
  <si>
    <t>Quota Education 25-64 Tertiary (ISCED 5-8)</t>
  </si>
  <si>
    <t>Primary school or less</t>
  </si>
  <si>
    <t>Eigth grade</t>
  </si>
  <si>
    <t>Some high school</t>
  </si>
  <si>
    <t>Regular high school diploma/GED or alternative credential</t>
  </si>
  <si>
    <t>Some college, no degree</t>
  </si>
  <si>
    <t>Bachelor's degree (for example: BA, BS)</t>
  </si>
  <si>
    <t>Master’s degree or above (MA, MS, MEng, MEd, MSW, MBA, MD, DDS, DVM, LLB, JD, PhD)</t>
  </si>
  <si>
    <t>École primaire ou aucun</t>
  </si>
  <si>
    <t>Brevet</t>
  </si>
  <si>
    <t>CAP ou BEP</t>
  </si>
  <si>
    <t>Bac +2 (BTS, DUT, DEUG…)</t>
  </si>
  <si>
    <t>Bac +3 (licence…)</t>
  </si>
  <si>
    <t>Bac +5 ou plus (master, école d'ingénieur ou de commerce, doctorat, médecine, maîtrise, DEA, DESS...)</t>
  </si>
  <si>
    <t>Escuela primaria o menos</t>
  </si>
  <si>
    <t>Educación secundaria obligatoria (ESO)</t>
  </si>
  <si>
    <t>Formación profesional básica (FP)</t>
  </si>
  <si>
    <t>Formación profesional de grado medio</t>
  </si>
  <si>
    <t>Bachillerato</t>
  </si>
  <si>
    <t>Formación profesional de grado superior</t>
  </si>
  <si>
    <t>Grado universitario</t>
  </si>
  <si>
    <t>Máster o doctorado</t>
  </si>
  <si>
    <t>ISCED 2 (other Below upper secondary) / ISCED 3 (Upper secondary)</t>
  </si>
  <si>
    <t>Bachelor’s degree</t>
  </si>
  <si>
    <t>Master’s degree</t>
  </si>
  <si>
    <t>Doctoral degree</t>
  </si>
  <si>
    <t>Aucun diplôme</t>
  </si>
  <si>
    <t>Kein Schulabschluss</t>
  </si>
  <si>
    <t>Nessun titolo di studio</t>
  </si>
  <si>
    <t>Brak wykształcenia</t>
  </si>
  <si>
    <t>Sin educación formal</t>
  </si>
  <si>
    <t>No formal qualifications</t>
  </si>
  <si>
    <t>無学歴</t>
  </si>
  <si>
    <t>Без образования</t>
  </si>
  <si>
    <t>بدون تعليم رسمي</t>
  </si>
  <si>
    <t>Diplôme d'études primaires</t>
  </si>
  <si>
    <t>Hauptschulabschluss</t>
  </si>
  <si>
    <t>Licenza elementare</t>
  </si>
  <si>
    <t>Wykształcenie podstawowe</t>
  </si>
  <si>
    <t>Educación primaria</t>
  </si>
  <si>
    <t>GCSE or equivalent</t>
  </si>
  <si>
    <t>Primarschulabschluss</t>
  </si>
  <si>
    <t>小学校卒業</t>
  </si>
  <si>
    <t>Начальное образование</t>
  </si>
  <si>
    <t>تعليم ابتدائي</t>
  </si>
  <si>
    <t>Diplôme du collège</t>
  </si>
  <si>
    <t>Realschulabschluss</t>
  </si>
  <si>
    <t>Licenza media</t>
  </si>
  <si>
    <t>Wykształcenie gimnazjalne</t>
  </si>
  <si>
    <t>Educación Secundaria Obligatoria (ESO)</t>
  </si>
  <si>
    <t>A-Levels or equivalent</t>
  </si>
  <si>
    <t>Sekundarschulabschluss</t>
  </si>
  <si>
    <t>中学校卒業</t>
  </si>
  <si>
    <t>Основное общее образование</t>
  </si>
  <si>
    <t>تعليم متوسط</t>
  </si>
  <si>
    <t>Diplôme du lycée</t>
  </si>
  <si>
    <t>Diploma di scuola superiore</t>
  </si>
  <si>
    <t>Wykształcenie średnie</t>
  </si>
  <si>
    <t>Vocational qualifications</t>
  </si>
  <si>
    <t>Gymnasiale Maturität</t>
  </si>
  <si>
    <t>高等学校卒業</t>
  </si>
  <si>
    <t>Среднее общее образование</t>
  </si>
  <si>
    <t>تعليم ثانوي</t>
  </si>
  <si>
    <t>BTS, DUT, ou équivalent</t>
  </si>
  <si>
    <t>Berufsausbildung</t>
  </si>
  <si>
    <t>Formación Profesional</t>
  </si>
  <si>
    <t>Berufslehre</t>
  </si>
  <si>
    <t>短期大学・専門学校</t>
  </si>
  <si>
    <t>Среднее профессиональное образование</t>
  </si>
  <si>
    <t>دبلوم أو مؤهل مهني</t>
  </si>
  <si>
    <t>Fachhochschulreife</t>
  </si>
  <si>
    <t>Licence</t>
  </si>
  <si>
    <t>Bachelor</t>
  </si>
  <si>
    <t>Laurea triennale</t>
  </si>
  <si>
    <t>Licencjat</t>
  </si>
  <si>
    <t>Fachhochschulabschluss</t>
  </si>
  <si>
    <t>大学卒業</t>
  </si>
  <si>
    <t>Бакалавриат</t>
  </si>
  <si>
    <t>بكالوريوس</t>
  </si>
  <si>
    <t>Master</t>
  </si>
  <si>
    <t>Laurea magistrale</t>
  </si>
  <si>
    <t>Magister</t>
  </si>
  <si>
    <t>Máster</t>
  </si>
  <si>
    <t>Masterabschluss</t>
  </si>
  <si>
    <t>修士号</t>
  </si>
  <si>
    <t>Магистратура</t>
  </si>
  <si>
    <t>ماجستير</t>
  </si>
  <si>
    <t>Doctorat</t>
  </si>
  <si>
    <t>Promotion</t>
  </si>
  <si>
    <t>Dottorato di ricerca</t>
  </si>
  <si>
    <t>Doktorat</t>
  </si>
  <si>
    <t>Doctorado</t>
  </si>
  <si>
    <t>Doctorate</t>
  </si>
  <si>
    <t>博士号</t>
  </si>
  <si>
    <t>Аспирантура/Докторантура</t>
  </si>
  <si>
    <t>دكتوراه</t>
  </si>
  <si>
    <t>No high school diploma</t>
  </si>
  <si>
    <t>High school diploma or equivalent</t>
  </si>
  <si>
    <t>Associate degree</t>
  </si>
  <si>
    <t>DeepSeek: ISCED 0, No formal education</t>
  </si>
  <si>
    <t>DeepSeek: ISCED 1, Primary education</t>
  </si>
  <si>
    <t>DeepSeek: ISCED 2, Lower secondary education</t>
  </si>
  <si>
    <t>DeepSeek: ISCED 3, Upper secondary education</t>
  </si>
  <si>
    <t>DeepSeek: ISCED 4, Vocational education</t>
  </si>
  <si>
    <t>DeepSeek: ISCED 5, Short-cycle tertiary education</t>
  </si>
  <si>
    <t>DeepSeek: ISCED 6, Bachelor’s degree</t>
  </si>
  <si>
    <t>DeepSeek: ISCED 7, Master’s degree</t>
  </si>
  <si>
    <t>DeepSeek: ISCED 8, Doctoral degree</t>
  </si>
  <si>
    <t>Doctorate or equivalent</t>
  </si>
  <si>
    <t>درجة الدكتوراه أو ما يعادلها</t>
  </si>
  <si>
    <t>Доктор наук или эквивалент</t>
  </si>
  <si>
    <t>Doktorat oder gleichwertig</t>
  </si>
  <si>
    <t>Doctorado o equivalente</t>
  </si>
  <si>
    <t>Doktorat lub równoważny</t>
  </si>
  <si>
    <t>Dottorato di ricerca o equivalente</t>
  </si>
  <si>
    <t>Promotion oder gleichwertig</t>
  </si>
  <si>
    <t>Doctorat ou équivalent</t>
  </si>
  <si>
    <t>Master’s degree or equivalent</t>
  </si>
  <si>
    <t>درجة الماجستير أو ما يعادلها</t>
  </si>
  <si>
    <t>Магистр или эквивалент</t>
  </si>
  <si>
    <t>Master oder gleichwertig</t>
  </si>
  <si>
    <t>Máster o equivalente</t>
  </si>
  <si>
    <t>Magisterium lub równoważny</t>
  </si>
  <si>
    <t>Laurea magistrale o equivalente</t>
  </si>
  <si>
    <t>Master ou équivalent</t>
  </si>
  <si>
    <t>Bachelor’s degree or equivalent</t>
  </si>
  <si>
    <t>درجة البكالوريوس أو ما يعادلها</t>
  </si>
  <si>
    <t>Бакалавр или эквивалент</t>
  </si>
  <si>
    <t>学士号</t>
  </si>
  <si>
    <t>Bachelor oder gleichwertig</t>
  </si>
  <si>
    <t>Grado o equivalente</t>
  </si>
  <si>
    <t>Licencjat lub równoważny</t>
  </si>
  <si>
    <t>Laurea triennale o equivalente</t>
  </si>
  <si>
    <t>Licence ou équivalent</t>
  </si>
  <si>
    <t>Associate degree or vocational training</t>
  </si>
  <si>
    <t>التعليم المهني</t>
  </si>
  <si>
    <t>Berufsbildung oder Fachschule</t>
  </si>
  <si>
    <t>Vocational training</t>
  </si>
  <si>
    <t>Formación profesional</t>
  </si>
  <si>
    <t>Kształcenie zawodowe pośrednie</t>
  </si>
  <si>
    <t>Formazione professionale post-diploma</t>
  </si>
  <si>
    <t>Berufsbildung</t>
  </si>
  <si>
    <t>Diplôme post-bac (BTS, DUT, etc.)</t>
  </si>
  <si>
    <t>التعليم الثانوي</t>
  </si>
  <si>
    <t>高等学校</t>
  </si>
  <si>
    <t>Sekundarstufe II (z.B. Matura)</t>
  </si>
  <si>
    <t>Bachillerato o equivalente</t>
  </si>
  <si>
    <t>Liceum lub technikum</t>
  </si>
  <si>
    <t>Scuola superiore / Diploma di maturità</t>
  </si>
  <si>
    <t>Lycée - Bac général, technologique ou professionnel</t>
  </si>
  <si>
    <t>Middle school</t>
  </si>
  <si>
    <t>中学校</t>
  </si>
  <si>
    <t>Sekundarstufe I</t>
  </si>
  <si>
    <t>GCSEs or equivalent</t>
  </si>
  <si>
    <t>Educación secundaria obligatoria</t>
  </si>
  <si>
    <t>Gimnazjum</t>
  </si>
  <si>
    <t>Scuola media inferiore</t>
  </si>
  <si>
    <t>Hauptschule / Realschule</t>
  </si>
  <si>
    <t>Collège</t>
  </si>
  <si>
    <t>No formal education / Elementary school</t>
  </si>
  <si>
    <t>بدون شهادة / التعليم الابتدائي</t>
  </si>
  <si>
    <t>Нет образования / Начальная школа</t>
  </si>
  <si>
    <t>学歴なし / 小学校</t>
  </si>
  <si>
    <t>Kein Abschluss / Primarstufe</t>
  </si>
  <si>
    <t>No qualifications / Primary education</t>
  </si>
  <si>
    <t>Sin estudios / Educación primaria</t>
  </si>
  <si>
    <t>Brak wykształcenia / Edukacja podstawowa</t>
  </si>
  <si>
    <t>Kein Abschluss / Grundschule</t>
  </si>
  <si>
    <t>Aucun diplôme / Éducation primaire</t>
  </si>
  <si>
    <t>ChatGPT: ISCED 1, Primary education</t>
  </si>
  <si>
    <t>ChatGPT: ISCED 2, Lower secondary education</t>
  </si>
  <si>
    <t>ChatGPT: ISCED 3, Upper secondary education</t>
  </si>
  <si>
    <t>ChatGPT: ISCED 6, Bachelor’s degree</t>
  </si>
  <si>
    <t>ChatGPT: ISCED 7, Master’s degree</t>
  </si>
  <si>
    <t>ChatGPT: ISCED 8, Doctoral degree</t>
  </si>
  <si>
    <t>ChatGPT: ISCED 4-5, Post-secondary vocational training</t>
  </si>
  <si>
    <t>Nessun titolo di studio o Istruzione primaria</t>
  </si>
  <si>
    <t>Istruzione primaria o Nessun titolo di studio</t>
  </si>
  <si>
    <t>Laurea magistrale o più</t>
  </si>
  <si>
    <t>Zweitausbildung oder Hochschulreife</t>
  </si>
  <si>
    <t>Erstausbildung oder Beruflicher Abschluss</t>
  </si>
  <si>
    <t>Associate degree or 2-year college degree (for example: AA, AS)</t>
  </si>
  <si>
    <t>Source quota diploma (mapping : https://gpseducation.oecd.org/CountryProfile)</t>
  </si>
  <si>
    <t>Laurea triennale o equivalente (AFAM…)</t>
  </si>
  <si>
    <t>Scuola superiore, senza diploma di maturità</t>
  </si>
  <si>
    <t>Diploma di maturità, esame di Stato</t>
  </si>
  <si>
    <t>Certificato di specializzazione tecnica superiore (IFTS)</t>
  </si>
  <si>
    <t>Diploma di Tecnico superiore (ITS)</t>
  </si>
  <si>
    <t>Primarstufe oder weniger</t>
  </si>
  <si>
    <t>Sekundarstufe II ohne Abschluss</t>
  </si>
  <si>
    <t>Baccalauréat (général, technologique ou professionnel)</t>
  </si>
  <si>
    <t>Lycée sans diplôme</t>
  </si>
  <si>
    <t>Berufliche Grundbildung oder Berufsmaturität</t>
  </si>
  <si>
    <t>Gymnasiale Maturität oder Fachmaturität</t>
  </si>
  <si>
    <t>Bachelor oder gleichwertig (HF, Berufsprüfung, eidg. Fauchausweis)</t>
  </si>
  <si>
    <t>Master oder mehr</t>
  </si>
  <si>
    <t>Weiterbildung</t>
  </si>
  <si>
    <t>Periodicity income (UpWork translator)</t>
  </si>
  <si>
    <t>before-tax (gross/brutto) monthly</t>
  </si>
  <si>
    <t>初等教育以下</t>
  </si>
  <si>
    <t>Начальная школа или меньше</t>
  </si>
  <si>
    <t>Oсновное общее образование</t>
  </si>
  <si>
    <t>Бакалавр</t>
  </si>
  <si>
    <t>Магистр или более</t>
  </si>
  <si>
    <t>Единый государственный экзамен (ЕГЭ)</t>
  </si>
  <si>
    <t>Специалитет</t>
  </si>
  <si>
    <t>Среднее общее образование (неполное)</t>
  </si>
  <si>
    <t>Профессиональное училище или cреднее профессиональное образование</t>
  </si>
  <si>
    <t>Proofreading, translation</t>
  </si>
  <si>
    <t>Aysha $55</t>
  </si>
  <si>
    <t>https://stat.gov.pl/en/national-census/national-population-and-housing-census-2021/national-population-and-housing-census-2021/population-by-social-characteristics-preliminary-results-of-the-national-census-2021,5,1.html https://stat.gov.pl/spisy-powszechne/nsp-2021/nsp-2021-wyniki-wstepne/ludnosc-wedlug-cech-spolecznych-wyniki-wstepne-nsp-2021,2,1.html</t>
  </si>
  <si>
    <t>net monthly</t>
  </si>
  <si>
    <t>gross yearly</t>
  </si>
  <si>
    <t>gross monthly</t>
  </si>
  <si>
    <t>Income source</t>
  </si>
  <si>
    <t>fr20</t>
  </si>
  <si>
    <t>de20</t>
  </si>
  <si>
    <t>it20</t>
  </si>
  <si>
    <t>pl20</t>
  </si>
  <si>
    <t>es22</t>
  </si>
  <si>
    <t>uk21</t>
  </si>
  <si>
    <t>ch19</t>
  </si>
  <si>
    <t>jp20</t>
  </si>
  <si>
    <t>ru22</t>
  </si>
  <si>
    <t>us23</t>
  </si>
  <si>
    <t>0.1</t>
  </si>
  <si>
    <t>0.2</t>
  </si>
  <si>
    <t>0.25</t>
  </si>
  <si>
    <t>0.3</t>
  </si>
  <si>
    <t>0.4</t>
  </si>
  <si>
    <t>0.5</t>
  </si>
  <si>
    <t>0.6</t>
  </si>
  <si>
    <t>0.7</t>
  </si>
  <si>
    <t>0.75</t>
  </si>
  <si>
    <t>0.8</t>
  </si>
  <si>
    <t>0.9</t>
  </si>
  <si>
    <t>au18</t>
  </si>
  <si>
    <t>at21</t>
  </si>
  <si>
    <t>be21</t>
  </si>
  <si>
    <t>br22</t>
  </si>
  <si>
    <t>cn18</t>
  </si>
  <si>
    <t>co23</t>
  </si>
  <si>
    <t>dk22</t>
  </si>
  <si>
    <t>kr21</t>
  </si>
  <si>
    <t>ie21</t>
  </si>
  <si>
    <t>il21</t>
  </si>
  <si>
    <t>lt21</t>
  </si>
  <si>
    <t>lu21</t>
  </si>
  <si>
    <t>ml20</t>
  </si>
  <si>
    <t>mx22</t>
  </si>
  <si>
    <t>nl21</t>
  </si>
  <si>
    <t>no21</t>
  </si>
  <si>
    <t>pe21</t>
  </si>
  <si>
    <t>ro21</t>
  </si>
  <si>
    <t>rs22</t>
  </si>
  <si>
    <t>se21</t>
  </si>
  <si>
    <t>tw21</t>
  </si>
  <si>
    <t>uy22</t>
  </si>
  <si>
    <t>za17</t>
  </si>
  <si>
    <t>sa</t>
  </si>
  <si>
    <t>GNI pc 2023, current LCU (https://data.worldbank.org/indicator/NY.GNP.PCAP.CN?end=2023&amp;locations=GB-CH-JP-RU-US&amp;start=2019, 02/14/2025)</t>
  </si>
  <si>
    <t>GNI pc LIS_year, current LCU (https://data.worldbank.org/indicator/NY.GNP.PCAP.CN?end=2023&amp;locations=GB-CH-JP-RU-US&amp;start=2019, 02/14/2025)</t>
  </si>
  <si>
    <t>GDP pc 2023, current $ (https://www.imf.org/external/datamapper/NGDPDPC@WEO/FRA/DEU/POL/RUS/ESP/CHE/GBR/USA/ITA/SAU/JPN, 02/14/2025)</t>
  </si>
  <si>
    <t>GDP pc 2024, current $ (https://www.imf.org/external/datamapper/NGDPDPC@WEO/FRA/DEU/POL/RUS/ESP/CHE/GBR/USA/ITA/SAU/JPN, 02/14/2025)</t>
  </si>
  <si>
    <t>LCU/$ 2023, https://www.irs.gov/individuals/international-taxpayers/yearly-average-currency-exchange-rates and PL: https://www.ofx.com/en-ie/forex-news/historical-exchange-rates/yearly-average-rates/ (02/14/2025)</t>
  </si>
  <si>
    <t>LCU/$ 2024, https://www.irs.gov/individuals/international-taxpayers/yearly-average-currency-exchange-rates and PL: https://www.ofx.com/en-ie/forex-news/historical-exchange-rates/yearly-average-rates/ (02/14/2025)</t>
  </si>
  <si>
    <t>GNI pc 2024 over 2023, current LCU (own estimate)</t>
  </si>
  <si>
    <t>GNI pc 2023 over LIS_year, current LCU (own estimate)</t>
  </si>
  <si>
    <t>2024 individualized income</t>
  </si>
  <si>
    <t>GNI pc 2024 over LIS_year current LCU (own estimate)</t>
  </si>
  <si>
    <t>LIS total income (equivalised LCU, 02/14/2025, cf. data/LIS_income_deciles.txt)</t>
  </si>
  <si>
    <t>LIS disposable cash income (equivalised LCU, 02/14/2025, cf. data/LIS_income_deciles.txt)</t>
  </si>
  <si>
    <t>Eurostat disposable income (equivalised LCU, https://ec.europa.eu/eurostat/databrowser/view/ilc_di01/default/table?lang=en&amp;category=livcon.ilc.ilc_ip.ilc_di, 02/13/2025)</t>
  </si>
  <si>
    <t>FR23</t>
  </si>
  <si>
    <t>DE24</t>
  </si>
  <si>
    <t>IT23</t>
  </si>
  <si>
    <t>PL23</t>
  </si>
  <si>
    <t>CH23</t>
  </si>
  <si>
    <t>Periodicity</t>
  </si>
  <si>
    <t>KR</t>
  </si>
  <si>
    <t>CA</t>
  </si>
  <si>
    <t>WID pretax income 2023 LCUcst tptinc_992_j (https://wid.world/data, 02/13/2025)</t>
  </si>
  <si>
    <t>WID 2023 pretax inflated, equal-split</t>
  </si>
  <si>
    <t>Eurostat 2023 disposable inflated, equivalised</t>
  </si>
  <si>
    <t>Eurostat 2024 disposable inflated, equivalised</t>
  </si>
  <si>
    <t>Eurostat 2023 inflated, equivalised</t>
  </si>
  <si>
    <t>LIS 2021 total income inflated, equivalised</t>
  </si>
  <si>
    <t>LIS 2019 total income inflated, equivalised</t>
  </si>
  <si>
    <t>LIS 2020 total income inflated, equivalised</t>
  </si>
  <si>
    <t>Vocational training or Some college without degree</t>
  </si>
  <si>
    <t>ES24</t>
  </si>
  <si>
    <t>US23</t>
  </si>
  <si>
    <t>US Census 2023 Total income per household (https://www.census.gov/data/tables/time-series/demo/income-poverty/cps-hinc/hinc-06.html)</t>
  </si>
  <si>
    <t>US Census 2023 total income, inflated, household-level</t>
  </si>
  <si>
    <t>LIS 2022 disposable inflated, equivalised</t>
  </si>
  <si>
    <t>Income rounding</t>
  </si>
  <si>
    <t>round_at</t>
  </si>
  <si>
    <t>separator</t>
  </si>
  <si>
    <t>&amp;nbsp;</t>
  </si>
  <si>
    <t>,</t>
  </si>
  <si>
    <t>mensuel</t>
  </si>
  <si>
    <t>monatliche</t>
  </si>
  <si>
    <t>mensile</t>
  </si>
  <si>
    <t>miesięczny</t>
  </si>
  <si>
    <t>mensual</t>
  </si>
  <si>
    <t>Jahrliche</t>
  </si>
  <si>
    <t>annuale</t>
  </si>
  <si>
    <t>anual</t>
  </si>
  <si>
    <t>年</t>
  </si>
  <si>
    <t>ежемесячный</t>
  </si>
  <si>
    <t>الشهري</t>
  </si>
  <si>
    <t>annuel</t>
  </si>
  <si>
    <t>Income type</t>
  </si>
  <si>
    <t>net</t>
  </si>
  <si>
    <t>gross</t>
  </si>
  <si>
    <t>netto</t>
  </si>
  <si>
    <t>neto</t>
  </si>
  <si>
    <t>чистый</t>
  </si>
  <si>
    <t>brut</t>
  </si>
  <si>
    <t>lordo</t>
  </si>
  <si>
    <t>bruto</t>
  </si>
  <si>
    <t>総</t>
  </si>
  <si>
    <t>income_type</t>
  </si>
  <si>
    <t>income_type_long</t>
  </si>
  <si>
    <t>before taxes</t>
  </si>
  <si>
    <t>antes de impuestos</t>
  </si>
  <si>
    <t>prima delle imposte</t>
  </si>
  <si>
    <t>vor Steuern</t>
  </si>
  <si>
    <t>po opodatkowaniu i transferach</t>
  </si>
  <si>
    <t>avant impôts</t>
  </si>
  <si>
    <t>nach Steuern und Transfers</t>
  </si>
  <si>
    <t>dopo le imposte e i trasferimenti</t>
  </si>
  <si>
    <t>después de impuestos y transferencias</t>
  </si>
  <si>
    <t>после уплаты налогов и трансфертов</t>
  </si>
  <si>
    <t>税引前</t>
  </si>
  <si>
    <t>قبل الضرائب</t>
  </si>
  <si>
    <t>après impôts et transferts</t>
  </si>
  <si>
    <t>periodicity_text</t>
  </si>
  <si>
    <t>LCU per year</t>
  </si>
  <si>
    <t>PLN/miesiąc</t>
  </si>
  <si>
    <t>Dochód (po odliczeniu podatków i składek) dorosłych ludzi, od najbiedniejszych do najbogatszych</t>
  </si>
  <si>
    <t>Kto straci:</t>
  </si>
  <si>
    <t>median_redistr</t>
  </si>
  <si>
    <t>Le graphique ci-dessous présente une proposition de redistribution des revenus à l'échelle mondiale, de la répartition actuelle des revenus, en rouge, à une nouvelle répartition, en vert. Vous trouverez ci-dessous des exemples de l'évolution des revenus après impôts après la redistribution proposée : ... Seriez-vous favorable ou opposé à cette redistribution des revenus à l'échelle mondiale ?</t>
  </si>
  <si>
    <t>Poniższy wykres przedstawia propozycję redystrybucji dochodów na całym świecie, od obecnego podziału dochodów (na czerwono) do nowego (na zielono). Poniżej znajdują się przykłady tego, jak zmieniłyby się dochody po opodatkowaniu po proponowanej redystrybucji: ... Czy poparłbyś lub sprzeciwiłbyś się tej ogólnoświatowej redystrybucji dochodów?</t>
  </si>
  <si>
    <t>El siguiente gráfico presenta una propuesta de redistribución de la renta en todo el mundo, desde la actual distribución de la renta, en rojo, a una nueva, en verde. A continuación se muestran ejemplos de cómo cambiarían los ingresos después de impuestos tras la redistribución propuesta: ... ¿Apoyaría o se opondría a esta redistribución mundial de la renta?</t>
  </si>
  <si>
    <t>The graph below presents a proposal to redistribute incomes worldwide, from the current income distribution, in red, to a new one, in green. Below are examples of how after-tax incomes would change after the proposed redistribution: ... Would you support or oppose this worldwide income redistribution?</t>
  </si>
  <si>
    <t>500&amp;nbsp;PLN</t>
  </si>
  <si>
    <t>TRUE</t>
  </si>
  <si>
    <t>FALSE</t>
  </si>
  <si>
    <t>10&amp;nbsp;000&amp;nbsp;PLN</t>
  </si>
  <si>
    <t>35&amp;nbsp;000&amp;nbsp;PLN</t>
  </si>
  <si>
    <t>4 mld PLN</t>
  </si>
  <si>
    <t>20 mln PLN</t>
  </si>
  <si>
    <t>4 mln PLN</t>
  </si>
  <si>
    <t>Polak</t>
  </si>
  <si>
    <t>Unii Europejskiej</t>
  </si>
  <si>
    <t>(Proszę wziąć pod uwagę, że Polska jest klasyfikowana jako kraj rozwinięty)</t>
  </si>
  <si>
    <t>(Ponieważ niekt&amp;oacute;re pozycje odnoszą się do &amp;bdquo;kraj&amp;oacute;w rozwiniętych&amp;rdquo;, proszę wziąć pod uwagę, że Polska należy do kraj&amp;oacute;w rozwiniętych)</t>
  </si>
  <si>
    <t>wyborach do Parlamentu Europejskiego w 2024 r.</t>
  </si>
  <si>
    <t>Amerykanów</t>
  </si>
  <si>
    <t>Proszę sobie wyobrazić, że wszystkie inne kraje o wysokim dochodzie (takie jak Stany Zjednoczone, Japonia, Niemcy, Francja, Wielka Brytania...) przyjęły tę politykę, a niektóre kraje o średnich dochodach (takie jak Chiny) tego nie zrobiły.</t>
  </si>
  <si>
    <t>Proszę sobie wyobrazić, że niektóre kraje (takie jak Niemcy, Francja, Hiszpania, Wielka Brytania, Brazylia...) przyjęły tę politykę, a inne (takie jak Stany Zjednoczone i Chiny) tego nie zrobiły.</t>
  </si>
  <si>
    <t>2</t>
  </si>
  <si>
    <t>4</t>
  </si>
  <si>
    <t>11</t>
  </si>
  <si>
    <t>8</t>
  </si>
  <si>
    <t>1</t>
  </si>
  <si>
    <t>5</t>
  </si>
  <si>
    <t>3</t>
  </si>
  <si>
    <t>median loss from GCS in 2030 (LCU)</t>
  </si>
  <si>
    <t>median loss from GCS in 2030 ($)</t>
  </si>
  <si>
    <t>Median/Average carbon footprint</t>
  </si>
  <si>
    <t>net loss GCS ($/month)</t>
  </si>
  <si>
    <t>Adult pop 2030</t>
  </si>
  <si>
    <t>e/E global emission share</t>
  </si>
  <si>
    <t>Pop &gt;14 2015</t>
  </si>
  <si>
    <t>Pop &gt;14 2030</t>
  </si>
  <si>
    <t>average carbon footprint</t>
  </si>
  <si>
    <t>US individual average of deciles 5 and 6 (or 4 to 7) over individual average, from Fremstad &amp; Paul (2019)</t>
  </si>
  <si>
    <t>UN World Population Prospects (2017) POP/7-1</t>
  </si>
  <si>
    <t>UK 82% from Ivanova &amp; Wood (2020) Supplementary material (Table 6)</t>
  </si>
  <si>
    <t>EU from Ivanova &amp; Wood (2020)</t>
  </si>
  <si>
    <t>https://en.wikipedia.org/wiki/List_of_countries_by_greenhouse_gas_emissions</t>
  </si>
  <si>
    <t>e national emission (GHG territorial 2023)</t>
  </si>
  <si>
    <t>Carbon tax revenues in 2030</t>
  </si>
  <si>
    <t>World</t>
  </si>
  <si>
    <t>Revenue pc</t>
  </si>
  <si>
    <t>105 (US mean pa all)</t>
  </si>
  <si>
    <t>Net cost of GCS pilot</t>
  </si>
  <si>
    <t>Mean net loss per adult in 2025, scenario: all, in $/month</t>
  </si>
  <si>
    <t>Mean net loss per adult in 2025, scenario: high, in $/month</t>
  </si>
  <si>
    <t>Median net loss per adult in 2025, scenario: all, in $/month</t>
  </si>
  <si>
    <t>Median net loss per adult in 2025, scenario: high, in $/month</t>
  </si>
  <si>
    <t>Mean net loss per person in 2025, scenario: all, in $/month</t>
  </si>
  <si>
    <t>Mean net loss per person in 2025, scenario: high, in $/month</t>
  </si>
  <si>
    <t>15&amp;nbsp;€</t>
  </si>
  <si>
    <t>€20</t>
  </si>
  <si>
    <t>Net cost of GCS (in $/month, carbon price in 2025: $95/tCO2)</t>
  </si>
  <si>
    <t>Net cost of GCS (LCU/month)</t>
  </si>
  <si>
    <t>€45</t>
  </si>
  <si>
    <t>€15</t>
  </si>
  <si>
    <t>£20</t>
  </si>
  <si>
    <t>3&amp;nbsp;000&amp;nbsp;руб.</t>
  </si>
  <si>
    <t>400 ريال</t>
  </si>
  <si>
    <t>Basic income per adult in 2025, scenario: all, in $/month</t>
  </si>
  <si>
    <t>Basic income per adult in 2025, scenario: high, in $/month</t>
  </si>
  <si>
    <t>Basic income per adult in 2025, scenario: all, in LCU/month</t>
  </si>
  <si>
    <t>Basic income per adult in 2025, scenario: high, in LCU/month</t>
  </si>
  <si>
    <t>20&amp;nbsp;€</t>
  </si>
  <si>
    <t>CHF&amp;nbsp;20</t>
  </si>
  <si>
    <t>3,500円</t>
  </si>
  <si>
    <t>130 ريال</t>
  </si>
  <si>
    <t>$35</t>
  </si>
  <si>
    <t>price_increase</t>
  </si>
  <si>
    <t>1&amp;nbsp;</t>
  </si>
  <si>
    <t>price_increase (in %)</t>
  </si>
  <si>
    <t>emissions_low_without</t>
  </si>
  <si>
    <t>Podstawowe lub brak</t>
  </si>
  <si>
    <t>Zasadnicze zawodowe</t>
  </si>
  <si>
    <t>Średnie zawodowe</t>
  </si>
  <si>
    <t>Średnie ogólne</t>
  </si>
  <si>
    <t>Policealne / pomaturalne</t>
  </si>
  <si>
    <t>Specjalistyczne / kolegium</t>
  </si>
  <si>
    <t>Wyższe licencjackie lub równorzędne</t>
  </si>
  <si>
    <t>Wyższe magisterskie lub więcej</t>
  </si>
  <si>
    <t>educ_1</t>
  </si>
  <si>
    <t>educ_2</t>
  </si>
  <si>
    <t>educ_3</t>
  </si>
  <si>
    <t>educ_4</t>
  </si>
  <si>
    <t>educ_5</t>
  </si>
  <si>
    <t>educ_6</t>
  </si>
  <si>
    <t>educ_7</t>
  </si>
  <si>
    <t>educ_8</t>
  </si>
  <si>
    <t>Niveau secondaire I</t>
  </si>
  <si>
    <t>Secondaire II sans diplôme</t>
  </si>
  <si>
    <t>Formation professionnelle initiale ou maturité professionnelle</t>
  </si>
  <si>
    <t>Maturité gymnasiale ou maturité spécialisée</t>
  </si>
  <si>
    <t>Formation continue</t>
  </si>
  <si>
    <t>Master ou plus</t>
  </si>
  <si>
    <t>Formazione professionale di base o diploma di maturità professionale</t>
  </si>
  <si>
    <t>Primary level or less</t>
  </si>
  <si>
    <t>Lower secondary level</t>
  </si>
  <si>
    <t>Secondary level II without qualification</t>
  </si>
  <si>
    <t>Basic vocational training or vocational baccalaureate</t>
  </si>
  <si>
    <t>Gymnasium baccalaureate or specialized baccalaureate</t>
  </si>
  <si>
    <t>Further education</t>
  </si>
  <si>
    <t>Master's degree or more</t>
  </si>
  <si>
    <t>Primaria o menos</t>
  </si>
  <si>
    <t>Octavo grado</t>
  </si>
  <si>
    <t>Algunos estudios secundarios</t>
  </si>
  <si>
    <t>Bachillerato ordinario/GED o credencial alternativa</t>
  </si>
  <si>
    <t>Formación profesional o estudios universitarios sin titulación</t>
  </si>
  <si>
    <t>Diplomatura o licenciatura universitaria de dos años (por ejemplo: AA, AS)</t>
  </si>
  <si>
    <t>Licenciatura (por ejemplo: BA, BS)</t>
  </si>
  <si>
    <t>Máster o superior (MA, MS, MEng, MEd, MSW, MBA, MD, DDS, DVM, LLB, JD, PhD)</t>
  </si>
  <si>
    <t>ISCED 0-1 (primary or less), cf. https://gpseducation.oecd.org/CountryProfile https://isced.uis.unesco.org/wp-content/uploads/sites/15/2021/07/UIS-ISCED-DiagramsCompare-OECDAnnex-final.pdf</t>
  </si>
  <si>
    <t>Zysk netto\nna osobę dorosłą\nw wyniku realizacji z\nGlobalnego Programu\nKlimatycznego\nw 2030 r.\n(w % PKB)</t>
  </si>
  <si>
    <t>unit_before</t>
  </si>
  <si>
    <t>unit_after</t>
  </si>
  <si>
    <t xml:space="preserve"> </t>
  </si>
  <si>
    <t xml:space="preserve">&amp;nbsp;€ </t>
  </si>
  <si>
    <t xml:space="preserve">&amp;nbsp;CHF </t>
  </si>
  <si>
    <t xml:space="preserve">&amp;nbsp;PLN </t>
  </si>
  <si>
    <t xml:space="preserve">万円 </t>
  </si>
  <si>
    <t xml:space="preserve">&amp;nbsp;руб. </t>
  </si>
  <si>
    <t xml:space="preserve"> ريال</t>
  </si>
  <si>
    <t>sample_size</t>
  </si>
  <si>
    <t>1&amp;nbsp;000</t>
  </si>
  <si>
    <t>1,000</t>
  </si>
  <si>
    <t>3,000</t>
  </si>
  <si>
    <t>amount_expenses</t>
  </si>
  <si>
    <t>CHF&amp;nbsp;35</t>
  </si>
  <si>
    <t>belief_loss</t>
  </si>
  <si>
    <t>$30</t>
  </si>
  <si>
    <t>&amp;nbsp;par mois</t>
  </si>
  <si>
    <t>&amp;nbsp;pro Monat</t>
  </si>
  <si>
    <t>&amp;nbsp;al mese</t>
  </si>
  <si>
    <t>&amp;nbsp;miesięcznie</t>
  </si>
  <si>
    <t>&amp;nbsp;al mes</t>
  </si>
  <si>
    <t>&amp;nbsp;per month</t>
  </si>
  <si>
    <t>&amp;nbsp;в месяц</t>
  </si>
  <si>
    <t>&amp;nbsp;في الشهر</t>
  </si>
  <si>
    <t>&amp;nbsp;per year</t>
  </si>
  <si>
    <t>national</t>
  </si>
  <si>
    <t>italiano</t>
  </si>
  <si>
    <t>Swiss person</t>
  </si>
  <si>
    <t>Suisse</t>
  </si>
  <si>
    <t>estadounidense</t>
  </si>
  <si>
    <t>lcu_400</t>
  </si>
  <si>
    <t>400&amp;nbsp;CHF</t>
  </si>
  <si>
    <t>$400</t>
  </si>
  <si>
    <t>lcu_250</t>
  </si>
  <si>
    <t>250&amp;nbsp;€</t>
  </si>
  <si>
    <t>250&amp;nbsp;CHF</t>
  </si>
  <si>
    <t>4万円</t>
  </si>
  <si>
    <t>$250</t>
  </si>
  <si>
    <t>name_gcs</t>
  </si>
  <si>
    <t>Globalny Program Klimatyczny</t>
  </si>
  <si>
    <t>Global Climate Scheme</t>
  </si>
  <si>
    <t>participating</t>
  </si>
  <si>
    <t>Pays participant</t>
  </si>
  <si>
    <t>Kraj uczestniczący</t>
  </si>
  <si>
    <t>Participating country</t>
  </si>
  <si>
    <t>potential_party</t>
  </si>
  <si>
    <t>Pays participant potentiel</t>
  </si>
  <si>
    <t>Potencjalny kraj uczestniczący</t>
  </si>
  <si>
    <t>Potential participating country</t>
  </si>
  <si>
    <t>RU23</t>
  </si>
  <si>
    <t>tree</t>
  </si>
  <si>
    <t>chaque euro donné</t>
  </si>
  <si>
    <t>jeder gespendete Euro</t>
  </si>
  <si>
    <t>ogni euro donato</t>
  </si>
  <si>
    <t>every pound donated</t>
  </si>
  <si>
    <t>every Swiss Frank donated</t>
  </si>
  <si>
    <t>150円の寄付につき</t>
  </si>
  <si>
    <t>каждые 100 рублей пожертвований</t>
  </si>
  <si>
    <t>كل 4 ريالات يتم التبرع بها</t>
  </si>
  <si>
    <t>every dollar donated</t>
  </si>
  <si>
    <t>chaque Franc suisse donné</t>
  </si>
  <si>
    <t>currency</t>
  </si>
  <si>
    <t>euro</t>
  </si>
  <si>
    <t>pound</t>
  </si>
  <si>
    <t>Swiss Frank</t>
  </si>
  <si>
    <t>円</t>
  </si>
  <si>
    <t>рубль</t>
  </si>
  <si>
    <t>dollar</t>
  </si>
  <si>
    <t>Franc suisse</t>
  </si>
  <si>
    <t>period_custom</t>
  </si>
  <si>
    <t>Outdated Cities</t>
  </si>
  <si>
    <t>Outdated Towns and suburbs</t>
  </si>
  <si>
    <t>Outdated Rural</t>
  </si>
  <si>
    <t>Pour quel candidat avez-vous vot&amp;eacute; aux &lt;span id="election"&gt;&amp;eacute;lections europ&amp;eacute;ennes de 2024&lt;/span&gt;</t>
  </si>
  <si>
    <t>Which candidate did you vote for in the &lt;span id="election"&gt;[election: 2024 European Parliament election]&lt;/span&gt;?</t>
  </si>
  <si>
    <t>ES-ES</t>
  </si>
  <si>
    <t>Japonię, Wielką Brytanię</t>
  </si>
  <si>
    <t>każde otrzymane 4 PLN</t>
  </si>
  <si>
    <t>https://data.worldbank.org/indicator/PA.NUS.PPPC.RF?most_recent_value_desc=true</t>
  </si>
  <si>
    <t>PPP conversion (2023, Price level ratio of PPP conversion factor (GDP) to market exchange rate)</t>
  </si>
  <si>
    <t>LCU to PPP dollar</t>
  </si>
  <si>
    <t>400 $PPP_2024 in LCU</t>
  </si>
  <si>
    <t>250 $PPP_2024 in LCU</t>
  </si>
  <si>
    <t>300&amp;nbsp;€</t>
  </si>
  <si>
    <t>200&amp;nbsp;€</t>
  </si>
  <si>
    <t>3万円</t>
  </si>
  <si>
    <t>13&amp;nbsp;000&amp;nbsp;руб.</t>
  </si>
  <si>
    <t>60k (80)</t>
  </si>
  <si>
    <t>61k (80)</t>
  </si>
  <si>
    <t>53k (80)</t>
  </si>
  <si>
    <t>158k (80k)</t>
  </si>
  <si>
    <t>49k (80k)</t>
  </si>
  <si>
    <t>58k (80k)</t>
  </si>
  <si>
    <t>12M (120k)</t>
  </si>
  <si>
    <t>2.5M (80k)</t>
  </si>
  <si>
    <t>Rajouter seuil revenu ?</t>
  </si>
  <si>
    <t>6k</t>
  </si>
  <si>
    <t>7k</t>
  </si>
  <si>
    <t>4.5k</t>
  </si>
  <si>
    <t>8M</t>
  </si>
  <si>
    <t>2.5M</t>
  </si>
  <si>
    <t>12M</t>
  </si>
  <si>
    <t>5&amp;nbsp;500&amp;nbsp;€</t>
  </si>
  <si>
    <t>4&amp;nbsp;000&amp;nbsp;€</t>
  </si>
  <si>
    <t>8&amp;nbsp;000&amp;nbsp;€</t>
  </si>
  <si>
    <t>13&amp;nbsp;000&amp;nbsp;PLN</t>
  </si>
  <si>
    <t>20&amp;nbsp;000&amp;nbsp;PLN</t>
  </si>
  <si>
    <t>17&amp;nbsp;500&amp;nbsp;PLN</t>
  </si>
  <si>
    <t>150&amp;nbsp;000&amp;nbsp;PLN</t>
  </si>
  <si>
    <t>3&amp;nbsp;500&amp;nbsp;€</t>
  </si>
  <si>
    <t>10&amp;nbsp;000&amp;nbsp;€</t>
  </si>
  <si>
    <t>£60,000</t>
  </si>
  <si>
    <t>£70,000</t>
  </si>
  <si>
    <t>£50,000</t>
  </si>
  <si>
    <t>£160,000</t>
  </si>
  <si>
    <t>95,000&amp;nbsp;CHF</t>
  </si>
  <si>
    <t>80,000&amp;nbsp;CHF</t>
  </si>
  <si>
    <t>160,000&amp;nbsp;CHF</t>
  </si>
  <si>
    <t>130,000&amp;nbsp;CHF</t>
  </si>
  <si>
    <t>250,000&amp;nbsp;CHF</t>
  </si>
  <si>
    <t>125,000&amp;nbsp;CHF</t>
  </si>
  <si>
    <t>£700,000</t>
  </si>
  <si>
    <t>50&amp;nbsp;000&amp;nbsp;€</t>
  </si>
  <si>
    <t>200&amp;nbsp;000&amp;nbsp;руб.</t>
  </si>
  <si>
    <t>300&amp;nbsp;000&amp;nbsp;руб.</t>
  </si>
  <si>
    <t>150&amp;nbsp;000&amp;nbsp;руб.</t>
  </si>
  <si>
    <t>400&amp;nbsp;000&amp;nbsp;руб.</t>
  </si>
  <si>
    <t>250&amp;nbsp;000&amp;nbsp;руб.</t>
  </si>
  <si>
    <t>2&amp;nbsp;500&amp;nbsp;000&amp;nbsp;руб.</t>
  </si>
  <si>
    <t>500&amp;nbsp;000&amp;nbsp;руб.</t>
  </si>
  <si>
    <t>14&amp;nbsp;000&amp;nbsp;PLN</t>
  </si>
  <si>
    <t>1&amp;nbsp;000&amp;nbsp;PLN</t>
  </si>
  <si>
    <t>150&amp;nbsp;PLN</t>
  </si>
  <si>
    <t>21&amp;nbsp;000&amp;nbsp;PLN</t>
  </si>
  <si>
    <t>800万円</t>
  </si>
  <si>
    <t>900万円</t>
  </si>
  <si>
    <t>750万円</t>
  </si>
  <si>
    <t>1,500万円</t>
  </si>
  <si>
    <t>1,000万円</t>
  </si>
  <si>
    <t>10,000万円</t>
  </si>
  <si>
    <t>Postal code system</t>
  </si>
  <si>
    <t>Outcode: 2 to 4 letters and digits (then space and another code)</t>
  </si>
  <si>
    <t>Outcode: 5-digit (then hyphen and 4-digit)</t>
  </si>
  <si>
    <t>NNNNN</t>
  </si>
  <si>
    <t>NN-NNN</t>
  </si>
  <si>
    <t>Postal code regex</t>
  </si>
  <si>
    <t>^[0-9-]{5,6}$</t>
  </si>
  <si>
    <t>^[0-9]{5}$</t>
  </si>
  <si>
    <t>^[a-zA-Z0-9]{2,4}$</t>
  </si>
  <si>
    <t>NNN-NNNN</t>
  </si>
  <si>
    <t>7 digits with a hyphen after the third; the last two are very precise (neighborhood)</t>
  </si>
  <si>
    <t>^[0-9]{6}$</t>
  </si>
  <si>
    <t>NNNNNN</t>
  </si>
  <si>
    <t>NNNN</t>
  </si>
  <si>
    <t>^[0-9]{4}$</t>
  </si>
  <si>
    <t>万円／年</t>
  </si>
  <si>
    <t>Income (after taxes and transfers) of adult individuals, from the poorest to the richest</t>
  </si>
  <si>
    <t>text_title_x</t>
  </si>
  <si>
    <t>Humains, du plus pauvre au plus riche</t>
  </si>
  <si>
    <t>Esseri umani, dai più poveri ai più ricchi</t>
  </si>
  <si>
    <t>Ludzi, od najbiedniejszych do najbogatszych</t>
  </si>
  <si>
    <t>Seres humanos, del más pobre al más rico</t>
  </si>
  <si>
    <t>Humans, from poorest to richest</t>
  </si>
  <si>
    <t>Люди, от самых бедных до самых богатых.</t>
  </si>
  <si>
    <t>text_title_y</t>
  </si>
  <si>
    <t>Revenu (€/mois, après impôts et transferts)</t>
  </si>
  <si>
    <t>Reddito (€/mese, al netto di tasse e trasferimenti)</t>
  </si>
  <si>
    <t>Dochód (PLN/miesiąc, po odliczeniu podatków i składek)</t>
  </si>
  <si>
    <t>Income (£/year, after taxes and transfers)</t>
  </si>
  <si>
    <t>Income (CHF/year, after taxes and transfers)</t>
  </si>
  <si>
    <t>所得（万円／年, 税引き後および移転後）</t>
  </si>
  <si>
    <t>Доход (руб./месяц, после уплаты налогов и трансфертов)</t>
  </si>
  <si>
    <t>Income ($/year, after taxes and transfers)</t>
  </si>
  <si>
    <t>Revenu (CHF/an, après impôts et transferts)</t>
  </si>
  <si>
    <t>Reddito (CHF/anno, al netto di tasse e trasferimenti)</t>
  </si>
  <si>
    <t>Renta ($/año, después de impuestos y transferencias)</t>
  </si>
  <si>
    <t>Proportion of winners:</t>
  </si>
  <si>
    <t>Proportion of losers:</t>
  </si>
  <si>
    <t>The graph below presents a proposal to redistribute incomes worldwide, from the current income distribution in red, to a new proposed one in green. Below are examples of how after-tax incomes would change after the proposed redistribution: ... Would you support or oppose this worldwide income redistribution?</t>
  </si>
  <si>
    <t>après impôts et prestations sociales</t>
  </si>
  <si>
    <t>nach Steuern und Sozialhilfe</t>
  </si>
  <si>
    <t>po odliczeniu podatk&amp;oacute;w i składek</t>
  </si>
  <si>
    <t>después de impuestos y prestaciones sociales</t>
  </si>
  <si>
    <t>British person</t>
  </si>
  <si>
    <t>In the United Kingdom</t>
  </si>
  <si>
    <t>In the United States</t>
  </si>
  <si>
    <t>0,2</t>
  </si>
  <si>
    <t>Non-Participant</t>
  </si>
  <si>
    <t>Suisses</t>
  </si>
  <si>
    <t>2024 United Kingdom general election</t>
  </si>
  <si>
    <t>Imagine that some countries (such as Brazil and those in the European Union) adopt this policy and others (such as the United States and China) do not.</t>
  </si>
  <si>
    <t>Eighth grade</t>
  </si>
  <si>
    <t>General Certificate of Secondary Education (GCSE)</t>
  </si>
  <si>
    <t>High school degree (A levels)</t>
  </si>
  <si>
    <t>Regular high school diploma/GED or an alternative credential</t>
  </si>
  <si>
    <t>Vocational training or some college education without degree</t>
  </si>
  <si>
    <t>Higher vocational education (Level 4+ Award, level 4+ Certificate, level 4+ Diploma, Higher Apprenticeship, etc.)</t>
  </si>
  <si>
    <t>złot&amp;oacute;wkę</t>
  </si>
  <si>
    <t>12</t>
  </si>
  <si>
    <t>1,6</t>
  </si>
  <si>
    <t>text_vote_didnt_vote</t>
  </si>
  <si>
    <t>M&amp;ecirc;me si vous n&amp;#39;avez pas vot&amp;eacute; aux &lt;span id="election"&gt;&amp;eacute;lections du Parlement europ&amp;eacute;en de 2024&lt;/span&gt;, veuillez indiquer le candidat pour lequel vous &amp;eacute;tiez le plus susceptible d&amp;#39;avoir vot&amp;eacute; ou qui repr&amp;eacute;sente plus fid&amp;egrave;lement vos opinions.</t>
  </si>
  <si>
    <t>Aunque no haya votado en las &lt;span id="election"&gt;[election: 2024 European Parliament election]&lt;/span&gt;, indique el candidato al que hubiera votado con más probabilidad o que represente mejor sus opiniones.</t>
  </si>
  <si>
    <t>Even if you did not vote in the &lt;span id="election"&gt;[election: 2024 European Parliament election]&lt;/span&gt;, please indicate the candidate that you were most likely to have voted for or who represents your views more closely.</t>
  </si>
  <si>
    <t>M&amp;ecirc;me si vous n&amp;#39;avez pas vot&amp;eacute; aux &lt;span id="election"&gt;&amp;eacute;lections du Parlement europ&amp;eacute;en de 2024&lt;/span&gt; , veuillez indiquer le candidat pour lequel vous &amp;eacute;tiez le plus susceptible d&amp;#39;avoir vot&amp;eacute; ou qui repr&amp;eacute;sente plus fid&amp;egrave;lement vos opinions.</t>
  </si>
  <si>
    <t>sum_name</t>
  </si>
  <si>
    <t>Total</t>
  </si>
  <si>
    <t>Gesamt</t>
  </si>
  <si>
    <t>Totale</t>
  </si>
  <si>
    <t>Suma</t>
  </si>
  <si>
    <t>合計</t>
  </si>
  <si>
    <t>Итого</t>
  </si>
  <si>
    <t>المجموع</t>
  </si>
  <si>
    <t>correspondence urbanization: https://ec.europa.eu/eurostat/web/gisco/geodata/administrative-units/postal-codes?utm_source=chatgpt.com</t>
  </si>
  <si>
    <t>https://ec.europa.eu/eurostat/web/gisco/geodata/administrative-units/postal-codes?utm_source=chatgpt.com</t>
  </si>
  <si>
    <t>Link urbanity</t>
  </si>
  <si>
    <t>https://wumarketing.eu.qualtrics.com/ControlPanel/File.php?F=F_sgeRionmpQvME6A</t>
  </si>
  <si>
    <t>https://wumarketing.eu.qualtrics.com/ControlPanel/File.php?F=F_uxFR5512uAFqYzj</t>
  </si>
  <si>
    <t>https://wumarketing.eu.qualtrics.com/ControlPanel/File.php?F=F_Z85BflUrhyaRwRQ</t>
  </si>
  <si>
    <t>https://wumarketing.eu.qualtrics.com/ControlPanel/File.php?F=F_sHuFpvqSPy8aIqK</t>
  </si>
  <si>
    <t>https://wumarketing.eu.qualtrics.com/ControlPanel/File.php?F=F_TnyYqOhx5l3ByWV</t>
  </si>
  <si>
    <t>https://wumarketing.eu.qualtrics.com/ControlPanel/File.php?F=F_IQgx02GEO8fNMtm</t>
  </si>
  <si>
    <t>Urbanity values (from densest to most rural)</t>
  </si>
  <si>
    <t>1; 2; 3</t>
  </si>
  <si>
    <t>1; [2-4]; NA</t>
  </si>
  <si>
    <t>Kto skorzysta:</t>
  </si>
  <si>
    <t>Some secondary education</t>
  </si>
  <si>
    <t>Vocational upper secondary (Level 3 Award, level 3 Certificate, level 3 Diploma, Advanced Apprenticeship, etc.)</t>
  </si>
  <si>
    <t>Cut federal spending by $1 trillion</t>
  </si>
  <si>
    <t>Raise the federal minimum wage to $15/hour</t>
  </si>
  <si>
    <t>Increase the Child and Dependent Care Tax Credit</t>
  </si>
  <si>
    <t>Social issues</t>
  </si>
  <si>
    <t>Enhance border security and limit immigration</t>
  </si>
  <si>
    <t>Ensure nationwide access to abortion as a constitutional right</t>
  </si>
  <si>
    <t>Rejoin the Paris Agreement</t>
  </si>
  <si>
    <t>Expedite the process for oil and gas drilling permits on federal land</t>
  </si>
  <si>
    <t>Extend the Trump tax cuts</t>
  </si>
  <si>
    <t>International tax on millionaires with 30% financing healthcare and education in low-income countries</t>
  </si>
  <si>
    <t>Cut development aid</t>
  </si>
  <si>
    <t>Negotiate an immediate ceasefire in Ukraine, recognize new Russian territories and withdraw support to Ukraine</t>
  </si>
  <si>
    <t>soc3</t>
  </si>
  <si>
    <t>soc4</t>
  </si>
  <si>
    <t>tax3</t>
  </si>
  <si>
    <t>30 hours of free childcare per week for working parents</t>
  </si>
  <si>
    <t>Raising the minimum wage to £15 per hour</t>
  </si>
  <si>
    <t>A 4-day working week</t>
  </si>
  <si>
    <t>Legal limit on migration and deportation to Rwanda</t>
  </si>
  <si>
    <t>Enforce neighbourhood policing through recruitment and new equipment</t>
  </si>
  <si>
    <t>Increase the Universal Credit for low-income households</t>
  </si>
  <si>
    <t>A ban on domestic flights for trips under three hours by train</t>
  </si>
  <si>
    <t>Fight tax avoidance by abolishing the non-domiciled tax status</t>
  </si>
  <si>
    <t>Deepen Brexit by removing or reforming EU-inherited laws</t>
  </si>
  <si>
    <t>Kwestie ekonomiczne</t>
  </si>
  <si>
    <t>Rozwój produkcji kolejowej i inwestycje w infrastrukturę</t>
  </si>
  <si>
    <t>Przeznaczenie 5% PKB na wydatki wojskowe do 2030 r</t>
  </si>
  <si>
    <t>Kwestie społeczne</t>
  </si>
  <si>
    <t>Przywrócenie praw reprodukcyjnych, w tym prawa do aborcji</t>
  </si>
  <si>
    <t>Złagodzenie restrykcji w zakresie zgromadzeń publicznych i protestów</t>
  </si>
  <si>
    <t>Wydłużony urlop rodzicielski, ulgi podatkowe na dzieci i możliwość pracy zdalnej</t>
  </si>
  <si>
    <t>Polityka klimatyczna</t>
  </si>
  <si>
    <t>Rezygnacja z węgla do 2035 r.</t>
  </si>
  <si>
    <t>Zakaz sprzedaży nowych samochodów z silnikiem spalinowym do 2035 r.</t>
  </si>
  <si>
    <t>System podatkowy</t>
  </si>
  <si>
    <t>Obniżenie podatków dla gospodarstw domowych o niskich dochodach poprzez zwiększenie kwoty wolnej od podatku</t>
  </si>
  <si>
    <t>Zwiększenie podatków od zysków dużych korporacji cyfrowych oraz firm zajmujących się paliwami kopalnymi</t>
  </si>
  <si>
    <t>Zwolnienie z podatku dochodowego dla seniorów opóźniających przejście na emeryturę</t>
  </si>
  <si>
    <t>Polityka zagraniczna</t>
  </si>
  <si>
    <t>Międzynarodowy podatek od milionerów, z 30% finansowaniem opieki zdrowotnej i edukacji w krajach o niskich dochodach</t>
  </si>
  <si>
    <t>Ograniczenie pomocy rozwojowej</t>
  </si>
  <si>
    <t>Zatrzymanie osób, którym odmówiono azylu, do czasu ich deportacji</t>
  </si>
  <si>
    <t>Healthcare plan: more appointments by utilising overtime employment, recruitment in mental care and dentistry coverage</t>
  </si>
  <si>
    <t>No immunity for crimes committed by a former president</t>
  </si>
  <si>
    <t>Investment in renewables and nuclear to achieve zero-emissions electricity in 2030</t>
  </si>
  <si>
    <t>ISCED 3 (Upper secondary) items in italic in features should be reversed in the data cleansing to come back to the order here</t>
  </si>
  <si>
    <t>Muhammad Rabi $100</t>
  </si>
  <si>
    <t>Jennet Myradowa $100 + $20?</t>
  </si>
  <si>
    <t>Hanae Sano $70 + $5?</t>
  </si>
  <si>
    <t>Monica Escaler $50</t>
  </si>
  <si>
    <t>Link dashboard</t>
  </si>
  <si>
    <t>https://wumarketing.fra1.qualtrics.com/public-quotas?SID=SV_0VNqQiSQBawsBfw&amp;GID=QG_sv1O2zq3iqVfPKy</t>
  </si>
  <si>
    <t>https://wumarketing.fra1.qualtrics.com/public-quotas?SID=SV_37SMZAbB0MdWtmK&amp;GID=QG_sv1O2zq3iqVfPKy</t>
  </si>
  <si>
    <t>https://wumarketing.fra1.qualtrics.com/public-quotas?SID=SV_8d0ASpxiGohlqBM&amp;GID=QG_sv1O2zq3iqVfPKy</t>
  </si>
  <si>
    <t>ريال سعودي/شهر</t>
  </si>
  <si>
    <t>الدخل (بعد خصم الضرائب والتحويلات) للبالغين من البشر، من الأفقر إلى الأغنى</t>
  </si>
  <si>
    <t>الأشخاص، من الأفقر إلى الأغنى</t>
  </si>
  <si>
    <t>الدخل ( ريال/شهر، بعد خصم الضرائب والتحويلات)</t>
  </si>
  <si>
    <t>نسبة المستفيدين:</t>
  </si>
  <si>
    <t>نسبة المتضررين:</t>
  </si>
  <si>
    <t>يعرض الرسم البياني أدناه مقترحًا لإعادة توزيع الدخل في كافة أنحاء العالم، من توزيع الدخل الحالي، باللون الأحمر، إلى توزيع جديد باللون الأخضر. فيما يلي أمثلة على كيفية تغير الدخل بعد خصم الضرائب بعد إعادة التوزيع المقترحة: ... هل تؤيد أو تعارض إعادة توزيع الدخل في كافة أنحاء العالم؟</t>
  </si>
  <si>
    <t>الإجمالي</t>
  </si>
  <si>
    <t>قبل خصم الضرائب</t>
  </si>
  <si>
    <t>المواطن السعودي</t>
  </si>
  <si>
    <t>130 ريال سعودي</t>
  </si>
  <si>
    <t>500 ريال سعودي</t>
  </si>
  <si>
    <t>الاتحاد الأوروبي واليابان والمملكة المتحدة</t>
  </si>
  <si>
    <t>&amp;nbsp;شهريًا</t>
  </si>
  <si>
    <t>800 ريال سعودي</t>
  </si>
  <si>
    <t>150 ريال سعودي</t>
  </si>
  <si>
    <t>1,000 ريال سعودي</t>
  </si>
  <si>
    <t>8,000 ريال سعودي</t>
  </si>
  <si>
    <t>10,000 ريال سعودي</t>
  </si>
  <si>
    <t>11,000 ريال سعودي</t>
  </si>
  <si>
    <t>12,000 ريال سعودي</t>
  </si>
  <si>
    <t>15,000 ريال سعودي</t>
  </si>
  <si>
    <t>16,000 ريال سعودي</t>
  </si>
  <si>
    <t>24,000 ريال سعودي</t>
  </si>
  <si>
    <t>130,000 ريال سعودي</t>
  </si>
  <si>
    <t>20 مليون ريال</t>
  </si>
  <si>
    <t>4 مليون ريال</t>
  </si>
  <si>
    <t>سعودي</t>
  </si>
  <si>
    <t>سعوديون</t>
  </si>
  <si>
    <t>تعليم ابتدائي أو أقل</t>
  </si>
  <si>
    <t>درجة بكالوريوس أو ما يُعادلها</t>
  </si>
  <si>
    <t>درجة ماجستير أو أعلى</t>
  </si>
  <si>
    <t>مخطط المناخ العالمي</t>
  </si>
  <si>
    <t>دولة مشاركة</t>
  </si>
  <si>
    <t>دولة محتمل مشاركتها</t>
  </si>
  <si>
    <t>ريـال سعودي</t>
  </si>
  <si>
    <t>na</t>
  </si>
  <si>
    <t>Aktuelles Einkommen</t>
  </si>
  <si>
    <t>Menschen, vom Ärmsten bis zum Reichsten</t>
  </si>
  <si>
    <t>Anteil der Begünstigten:</t>
  </si>
  <si>
    <t>Anteil der Benachteiligten:</t>
  </si>
  <si>
    <t>1 Million Euro</t>
  </si>
  <si>
    <t>Deutschen</t>
  </si>
  <si>
    <t>Stellen Sie sich vor, dass alle anderen Länder mit hohem Einkommen (wie die Vereinigten Staaten, die Europäische Union, Japan, usw.) diese Maßnahme einführen, während einige Länder mit mittlerem Einkommen (wie China) dies nicht tun.</t>
  </si>
  <si>
    <t>Stellen Sie sich vor, dass einige Länder (wie Frankreich, Spanien, das Vereinigte Königreich, Brasilien...) diese Maßnahme einführen, während andere (wie die Vereinigten Staaten und China) dies nicht tun.</t>
  </si>
  <si>
    <t>Euro</t>
  </si>
  <si>
    <t>Einkommen (nach Steuern und Transfers/Sozialleistungen/Umverteilung) erwachsener Personen, vom Ärmsten bis zum Reichsten</t>
  </si>
  <si>
    <t>Einkommen (€/Monat, nach Steuern und Sozialleistungen)</t>
  </si>
  <si>
    <t>Die folgende Grafik zeigt einen Vorschlag zur weltweiten Umverteilung aller Einkünfte – von der aktuellen Einkommensverteilung (rot) zu einer neuen Verteilung (grün). Unten sehen Sie Beispiele dafür, wie sich die Nettoeinkünfte nach der von Ihnen vorgeschlagenen Umverteilung verändern würden: ... Würden Sie diese weltweite Einkommensumverteilung unterstützen oder ablehnen?</t>
  </si>
  <si>
    <t>Reddito a seguito della redistribuzione globale</t>
  </si>
  <si>
    <t>Reddito (al netto di tasse e trasferimenti) degli individui adulti, dai più poveri ai più ricchi</t>
  </si>
  <si>
    <t>Il seguente grafico presenta una proposta di ridistribuzione del reddito a livello mondiale, dall'attuale distribuzione del reddito, in rosso, a una nuova distribuzione, in verde. Di seguito sono riportati alcuni esempi di come cambierebbero i redditi al netto delle imposte dopo la redistribuzione proposta: ... Sareste favorevoli o contrari a questa redistribuzione del reddito a livello mondiale?</t>
  </si>
  <si>
    <t>al netto delle imposte e del Welfare</t>
  </si>
  <si>
    <t>Immaginiamo che alcuni Paesi (come Germania, Francia, Spagna, Regno Unito, Brasile...) adottino questa politica e altri (come Stati Uniti e Cina) no.</t>
  </si>
  <si>
    <t>Laurea magistrale o livello di istruzione superiore</t>
  </si>
  <si>
    <t>Programma Globale per il Clima</t>
  </si>
  <si>
    <t>Svizzero</t>
  </si>
  <si>
    <t>Svizzeri</t>
  </si>
  <si>
    <t>svizzero</t>
  </si>
  <si>
    <t>Immaginiamo che tutti gli altri Paesi ad alto reddito (come gli Stati Uniti, l'Unione Europea, il Giappone...) adottino questa politica e che alcuni Paesi a medio reddito (come la Cina) non la adottino.</t>
  </si>
  <si>
    <t>ogni franco svizzero donato</t>
  </si>
  <si>
    <t>franco svizzero</t>
  </si>
  <si>
    <t>Ingresos después de la redistribución global</t>
  </si>
  <si>
    <t>年間</t>
  </si>
  <si>
    <t>Jährliche</t>
  </si>
  <si>
    <t>6.000 millones de Euros</t>
  </si>
  <si>
    <t>1.000 millones de Euros</t>
  </si>
  <si>
    <t>CHF 1 Billion</t>
  </si>
  <si>
    <t>5 millones de Euros</t>
  </si>
  <si>
    <t>1 milione di euro</t>
  </si>
  <si>
    <t>1 millón de Euros</t>
  </si>
  <si>
    <t>Stellen Sie sich vor, dass einige Länder (wie die Europäische Union, das Vereinigte Königreich und Brasilien) diese Massnahme einführen, während andere (wie die Vereinigten Staaten und China) dies nicht tun.</t>
  </si>
  <si>
    <t>2,000</t>
  </si>
  <si>
    <t>cada Euro donado</t>
  </si>
  <si>
    <t>jeder gespendete Schweizer Franken</t>
  </si>
  <si>
    <t>Schweizer Franken</t>
  </si>
  <si>
    <t>Por qué candidato votó en las &lt;span id="election"&gt;[election: 2024 European Parliament election]&lt;/span&gt;?</t>
  </si>
  <si>
    <t>Aunque no haya votado en las &lt;span id="election"&gt;[election: 2024 European Parliament election]&lt;/span&gt;, indique el candidato por el que hubiera votado con más probabilidad o que represente mejor sus opiniones.</t>
  </si>
  <si>
    <t>Einkommen (CHF/Jahr, nach Steuern und Sozialleistungen)</t>
  </si>
  <si>
    <t>Stellen Sie sich vor, dass alle anderen Länder mit hohem Einkommen (wie die Vereinigten Staaten, Japan, Frankreich, Italien, das Vereinigte Königreich usw.) diese Maßnahme einführen, während einige Länder mit mittlerem Einkommen (wie China) dies nicht tun.</t>
  </si>
  <si>
    <t>country_adjective2</t>
  </si>
  <si>
    <t>schweizer</t>
  </si>
  <si>
    <t>&amp;nbsp;par an</t>
  </si>
  <si>
    <t>&amp;nbsp;pro Jahr</t>
  </si>
  <si>
    <t>&amp;nbsp;all'anno</t>
  </si>
  <si>
    <t>&amp;nbsp;al año</t>
  </si>
  <si>
    <t>Il seguente grafico presenta una proposta di ridistribuzione del reddito a livello mondiale, dall'attuale distribuzione del reddito, in rosso, a una nuova distribuzione, in verde. Di seguito sono riportati alcuni esempi di come cambierebbero i redditi al netto delle imposte dopo la redistribuzione proposta: ... Sareste favorevoli o contrari a questa redistribuzione del reddito a livello globale?</t>
  </si>
  <si>
    <t>annuo</t>
  </si>
  <si>
    <t>$1 millón</t>
  </si>
  <si>
    <t>$5 millones</t>
  </si>
  <si>
    <t>Livello primario o inferiore</t>
  </si>
  <si>
    <t>Livello secondario I</t>
  </si>
  <si>
    <t>Livello secondario II senza qualifica</t>
  </si>
  <si>
    <t>Diploma di maturità liceale o di maturità specializzata</t>
  </si>
  <si>
    <t>Formazione continua</t>
  </si>
  <si>
    <t>Глобальная климатическая схема</t>
  </si>
  <si>
    <t>Страна-участница</t>
  </si>
  <si>
    <t>País participante</t>
  </si>
  <si>
    <t>Потенциальная страна-участница</t>
  </si>
  <si>
    <t>País participante potencial</t>
  </si>
  <si>
    <t>cada dólar donado</t>
  </si>
  <si>
    <t>¿Por cuál candidato votó en las &lt;span id="election"&gt;[election: 2024 European Parliament election]&lt;/span&gt;?</t>
  </si>
  <si>
    <t>Bachelor ou équivalent (Certificat fédéral de capacité, examen professionnel, examen de maîtrise, brevet fédéral, diplôme fédéral)</t>
  </si>
  <si>
    <t>Bachelor oder gleichwertig (Eidgenössische Fähigkeitszeugnis, Berufsprüfung, Höhere Fachprüfung, eidg. Fauchausweis, eidg. Diplom)</t>
  </si>
  <si>
    <t>Laurea triennale o equivalente (attestato federale di capacità, esame professionale, esame di maestria, attestato professionale federale, diploma federale)</t>
  </si>
  <si>
    <t>PIB español</t>
  </si>
  <si>
    <t>la Svizzera</t>
  </si>
  <si>
    <t>Bundestagswahl 2025</t>
  </si>
  <si>
    <t>الأمريكيين</t>
  </si>
  <si>
    <t>Bachelor's degree or equivalent (Advanced Federal Professional Examination, professional examination, federal certificate)</t>
  </si>
  <si>
    <t>Teilnehmendes Land</t>
  </si>
  <si>
    <t>Potentiell teilnehmendes Land</t>
  </si>
  <si>
    <t>Dólar</t>
  </si>
  <si>
    <t>Für welche Partei haben Sie bei der &lt;span id="election"&gt;[Wahl: Europawahl 2024]&lt;/span&gt; gestimmt?</t>
  </si>
  <si>
    <t>10000</t>
  </si>
  <si>
    <t>1000</t>
  </si>
  <si>
    <t>3000</t>
  </si>
  <si>
    <t>150</t>
  </si>
  <si>
    <t>30000</t>
  </si>
  <si>
    <t>12000</t>
  </si>
  <si>
    <t>50000</t>
  </si>
  <si>
    <t>600</t>
  </si>
  <si>
    <t>60000</t>
  </si>
  <si>
    <t>40000</t>
  </si>
  <si>
    <t>5000</t>
  </si>
  <si>
    <t>20000</t>
  </si>
  <si>
    <t>70000</t>
  </si>
  <si>
    <t>100000</t>
  </si>
  <si>
    <t>1500</t>
  </si>
  <si>
    <t>300000</t>
  </si>
  <si>
    <t>200</t>
  </si>
  <si>
    <t>250</t>
  </si>
  <si>
    <t>2500</t>
  </si>
  <si>
    <t>50</t>
  </si>
  <si>
    <t>25000</t>
  </si>
  <si>
    <t>33</t>
  </si>
  <si>
    <t>34</t>
  </si>
  <si>
    <t>36</t>
  </si>
  <si>
    <t>38</t>
  </si>
  <si>
    <t>35</t>
  </si>
  <si>
    <t>48</t>
  </si>
  <si>
    <t>25</t>
  </si>
  <si>
    <t>64</t>
  </si>
  <si>
    <t>57</t>
  </si>
  <si>
    <t>56</t>
  </si>
  <si>
    <t>59</t>
  </si>
  <si>
    <t>60</t>
  </si>
  <si>
    <t>58</t>
  </si>
  <si>
    <t>71</t>
  </si>
  <si>
    <t>72</t>
  </si>
  <si>
    <t>69</t>
  </si>
  <si>
    <t>77</t>
  </si>
  <si>
    <t>74</t>
  </si>
  <si>
    <t>87</t>
  </si>
  <si>
    <t>128</t>
  </si>
  <si>
    <t>154</t>
  </si>
  <si>
    <t>155</t>
  </si>
  <si>
    <t>118</t>
  </si>
  <si>
    <t>145</t>
  </si>
  <si>
    <t>10</t>
  </si>
  <si>
    <t>18</t>
  </si>
  <si>
    <t>16</t>
  </si>
  <si>
    <t>500</t>
  </si>
  <si>
    <t>Renta (€/mes, después de impuestos y transferencias</t>
  </si>
  <si>
    <t>35&amp;nbsp;€</t>
  </si>
  <si>
    <t>&amp;nbsp;月額</t>
  </si>
  <si>
    <t>españoles</t>
  </si>
  <si>
    <t>la Unión Europea</t>
  </si>
  <si>
    <t>elecciones al Parlamento Europeo de 2024</t>
  </si>
  <si>
    <t>estadounidenses</t>
  </si>
  <si>
    <t>Imagine que todos los demás países de renta alta (como Estados Unidos, Japón, Alemania, Francia, Reino Unido...) adoptan esta política y algunos países de renta media (como China) no lo hacen.</t>
  </si>
  <si>
    <t>Imagine que todos los demás países de renta alta (como la Unión Europea, Japón, Canadá...) adoptan esta política y algunos países de renta media (como China) no.</t>
  </si>
  <si>
    <t>Imagine que algunos países (como Alemania, Francia, el Reino Unido, Brasil...) adoptan esta política y otros (como Estados Unidos y China) no lo hacen.</t>
  </si>
  <si>
    <t>Imagine que algunos países (como la Unión Europea, el Reino Unido y Brasil) adoptan esta política y otros (como Japón, Canadá y China) no.</t>
  </si>
  <si>
    <t>Plan Climático Global</t>
  </si>
  <si>
    <t>Pour quel liste avez-vous vot&amp;eacute; aux &lt;span id="election"&gt;&amp;eacute;lections europ&amp;eacute;ennes de 2024&lt;/span&gt; ?</t>
  </si>
  <si>
    <t>£70</t>
  </si>
  <si>
    <t>330 ريال سعودي</t>
  </si>
  <si>
    <t>15&amp;nbsp;CHF</t>
  </si>
  <si>
    <t>$50 (JP, DE mean pc high)</t>
  </si>
  <si>
    <t>$40 (PL mean pc high)</t>
  </si>
  <si>
    <t>$90</t>
  </si>
  <si>
    <t>380 ريال سعودي</t>
  </si>
  <si>
    <t>£35</t>
  </si>
  <si>
    <t>$120</t>
  </si>
  <si>
    <t>EN-FR</t>
  </si>
  <si>
    <t>EN-DE</t>
  </si>
  <si>
    <t>EN-IT</t>
  </si>
  <si>
    <t>EN-PL</t>
  </si>
  <si>
    <t>EN-ES</t>
  </si>
  <si>
    <t>EN-JA</t>
  </si>
  <si>
    <t>Politica economica</t>
  </si>
  <si>
    <t>Strompreise durch Steuersenkungen um 12 % senken</t>
  </si>
  <si>
    <t>Lower electricity prices by 12% through tax reductions</t>
  </si>
  <si>
    <t>Increase the birth grant to up to €3,600 for newborns</t>
  </si>
  <si>
    <t>Expansion of rail production and infrastructure investment</t>
  </si>
  <si>
    <t>Fijar el salario mínimo en 1350€/mes</t>
  </si>
  <si>
    <t>Set the minimum wage at 1350€/month</t>
  </si>
  <si>
    <t>最低賃金を時給1,500円に引き上げる</t>
  </si>
  <si>
    <t>Raise the minimum wage to ¥1,500 per hour</t>
  </si>
  <si>
    <t>Augmenter le SMIC à 1600€ net par mois</t>
  </si>
  <si>
    <t>Mindestlohn bis 2026 auf 15 € erhöhen</t>
  </si>
  <si>
    <t>Raise the minimum wage to €15 by 2026</t>
  </si>
  <si>
    <t>Use unspent EU funds to exempt hiring companies from taxes</t>
  </si>
  <si>
    <t>Allocate 5% of GDP to military expenditures by 2030</t>
  </si>
  <si>
    <t>Reduce the workweek to 36 hours by 2030 without salary cut</t>
  </si>
  <si>
    <t>Provide child allowance of ¥15,000 per month for all children up to age 18</t>
  </si>
  <si>
    <t>Restaurer l'âge légal de départ à la retraite à 62 ans</t>
  </si>
  <si>
    <t>Invest €500 billion in strategic industries like steel, automotive, and defense</t>
  </si>
  <si>
    <t>Introduce a legal minimum wage at 10€ per hour</t>
  </si>
  <si>
    <t>Fomentar la flexibilidad horaria mediante un banco de horas</t>
  </si>
  <si>
    <t>Promote flexible working hours through a time bank</t>
  </si>
  <si>
    <t>Reduce working hours without reducing salaries</t>
  </si>
  <si>
    <t>Société</t>
  </si>
  <si>
    <t>Politica sociale</t>
  </si>
  <si>
    <t>Supprimer le droit du sol</t>
  </si>
  <si>
    <t>Einsatz elektronischer Fußfesseln zur Verfolgung von Gewalttätern gegen Frauen</t>
  </si>
  <si>
    <t>Use electronic ankle monitors to track violent offenders against women</t>
  </si>
  <si>
    <t>Legal limit on migration and process asylum requests outside the EU</t>
  </si>
  <si>
    <t>Restoring abortion rights</t>
  </si>
  <si>
    <t>Reforzar la regulación de las redes sociales en materia de transparencia, control de la desinformación e identidad verificada</t>
  </si>
  <si>
    <t>Strengthen social media regulation for transparency, misinformation control, and verified identity</t>
  </si>
  <si>
    <t>選挙区合併の廃止</t>
  </si>
  <si>
    <t>Eliminate electoral district mergers (gōku kaiketsu)</t>
  </si>
  <si>
    <t>Peines planchers pour les récidivistes et responsabilité pénale à 16 ans</t>
  </si>
  <si>
    <t>Impose mandatory sentences for repeat offenders, and lower the age of criminal responsibility to 16</t>
  </si>
  <si>
    <t>Offer a birth grant of €20,000 for newborns</t>
  </si>
  <si>
    <t>Riconoscere il matrimonio tra persone dello stesso sesso</t>
  </si>
  <si>
    <t>Recognize same-sex marriage</t>
  </si>
  <si>
    <t>Relax restrictions on public assembly and protest</t>
  </si>
  <si>
    <t>Educación de 0 a 3 años gratuita</t>
  </si>
  <si>
    <t>Free early education (from 0 to 3 years)</t>
  </si>
  <si>
    <t>同性婚を認める</t>
  </si>
  <si>
    <t>Recognize same-sex marraige</t>
  </si>
  <si>
    <t>Instaurer le Référendum d’Initiative Citoyenne (RIC)</t>
  </si>
  <si>
    <t>Establish the Citizens' Initiative Referendum (RIC)</t>
  </si>
  <si>
    <t>Restrict the fast-track path to German citizenship</t>
  </si>
  <si>
    <t>Introduce free and mandatory early education (until 3 years old)</t>
  </si>
  <si>
    <t>Extended parental leave, tax benefits for children, and remote work option</t>
  </si>
  <si>
    <t>Crear centros fuera de la UE para tramitar las solicitudes de asilo</t>
  </si>
  <si>
    <t>Create centers outside the EU to process asylum requests</t>
  </si>
  <si>
    <t>パートタイム労働者への年金受給資格の拡大</t>
  </si>
  <si>
    <t>Expand eligibility for pension coverage to part-time workers</t>
  </si>
  <si>
    <t>Promote women’s empowerment through reskilling, fair pay, and career continuity</t>
  </si>
  <si>
    <t>soc5</t>
  </si>
  <si>
    <t>Politica climatica</t>
  </si>
  <si>
    <t>Construire 14 nouveaux réacteurs nucléaires</t>
  </si>
  <si>
    <t>Build 14 new nuclear reactors</t>
  </si>
  <si>
    <t>Aufhebung des Heizungsgesetzes, das erneuerbare Energien vorschreibt</t>
  </si>
  <si>
    <t>Repeal the heating law that requires renewable energy</t>
  </si>
  <si>
    <t>Cancel the ban on new combustion-engine cars from 2035</t>
  </si>
  <si>
    <t>Phase out coal by 2035</t>
  </si>
  <si>
    <t>Ampliar los bonos sociales térmico y eléctrico</t>
  </si>
  <si>
    <t>Extend the social electricity voucher</t>
  </si>
  <si>
    <t>2030年までに再生可能エネルギーによる電力50％を達成</t>
  </si>
  <si>
    <t>Achieve 50% of electricity from renewable sources by 2030</t>
  </si>
  <si>
    <t>Raddoppiare la capacità di energia rinnovabile entro il 2030</t>
  </si>
  <si>
    <t>Double the capacity of renewable energy by 2030</t>
  </si>
  <si>
    <t>Ban the sale of new combustion-engine cars by 2035</t>
  </si>
  <si>
    <t>A national investment plan to enhance water management</t>
  </si>
  <si>
    <t>Invest 150,000 billion yen in the ecological transition</t>
  </si>
  <si>
    <t>Ban new combustion-engine cars from 2035</t>
  </si>
  <si>
    <t>Politica fiscale</t>
  </si>
  <si>
    <t>Tax-free bonuses of up to €10,000 per year</t>
  </si>
  <si>
    <t>Exempt from taxes overtime work and work of retired people</t>
  </si>
  <si>
    <t>Reduce the income tax on low-income households</t>
  </si>
  <si>
    <t>Reduce taxes on low-income households by increasing the tax-free income allowance</t>
  </si>
  <si>
    <t>Bajar el impuesto sobre la renta a la clase media y aumentarlo a los hogares ricos</t>
  </si>
  <si>
    <t>Lower the income tax on the middle class and increase it on rich households</t>
  </si>
  <si>
    <t>Abschaffung der Erbschaftssteuer</t>
  </si>
  <si>
    <t>Abolish the inheritance tax</t>
  </si>
  <si>
    <t>Sostituire l'imposta sul reddito con una flat tax del 15%.</t>
  </si>
  <si>
    <t>Replace the income tax by a 15% flat tax</t>
  </si>
  <si>
    <t>Suprimir el impuesto sobre el patrimonio y bajar los tipos del impuesto de sociedades</t>
  </si>
  <si>
    <t>Abolish the wealth tax and lower corporate tax rates</t>
  </si>
  <si>
    <t>中低所得世帯への消費税還付制度の導入</t>
  </si>
  <si>
    <t>Introduce a consumption tax refund system for low- and middle-income households</t>
  </si>
  <si>
    <t>Baisser l'impôt sur le revenu jusqu'à 4000€/mois net et l'augmenter au-delà</t>
  </si>
  <si>
    <t>Income tax exemption for seniors delaying retirement</t>
  </si>
  <si>
    <t>Reducir los impuestos en zonas rurales mediante la Ley de Fiscalidad Agraria</t>
  </si>
  <si>
    <t>Reduce taxation in rural areas through the Agricultural Taxation Act</t>
  </si>
  <si>
    <t>財政均衡を回復し、2025年までに財政黒字を達成する。</t>
  </si>
  <si>
    <t>Restore fiscal balance and achieve a budget surplus by 2025</t>
  </si>
  <si>
    <t>tax4</t>
  </si>
  <si>
    <t>Rétablir un impôt sur la fortune (ISF) renforcé</t>
  </si>
  <si>
    <t>Politica estera</t>
  </si>
  <si>
    <t>Taxe mondiale sur les millionnaires, dont 30 % pour financer la santé et l’éducation dans les pays à faible revenu</t>
  </si>
  <si>
    <t>Impuesto internacional a los millonarios con un 30% para financiar la sanidad y la educación en países de renta baja</t>
  </si>
  <si>
    <t>Réduire l’aide au développement</t>
  </si>
  <si>
    <t>Kürzung der Entwicklungshilfe</t>
  </si>
  <si>
    <t>Tagliare gli aiuti allo sviluppo</t>
  </si>
  <si>
    <t>Reducir la ayuda al desarrollo a los países de renta baja</t>
  </si>
  <si>
    <t>Doubler le budget militaire d'ici 2030</t>
  </si>
  <si>
    <t>Double military budget by 2030</t>
  </si>
  <si>
    <t>Die Ukraine militärisch und finanziell unterstützen</t>
  </si>
  <si>
    <t>Support Ukraine militarily and financially</t>
  </si>
  <si>
    <t>Develop a common EU defense</t>
  </si>
  <si>
    <t>Detention of rejected asylum seekers until they can be deported</t>
  </si>
  <si>
    <t>Aumentar el apoyo a Ucrania y mantener las sanciones a Rusia</t>
  </si>
  <si>
    <t>Increase support for Ukraine and maintain sanctions on Russia</t>
  </si>
  <si>
    <t>北朝鮮の核・ミサイル計画の完全な廃棄を要求する。</t>
  </si>
  <si>
    <t>Demand the complete dismantlement of North Korea’s nuclear and missile programs</t>
  </si>
  <si>
    <t>foreign4</t>
  </si>
  <si>
    <t>Translation</t>
  </si>
  <si>
    <t>Giulia Calabretta $45</t>
  </si>
  <si>
    <t>Steven Beckert $60</t>
  </si>
  <si>
    <t>Ewa $150+$10</t>
  </si>
  <si>
    <t>EN-CH</t>
  </si>
  <si>
    <t>Stopper la croissance du secteur public et réduire les coûts administratifs</t>
  </si>
  <si>
    <t>Das Wachstum des öffentlichen Sektors stoppen und die Verwaltungskosten senken</t>
  </si>
  <si>
    <t>Stop public sector growth and cut administrative costs</t>
  </si>
  <si>
    <t>Fermare la crescita del settore pubblico e tagliare i costi amministrativi</t>
  </si>
  <si>
    <t>Déréglementer et flexibiliser le marché du travail</t>
  </si>
  <si>
    <t>Deregulierung und Flexibilisierung des Arbeitsmarktes</t>
  </si>
  <si>
    <t>Deregulate and flexibilize the labor market</t>
  </si>
  <si>
    <t>Plafonner les primes d'assurance maladie à 10 % du revenu du ménage</t>
  </si>
  <si>
    <t>Cap health insurance premiums at 10% of household income</t>
  </si>
  <si>
    <t>Augmenter les rentes en introduisant un 13e mois de versement de l'AVS</t>
  </si>
  <si>
    <t>Increase pensions by introducing a 13th month of AVS payment</t>
  </si>
  <si>
    <t>Beschleunigte Verfahren zur Erlangung der deutschen Staatsangehörigkeit einschränken</t>
  </si>
  <si>
    <t>Réduire le coût des services de garde d'enfants pour les parents grâce à une aide nationale</t>
  </si>
  <si>
    <t>Senkung der Kinderbetreuungskosten für Eltern durch nationale Unterstützung</t>
  </si>
  <si>
    <t>Reduce cost of childcare for parents through national support</t>
  </si>
  <si>
    <t>Phase out combustion engine cars by 2040</t>
  </si>
  <si>
    <t>Eliminazione graduale delle auto con motore a combustione entro il 2040</t>
  </si>
  <si>
    <t>Remplacer les systèmes de chauffage à base de combustibles fossiles par des énergies renouvelables</t>
  </si>
  <si>
    <t>Substitute fossil fuel heating systems with renewables</t>
  </si>
  <si>
    <t>Neuwagen mit Verbrennungsmotor ab 2035 verbieten.</t>
  </si>
  <si>
    <t>Supprimer l'imposition de la valeur locative pour favoriser l'accès à la propriété</t>
  </si>
  <si>
    <t>Abolish rental value taxation to support property ownership</t>
  </si>
  <si>
    <t>Abolire la tassazione del valore locativo per sostenere la proprietà immobiliare</t>
  </si>
  <si>
    <t>Augmenter les droits de succession sur les grandes fortunes</t>
  </si>
  <si>
    <t>Increase inheritance taxes on large fortunes</t>
  </si>
  <si>
    <t>Introduire une imposition indépendante de l’état civil pour mettre fin aux pénalités de mariage</t>
  </si>
  <si>
    <t>Introduce individualized taxation to end marriage penalties</t>
  </si>
  <si>
    <t>Introdurre una tassazione personalizzata per porre fine alle sanzioni matrimoniali</t>
  </si>
  <si>
    <t>Rejoindre l'UE</t>
  </si>
  <si>
    <t>Join the EU</t>
  </si>
  <si>
    <t>Percentuale dei vincitori:</t>
  </si>
  <si>
    <t>Percentuale dei perdenti:</t>
  </si>
  <si>
    <t>20&amp;nbsp;CHF</t>
  </si>
  <si>
    <t>45&amp;nbsp;€</t>
  </si>
  <si>
    <t>65&amp;nbsp;€</t>
  </si>
  <si>
    <t>35&amp;nbsp;CHF</t>
  </si>
  <si>
    <t>100&amp;nbsp;franchi svizzeri</t>
  </si>
  <si>
    <t>400&amp;nbsp;franchi svizzeri</t>
  </si>
  <si>
    <t>250&amp;nbsp;franchi svizzeri</t>
  </si>
  <si>
    <t>14 miliardi di franchi svizzeri</t>
  </si>
  <si>
    <t>1 miliardo di franchi svizzeri</t>
  </si>
  <si>
    <t>5 milioni di franchi svizzeri</t>
  </si>
  <si>
    <t>1 milione di franchi svizzeri</t>
  </si>
  <si>
    <t>不参加国</t>
  </si>
  <si>
    <t>Polaków</t>
  </si>
  <si>
    <t>السعوديين</t>
  </si>
  <si>
    <t>地球規模の気候対策制度</t>
  </si>
  <si>
    <t>参加国</t>
  </si>
  <si>
    <t>参加の可能性がある国</t>
  </si>
  <si>
    <t>&lt;span id="election"&gt;[選挙：2024年欧州議会選挙]&lt;/span&gt;で投票しなかった場合でも、最も投票した可能性の高い政党、またはあなたの考えに近い政党をお答えください。</t>
  </si>
  <si>
    <t>Für welche Partei haben Sie bei der &lt;span id="election"&gt;[Wahl: Europawahl 2024]&lt;/span&gt; gestimmt (Zweitstimme)?</t>
  </si>
  <si>
    <t>Per quale partito hai votato alle &lt;span id="election"&gt;[election: elezioni del Parlamento europeo del 2024]&lt;/span&gt;?</t>
  </si>
  <si>
    <t>Na kt&amp;oacute;rą partię głosował(a) Pan/Pani w &lt;span id="election"&gt;wyborach do Parlamentu Europejskiego w 2024 r.&lt;/span&gt;?</t>
  </si>
  <si>
    <t>&lt;span id="election"&gt;[選挙：2024年欧州議会選挙]&lt;/span&gt;ではどの政党に投票しましたか？</t>
  </si>
  <si>
    <t>Per quale partito hai votato alle &lt;span id="election"&gt;[elezioni: elezioni del Parlamento europeo del 2024]&lt;/span&gt;?</t>
  </si>
  <si>
    <t>Auch wenn Sie nicht an den &lt;span id="election"&gt;[election: 2024 European Parliament election]&lt;/span&gt; teilgenommen haben, geben Sie bitte die Partei an, die Sie am ehesten gewählt hätten oder die Ihre Ansichten am ehesten vertritt.</t>
  </si>
  <si>
    <t>Anche se non hai votato alle &lt;span id="election"&gt;[elezioni: elezioni del Parlamento europeo del 2024]&lt;/span&gt;, ti preghiamo di indicare il partito per il quale avresti probabilmente votato o che rappresenta al meglio le tue opinioni.</t>
  </si>
  <si>
    <t>Nawet jeśli nie głosował(a) Pan/Pani w &lt;span id="election"&gt;wyborach do Parlamentu Europejskiego w 2024 r.&lt;/span&gt;, prosimy o wskazanie partii, na kt&amp;oacute;rą najprawdopodobniej oddał(a)by Pan/Pani głos, lub kt&amp;oacute;ra najlepiej odzwierciedla Pana/Pani poglądy.</t>
  </si>
  <si>
    <t>\n\nGanancia neta por adulto\nsegún el\nPlan Climático Global\nen 2030 (en % del PIB)</t>
  </si>
  <si>
    <t>to</t>
  </si>
  <si>
    <t>から</t>
  </si>
  <si>
    <t>1.5億円</t>
  </si>
  <si>
    <t>\n \nNettogewinn pro\nErwachsenem infolge des\nglobalen Klimaprogramms\nim Jahr 2030 (in % des BIP)</t>
  </si>
  <si>
    <t>\n\nЧистая прибыль\nна одного взрослого человека\nпосле реализации\nГлобальной климатической схемы\nв 2030 году (в % от ВВП)</t>
  </si>
  <si>
    <t>\n\nGain ou perte par adulte\nsuite au\nPlan mondial pour le climat\nen 2030 (en % du PIB)</t>
  </si>
  <si>
    <t>他のすべての高所得国（米国、EU、韓国など）がこの政策を採用し、一部の中所得国（中国など）が採用しないとします。</t>
  </si>
  <si>
    <t>成人1人あたりの\n経済的な純増減額。\n地球規模の\n気候対策制度に基づく、\n2030年時点の数値\n（GDPに対する％）</t>
  </si>
  <si>
    <t>كراشم ريغ</t>
  </si>
  <si>
    <t>\n\nGuadagno netto per adulto\na seguito del\nProgramma Globale per il Clima\nnel 2030 (in % del PIL)</t>
  </si>
  <si>
    <t>text_vote_voted</t>
  </si>
  <si>
    <t>al lordo delle imposte</t>
  </si>
  <si>
    <t>il Giappone, il Regno Unito</t>
  </si>
  <si>
    <t>&amp;nbsp;年額</t>
  </si>
  <si>
    <t>\n \nGain ou perte par adulte\nsuite au\nPlan mondial pour le climat\nen 2030 (en % du PIB)</t>
  </si>
  <si>
    <t>الناتج المحلي الإجمالي(n\)بالنسبة المئوية من n\في عام 0302n\بعد مخطط المناخ العالميn\لكل شخص بالغn\صافي المكاسب</t>
  </si>
  <si>
    <t>à</t>
  </si>
  <si>
    <t>bis</t>
  </si>
  <si>
    <t>do</t>
  </si>
  <si>
    <t>a</t>
  </si>
  <si>
    <t>ىلإ</t>
  </si>
  <si>
    <t>Certificato di Specializzazione Tecnica Superiore (IFTS)</t>
  </si>
  <si>
    <t>Diploma di Tecnico Superiore (ITS)</t>
  </si>
  <si>
    <t>80&amp;nbsp;€</t>
  </si>
  <si>
    <t>340 PLN</t>
  </si>
  <si>
    <t>75&amp;nbsp;CHF</t>
  </si>
  <si>
    <t>13,000円</t>
  </si>
  <si>
    <t>7&amp;nbsp;500&amp;nbsp;руб.</t>
  </si>
  <si>
    <t>45 milliards d'euros</t>
  </si>
  <si>
    <t>40 Milliarden Euro</t>
  </si>
  <si>
    <t>10 miliardi di euro</t>
  </si>
  <si>
    <t>5 mld PLN</t>
  </si>
  <si>
    <t>CHF 13 billion</t>
  </si>
  <si>
    <t>1800 миллиардов рублей</t>
  </si>
  <si>
    <t>90 миллиардов рублей</t>
  </si>
  <si>
    <t>750&amp;nbsp;PLN</t>
  </si>
  <si>
    <t>450&amp;nbsp;PLN</t>
  </si>
  <si>
    <t>£250</t>
  </si>
  <si>
    <t>£150</t>
  </si>
  <si>
    <t>6&amp;nbsp;500&amp;nbsp;руб.</t>
  </si>
  <si>
    <t>75&amp;nbsp;franchi svizzeri</t>
  </si>
  <si>
    <t>xe.com, Aprl 2, 2025</t>
  </si>
  <si>
    <t>10&amp;nbsp;€</t>
  </si>
  <si>
    <t>7,000円</t>
  </si>
  <si>
    <t>2&amp;nbsp;500&amp;nbsp;руб.</t>
  </si>
  <si>
    <t>85&amp;nbsp;PLN</t>
  </si>
  <si>
    <t>£15</t>
  </si>
  <si>
    <t>235&amp;nbsp;PLN</t>
  </si>
  <si>
    <t>10,000円</t>
  </si>
  <si>
    <t>3,000円</t>
  </si>
  <si>
    <t>5&amp;nbsp;500&amp;nbsp;руб.</t>
  </si>
  <si>
    <t>$125</t>
  </si>
  <si>
    <t>510 ريال سعودي</t>
  </si>
  <si>
    <t>400 миллионов рублей</t>
  </si>
  <si>
    <t>7億円</t>
  </si>
  <si>
    <t>5 million CHF</t>
  </si>
  <si>
    <t>£4 million</t>
  </si>
  <si>
    <t>欧州連合、英国</t>
  </si>
  <si>
    <t>再分配前の所得</t>
  </si>
  <si>
    <t>受益者のシェア：</t>
  </si>
  <si>
    <t>負担者のシェア：</t>
  </si>
  <si>
    <t>Paese partecipante</t>
  </si>
  <si>
    <t>Paese potenzialmente partecipante</t>
  </si>
  <si>
    <t>1.07991361</t>
  </si>
  <si>
    <t>0.25839793</t>
  </si>
  <si>
    <t>1.29366106</t>
  </si>
  <si>
    <t>1.11607143</t>
  </si>
  <si>
    <t>0.00671141</t>
  </si>
  <si>
    <t>0.0118624</t>
  </si>
  <si>
    <t>0.26666667</t>
  </si>
  <si>
    <t>Would rehire translator</t>
  </si>
  <si>
    <t>expensive</t>
  </si>
  <si>
    <t>No</t>
  </si>
  <si>
    <t>Slow but yes</t>
  </si>
  <si>
    <t>Yes!</t>
  </si>
  <si>
    <t>No!</t>
  </si>
  <si>
    <t>EN-SA</t>
  </si>
  <si>
    <t>SAR&amp;nbsp;</t>
  </si>
  <si>
    <t>SAR/month</t>
  </si>
  <si>
    <t>Income (SAR/year, after taxes and transfers)</t>
  </si>
  <si>
    <t>Saudi</t>
  </si>
  <si>
    <t>SAR&amp;nbsp;130</t>
  </si>
  <si>
    <t>SAR&amp;nbsp;380</t>
  </si>
  <si>
    <t>SAR&amp;nbsp;510</t>
  </si>
  <si>
    <t>SAR&amp;nbsp;500</t>
  </si>
  <si>
    <t>SAR&amp;nbsp;800</t>
  </si>
  <si>
    <t>SAR&amp;nbsp;150</t>
  </si>
  <si>
    <t>SAR&amp;nbsp;1,000</t>
  </si>
  <si>
    <t>SAR&amp;nbsp;8,000</t>
  </si>
  <si>
    <t>SAR&amp;nbsp;10,000</t>
  </si>
  <si>
    <t>SAR&amp;nbsp;11,000</t>
  </si>
  <si>
    <t>SAR&amp;nbsp;12,000</t>
  </si>
  <si>
    <t>SAR&amp;nbsp;15,000</t>
  </si>
  <si>
    <t>SAR&amp;nbsp;16,000</t>
  </si>
  <si>
    <t>SAR&amp;nbsp;24,000</t>
  </si>
  <si>
    <t>SAR&amp;nbsp;130,000</t>
  </si>
  <si>
    <t>In Saudi Arabia</t>
  </si>
  <si>
    <t>Saudi Arabia's GDP</t>
  </si>
  <si>
    <t>SAR&amp;nbsp;16 billion</t>
  </si>
  <si>
    <t>SAR&amp;nbsp;20 million</t>
  </si>
  <si>
    <t>SAR&amp;nbsp;4 million</t>
  </si>
  <si>
    <t>Saudis</t>
  </si>
  <si>
    <t>(Note that we consider Saudi Arabia to be a developed country in this question.)</t>
  </si>
  <si>
    <t>(Since some items refer to "developed countries", note that we consider Saudi Arabia to be a developed country in this question.)</t>
  </si>
  <si>
    <t>SAR&amp;nbsp;330</t>
  </si>
  <si>
    <t>Bachelor's degree or equivalent</t>
  </si>
  <si>
    <t>Master's degree or higher</t>
  </si>
  <si>
    <t>Saudi riyal</t>
  </si>
  <si>
    <t>Yes (good ideas to change questions but many typos)</t>
  </si>
  <si>
    <t>Zweitausbildung oder Fachhochschulreife</t>
  </si>
  <si>
    <t>Nettoeinkommen</t>
  </si>
  <si>
    <t>Bruttoeinkommen</t>
  </si>
  <si>
    <t>deutschen BIP</t>
  </si>
  <si>
    <t>globales Klimaprogramm</t>
  </si>
  <si>
    <t>stop</t>
  </si>
  <si>
    <t>Bachelor oder Fachschulabschluss</t>
  </si>
  <si>
    <t>経済問題</t>
  </si>
  <si>
    <t>Incrementare l'assegno di nascita fino a 3.600 euro per i neonati</t>
  </si>
  <si>
    <t>Destinare i fondi UE non utilizzati all'esenzione fiscale per le aziende che assumono</t>
  </si>
  <si>
    <t>18歳までの子ども全員に月額15,000円の子ども手当を支給する</t>
  </si>
  <si>
    <t>Deregolamentare e rendere più flessibile il mercato del lavoro</t>
  </si>
  <si>
    <t>Introdurre un salario minimo a norma di legge di 10€ all'ora</t>
  </si>
  <si>
    <t>Begrenzung der Krankenkassenprämien auf 10 % des Haushaltseinkommens</t>
  </si>
  <si>
    <t>Mettere un tetto ai premi di assicurazione sanitaria al 10% del reddito familiare</t>
  </si>
  <si>
    <t>Riduzione dell'orario di lavoro senza ridurre gli stipendi</t>
  </si>
  <si>
    <t>社会問題</t>
  </si>
  <si>
    <t>Imporre un limite legale della migrazione in Italia e trattare le richieste di asilo al di fuori dell'UE</t>
  </si>
  <si>
    <t>Rentenerhöhung durch Einführung eines 13. AHV-Monats.</t>
  </si>
  <si>
    <t>Aumentare le pensioni con l'introduzione di una tredicesima mensilità dell'AVS</t>
  </si>
  <si>
    <t>Introdurre l'istruzione in età della prima infanzia gratuita e obbligatoria (fino ai 3 anni)</t>
  </si>
  <si>
    <t>Ridurre il costo per i genitori dell'assistenza all'infanzia attraverso un sostegno a livello nazionale</t>
  </si>
  <si>
    <t>リスキル、公正な賃金、キャリアの継続性を通じて女性のエンパワーメントを促進する</t>
  </si>
  <si>
    <t>Políticas climáticas</t>
  </si>
  <si>
    <t>気候政策</t>
  </si>
  <si>
    <t>Annullare il divieto di nuove auto con motore a combustione a partire dal 2035</t>
  </si>
  <si>
    <t>Schrittweise Abschaffung von Autos mit Verbrennungsmotor bis 2040</t>
  </si>
  <si>
    <t>エコロジカル・トランジションに150兆円を投資</t>
  </si>
  <si>
    <t>Fossile Heizsysteme durch erneuerbare Energien ersetzen</t>
  </si>
  <si>
    <t>Sostituire i sistemi di riscaldamento alimentati tramite combustibili fossili con le energie rinnovabili</t>
  </si>
  <si>
    <t>税制</t>
  </si>
  <si>
    <t>Riduzione dell'imposta sul reddito per i nuclei familiari a basso reddito</t>
  </si>
  <si>
    <t>Abschaffung der Eigenmietwert-Besteuerung um den Erwerb von Wohneigentum zu unterstützen.</t>
  </si>
  <si>
    <t>Erhöhung der Erbschaftssteuer auf grosse Vermögen</t>
  </si>
  <si>
    <t>Aumentare le tasse di successione sui grandi patrimoni</t>
  </si>
  <si>
    <t>Komplette Wiedereinführung der Schuldenbremse</t>
  </si>
  <si>
    <t>Fully reinstate the debt brake</t>
  </si>
  <si>
    <t>Individualbesteuerung einführen, um die Heiratsstrafe abzuschaffen.</t>
  </si>
  <si>
    <t>Foreign policies</t>
  </si>
  <si>
    <t>外交政策</t>
  </si>
  <si>
    <t>Aussenpolitik</t>
  </si>
  <si>
    <t>Tassa internazionale sui milionari, il cui 30% finanzierebbe l'assistenza sanitaria e l'istruzione nei Paesi a basso reddito</t>
  </si>
  <si>
    <t>富裕層への国際課税を実施し、その30%を低所得国の医療・教育に充てる</t>
  </si>
  <si>
    <t>政府開発援助を削減する</t>
  </si>
  <si>
    <t>Sviluppare una difesa militare comune europea</t>
  </si>
  <si>
    <t>Der EU beitreten</t>
  </si>
  <si>
    <t>Aderire all'Unione Europea</t>
  </si>
  <si>
    <t>514.000 millones de dólares</t>
  </si>
  <si>
    <t>deutsche</t>
  </si>
  <si>
    <t>US-Amerikaner</t>
  </si>
  <si>
    <t>español</t>
  </si>
  <si>
    <t>Les Français</t>
  </si>
  <si>
    <t>Los españoles</t>
  </si>
  <si>
    <t>svizzeri</t>
  </si>
  <si>
    <t>Middle school (or some high school)</t>
  </si>
  <si>
    <t>General secondary education</t>
  </si>
  <si>
    <t>Industrial secondary and buildings institutes</t>
  </si>
  <si>
    <t>Associate diploma</t>
  </si>
  <si>
    <t>Technical or vocational education institutes and colleges or intermediate general diploma of community colleges</t>
  </si>
  <si>
    <t>Repeal all Trump import tariff increases</t>
  </si>
  <si>
    <t>Recortar el gasto federal en 1 billón de dólares</t>
  </si>
  <si>
    <t>Aumentar el salario mínimo federal a 15 dólares la hora.</t>
  </si>
  <si>
    <t>Aumentar el crédito fiscal por cuidado de hijos y dependientes</t>
  </si>
  <si>
    <t>Aumentar la seguridad fronteriza y limitar la inmigración</t>
  </si>
  <si>
    <t>Garantizar en todo el país el acceso al aborto como derecho constitucional</t>
  </si>
  <si>
    <t>Despliegue de tropas estadounidenses contra los cárteles de la droga en México</t>
  </si>
  <si>
    <t>No inmunidad para los delitos cometidos por un ex presidente</t>
  </si>
  <si>
    <t>Reincorporación al Acuerdo de París</t>
  </si>
  <si>
    <t>Agilizar el proceso para los permisos de perforación de petróleo y gas en terrenos federales</t>
  </si>
  <si>
    <t>Derogar todas las subidas de aranceles a la importación de Trump</t>
  </si>
  <si>
    <t>Elevar el tipo impositivo de las plusvalías al 28% para las personas físicas que ganen más de un millón de dólares</t>
  </si>
  <si>
    <t>Impuesto internacional a los millonarios con un 30% que financie la sanidad y la educación en países de renta baja</t>
  </si>
  <si>
    <t>Recortar la ayuda al desarrollo</t>
  </si>
  <si>
    <t>Negociar un alto el fuego inmediato en Ucrania, reconocer nuevos territorios rusos y retirar el apoyo a Ucrania</t>
  </si>
  <si>
    <t>Prolongar los recortes de impuestos de Trump</t>
  </si>
  <si>
    <t>Indexer totalement les retraites sur l’inflation</t>
  </si>
  <si>
    <t>Höhere Steuern für die reichsten 1% zur Finanzierung von höherem Kindergeld, Bürgergeld und Mindestrente</t>
  </si>
  <si>
    <t>Introdurre una tassa sugli immigrati</t>
  </si>
  <si>
    <t>Introduce a tax on immigrants</t>
  </si>
  <si>
    <t>Einführung einer Steuer auf Einwanderer</t>
  </si>
  <si>
    <t>Abolish the inheritance tax for estates under £2 million</t>
  </si>
  <si>
    <t>Abolish business rates</t>
  </si>
  <si>
    <t>Elementary education or below</t>
  </si>
  <si>
    <t>Secondary education</t>
  </si>
  <si>
    <t>Upper secondary school or Specialized training college, without certificate of completion</t>
  </si>
  <si>
    <t xml:space="preserve">High School Graduation </t>
  </si>
  <si>
    <t>Specialized training college graduation</t>
  </si>
  <si>
    <t>Associate Degree or Junior College Degree</t>
  </si>
  <si>
    <t>Bachelor's degree</t>
  </si>
  <si>
    <t>تعليم متوسط أو عدم إتمام الثانوية العامة</t>
  </si>
  <si>
    <t>حاصل على الثانوية العامة</t>
  </si>
  <si>
    <t>المعاهد الصناعية الثانوية (صناعية أو عمارة وتشييد)</t>
  </si>
  <si>
    <t>دبلوم متوسط (دراسة لمدة عام واحد بعد إتمام الثانوية العامة)</t>
  </si>
  <si>
    <t>دبلوم الكليات التقنية أو المهنية (دراسة لمدة عامين أو ثلاثة بعد إتمام الثانوية العامة)</t>
  </si>
  <si>
    <t>中等教育</t>
  </si>
  <si>
    <t>高等学校または専門学校（修了証書なし）</t>
  </si>
  <si>
    <t>専門学校卒業</t>
  </si>
  <si>
    <t>準学士号または短期大学卒業</t>
  </si>
  <si>
    <t>修士号以上</t>
  </si>
  <si>
    <t>ISCED 3 (Upper secondary) here given in hierarchical order / in educ and features given in an order that improves comparability between countries</t>
  </si>
  <si>
    <t>Some high school (without diploma)</t>
  </si>
  <si>
    <t>https://isced.uis.unesco.org/wp-content/uploads/sites/15/uis_isced_uploads/9156d7e81e595d0cd460b6a6d397d278.jpg https://isced.uis.unesco.org/wp-content/uploads/sites/15/2021/07/UIS-ISCED-DiagramsCompare-OECDAnnex-final.pdf</t>
  </si>
  <si>
    <t>Mapping education</t>
  </si>
  <si>
    <t>https://gpseducation.oecd.org/CountryProfile</t>
  </si>
  <si>
    <t>0-1 Primary or less</t>
  </si>
  <si>
    <t>2 Medium school</t>
  </si>
  <si>
    <t>2 Some high school</t>
  </si>
  <si>
    <t>3 High school diploma</t>
  </si>
  <si>
    <t>3-4 Vocational training</t>
  </si>
  <si>
    <t>5 Short-cycle tertiary</t>
  </si>
  <si>
    <t>6 Bachelor's</t>
  </si>
  <si>
    <t>7-8 Master's or higher</t>
  </si>
  <si>
    <t>Middle school or Some high school without diploma</t>
  </si>
  <si>
    <t>Vocational high school (such as industrial or buildings secondary education)</t>
  </si>
  <si>
    <t>Regular high school diploma</t>
  </si>
  <si>
    <t>Associate diploma (1 year training after high school)</t>
  </si>
  <si>
    <t>Technical or vocational college degree (2 or 3 years after high school)</t>
  </si>
  <si>
    <t>Regions, urba</t>
  </si>
  <si>
    <t>Survey</t>
  </si>
  <si>
    <t>Link survey</t>
  </si>
  <si>
    <t>https://wumarketing.eu.qualtrics.com/jfe/form/SV_9zYf0DvbEpHKR8i</t>
  </si>
  <si>
    <t>https://wumarketing.eu.qualtrics.com/jfe/form/SV_afw9kz4YewaN7QG</t>
  </si>
  <si>
    <t>https://wumarketing.eu.qualtrics.com/jfe/form/SV_cZ52qX9ipvH7P7w</t>
  </si>
  <si>
    <t>https://wumarketing.eu.qualtrics.com/jfe/form/SV_b6ZU32MP9Ht7eu2</t>
  </si>
  <si>
    <t>https://wumarketing.eu.qualtrics.com/jfe/form/SV_0O3bOQX0lwXkUKy</t>
  </si>
  <si>
    <t>https://wumarketing.eu.qualtrics.com/jfe/form/SV_3WvOixQ97VmCbgq</t>
  </si>
  <si>
    <t>https://wumarketing.eu.qualtrics.com/jfe/form/SV_8umwqvm8ZuG1iNU</t>
  </si>
  <si>
    <t>Taxes on the profits of large digital corporations and fossil fuel companies</t>
  </si>
  <si>
    <t>Introduire un impôt sur les immigrants</t>
  </si>
  <si>
    <t>Increase taxes (on income and inheritance) on the richest and reduce them on the poorest</t>
  </si>
  <si>
    <t>Inactivity 25-64</t>
  </si>
  <si>
    <t>Unemployment 25-64</t>
  </si>
  <si>
    <t>Employment 25-64</t>
  </si>
  <si>
    <t>Employment %</t>
  </si>
  <si>
    <t>DEGURBA</t>
  </si>
  <si>
    <t>The Degree of urbanisation (DEGURBA) is a classification that indicates the character of an area. Based on the share of local population living in urban clusters and in urban centres, it classifies Local Administrative Units level 2 (LAU2 or communes) into three types of area: Cities (densely populated areas) Towns and suburbs (intermediate density areas) Rural areas (thinly populated areas)</t>
  </si>
  <si>
    <t>Statistics Poland - Local Data Bank</t>
  </si>
  <si>
    <t>Glossary of Statistical Terms Details</t>
  </si>
  <si>
    <t>Saudi Arabia : Pop Non Saudi by origin</t>
  </si>
  <si>
    <t>Total 2022</t>
  </si>
  <si>
    <t>13.382.962</t>
  </si>
  <si>
    <t>Asie : 55,5 % (47,3 % Asie du Sud : Bangladesh 15,8 %, Inde 14,1 %, Pakistan 13,6 % ////// Asie du Sud-Est 8,1 %)</t>
  </si>
  <si>
    <t>Afrique : 23,2 % (dont 17,9 % Afrique de l’Ouest, 3,6 % Afrique de l’Est)</t>
  </si>
  <si>
    <t>Moyen-Orient : 20,4 % (Yémen 13,5 %, Syrie 3 %, Jordanie 2 %, Palestine 1 %)</t>
  </si>
  <si>
    <t>成人の所得（税引き後および移転後）（最貧困層から最富裕層まで）</t>
  </si>
  <si>
    <t>貧困層から富裕層までの人々</t>
  </si>
  <si>
    <t>最富裕層への（所得税と相続税の）増税と最貧困層への減税</t>
  </si>
  <si>
    <t>以下のグラフは、現在の所得分布（赤）から新しい所得分布（緑）へと、世界的に所得を再分配するという提案を示しています。以下には、提案された再分配後に税引後所得がどのように変化するかの例が示されています：あなたはこのような世界的な所得再分配に賛成ですか、それとも反対ですか？</t>
  </si>
  <si>
    <t>https://wumarketing.eu.qualtrics.com/jfe/form/SV_1Tk5AIAKfPTpAsm?Q_Language=EN-GB</t>
  </si>
  <si>
    <t>https://wumarketing.eu.qualtrics.com/ControlPanel/File.php?F=F_hM9mXNm2q6goqqL</t>
  </si>
  <si>
    <t>https://wumarketing.eu.qualtrics.com/ControlPanel/File.php?F=F_ArWXRqJkwotjYKJ</t>
  </si>
  <si>
    <t>https://wumarketing.eu.qualtrics.com/ControlPanel/File.php?F=F_mBgp77TRTm4DFHF</t>
  </si>
  <si>
    <t>https://wumarketing.eu.qualtrics.com/jfe/form/SV_9RmI2eyvNw8grdA?Q_Language=PL</t>
  </si>
  <si>
    <t>https://wumarketing.eu.qualtrics.com/jfe/form/SV_cun2bQgZRF8hKxE?Q_Language=EN </t>
  </si>
  <si>
    <t>https://wumarketing.fra1.qualtrics.com/public-quotas?SID=SV_cZ52qX9ipvH7P7w&amp;GID=QG_sv1O2zq3iqVfPKy</t>
  </si>
  <si>
    <t>https://wumarketing.fra1.qualtrics.com/public-quotas?SID=SV_afw9kz4YewaN7QG&amp;GID=QG_sv1O2zq3iqVfPKy</t>
  </si>
  <si>
    <t>https://wumarketing.fra1.qualtrics.com/public-quotas?SID=SV_4Jik0UENxYhbSHY&amp;GID=QG_sv1O2zq3iqVfPKy</t>
  </si>
  <si>
    <t>https://wumarketing.fra1.qualtrics.com/public-quotas?SID=SV_0O3bOQX0lwXkUKy&amp;GID=QG_sv1O2zq3iqVfPKy</t>
  </si>
  <si>
    <t>https://wumarketing.fra1.qualtrics.com/public-quotas?SID=SV_3WvOixQ97VmCbgq&amp;GID=QG_sv1O2zq3iqVfPKy</t>
  </si>
  <si>
    <t>https://wumarketing.fra1.qualtrics.com/public-quotas?SID=SV_b6ZU32MP9Ht7eu2&amp;GID=QG_sv1O2zq3iqVfPKy</t>
  </si>
  <si>
    <t>https://wumarketing.fra1.qualtrics.com/public-quotas?SID=SV_9zYf0DvbEpHKR8i&amp;GID=QG_sv1O2zq3iqVfPKy</t>
  </si>
  <si>
    <t>1; 2</t>
  </si>
  <si>
    <t>Exonérer d’impôt sur le revenu les jeunes de moins de 30 ans</t>
  </si>
  <si>
    <t>Taxe mondiale sur les millionnaires, dont 30 % financerait la santé et l’éducation dans les pays à bas revenus</t>
  </si>
  <si>
    <t>Fully index pensions to inflation</t>
  </si>
  <si>
    <t>Raise the minimum wage to 1,600 euros net per month</t>
  </si>
  <si>
    <t>Restore the legal retirement age to 62</t>
  </si>
  <si>
    <t>Abolish birthright citizenship</t>
  </si>
  <si>
    <t>Abolish Low Emission Zones (ZFE) that restrict car access in cities</t>
  </si>
  <si>
    <t>Supprimer les Zones à Faibles Émissions (ZFE)</t>
  </si>
  <si>
    <t>Défiscaliser les primes jusqu’à 10 000 € par an</t>
  </si>
  <si>
    <t>Reduce income tax up to €4,000/month net and increase it above that.</t>
  </si>
  <si>
    <t xml:space="preserve">Exempt individuals under 30 from income tax </t>
  </si>
  <si>
    <t>Reinstate a reinforced wealth tax</t>
  </si>
  <si>
    <t>500 Milliarden Euro in strategische Sektoren wie Stahl, Automobilindustrie und Verteidigung investieren</t>
  </si>
  <si>
    <t>20.000 € staatlicher Zuschuss bei Geburt eines Kindes</t>
  </si>
  <si>
    <t>Higher taxes for the richest 1% to finance higher child benefit, citizen's income and minimum pension</t>
  </si>
  <si>
    <t>Keine Steuern auf Überstunden und Arbeit im Rentenalter</t>
  </si>
  <si>
    <t>Internationale Millionärssteuer mit 30 % zur Finanzierung von Gesundheit und Bildung in Ländern mit niedrigem Einkommen</t>
  </si>
  <si>
    <t>Un plan nacional de inversiones para mejorar la gestión del agua</t>
  </si>
  <si>
    <t>Reducir la semana laboral a 36 horas antes de 2030 sin merma salaria</t>
  </si>
  <si>
    <t>Deploy U.S. troops against drug cartels in Mexico</t>
  </si>
  <si>
    <t>Raise the capital gains tax rate to 28% for individuals earning over $1 million</t>
  </si>
  <si>
    <t>Éliminer progressivement les voitures à moteur à combustion d'ici à 2040</t>
  </si>
  <si>
    <t>Proporción de ganadores:</t>
  </si>
  <si>
    <t>Proporción de perdedores:</t>
  </si>
  <si>
    <t>Proportion de gagnants:</t>
  </si>
  <si>
    <t>Proportion de perdants:</t>
  </si>
  <si>
    <t>Imagine that all other high-income countries (such as the the European Union, Japan, Canada...) adopt this policy and some middle-income countries (such as China) do not.</t>
  </si>
  <si>
    <t>Imagine that some countries (such as the European Union, the United Kingdom, and Brazil) adopt this policy and others (such as Japan, Canada and China) do not.</t>
  </si>
  <si>
    <t>SAR&amp;nbsp;4 billion</t>
  </si>
  <si>
    <t>تخيّل أن جميع الدول الأخرى ذات الدخل المرتفع (كالولايات المتحدة والاتحاد الأوروبي واليابان ...) تتبنى هذه السياسة، بينما ترفضها بعض الدول ذات الدخل المتوسط (كالصين).</t>
  </si>
  <si>
    <t>تخيّل أن بعض الدول (كالاتحاد الأوروبي والمملكة المتحدة والبرازيل) تتبنى هذه السياسة، بينما ترفضها دول أخرى (كالولايات المتحدة والصين).</t>
  </si>
  <si>
    <t>Доля победителей:</t>
  </si>
  <si>
    <t>Доля проигравших:</t>
  </si>
  <si>
    <t>На графике ниже представлено предложение о перераспределении доходов по всему миру - от текущего распределения доходов, выделенного красным цветом, до нового, предложенного зеленым. Ниже приведены примеры того, как изменится доход после уплаты налогов после предлагаемого перераспределения: ... Вы бы поддержали или выступили против такого перераспределения доходов по всему миру?</t>
  </si>
  <si>
    <t>валовой доход</t>
  </si>
  <si>
    <t>до уплаты налогов</t>
  </si>
  <si>
    <t>Россияне</t>
  </si>
  <si>
    <t>Европейский Союз, Япония</t>
  </si>
  <si>
    <t>&amp;nbsp;в год</t>
  </si>
  <si>
    <t>Россиянин</t>
  </si>
  <si>
    <t>Российская федерация</t>
  </si>
  <si>
    <t>Представьте, что все остальные страны с высоким уровнем дохода (такие как США, Япония, Германия, Франция, Италия...) принимают эту политику, а некоторые страны со средним уровнем дохода (такие как Китай) - нет.</t>
  </si>
  <si>
    <t>Представьте себе, что некоторые страны (например, Бразилия и страны Европейского союза) принимают эту политику, а другие (например, США и Китай) - нет.</t>
  </si>
  <si>
    <t>Представьте, что некоторые страны (например, Бразилия и страны Европейского союза) придерживаются этой политики, а другие (например, США и Китай) - нет.</t>
  </si>
  <si>
    <t>Adult pop</t>
  </si>
  <si>
    <t>Q1 Income</t>
  </si>
  <si>
    <t>Q2 Income</t>
  </si>
  <si>
    <t>Q3 Income</t>
  </si>
  <si>
    <t>Q4 Income</t>
  </si>
  <si>
    <t>Share Eu/EU</t>
  </si>
  <si>
    <t>WoSaudi</t>
  </si>
  <si>
    <t>WoNonSaudi</t>
  </si>
  <si>
    <t>ManSaudi</t>
  </si>
  <si>
    <t>ManNonSaudi</t>
  </si>
  <si>
    <t>2024年 衆議院議員総選挙（比例代表）</t>
  </si>
  <si>
    <t>OECD 2023 https://data-explorer.oecd.org/vis?lc=en&amp;fs[0]=Topic%2C1%7CEducation%20and%20skills%23EDU%23%7CEducation%20attainment%23EDU_ATT%23&amp;pg=0&amp;fc=Topic&amp;bp=true&amp;snb=6&amp;df[ds]=dsDisseminateFinalDMZ&amp;df[id]=DSD_EAG_LSO_EA%40DF_LSO_NEAC_DISTR_EA&amp;df[ag]=OECD.EDU.IMEP&amp;df[vs]=1.0&amp;dq=AUS%2BAUT%2BBEL%2BCAN%2BCHL%2BCOL%2BCRI%2BCZE%2BDNK%2BEST%2BFIN%2BFRA%2BDEU%2BGRC%2BHUN%2BISL%2BISR%2BITA%2BJPN%2BKOR%2BLVA%2BLTU%2BMEX%2BNLD%2BNZL%2BNOR%2BPOL%2BPRT%2BSVK%2BSVN%2BESP%2BCHE%2BTUR%2BGBR%2BUSA%2BOECD%2BARG%2BBRA%2BBGR%2BCHN%2BHRV%2BIND%2BIDN%2BPER%2BROU%2BZAF._T.Y25T64.ISCED11A_0T2%2BISCED11A_3_4%2BISCED11A_5T8..........OBS...A&amp;lom=LASTNOBSERVATIONS&amp;lo=1&amp;pd=2020%2C2023&amp;to[TIME_PERIOD]=true&amp;ly[cl]=ATTAINMENT_LEV&amp;ly[rs]=TIME_PERIOD&amp;ly[rw]=REF_AREA&amp;vw=tb</t>
  </si>
  <si>
    <t>Rosstat hh cash disposable income of the household (not equivalised</t>
  </si>
  <si>
    <t>Rosstat 2023 cash disposable inflated, household (not equivalised)</t>
  </si>
  <si>
    <t>RU monthly</t>
  </si>
  <si>
    <t>RU rounded monthly</t>
  </si>
  <si>
    <t>party</t>
  </si>
  <si>
    <t>major</t>
  </si>
  <si>
    <t>leaning</t>
  </si>
  <si>
    <t>group</t>
  </si>
  <si>
    <t>share</t>
  </si>
  <si>
    <t>PPE</t>
  </si>
  <si>
    <t>S&amp;D</t>
  </si>
  <si>
    <t>PfE</t>
  </si>
  <si>
    <t>ECR</t>
  </si>
  <si>
    <t>Renew</t>
  </si>
  <si>
    <t>Greens</t>
  </si>
  <si>
    <t>ESN</t>
  </si>
  <si>
    <t>NI</t>
  </si>
  <si>
    <t>Rassemblement National</t>
  </si>
  <si>
    <t>Renaissance, MoDem &amp; Horizons</t>
  </si>
  <si>
    <t>Parti Socaliste &amp; Place publique</t>
  </si>
  <si>
    <t>La France insoumise</t>
  </si>
  <si>
    <t>Les Républicains</t>
  </si>
  <si>
    <t>Les Écologistes – EÉLV</t>
  </si>
  <si>
    <t>Reconquête</t>
  </si>
  <si>
    <t>Parti Communiste Français</t>
  </si>
  <si>
    <t>Résistons (Jean Lassalle)</t>
  </si>
  <si>
    <t>Parti animaliste</t>
  </si>
  <si>
    <t>CDU/CSU</t>
  </si>
  <si>
    <t>AfD</t>
  </si>
  <si>
    <t>SPD</t>
  </si>
  <si>
    <t>Grüne</t>
  </si>
  <si>
    <t>Die Linke</t>
  </si>
  <si>
    <t>BSW</t>
  </si>
  <si>
    <t>FDP</t>
  </si>
  <si>
    <t>FW</t>
  </si>
  <si>
    <t>Tierschutzpartei</t>
  </si>
  <si>
    <t>Volt</t>
  </si>
  <si>
    <t>Die Partei</t>
  </si>
  <si>
    <t>FdI</t>
  </si>
  <si>
    <t>PD</t>
  </si>
  <si>
    <t>M5S</t>
  </si>
  <si>
    <t>FI – NM</t>
  </si>
  <si>
    <t>League</t>
  </si>
  <si>
    <t>AVS</t>
  </si>
  <si>
    <t>SUE</t>
  </si>
  <si>
    <t>Azione</t>
  </si>
  <si>
    <t>PTD</t>
  </si>
  <si>
    <t>Libertà</t>
  </si>
  <si>
    <t>Civic Coalition (Civic Platform, Polish Initiative...)</t>
  </si>
  <si>
    <t>United Right (Law and Justice, Sovereign Poland...)</t>
  </si>
  <si>
    <t>Confederation (New Hope, National Movement, Confederation of the Polish Crown...)</t>
  </si>
  <si>
    <t>PP</t>
  </si>
  <si>
    <t>PSOE</t>
  </si>
  <si>
    <t>Vox</t>
  </si>
  <si>
    <t>Ahora Repúblicas</t>
  </si>
  <si>
    <t>Sumar</t>
  </si>
  <si>
    <t>SALF</t>
  </si>
  <si>
    <t>Podemos</t>
  </si>
  <si>
    <t>Junts UE</t>
  </si>
  <si>
    <t>CEUS</t>
  </si>
  <si>
    <t>Labour</t>
  </si>
  <si>
    <t>Conservative</t>
  </si>
  <si>
    <t>Reform UK</t>
  </si>
  <si>
    <t>Liberal Democrats</t>
  </si>
  <si>
    <t>Green</t>
  </si>
  <si>
    <t>SNP</t>
  </si>
  <si>
    <t>Sinn Féin</t>
  </si>
  <si>
    <t>Plaid Cymru</t>
  </si>
  <si>
    <t>DUP</t>
  </si>
  <si>
    <t>Alliance Party of Northern Ireland</t>
  </si>
  <si>
    <t>Swiss People's Party</t>
  </si>
  <si>
    <t>Social Democratic Party</t>
  </si>
  <si>
    <t>The Liberals</t>
  </si>
  <si>
    <t>The Centre</t>
  </si>
  <si>
    <t>Green Party</t>
  </si>
  <si>
    <t>Green Liberal Party</t>
  </si>
  <si>
    <t>Evangelical People's Party</t>
  </si>
  <si>
    <t>Federal Democratic Union</t>
  </si>
  <si>
    <t>LDP</t>
  </si>
  <si>
    <t>CDP</t>
  </si>
  <si>
    <t>Ishin JIP</t>
  </si>
  <si>
    <t>DPFP</t>
  </si>
  <si>
    <t>Komeito</t>
  </si>
  <si>
    <t>Reiwa Shinsengumi</t>
  </si>
  <si>
    <t>JCP</t>
  </si>
  <si>
    <t>Sanseitō</t>
  </si>
  <si>
    <t>CPJ</t>
  </si>
  <si>
    <t>SDP</t>
  </si>
  <si>
    <t>Harris</t>
  </si>
  <si>
    <t>Trump</t>
  </si>
  <si>
    <t>source</t>
  </si>
  <si>
    <t>comments</t>
  </si>
  <si>
    <t>Major : 1 = candidate received more than 5% of the votes; 0 = candidate received 5% or less (or empty)</t>
  </si>
  <si>
    <t>https://results.elections.europa.eu/fr/apercu-des-resultats-nationaux/</t>
  </si>
  <si>
    <t>Leaning: 0 = Left; 1 = Center-right or Right; 2 = Far right</t>
  </si>
  <si>
    <t>Besoin d'Europe</t>
  </si>
  <si>
    <t>Réveiller l'Europe</t>
  </si>
  <si>
    <t>La France fière</t>
  </si>
  <si>
    <t>Gauche Unie</t>
  </si>
  <si>
    <t>Alliance rurale</t>
  </si>
  <si>
    <t>Other ; L'Europe ça suffit ; UPR (Union Populaire Républicaine); NPA (Nouveau Parti Anticapitaliste)</t>
  </si>
  <si>
    <t>First round : Voters 82.5%; Valid 81.8%</t>
  </si>
  <si>
    <t>https://www.bundeswahlleiterin.de/en/bundestagswahlen/2025/ergebnisse/bund-99.html</t>
  </si>
  <si>
    <t>0.7% - invalid</t>
  </si>
  <si>
    <t>Trzecia Droga : Polskie Stronnictwo Ludowe (Polskie Stronnictwo Ludowe, Polska2050, Unia Europejskich Demokratów, Wolnościowcy)</t>
  </si>
  <si>
    <t>Lewica</t>
  </si>
  <si>
    <t>https://researchbriefings.files.parliament.uk/documents/CBP-10009/CBP-10009.pdfCBP-10009.pdf</t>
  </si>
  <si>
    <t>https://www.elections.admin.ch/fr/ch/</t>
  </si>
  <si>
    <t>https://en.wikipedia.org/wiki/House_of_Representatives_(Japan)</t>
  </si>
  <si>
    <t>Mixed electoral system : 289 seats by majoritarian vote (one candidate per district); 176 seats by proportional representation (party lists). Each voter casts two votes: one for a candidate, one for a party.</t>
  </si>
  <si>
    <t>https://www.reuters.com/graphics/USA-ELECTION/RESULTS/zjpqnemxwvx/</t>
  </si>
  <si>
    <t>63.5 Turnout as VEP (Voting Eligible Population)</t>
  </si>
  <si>
    <t>https://www.presidency.ucsb.edu/statistics/data/voter-turnout-in-presidential-elections</t>
  </si>
  <si>
    <t>Left_among_voters</t>
  </si>
  <si>
    <t>Center-right or Right_among_voters</t>
  </si>
  <si>
    <t>Far right_among_voters</t>
  </si>
  <si>
    <t>Vote_other</t>
  </si>
  <si>
    <t>The Left (New Left...)</t>
  </si>
  <si>
    <t>Poland 2050</t>
  </si>
  <si>
    <t>Polish People's Party</t>
  </si>
  <si>
    <t>Table 1 https://rosstat.gov.ru/vpn/2020/Tom3_Obrazovanie https://rosstat.gov.ru/free_doc/new_site/vndn-2023/Stats/IND_OSN/R_5_1.html</t>
  </si>
  <si>
    <t>* For Russia, education is on the whole population instead of 25-64</t>
  </si>
  <si>
    <t>Без образования или начальное общее образование (1–4 классы)</t>
  </si>
  <si>
    <t>Основное общее образование (5–9 классы)</t>
  </si>
  <si>
    <t>Среднее общее образование (неполное; 10–11 классы без получения ЕГЭ))</t>
  </si>
  <si>
    <t>Среднее общее образование (полное; 10–11 классы с ЕГЭ)</t>
  </si>
  <si>
    <t>Среднее профессиональное образование (колледж, техникум, училище))</t>
  </si>
  <si>
    <t>Do you live with your partner (if you have one)?</t>
  </si>
  <si>
    <t>What is the [periodicity_text: yearly] income of your household after taxes and social benefits?
This includes all sources of income: salaries, pensions, allowances, welfare benefits, property income, etc.
My household earns ... [text_unit: $ per year] (answer with no comma, no space, no period):</t>
  </si>
  <si>
    <t>couple</t>
  </si>
  <si>
    <t>income_exact</t>
  </si>
  <si>
    <t>satisfied</t>
  </si>
  <si>
    <t>I am satisfied with my custom redistribution.</t>
  </si>
  <si>
    <t>Conjoint analysis</t>
  </si>
  <si>
    <t>text (eng)</t>
  </si>
  <si>
    <t>Republican</t>
  </si>
  <si>
    <t>Fratelli d'Italia</t>
  </si>
  <si>
    <t>UDC</t>
  </si>
  <si>
    <t>LDP - Liberal Democratic Party</t>
  </si>
  <si>
    <t>Legend:</t>
  </si>
  <si>
    <t>Democrat</t>
  </si>
  <si>
    <t>PiS</t>
  </si>
  <si>
    <t>RN</t>
  </si>
  <si>
    <t>Partito Democratico (PD)</t>
  </si>
  <si>
    <t>PS</t>
  </si>
  <si>
    <t>CDP - Constitutional Democratic Party</t>
  </si>
  <si>
    <t>italic: costly</t>
  </si>
  <si>
    <t>Ours</t>
  </si>
  <si>
    <t>Lewica (left)</t>
  </si>
  <si>
    <t>NFP</t>
  </si>
  <si>
    <t>Lega</t>
  </si>
  <si>
    <t>VOX</t>
  </si>
  <si>
    <t>PLR</t>
  </si>
  <si>
    <t>bold: revenue-generating</t>
  </si>
  <si>
    <t>Le Centre</t>
  </si>
  <si>
    <t>Costly measures appear only if there is a revenue-generating one</t>
  </si>
  <si>
    <t>Conservative: Economic issues</t>
  </si>
  <si>
    <t>Repeal or reform over 50% of EU-inherited laws.</t>
  </si>
  <si>
    <t>Extend the 2017 Tax Cuts &amp; Jobs Act</t>
  </si>
  <si>
    <t>Conservative: Societal issues</t>
  </si>
  <si>
    <t>Tougher penalties for knife crime, grooming, and retail worker assaults.</t>
  </si>
  <si>
    <t>Restrict voting laws regarding mail-in or absentee voting ("</t>
  </si>
  <si>
    <t>Conservative: Climate policy</t>
  </si>
  <si>
    <t>Withdraw the U.S. from the Paris Agreement</t>
  </si>
  <si>
    <t>Conservative: Salient topic</t>
  </si>
  <si>
    <t>Legal limit on migration, deportation to Rwanda, and updated asylum treaties</t>
  </si>
  <si>
    <t>Secure the border and stop illegal immigration (</t>
  </si>
  <si>
    <t>Conservative: Tax system</t>
  </si>
  <si>
    <t>Guarantee no new green levies or charges</t>
  </si>
  <si>
    <t>Imposing a universal tariff on all U.S. imports of 20%</t>
  </si>
  <si>
    <t>Progressive: Economic issues</t>
  </si>
  <si>
    <t>Invest £6.6 billion to upgrade five million homes and cutting bills (Warm Homes Plan)</t>
  </si>
  <si>
    <t>Progressive: Societal issues</t>
  </si>
  <si>
    <t>Voting age lowered to 16; enhanced cooperation with devolved governments</t>
  </si>
  <si>
    <t>Protect and expand the Affordable Care Act</t>
  </si>
  <si>
    <t>Progressive: Climate policy</t>
  </si>
  <si>
    <t>Create Great British Energy – Public company targeting 100% clean energy by 2030</t>
  </si>
  <si>
    <t>Reduce greenhouse gas emissions to reach net-zero by 2050</t>
  </si>
  <si>
    <t>Progressive: Salient topic</t>
  </si>
  <si>
    <t>Creation of Great British Energy and the Green Prosperity Plan.</t>
  </si>
  <si>
    <t>Strengthening background checks for firearm purchases</t>
  </si>
  <si>
    <t>Progressive: Tax system</t>
  </si>
  <si>
    <t>Abolish the non-domiciled tax status and implement a residency-based tax system</t>
  </si>
  <si>
    <t>25% minimum tax on billionaires</t>
  </si>
  <si>
    <t>Conservative, 2024</t>
  </si>
  <si>
    <t>Republican - Reuters, 2025</t>
  </si>
  <si>
    <t>PiS, 2023</t>
  </si>
  <si>
    <t>Ensemble, 2024</t>
  </si>
  <si>
    <t>FdI, 2022</t>
  </si>
  <si>
    <t>PSOE, 2023</t>
  </si>
  <si>
    <t>PS, 2024</t>
  </si>
  <si>
    <t>CDU, 2025</t>
  </si>
  <si>
    <t>CDP, 2024</t>
  </si>
  <si>
    <t>Healthcare plan: more appointments through overtime, recruitment in mental care and dentistry coverage</t>
  </si>
  <si>
    <t>Labour, 2024</t>
  </si>
  <si>
    <t>Democrats, 2024</t>
  </si>
  <si>
    <t>NFP, 2024</t>
  </si>
  <si>
    <t>M5S, 2022</t>
  </si>
  <si>
    <t>PSOE, 2024</t>
  </si>
  <si>
    <t>UDC, 2023</t>
  </si>
  <si>
    <t>SPD, 2025</t>
  </si>
  <si>
    <t>Green, 2024</t>
  </si>
  <si>
    <t>Augmenter le SMIC à 1600 euros net</t>
  </si>
  <si>
    <t xml:space="preserve">PP, 2023 </t>
  </si>
  <si>
    <t>Daily Cardinal, 2024</t>
  </si>
  <si>
    <t>FdI_Europee, 2024</t>
  </si>
  <si>
    <t xml:space="preserve">El Mundo, 2023 </t>
  </si>
  <si>
    <t>PLR, 2023</t>
  </si>
  <si>
    <t>Reuters, 2025</t>
  </si>
  <si>
    <t>econ5</t>
  </si>
  <si>
    <t>FdL, 2024</t>
  </si>
  <si>
    <t>Societal issues</t>
  </si>
  <si>
    <t>Republican, 2024</t>
  </si>
  <si>
    <t xml:space="preserve">RN, 2024 </t>
  </si>
  <si>
    <t>PS, 2023</t>
  </si>
  <si>
    <t>No immunity for crimes of a former president</t>
  </si>
  <si>
    <t>Civic Coalition, 2023</t>
  </si>
  <si>
    <t>PD, 2022</t>
  </si>
  <si>
    <t>VOX 2023</t>
  </si>
  <si>
    <t>Introduce a tax on immigrants to cover the costs of immigration</t>
  </si>
  <si>
    <t>AfD, 2025</t>
  </si>
  <si>
    <t>Reuteurs, 2024</t>
  </si>
  <si>
    <t>Instaurer le référendum d’initiative citoyenne (RIC)</t>
  </si>
  <si>
    <t>Time, 2024</t>
  </si>
  <si>
    <t>EL Pais, 2024</t>
  </si>
  <si>
    <t>LDP, 2024</t>
  </si>
  <si>
    <t>Deployment of U.S. troops against drug cartels in Mexico</t>
  </si>
  <si>
    <t>GMF, 2024</t>
  </si>
  <si>
    <t>Investment in renewables and nuclear to achieve zero emissions electricity in 2030</t>
  </si>
  <si>
    <t>Democratic - Reuters, 2024</t>
  </si>
  <si>
    <t>PiS Gov, 2024</t>
  </si>
  <si>
    <t>Supprimer les Zones à Faibles Émissions</t>
  </si>
  <si>
    <t>Le centre, 2023</t>
  </si>
  <si>
    <t>Gruene, 2025</t>
  </si>
  <si>
    <t>Reuters, 2024</t>
  </si>
  <si>
    <t>Lega, 2022</t>
  </si>
  <si>
    <t>El diario, 2023</t>
  </si>
  <si>
    <t>climate4</t>
  </si>
  <si>
    <t>Associated Press, 2024</t>
  </si>
  <si>
    <t>Labour Gov, 2024</t>
  </si>
  <si>
    <t>Impose a universal tariff on all US imports of 20 percent</t>
  </si>
  <si>
    <t>Défiscaliser les primes jusqu’à 10 000 €</t>
  </si>
  <si>
    <t>PP, 2023</t>
  </si>
  <si>
    <t>UDC 2023</t>
  </si>
  <si>
    <t>Set the corporate tax rate for SMEs at 15%</t>
  </si>
  <si>
    <t>Reform UK, 2024</t>
  </si>
  <si>
    <t>Tax Foundation, 2024</t>
  </si>
  <si>
    <t>LEWICA, 2023</t>
  </si>
  <si>
    <t>Exonérer d’impôt sur le revenu pour les jeunes de moins de 30 ans</t>
  </si>
  <si>
    <t xml:space="preserve">Lega </t>
  </si>
  <si>
    <t>PP, 2025</t>
  </si>
  <si>
    <t>Raising the capital gains tax rate to 28% for individuals earning over $1 million</t>
  </si>
  <si>
    <t>Maintain the debt brake</t>
  </si>
  <si>
    <t>FDP, 2024</t>
  </si>
  <si>
    <t>Notes From Poland, 2024</t>
  </si>
  <si>
    <t>Cibercuba</t>
  </si>
  <si>
    <t>Higher taxes on the richest 1% to finance higher welfare benefits</t>
  </si>
  <si>
    <t>Die Linke, 2025</t>
  </si>
  <si>
    <t>tax5</t>
  </si>
  <si>
    <t>tax6</t>
  </si>
  <si>
    <t>CBS, 2024</t>
  </si>
  <si>
    <t>PD_Europee, 2024</t>
  </si>
  <si>
    <t xml:space="preserve">Civic Coalition </t>
  </si>
  <si>
    <t xml:space="preserve">Ensemble </t>
  </si>
  <si>
    <t xml:space="preserve">Cut the cost of achieving net zero for consumers </t>
  </si>
  <si>
    <t xml:space="preserve">Raising the minimum wage to £15 per hour </t>
  </si>
  <si>
    <t xml:space="preserve">Increase the Child and Dependent Care Tax Credit </t>
  </si>
  <si>
    <t xml:space="preserve">Increase the birth grant to up to €3,600 for newborns </t>
  </si>
  <si>
    <t xml:space="preserve"> Green, 2024</t>
  </si>
  <si>
    <t>Taxes on the profits of large digital corporations and  fossil fuel companies</t>
  </si>
  <si>
    <t xml:space="preserve"> Progress Report, 2024</t>
  </si>
  <si>
    <t xml:space="preserve">Deepen Brexit by removing or reforming EU-inherited laws </t>
  </si>
  <si>
    <t xml:space="preserve">Join the EU </t>
  </si>
  <si>
    <t>A 4day working week</t>
  </si>
  <si>
    <t>Recognize samesex marriage</t>
  </si>
  <si>
    <t>Restrict the fasttrack path to German citizenship</t>
  </si>
  <si>
    <t>Increase the Universal Credit for lowincome households</t>
  </si>
  <si>
    <t>Expand eligibility for pension coverage to parttime workers</t>
  </si>
  <si>
    <t>Cancel the ban on new combustionengine cars from 2035</t>
  </si>
  <si>
    <t>Investment in renewables and nuclear to achieve zeroemissions electricity in 2030</t>
  </si>
  <si>
    <t>Ban new combustionengine cars from 2035</t>
  </si>
  <si>
    <t>Ban the sale of new combustionengine cars by 2035</t>
  </si>
  <si>
    <t>Taxfree bonuses of up to €10,000 per year</t>
  </si>
  <si>
    <t>Reduce the income tax on lowincome households</t>
  </si>
  <si>
    <t>Reduce taxes on lowincome households by increasing the taxfree income allowance</t>
  </si>
  <si>
    <t>Fight tax avoidance by abolishing the nondomiciled tax status</t>
  </si>
  <si>
    <t>Introduce a consumption tax refund system for low and middleincome households</t>
  </si>
  <si>
    <t>International tax on millionaires with 30% financing healthcare and education in lowincome countries</t>
  </si>
  <si>
    <t>Deepen Brexit by removing or reforming EUinherited laws</t>
  </si>
  <si>
    <t>tax_system1</t>
  </si>
  <si>
    <t>tax_system2</t>
  </si>
  <si>
    <t>tax_system3</t>
  </si>
  <si>
    <t>tax_system4</t>
  </si>
  <si>
    <t>climate_pol1</t>
  </si>
  <si>
    <t>climate_pol2</t>
  </si>
  <si>
    <t>econ_issues1</t>
  </si>
  <si>
    <t>econ_issues2</t>
  </si>
  <si>
    <t>econ_issues3</t>
  </si>
  <si>
    <t>econ_issues4</t>
  </si>
  <si>
    <t>society_issues1</t>
  </si>
  <si>
    <t>society_issues2</t>
  </si>
  <si>
    <t>society_issues3</t>
  </si>
  <si>
    <t>society_issues4</t>
  </si>
  <si>
    <t>foreign_policy1</t>
  </si>
  <si>
    <t>foreign_policy2</t>
  </si>
  <si>
    <t>foreign_policy3</t>
  </si>
  <si>
    <t>EN-JP</t>
  </si>
  <si>
    <t>EN-US</t>
  </si>
  <si>
    <t>All</t>
  </si>
  <si>
    <t>Специалитет (mistake? it seems it's more advanced than Бакалавp)</t>
  </si>
  <si>
    <t>Imagine that some countries (e.g., Brazil and European Union countries) adopt this policy and others (e.g., the United States and China) do not.</t>
  </si>
  <si>
    <t>Imagine that all other high-income countries (such as the US, Japan, Germany, France, Italy...) adopt this policy and some middle-income countries (such as China) do not.</t>
  </si>
  <si>
    <t>Germany, Spain, the UK, Brazil... but not the U.S. or China</t>
  </si>
  <si>
    <t>France, Spain, the UK, Brazil... but not the U.S. or China</t>
  </si>
  <si>
    <t>Germany, France, Spain, the UK, Brazil... but not the U.S. or China</t>
  </si>
  <si>
    <t>Brazil and EU but not the U.S. or China</t>
  </si>
  <si>
    <t>the EU, the UK, and Brazil but not the U.S. or China</t>
  </si>
  <si>
    <t>the EU, Brazil, and South Korea but not the U.S. or China</t>
  </si>
  <si>
    <t>Brazil and the EU but not the U.S. or China</t>
  </si>
  <si>
    <t>the EU, the UK, and Brazil, but not the U.S. or China</t>
  </si>
  <si>
    <t>the EU, the UK, and Brazil but not Japan, Canada, or China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</si>
</sst>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0.0"/>
    <numFmt numFmtId="165" formatCode="0.000"/>
    <numFmt numFmtId="166" formatCode="[$-409]dd\-mmm\-yy;@"/>
    <numFmt numFmtId="167" formatCode="#\ ###\ ###\ ##0;\-#\ ###\ ###\ ##0;0"/>
    <numFmt numFmtId="168" formatCode="0.0%"/>
  </numFmts>
  <fonts count="43">
    <font>
      <sz val="11"/>
      <color theme="1"/>
      <name val="Calibri"/>
      <family val="2"/>
      <scheme val="minor"/>
    </font>
    <font>
      <sz val="11"/>
      <color theme="1"/>
      <name val="Calibri"/>
      <family val="2"/>
      <scheme val="minor"/>
    </font>
    <font>
      <b/>
      <sz val="11"/>
      <color theme="1"/>
      <name val="Calibri"/>
      <family val="2"/>
      <scheme val="minor"/>
    </font>
    <font>
      <b/>
      <sz val="11"/>
      <color rgb="FF000000"/>
      <name val="Calibri"/>
      <family val="2"/>
      <scheme val="minor"/>
    </font>
    <font>
      <sz val="11"/>
      <color rgb="FF000000"/>
      <name val="Calibri"/>
      <family val="2"/>
      <scheme val="minor"/>
    </font>
    <font>
      <b/>
      <sz val="11"/>
      <name val="Calibri"/>
      <family val="2"/>
      <scheme val="minor"/>
    </font>
    <font>
      <b/>
      <i/>
      <sz val="11"/>
      <color theme="1"/>
      <name val="Calibri"/>
      <family val="2"/>
      <scheme val="minor"/>
    </font>
    <font>
      <sz val="9"/>
      <color rgb="FF000000"/>
      <name val="Arial"/>
      <family val="2"/>
    </font>
    <font>
      <sz val="11"/>
      <color rgb="FFFF0000"/>
      <name val="Calibri"/>
      <family val="2"/>
      <scheme val="minor"/>
    </font>
    <font>
      <b/>
      <sz val="11"/>
      <color rgb="FFFF0000"/>
      <name val="Calibri"/>
      <family val="2"/>
      <scheme val="minor"/>
    </font>
    <font>
      <sz val="9"/>
      <color theme="1"/>
      <name val="Arial"/>
      <family val="2"/>
    </font>
    <font>
      <i/>
      <sz val="11"/>
      <color theme="1"/>
      <name val="Calibri"/>
      <family val="2"/>
      <scheme val="minor"/>
    </font>
    <font>
      <sz val="11"/>
      <name val="Calibri"/>
      <family val="2"/>
      <scheme val="minor"/>
    </font>
    <font>
      <sz val="10"/>
      <color rgb="FF000000"/>
      <name val="Arial"/>
      <family val="2"/>
    </font>
    <font>
      <sz val="10"/>
      <color theme="1"/>
      <name val="Arial"/>
      <family val="2"/>
    </font>
    <font>
      <sz val="11"/>
      <color theme="1"/>
      <name val="Calibri"/>
      <family val="2"/>
    </font>
    <font>
      <u/>
      <sz val="11"/>
      <color theme="10"/>
      <name val="Calibri"/>
      <family val="2"/>
      <scheme val="minor"/>
    </font>
    <font>
      <sz val="11"/>
      <color indexed="8"/>
      <name val="Calibri"/>
      <family val="2"/>
      <scheme val="minor"/>
    </font>
    <font>
      <i/>
      <sz val="11"/>
      <name val="Calibri"/>
      <family val="2"/>
      <scheme val="minor"/>
    </font>
    <font>
      <sz val="11"/>
      <color rgb="FF181A1B"/>
      <name val="Calibri"/>
      <family val="2"/>
      <scheme val="minor"/>
    </font>
    <font>
      <b/>
      <sz val="11"/>
      <color rgb="FF181A1B"/>
      <name val="Calibri"/>
      <family val="2"/>
      <scheme val="minor"/>
    </font>
    <font>
      <b/>
      <i/>
      <sz val="11"/>
      <name val="Calibri"/>
      <family val="2"/>
      <scheme val="minor"/>
    </font>
    <font>
      <sz val="10"/>
      <color rgb="FF181A1B"/>
      <name val="Arial"/>
      <family val="2"/>
    </font>
    <font>
      <b/>
      <sz val="11"/>
      <color theme="1"/>
      <name val="Calibri"/>
      <family val="2"/>
    </font>
    <font>
      <strike/>
      <sz val="10"/>
      <color theme="1"/>
      <name val="Arial"/>
      <family val="2"/>
    </font>
    <font>
      <b/>
      <sz val="10"/>
      <color theme="1"/>
      <name val="Aptos Narrow"/>
    </font>
    <font>
      <sz val="11"/>
      <color theme="1"/>
      <name val="Arial"/>
      <family val="2"/>
    </font>
    <font>
      <b/>
      <sz val="10"/>
      <color theme="1"/>
      <name val="Arial"/>
      <family val="2"/>
    </font>
    <font>
      <u/>
      <sz val="10"/>
      <color rgb="FF56A3F1"/>
      <name val="Arial"/>
      <family val="2"/>
    </font>
    <font>
      <sz val="10"/>
      <name val="Arial"/>
      <family val="2"/>
    </font>
    <font>
      <sz val="10"/>
      <color rgb="FF181A1B"/>
      <name val="Calibri"/>
      <family val="2"/>
      <scheme val="minor"/>
    </font>
    <font>
      <sz val="10"/>
      <color theme="1"/>
      <name val="Calibri"/>
      <family val="2"/>
      <scheme val="minor"/>
    </font>
    <font>
      <i/>
      <sz val="10"/>
      <color theme="1"/>
      <name val="&quot;Aptos Narrow&quot;"/>
    </font>
    <font>
      <b/>
      <sz val="10"/>
      <color theme="1"/>
      <name val="&quot;Aptos Narrow&quot;"/>
    </font>
    <font>
      <sz val="10"/>
      <color theme="1"/>
      <name val="&quot;Aptos Narrow&quot;"/>
    </font>
    <font>
      <sz val="11"/>
      <color theme="1"/>
      <name val="&quot;Aptos Narrow&quot;"/>
    </font>
    <font>
      <u/>
      <sz val="10"/>
      <color rgb="FF0000FF"/>
      <name val="Arial"/>
      <family val="2"/>
    </font>
    <font>
      <sz val="10"/>
      <color rgb="FF00FFFF"/>
      <name val="Calibri"/>
      <family val="2"/>
      <scheme val="minor"/>
    </font>
    <font>
      <i/>
      <sz val="10"/>
      <color theme="1"/>
      <name val="Calibri"/>
      <family val="2"/>
      <scheme val="minor"/>
    </font>
    <font>
      <i/>
      <sz val="10"/>
      <color rgb="FF000000"/>
      <name val="Calibri"/>
      <family val="2"/>
      <scheme val="minor"/>
    </font>
    <font>
      <sz val="10"/>
      <color rgb="FFFF0000"/>
      <name val="Calibri"/>
      <family val="2"/>
      <scheme val="minor"/>
    </font>
    <font>
      <sz val="11"/>
      <color rgb="FF000000"/>
      <name val="&quot;Aptos Narrow&quot;"/>
    </font>
    <font>
      <sz val="10"/>
      <color rgb="FF000000"/>
      <name val="Calibri"/>
      <family val="2"/>
      <scheme val="minor"/>
    </font>
  </fonts>
  <fills count="2">
    <fill>
      <patternFill patternType="none"/>
    </fill>
    <fill>
      <patternFill patternType="gray125"/>
    </fill>
  </fills>
  <borders count="5">
    <border>
      <left/>
      <right/>
      <top/>
      <bottom/>
      <diagonal/>
    </border>
    <border>
      <left style="medium">
        <color rgb="FFCCCCCC"/>
      </left>
      <right style="medium">
        <color rgb="FFCCCCCC"/>
      </right>
      <top style="medium">
        <color rgb="FFCCCCCC"/>
      </top>
      <bottom style="medium">
        <color rgb="FFCCCCCC"/>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bottom/>
      <diagonal/>
    </border>
  </borders>
  <cellStyleXfs count="3">
    <xf numFmtId="0" fontId="0" fillId="0" borderId="0"/>
    <xf numFmtId="9" fontId="1" fillId="0" borderId="0" applyFont="0" applyFill="0" applyBorder="0" applyAlignment="0" applyProtection="0"/>
    <xf numFmtId="0" fontId="16" fillId="0" borderId="0" applyNumberFormat="0" applyFill="0" applyBorder="0" applyAlignment="0" applyProtection="0"/>
  </cellStyleXfs>
  <cellXfs count="128">
    <xf numFmtId="0" fontId="0" fillId="0" borderId="0" xfId="0"/>
    <xf numFmtId="0" fontId="2" fillId="0" borderId="0" xfId="0" applyFont="1"/>
    <xf numFmtId="0" fontId="0" fillId="0" borderId="0" xfId="0" applyFont="1"/>
    <xf numFmtId="0" fontId="3" fillId="0" borderId="0" xfId="0" applyFont="1"/>
    <xf numFmtId="1" fontId="0" fillId="0" borderId="0" xfId="0" applyNumberFormat="1"/>
    <xf numFmtId="3" fontId="0" fillId="0" borderId="0" xfId="0" applyNumberFormat="1" applyFont="1"/>
    <xf numFmtId="1" fontId="0" fillId="0" borderId="0" xfId="0" applyNumberFormat="1" applyFont="1"/>
    <xf numFmtId="1" fontId="2" fillId="0" borderId="0" xfId="0" applyNumberFormat="1" applyFont="1"/>
    <xf numFmtId="0" fontId="6" fillId="0" borderId="0" xfId="0" applyFont="1"/>
    <xf numFmtId="164" fontId="0" fillId="0" borderId="0" xfId="0" applyNumberFormat="1"/>
    <xf numFmtId="165" fontId="0" fillId="0" borderId="0" xfId="0" applyNumberFormat="1"/>
    <xf numFmtId="0" fontId="7" fillId="0" borderId="0" xfId="0" applyFont="1"/>
    <xf numFmtId="2" fontId="0" fillId="0" borderId="0" xfId="0" applyNumberFormat="1"/>
    <xf numFmtId="11" fontId="0" fillId="0" borderId="0" xfId="0" applyNumberFormat="1"/>
    <xf numFmtId="11" fontId="7" fillId="0" borderId="0" xfId="0" applyNumberFormat="1" applyFont="1"/>
    <xf numFmtId="9" fontId="0" fillId="0" borderId="0" xfId="1" applyFont="1"/>
    <xf numFmtId="0" fontId="9" fillId="0" borderId="0" xfId="0" applyFont="1"/>
    <xf numFmtId="0" fontId="8" fillId="0" borderId="0" xfId="0" applyFont="1"/>
    <xf numFmtId="165" fontId="0" fillId="0" borderId="0" xfId="0" applyNumberFormat="1" applyFont="1"/>
    <xf numFmtId="164" fontId="0" fillId="0" borderId="0" xfId="0" applyNumberFormat="1" applyFont="1"/>
    <xf numFmtId="11" fontId="0" fillId="0" borderId="0" xfId="0" applyNumberFormat="1" applyFont="1"/>
    <xf numFmtId="2" fontId="0" fillId="0" borderId="0" xfId="0" applyNumberFormat="1" applyFont="1"/>
    <xf numFmtId="0" fontId="5" fillId="0" borderId="0" xfId="0" applyFont="1"/>
    <xf numFmtId="0" fontId="0" fillId="0" borderId="0" xfId="0" applyFont="1" applyAlignment="1">
      <alignment horizontal="center"/>
    </xf>
    <xf numFmtId="166" fontId="0" fillId="0" borderId="0" xfId="0" applyNumberFormat="1" applyFont="1"/>
    <xf numFmtId="166" fontId="4" fillId="0" borderId="0" xfId="0" applyNumberFormat="1" applyFont="1"/>
    <xf numFmtId="0" fontId="0" fillId="0" borderId="0" xfId="0" applyFill="1"/>
    <xf numFmtId="1" fontId="0" fillId="0" borderId="0" xfId="0" applyNumberFormat="1" applyFill="1"/>
    <xf numFmtId="1" fontId="0" fillId="0" borderId="0" xfId="1" applyNumberFormat="1" applyFont="1" applyFill="1"/>
    <xf numFmtId="165" fontId="0" fillId="0" borderId="0" xfId="0" applyNumberFormat="1" applyFill="1"/>
    <xf numFmtId="0" fontId="0" fillId="0" borderId="0" xfId="0" applyFont="1" applyAlignment="1">
      <alignment horizontal="center"/>
    </xf>
    <xf numFmtId="0" fontId="2" fillId="0" borderId="0" xfId="0" applyFont="1" applyAlignment="1"/>
    <xf numFmtId="0" fontId="0" fillId="0" borderId="0" xfId="0" applyFont="1" applyAlignment="1"/>
    <xf numFmtId="167" fontId="10" fillId="0" borderId="0" xfId="0" applyNumberFormat="1" applyFont="1" applyAlignment="1">
      <alignment horizontal="center"/>
    </xf>
    <xf numFmtId="164" fontId="0" fillId="0" borderId="0" xfId="0" applyNumberFormat="1" applyFont="1" applyAlignment="1"/>
    <xf numFmtId="1" fontId="0" fillId="0" borderId="0" xfId="0" applyNumberFormat="1" applyFont="1" applyAlignment="1"/>
    <xf numFmtId="1" fontId="11" fillId="0" borderId="0" xfId="0" applyNumberFormat="1" applyFont="1"/>
    <xf numFmtId="0" fontId="12" fillId="0" borderId="0" xfId="0" applyFont="1"/>
    <xf numFmtId="9" fontId="12" fillId="0" borderId="0" xfId="0" applyNumberFormat="1" applyFont="1"/>
    <xf numFmtId="49" fontId="0" fillId="0" borderId="0" xfId="0" applyNumberFormat="1"/>
    <xf numFmtId="1" fontId="0" fillId="0" borderId="0" xfId="0" applyNumberFormat="1" applyFont="1" applyAlignment="1">
      <alignment horizontal="center"/>
    </xf>
    <xf numFmtId="0" fontId="2" fillId="0" borderId="0" xfId="0" applyFont="1" applyAlignment="1">
      <alignment wrapText="1"/>
    </xf>
    <xf numFmtId="1" fontId="12" fillId="0" borderId="0" xfId="0" applyNumberFormat="1" applyFont="1"/>
    <xf numFmtId="9" fontId="12" fillId="0" borderId="0" xfId="1" applyFont="1"/>
    <xf numFmtId="1" fontId="13" fillId="0" borderId="0" xfId="0" applyNumberFormat="1" applyFont="1" applyBorder="1" applyAlignment="1">
      <alignment horizontal="right" wrapText="1"/>
    </xf>
    <xf numFmtId="0" fontId="14" fillId="0" borderId="0" xfId="0" applyFont="1"/>
    <xf numFmtId="1" fontId="13" fillId="0" borderId="0" xfId="0" applyNumberFormat="1" applyFont="1" applyFill="1" applyBorder="1" applyAlignment="1">
      <alignment vertical="center"/>
    </xf>
    <xf numFmtId="9" fontId="2" fillId="0" borderId="0" xfId="1" applyFont="1"/>
    <xf numFmtId="0" fontId="11" fillId="0" borderId="0" xfId="0" applyFont="1"/>
    <xf numFmtId="1" fontId="13" fillId="0" borderId="0" xfId="0" applyNumberFormat="1" applyFont="1" applyFill="1" applyBorder="1" applyAlignment="1">
      <alignment horizontal="left"/>
    </xf>
    <xf numFmtId="0" fontId="0" fillId="0" borderId="0" xfId="0" applyBorder="1"/>
    <xf numFmtId="0" fontId="14" fillId="0" borderId="0" xfId="0" applyFont="1" applyBorder="1" applyAlignment="1">
      <alignment wrapText="1"/>
    </xf>
    <xf numFmtId="0" fontId="6" fillId="0" borderId="0" xfId="0" applyFont="1" applyAlignment="1">
      <alignment wrapText="1"/>
    </xf>
    <xf numFmtId="9" fontId="0" fillId="0" borderId="0" xfId="0" applyNumberFormat="1" applyFont="1"/>
    <xf numFmtId="1" fontId="4" fillId="0" borderId="0" xfId="0" applyNumberFormat="1" applyFont="1"/>
    <xf numFmtId="0" fontId="4" fillId="0" borderId="0" xfId="0" applyFont="1"/>
    <xf numFmtId="168" fontId="0" fillId="0" borderId="0" xfId="1" applyNumberFormat="1" applyFont="1"/>
    <xf numFmtId="49" fontId="2" fillId="0" borderId="0" xfId="0" applyNumberFormat="1" applyFont="1"/>
    <xf numFmtId="0" fontId="0" fillId="0" borderId="0" xfId="0" applyAlignment="1"/>
    <xf numFmtId="0" fontId="16" fillId="0" borderId="0" xfId="2"/>
    <xf numFmtId="2" fontId="0" fillId="0" borderId="0" xfId="0" applyNumberFormat="1" applyFont="1" applyAlignment="1"/>
    <xf numFmtId="49" fontId="0" fillId="0" borderId="0" xfId="0" applyNumberFormat="1" applyFont="1"/>
    <xf numFmtId="49" fontId="17" fillId="0" borderId="0" xfId="0" applyNumberFormat="1" applyFont="1"/>
    <xf numFmtId="16" fontId="0" fillId="0" borderId="0" xfId="0" applyNumberFormat="1"/>
    <xf numFmtId="0" fontId="12" fillId="0" borderId="0" xfId="0" applyNumberFormat="1" applyFont="1"/>
    <xf numFmtId="0" fontId="18" fillId="0" borderId="0" xfId="0" applyFont="1"/>
    <xf numFmtId="49" fontId="0" fillId="0" borderId="0" xfId="0" applyNumberFormat="1" applyFont="1" applyAlignment="1"/>
    <xf numFmtId="49" fontId="0" fillId="0" borderId="0" xfId="0" applyNumberFormat="1" applyFont="1" applyBorder="1"/>
    <xf numFmtId="49" fontId="0" fillId="0" borderId="0" xfId="0" applyNumberFormat="1" applyBorder="1"/>
    <xf numFmtId="49" fontId="15" fillId="0" borderId="0" xfId="0" applyNumberFormat="1" applyFont="1" applyBorder="1" applyAlignment="1">
      <alignment wrapText="1"/>
    </xf>
    <xf numFmtId="49" fontId="15" fillId="0" borderId="0" xfId="0" applyNumberFormat="1" applyFont="1" applyBorder="1" applyAlignment="1">
      <alignment horizontal="right" wrapText="1"/>
    </xf>
    <xf numFmtId="49" fontId="11" fillId="0" borderId="0" xfId="0" applyNumberFormat="1" applyFont="1"/>
    <xf numFmtId="49" fontId="11" fillId="0" borderId="0" xfId="0" applyNumberFormat="1" applyFont="1" applyAlignment="1"/>
    <xf numFmtId="0" fontId="19" fillId="0" borderId="0" xfId="0" applyFont="1"/>
    <xf numFmtId="0" fontId="20" fillId="0" borderId="0" xfId="0" applyFont="1"/>
    <xf numFmtId="0" fontId="6" fillId="0" borderId="0" xfId="0" applyFont="1" applyAlignment="1"/>
    <xf numFmtId="0" fontId="11" fillId="0" borderId="0" xfId="0" applyFont="1" applyAlignment="1"/>
    <xf numFmtId="164" fontId="11" fillId="0" borderId="0" xfId="0" applyNumberFormat="1" applyFont="1"/>
    <xf numFmtId="164" fontId="6" fillId="0" borderId="0" xfId="0" applyNumberFormat="1" applyFont="1"/>
    <xf numFmtId="2" fontId="11" fillId="0" borderId="0" xfId="0" applyNumberFormat="1" applyFont="1"/>
    <xf numFmtId="164" fontId="11" fillId="0" borderId="0" xfId="0" applyNumberFormat="1" applyFont="1" applyAlignment="1"/>
    <xf numFmtId="1" fontId="6" fillId="0" borderId="0" xfId="0" applyNumberFormat="1" applyFont="1"/>
    <xf numFmtId="0" fontId="21" fillId="0" borderId="0" xfId="0" applyFont="1"/>
    <xf numFmtId="0" fontId="22" fillId="0" borderId="0" xfId="0" applyFont="1"/>
    <xf numFmtId="0" fontId="23" fillId="0" borderId="1" xfId="0" applyFont="1" applyBorder="1" applyAlignment="1">
      <alignment wrapText="1"/>
    </xf>
    <xf numFmtId="9" fontId="0" fillId="0" borderId="0" xfId="0" applyNumberFormat="1"/>
    <xf numFmtId="49" fontId="0" fillId="0" borderId="0" xfId="0" applyNumberFormat="1" applyAlignment="1"/>
    <xf numFmtId="0" fontId="0" fillId="0" borderId="0" xfId="0" applyAlignment="1">
      <alignment wrapText="1"/>
    </xf>
    <xf numFmtId="0" fontId="2" fillId="0" borderId="0" xfId="0" applyFont="1" applyAlignment="1">
      <alignment horizontal="center"/>
    </xf>
    <xf numFmtId="0" fontId="14" fillId="0" borderId="0" xfId="0" applyFont="1" applyAlignment="1"/>
    <xf numFmtId="0" fontId="22" fillId="0" borderId="4" xfId="0" applyFont="1" applyBorder="1" applyAlignment="1"/>
    <xf numFmtId="0" fontId="22" fillId="0" borderId="4" xfId="0" applyFont="1" applyBorder="1" applyAlignment="1">
      <alignment horizontal="center"/>
    </xf>
    <xf numFmtId="0" fontId="30" fillId="0" borderId="4" xfId="0" applyFont="1" applyBorder="1" applyAlignment="1"/>
    <xf numFmtId="0" fontId="31" fillId="0" borderId="0" xfId="0" applyFont="1" applyAlignment="1"/>
    <xf numFmtId="0" fontId="31" fillId="0" borderId="0" xfId="0" applyFont="1"/>
    <xf numFmtId="0" fontId="30" fillId="0" borderId="0" xfId="0" applyFont="1" applyAlignment="1"/>
    <xf numFmtId="0" fontId="31" fillId="0" borderId="4" xfId="0" applyFont="1" applyBorder="1" applyAlignment="1"/>
    <xf numFmtId="0" fontId="24" fillId="0" borderId="0" xfId="0" applyFont="1" applyAlignment="1">
      <alignment horizontal="left"/>
    </xf>
    <xf numFmtId="0" fontId="32" fillId="0" borderId="0" xfId="0" applyFont="1" applyAlignment="1"/>
    <xf numFmtId="0" fontId="33" fillId="0" borderId="0" xfId="0" applyFont="1" applyAlignment="1"/>
    <xf numFmtId="0" fontId="31" fillId="0" borderId="4" xfId="0" applyFont="1" applyBorder="1"/>
    <xf numFmtId="0" fontId="34" fillId="0" borderId="0" xfId="0" applyFont="1" applyAlignment="1"/>
    <xf numFmtId="0" fontId="34" fillId="0" borderId="0" xfId="0" applyFont="1" applyAlignment="1">
      <alignment horizontal="right"/>
    </xf>
    <xf numFmtId="0" fontId="35" fillId="0" borderId="0" xfId="0" applyFont="1" applyAlignment="1">
      <alignment horizontal="right"/>
    </xf>
    <xf numFmtId="0" fontId="35" fillId="0" borderId="0" xfId="0" applyFont="1" applyAlignment="1"/>
    <xf numFmtId="0" fontId="26" fillId="0" borderId="0" xfId="0" applyFont="1" applyAlignment="1"/>
    <xf numFmtId="0" fontId="33" fillId="0" borderId="4" xfId="0" applyFont="1" applyBorder="1" applyAlignment="1"/>
    <xf numFmtId="0" fontId="36" fillId="0" borderId="4" xfId="0" applyFont="1" applyBorder="1" applyAlignment="1"/>
    <xf numFmtId="0" fontId="0" fillId="0" borderId="4" xfId="0" applyFont="1" applyBorder="1" applyAlignment="1"/>
    <xf numFmtId="0" fontId="37" fillId="0" borderId="0" xfId="0" applyFont="1" applyAlignment="1"/>
    <xf numFmtId="0" fontId="36" fillId="0" borderId="0" xfId="0" applyFont="1" applyAlignment="1"/>
    <xf numFmtId="0" fontId="36" fillId="0" borderId="4" xfId="0" applyFont="1" applyBorder="1"/>
    <xf numFmtId="0" fontId="15" fillId="0" borderId="0" xfId="0" applyFont="1" applyAlignment="1">
      <alignment horizontal="left"/>
    </xf>
    <xf numFmtId="0" fontId="38" fillId="0" borderId="0" xfId="0" applyFont="1"/>
    <xf numFmtId="0" fontId="39" fillId="0" borderId="4" xfId="0" applyFont="1" applyBorder="1" applyAlignment="1"/>
    <xf numFmtId="0" fontId="38" fillId="0" borderId="4" xfId="0" applyFont="1" applyBorder="1"/>
    <xf numFmtId="0" fontId="40" fillId="0" borderId="0" xfId="0" applyFont="1" applyAlignment="1"/>
    <xf numFmtId="0" fontId="40" fillId="0" borderId="4" xfId="0" applyFont="1" applyBorder="1" applyAlignment="1"/>
    <xf numFmtId="0" fontId="27" fillId="0" borderId="0" xfId="0" applyFont="1" applyAlignment="1"/>
    <xf numFmtId="0" fontId="27" fillId="0" borderId="4" xfId="0" applyFont="1" applyBorder="1" applyAlignment="1"/>
    <xf numFmtId="0" fontId="28" fillId="0" borderId="4" xfId="0" applyFont="1" applyBorder="1" applyAlignment="1"/>
    <xf numFmtId="0" fontId="36" fillId="0" borderId="4" xfId="0" applyFont="1" applyBorder="1" applyAlignment="1">
      <alignment horizontal="left"/>
    </xf>
    <xf numFmtId="0" fontId="25" fillId="0" borderId="0" xfId="0" applyFont="1" applyAlignment="1"/>
    <xf numFmtId="0" fontId="25" fillId="0" borderId="4" xfId="0" applyFont="1" applyBorder="1" applyAlignment="1"/>
    <xf numFmtId="0" fontId="41" fillId="0" borderId="0" xfId="0" applyFont="1" applyAlignment="1"/>
    <xf numFmtId="0" fontId="2" fillId="0" borderId="2" xfId="0" applyFont="1" applyBorder="1" applyAlignment="1">
      <alignment horizontal="center"/>
    </xf>
    <xf numFmtId="0" fontId="29" fillId="0" borderId="3" xfId="0" applyFont="1" applyBorder="1"/>
    <xf numFmtId="0" fontId="2" fillId="0" borderId="0" xfId="0" applyFont="1" applyAlignment="1">
      <alignment horizontal="center"/>
    </xf>
  </cellXfs>
  <cellStyles count="3">
    <cellStyle name="Lien hypertexte" xfId="2" builtinId="8"/>
    <cellStyle name="Normal" xfId="0" builtinId="0"/>
    <cellStyle name="Pourcentag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data.worldbank.org/indicator/PA.NUS.PPPC.RF?most_recent_value_desc=true" TargetMode="External"/></Relationships>
</file>

<file path=xl/worksheets/_rels/sheet10.xml.rels><?xml version="1.0" encoding="UTF-8" standalone="yes"?>
<Relationships xmlns="http://schemas.openxmlformats.org/package/2006/relationships"><Relationship Id="rId117" Type="http://schemas.openxmlformats.org/officeDocument/2006/relationships/hyperlink" Target="https://fr.cibercuba.com/noticias/2024-09-09-u1-e197721-s27061-nid288159-pedro-sanchez-subira-impuestos-ricos-espana?utm_source=chatgpt.com" TargetMode="External"/><Relationship Id="rId21" Type="http://schemas.openxmlformats.org/officeDocument/2006/relationships/hyperlink" Target="https://lafranceinsoumise.fr/wp-content/uploads/2024/06/PROGRAMME-FRONT-POPULAIRE.pdf" TargetMode="External"/><Relationship Id="rId42" Type="http://schemas.openxmlformats.org/officeDocument/2006/relationships/hyperlink" Target="https://public.conservatives.com/publicweb/GE2024/Accessible-Manifesto/Accessible-PDF-Conservative-Manifesto-2024.pdf" TargetMode="External"/><Relationship Id="rId63" Type="http://schemas.openxmlformats.org/officeDocument/2006/relationships/hyperlink" Target="https://storage2.jimin.jp/pdf/pamphlet/202410_pamphlet.pdf" TargetMode="External"/><Relationship Id="rId84" Type="http://schemas.openxmlformats.org/officeDocument/2006/relationships/hyperlink" Target="https://www.reuters.com/business/energy/trump-prepares-wide-ranging-energy-plan-boost-gas-exports-oil-drilling-sources-2024-11-25/" TargetMode="External"/><Relationship Id="rId16" Type="http://schemas.openxmlformats.org/officeDocument/2006/relationships/hyperlink" Target="https://www.udc.ch/wp-content/uploads/sites/2/Parteiprogramm_FR_Realisation_230726_Einzelseiten.pdf" TargetMode="External"/><Relationship Id="rId107" Type="http://schemas.openxmlformats.org/officeDocument/2006/relationships/hyperlink" Target="https://home.treasury.gov/system/files/131/General-Explanations-FY2025.pdf" TargetMode="External"/><Relationship Id="rId11" Type="http://schemas.openxmlformats.org/officeDocument/2006/relationships/hyperlink" Target="https://democrats.org/wp-content/uploads/2024/09/2024_Democratic_Party_Platform_8a2cf8.pdf" TargetMode="External"/><Relationship Id="rId32" Type="http://schemas.openxmlformats.org/officeDocument/2006/relationships/hyperlink" Target="https://www.fratelli-italia.it/wp-content/uploads/2024/01/Manovra-brochure_FdI_web-1.pdf" TargetMode="External"/><Relationship Id="rId37" Type="http://schemas.openxmlformats.org/officeDocument/2006/relationships/hyperlink" Target="https://www.fratelli-italia.it/programmacentrodestra/" TargetMode="External"/><Relationship Id="rId53" Type="http://schemas.openxmlformats.org/officeDocument/2006/relationships/hyperlink" Target="https://www.reuters.com/world/europe/polish-parliament-rejects-bill-seeking-ease-strict-abortion-law-2024-07-12/" TargetMode="External"/><Relationship Id="rId58" Type="http://schemas.openxmlformats.org/officeDocument/2006/relationships/hyperlink" Target="https://www.cdu.de/app/uploads/2025/02/Sofortprogramm.pdf" TargetMode="External"/><Relationship Id="rId74" Type="http://schemas.openxmlformats.org/officeDocument/2006/relationships/hyperlink" Target="https://cdp-japan.jp/assets/pdf/visions/2024/seven-promises.pdf" TargetMode="External"/><Relationship Id="rId79" Type="http://schemas.openxmlformats.org/officeDocument/2006/relationships/hyperlink" Target="https://www.fratelli-italia.it/wp-content/uploads/2024/05/Programma_Europee2024_FdI.pdf" TargetMode="External"/><Relationship Id="rId102" Type="http://schemas.openxmlformats.org/officeDocument/2006/relationships/hyperlink" Target="https://www.pp.es/actualidad-noticia/ley-fiscalidad-agraria-ahorrara-mas-700-millones-impuestos-beneficiara-800000" TargetMode="External"/><Relationship Id="rId123" Type="http://schemas.openxmlformats.org/officeDocument/2006/relationships/hyperlink" Target="https://pis.org.pl/document/archive/download/3197" TargetMode="External"/><Relationship Id="rId128" Type="http://schemas.openxmlformats.org/officeDocument/2006/relationships/hyperlink" Target="https://www.spd.de/fileadmin/Dokumente/Beschluesse/Programm/SPD_Programm_bf.pdf" TargetMode="External"/><Relationship Id="rId5" Type="http://schemas.openxmlformats.org/officeDocument/2006/relationships/hyperlink" Target="https://www.fratelli-italia.it/programmacentrodestra/" TargetMode="External"/><Relationship Id="rId90" Type="http://schemas.openxmlformats.org/officeDocument/2006/relationships/hyperlink" Target="https://pis.org.pl/document/archive/download/3197" TargetMode="External"/><Relationship Id="rId95" Type="http://schemas.openxmlformats.org/officeDocument/2006/relationships/hyperlink" Target="https://www.cdu.de/app/uploads/2025/02/Agenda2030.pdf" TargetMode="External"/><Relationship Id="rId22" Type="http://schemas.openxmlformats.org/officeDocument/2006/relationships/hyperlink" Target="https://www.movimento5stelle.eu/wp-content/uploads/2022/09/ProgrammaM5S_politiche2022_breve.pdf" TargetMode="External"/><Relationship Id="rId27" Type="http://schemas.openxmlformats.org/officeDocument/2006/relationships/hyperlink" Target="https://www.dailycardinal.com/article/2024/08/democrats-detail-comprehensive-economic-policy-at-the-dnc-heres-what-it-means?ct=content_open&amp;utm_source=chatgpt.com" TargetMode="External"/><Relationship Id="rId43" Type="http://schemas.openxmlformats.org/officeDocument/2006/relationships/hyperlink" Target="https://www.presidency.ucsb.edu/documents/fact-sheet-president-biden-announces-bold-plan-reform-the-supreme-court-and-ensure-no" TargetMode="External"/><Relationship Id="rId48" Type="http://schemas.openxmlformats.org/officeDocument/2006/relationships/hyperlink" Target="https://www.udc.ch/wp-content/uploads/sites/2/Parteiprogramm_FR_Realisation_230726_Einzelseiten.pdf" TargetMode="External"/><Relationship Id="rId64" Type="http://schemas.openxmlformats.org/officeDocument/2006/relationships/hyperlink" Target="https://www.presidency.ucsb.edu/documents/2024-republican-party-platform" TargetMode="External"/><Relationship Id="rId69" Type="http://schemas.openxmlformats.org/officeDocument/2006/relationships/hyperlink" Target="https://doc.ensemble-2024.fr/programme-legislatives-24.pdf" TargetMode="External"/><Relationship Id="rId113" Type="http://schemas.openxmlformats.org/officeDocument/2006/relationships/hyperlink" Target="https://storage2.jimin.jp/pdf/pamphlet/20241015_j-file_pamphlet.pdf" TargetMode="External"/><Relationship Id="rId118" Type="http://schemas.openxmlformats.org/officeDocument/2006/relationships/hyperlink" Target="https://www.die-linke.de/bundestagswahl-2025/kurzwahlprogramm/" TargetMode="External"/><Relationship Id="rId80" Type="http://schemas.openxmlformats.org/officeDocument/2006/relationships/hyperlink" Target="https://www.psoe.es/media-content/2023/07/PROGRAMA_ELECTORAL-GENERALES-2023.pdf" TargetMode="External"/><Relationship Id="rId85" Type="http://schemas.openxmlformats.org/officeDocument/2006/relationships/hyperlink" Target="https://static.legaonline.it/files/Programma_Lega_2022.pdf" TargetMode="External"/><Relationship Id="rId12" Type="http://schemas.openxmlformats.org/officeDocument/2006/relationships/hyperlink" Target="https://pis.org.pl/document/archive/download/3197" TargetMode="External"/><Relationship Id="rId17" Type="http://schemas.openxmlformats.org/officeDocument/2006/relationships/hyperlink" Target="https://www.spd.de/fileadmin/Dokumente/Beschluesse/Programm/SPD_Programm_bf.pdf" TargetMode="External"/><Relationship Id="rId33" Type="http://schemas.openxmlformats.org/officeDocument/2006/relationships/hyperlink" Target="https://public.conservatives.com/publicweb/GE2024/Accessible-Manifesto/Accessible-PDF-Conservative-Manifesto-2024.pdf" TargetMode="External"/><Relationship Id="rId38" Type="http://schemas.openxmlformats.org/officeDocument/2006/relationships/hyperlink" Target="https://www.psoe.es/el-socialista/las-principales-propuestas-del-41o-congreso/" TargetMode="External"/><Relationship Id="rId59" Type="http://schemas.openxmlformats.org/officeDocument/2006/relationships/hyperlink" Target="https://cdp-japan.jp/assets/pdf/visions/2024/seven-promises.pdf" TargetMode="External"/><Relationship Id="rId103" Type="http://schemas.openxmlformats.org/officeDocument/2006/relationships/hyperlink" Target="https://www.sp-ps.ch/wp-content/uploads/2023/07/PS_objectifs-de-legislature_2023-2027_F_WEB.pdf" TargetMode="External"/><Relationship Id="rId108" Type="http://schemas.openxmlformats.org/officeDocument/2006/relationships/hyperlink" Target="https://platforma.org/upload/document/201/attachments/413/100%20konkretow-pdf.pdf" TargetMode="External"/><Relationship Id="rId124" Type="http://schemas.openxmlformats.org/officeDocument/2006/relationships/hyperlink" Target="https://doc.ensemble-2024.fr/programme-legislatives-24.pdf" TargetMode="External"/><Relationship Id="rId129" Type="http://schemas.openxmlformats.org/officeDocument/2006/relationships/hyperlink" Target="https://storage2.jimin.jp/pdf/pamphlet/202410_pamphlet.pdf" TargetMode="External"/><Relationship Id="rId54" Type="http://schemas.openxmlformats.org/officeDocument/2006/relationships/hyperlink" Target="https://lafranceinsoumise.fr/wp-content/uploads/2024/06/PROGRAMME-FRONT-POPULAIRE.pdf" TargetMode="External"/><Relationship Id="rId70" Type="http://schemas.openxmlformats.org/officeDocument/2006/relationships/hyperlink" Target="https://partitodemocratico.it/wp-content/uploads/2022/08/AGGIORNAMENTO-PROGRAMMA_INSIEMEPERUNITALIADEMOCRATICAEPROGRESSISTA_250822-1.pdf" TargetMode="External"/><Relationship Id="rId75" Type="http://schemas.openxmlformats.org/officeDocument/2006/relationships/hyperlink" Target="https://greenparty.org.uk/about/our-manifesto/fairer-greener-transport/" TargetMode="External"/><Relationship Id="rId91" Type="http://schemas.openxmlformats.org/officeDocument/2006/relationships/hyperlink" Target="https://doc.ensemble-2024.fr/programme-legislatives-24.pdf" TargetMode="External"/><Relationship Id="rId96" Type="http://schemas.openxmlformats.org/officeDocument/2006/relationships/hyperlink" Target="https://cdp-japan.jp/archive/election2024/visions_all/policy_item/" TargetMode="External"/><Relationship Id="rId1" Type="http://schemas.openxmlformats.org/officeDocument/2006/relationships/hyperlink" Target="https://public.conservatives.com/publicweb/GE2024/Accessible-Manifesto/Accessible-PDF-Conservative-Manifesto-2024.pdf" TargetMode="External"/><Relationship Id="rId6" Type="http://schemas.openxmlformats.org/officeDocument/2006/relationships/hyperlink" Target="https://www.psoe.es/media-content/2023/07/PROGRAMA_ELECTORAL-GENERALES-2023.pdf" TargetMode="External"/><Relationship Id="rId23" Type="http://schemas.openxmlformats.org/officeDocument/2006/relationships/hyperlink" Target="https://www.pp.es/sites/default/files/documentos/programa_electoral_pp_23j_feijoo_2023.pdf" TargetMode="External"/><Relationship Id="rId28" Type="http://schemas.openxmlformats.org/officeDocument/2006/relationships/hyperlink" Target="https://www.fratelli-italia.it/wp-content/uploads/2024/05/Programma_Europee2024_FdI.pdf" TargetMode="External"/><Relationship Id="rId49" Type="http://schemas.openxmlformats.org/officeDocument/2006/relationships/hyperlink" Target="https://www.afd.de/wp-content/uploads/2025/02/AfD_Bundestagswahlprogramm2025_web.pdf" TargetMode="External"/><Relationship Id="rId114" Type="http://schemas.openxmlformats.org/officeDocument/2006/relationships/hyperlink" Target="https://www.progressreport.news/p/democrats-2024-platform-proposals" TargetMode="External"/><Relationship Id="rId119" Type="http://schemas.openxmlformats.org/officeDocument/2006/relationships/hyperlink" Target="https://www.presidency.ucsb.edu/documents/2024-republican-party-platform" TargetMode="External"/><Relationship Id="rId44" Type="http://schemas.openxmlformats.org/officeDocument/2006/relationships/hyperlink" Target="https://platforma.org/upload/document/201/attachments/413/100%20konkretow-pdf.pdf" TargetMode="External"/><Relationship Id="rId60" Type="http://schemas.openxmlformats.org/officeDocument/2006/relationships/hyperlink" Target="https://time.com/7096543/kamala-harris-abortion-plan-2024/" TargetMode="External"/><Relationship Id="rId65" Type="http://schemas.openxmlformats.org/officeDocument/2006/relationships/hyperlink" Target="https://www.gmfus.org/sites/default/files/2024-06/Wojcik%20-%20Poland%20RoL%20-%20brief.pdf" TargetMode="External"/><Relationship Id="rId81" Type="http://schemas.openxmlformats.org/officeDocument/2006/relationships/hyperlink" Target="https://ge.le-centre.ch/wp-content/uploads/sites/9/2024/06/Programme-elections-cantonales-2023.pdf" TargetMode="External"/><Relationship Id="rId86" Type="http://schemas.openxmlformats.org/officeDocument/2006/relationships/hyperlink" Target="https://www.eldiario.es/politica/principales-medidas-acuerdo-nuevo-gobierno-progresista-psoe-sumar_1_10623096.html" TargetMode="External"/><Relationship Id="rId130" Type="http://schemas.openxmlformats.org/officeDocument/2006/relationships/hyperlink" Target="https://pis.org.pl/document/archive/download/3197" TargetMode="External"/><Relationship Id="rId13" Type="http://schemas.openxmlformats.org/officeDocument/2006/relationships/hyperlink" Target="https://lafranceinsoumise.fr/wp-content/uploads/2024/06/PROGRAMME-FRONT-POPULAIRE.pdf" TargetMode="External"/><Relationship Id="rId18" Type="http://schemas.openxmlformats.org/officeDocument/2006/relationships/hyperlink" Target="https://cdp-japan.jp/assets/pdf/visions/2024/seven-promises.pdf" TargetMode="External"/><Relationship Id="rId39" Type="http://schemas.openxmlformats.org/officeDocument/2006/relationships/hyperlink" Target="https://www.sp-ps.ch/wp-content/uploads/2023/07/PS_objectifs-de-legislature_2023-2027_F_WEB.pdf" TargetMode="External"/><Relationship Id="rId109" Type="http://schemas.openxmlformats.org/officeDocument/2006/relationships/hyperlink" Target="https://lafranceinsoumise.fr/wp-content/uploads/2024/06/PROGRAMME-FRONT-POPULAIRE.pdf" TargetMode="External"/><Relationship Id="rId34" Type="http://schemas.openxmlformats.org/officeDocument/2006/relationships/hyperlink" Target="https://www.presidency.ucsb.edu/documents/2024-republican-party-platform" TargetMode="External"/><Relationship Id="rId50" Type="http://schemas.openxmlformats.org/officeDocument/2006/relationships/hyperlink" Target="https://cdp-japan.jp/archive/election2024/visions_all/policy_item/" TargetMode="External"/><Relationship Id="rId55" Type="http://schemas.openxmlformats.org/officeDocument/2006/relationships/hyperlink" Target="https://partitodemocratico.it/wp-content/uploads/2022/08/AGGIORNAMENTO-PROGRAMMA_INSIEMEPERUNITALIADEMOCRATICAEPROGRESSISTA_250822-1.pdf" TargetMode="External"/><Relationship Id="rId76" Type="http://schemas.openxmlformats.org/officeDocument/2006/relationships/hyperlink" Target="https://www.presidency.ucsb.edu/documents/2024-republican-party-platform" TargetMode="External"/><Relationship Id="rId97" Type="http://schemas.openxmlformats.org/officeDocument/2006/relationships/hyperlink" Target="https://assets.nationbuilder.com/reformuk/pages/253/attachments/original/1718625371/Reform_UK_Our_Contract_with_You.pdf" TargetMode="External"/><Relationship Id="rId104" Type="http://schemas.openxmlformats.org/officeDocument/2006/relationships/hyperlink" Target="https://www.afd.de/wp-content/uploads/2025/02/AfD_Bundestagswahlprogramm2025_web.pdf" TargetMode="External"/><Relationship Id="rId120" Type="http://schemas.openxmlformats.org/officeDocument/2006/relationships/hyperlink" Target="https://www.cbsnews.com/news/trump-tax-cuts-brackets-salt-tax-child-tax-credit-2025/" TargetMode="External"/><Relationship Id="rId125" Type="http://schemas.openxmlformats.org/officeDocument/2006/relationships/hyperlink" Target="https://www.partitodemocratico.it/wp-content/uploads/2024/05/LEuropa-che-vogliamo_Manifesto-elettorale-Partito-Democratico_1.pdf" TargetMode="External"/><Relationship Id="rId7" Type="http://schemas.openxmlformats.org/officeDocument/2006/relationships/hyperlink" Target="https://primes-abordables.ch/wp-content/uploads/2024/04/240416_SPS_PEI_Argumentarium_A4_FR.pdf" TargetMode="External"/><Relationship Id="rId71" Type="http://schemas.openxmlformats.org/officeDocument/2006/relationships/hyperlink" Target="https://www.pp.es/sites/default/files/documentos/programa_electoral_pp_23j_feijoo_2023.pdf" TargetMode="External"/><Relationship Id="rId92" Type="http://schemas.openxmlformats.org/officeDocument/2006/relationships/hyperlink" Target="https://partitodemocratico.it/wp-content/uploads/2022/08/AGGIORNAMENTO-PROGRAMMA_INSIEMEPERUNITALIADEMOCRATICAEPROGRESSISTA_250822-1.pdf" TargetMode="External"/><Relationship Id="rId2" Type="http://schemas.openxmlformats.org/officeDocument/2006/relationships/hyperlink" Target="https://www.reuters.com/world/us/musk-acknowledges-2-trillion-spending-cut-goal-long-shot-2025-01-09/?utm_source=chatgpt.com" TargetMode="External"/><Relationship Id="rId29" Type="http://schemas.openxmlformats.org/officeDocument/2006/relationships/hyperlink" Target="https://www.elmundo.es/como/2023/07/14/64b10e46fdddffb0ac8b4577.html" TargetMode="External"/><Relationship Id="rId24" Type="http://schemas.openxmlformats.org/officeDocument/2006/relationships/hyperlink" Target="https://www.udc.ch/wp-content/uploads/sites/2/Parteiprogramm_FR_Realisation_230726_Einzelseiten.pdf" TargetMode="External"/><Relationship Id="rId40" Type="http://schemas.openxmlformats.org/officeDocument/2006/relationships/hyperlink" Target="https://www.cdu.de/app/uploads/2025/02/Sofortprogramm.pdf" TargetMode="External"/><Relationship Id="rId45" Type="http://schemas.openxmlformats.org/officeDocument/2006/relationships/hyperlink" Target="https://rassemblementnational.fr/documents/202406-programme.pdf" TargetMode="External"/><Relationship Id="rId66" Type="http://schemas.openxmlformats.org/officeDocument/2006/relationships/hyperlink" Target="https://labour.org.uk/change/make-britain-a-clean-energy-superpower/" TargetMode="External"/><Relationship Id="rId87" Type="http://schemas.openxmlformats.org/officeDocument/2006/relationships/hyperlink" Target="https://apnews.com/article/trump-energy-permitting-reform-drilling-billion-investment-dd99706a325082cdf475e599ec3c0687" TargetMode="External"/><Relationship Id="rId110" Type="http://schemas.openxmlformats.org/officeDocument/2006/relationships/hyperlink" Target="https://www.psoe.es/media-content/2023/07/PROGRAMA_ELECTORAL-GENERALES-2023.pdf" TargetMode="External"/><Relationship Id="rId115" Type="http://schemas.openxmlformats.org/officeDocument/2006/relationships/hyperlink" Target="https://notesfrompoland.com/2024/03/25/polish-government-further-delays-promised-doubling-of-tax-free-income-allowance/" TargetMode="External"/><Relationship Id="rId131" Type="http://schemas.openxmlformats.org/officeDocument/2006/relationships/printerSettings" Target="../printerSettings/printerSettings9.bin"/><Relationship Id="rId61" Type="http://schemas.openxmlformats.org/officeDocument/2006/relationships/hyperlink" Target="https://platforma.org/dokumenty/program" TargetMode="External"/><Relationship Id="rId82" Type="http://schemas.openxmlformats.org/officeDocument/2006/relationships/hyperlink" Target="https://cms.gruene.de/uploads/assets/Regierungsprogramm_DIGITAL_DINA5.pdf" TargetMode="External"/><Relationship Id="rId19" Type="http://schemas.openxmlformats.org/officeDocument/2006/relationships/hyperlink" Target="https://greenparty.org.uk/about/our-manifesto/making-work-fair/" TargetMode="External"/><Relationship Id="rId14" Type="http://schemas.openxmlformats.org/officeDocument/2006/relationships/hyperlink" Target="https://www.movimento5stelle.eu/wp-content/uploads/2022/09/ProgrammaM5S_politiche2022_breve.pdf" TargetMode="External"/><Relationship Id="rId30" Type="http://schemas.openxmlformats.org/officeDocument/2006/relationships/hyperlink" Target="https://www.plr-ge.ch/fileadmin/groups/621/elections_2023/Elections_federales_23/Programme_EF2023_long_FINAL.pdf" TargetMode="External"/><Relationship Id="rId35" Type="http://schemas.openxmlformats.org/officeDocument/2006/relationships/hyperlink" Target="https://pis.org.pl/document/archive/download/3197" TargetMode="External"/><Relationship Id="rId56" Type="http://schemas.openxmlformats.org/officeDocument/2006/relationships/hyperlink" Target="https://www.pp.es/sites/default/files/documentos/programa_electoral_pp_23j_feijoo_2023.pdf" TargetMode="External"/><Relationship Id="rId77" Type="http://schemas.openxmlformats.org/officeDocument/2006/relationships/hyperlink" Target="https://www.reuters.com/sustainability/poland-plans-set-end-date-coal-power-2024-01-15/" TargetMode="External"/><Relationship Id="rId100" Type="http://schemas.openxmlformats.org/officeDocument/2006/relationships/hyperlink" Target="https://rassemblementnational.fr/documents/202406-programme.pdf" TargetMode="External"/><Relationship Id="rId105" Type="http://schemas.openxmlformats.org/officeDocument/2006/relationships/hyperlink" Target="https://cdp-japan.jp/archive/election2024/visions_all/policy_item/" TargetMode="External"/><Relationship Id="rId126" Type="http://schemas.openxmlformats.org/officeDocument/2006/relationships/hyperlink" Target="https://www.pp.es/sites/default/files/documentos/programa_electoral_pp_23j_feijoo_2023.pdf" TargetMode="External"/><Relationship Id="rId8" Type="http://schemas.openxmlformats.org/officeDocument/2006/relationships/hyperlink" Target="https://www.cdu.de/app/uploads/2025/02/Sofortprogramm.pdf" TargetMode="External"/><Relationship Id="rId51" Type="http://schemas.openxmlformats.org/officeDocument/2006/relationships/hyperlink" Target="https://greenparty.org.uk/about/our-manifesto/fairer-greener-social-support/" TargetMode="External"/><Relationship Id="rId72" Type="http://schemas.openxmlformats.org/officeDocument/2006/relationships/hyperlink" Target="https://www.sp-ps.ch/wp-content/uploads/2023/07/PS_objectifs-de-legislature_2023-2027_F_WEB.pdf" TargetMode="External"/><Relationship Id="rId93" Type="http://schemas.openxmlformats.org/officeDocument/2006/relationships/hyperlink" Target="https://www.pp.es/sites/default/files/documentos/programa_electoral_pp_23j_feijoo_2023.pdf" TargetMode="External"/><Relationship Id="rId98" Type="http://schemas.openxmlformats.org/officeDocument/2006/relationships/hyperlink" Target="https://taxfoundation.org/research/all/federal/donald-trump-tax-plan-2024/" TargetMode="External"/><Relationship Id="rId121" Type="http://schemas.openxmlformats.org/officeDocument/2006/relationships/hyperlink" Target="https://public.conservatives.com/publicweb/GE2024/Accessible-Manifesto/Accessible-PDF-Conservative-Manifesto-2024.pdf" TargetMode="External"/><Relationship Id="rId3" Type="http://schemas.openxmlformats.org/officeDocument/2006/relationships/hyperlink" Target="https://pis.org.pl/document/archive/download/3197" TargetMode="External"/><Relationship Id="rId25" Type="http://schemas.openxmlformats.org/officeDocument/2006/relationships/hyperlink" Target="https://www.spd.de/fileadmin/Dokumente/Beschluesse/Programm/SPD_Programm_bf.pdf" TargetMode="External"/><Relationship Id="rId46" Type="http://schemas.openxmlformats.org/officeDocument/2006/relationships/hyperlink" Target="https://partitodemocratico.it/wp-content/uploads/2022/08/AGGIORNAMENTO-PROGRAMMA_INSIEMEPERUNITALIADEMOCRATICAEPROGRESSISTA_250822-1.pdf" TargetMode="External"/><Relationship Id="rId67" Type="http://schemas.openxmlformats.org/officeDocument/2006/relationships/hyperlink" Target="https://www.reuters.com/world/us/trumps-foreign-policy-rethink-nato-troops-mexico-boost-tariffs-2023-12-18/" TargetMode="External"/><Relationship Id="rId116" Type="http://schemas.openxmlformats.org/officeDocument/2006/relationships/hyperlink" Target="https://lafranceinsoumise.fr/wp-content/uploads/2024/06/PROGRAMME-FRONT-POPULAIRE.pdf" TargetMode="External"/><Relationship Id="rId20" Type="http://schemas.openxmlformats.org/officeDocument/2006/relationships/hyperlink" Target="https://democrats.org/wp-content/uploads/2024/09/2024_Democratic_Party_Platform_8a2cf8.pdf" TargetMode="External"/><Relationship Id="rId41" Type="http://schemas.openxmlformats.org/officeDocument/2006/relationships/hyperlink" Target="https://cdp-japan.jp/archive/election2024/visions_all/policy_item/" TargetMode="External"/><Relationship Id="rId62" Type="http://schemas.openxmlformats.org/officeDocument/2006/relationships/hyperlink" Target="https://elpais.com/espana/2024-09-16/feijoo-lleva-al-congreso-el-debate-sobre-la-educacion-gratuita-de-0-a-3-anos.html?utm_source=chatgpt.com" TargetMode="External"/><Relationship Id="rId83" Type="http://schemas.openxmlformats.org/officeDocument/2006/relationships/hyperlink" Target="https://storage2.jimin.jp/pdf/pamphlet/202410_pamphlet.pdf" TargetMode="External"/><Relationship Id="rId88" Type="http://schemas.openxmlformats.org/officeDocument/2006/relationships/hyperlink" Target="https://www.gov.uk/government/publications/reforming-the-taxation-of-non-uk-domiciled-individuals" TargetMode="External"/><Relationship Id="rId111" Type="http://schemas.openxmlformats.org/officeDocument/2006/relationships/hyperlink" Target="https://www.plr-ge.ch/fileadmin/groups/621/elections_2023/Elections_federales_23/Programme_EF2023_long_FINAL.pdf" TargetMode="External"/><Relationship Id="rId132" Type="http://schemas.openxmlformats.org/officeDocument/2006/relationships/vmlDrawing" Target="../drawings/vmlDrawing1.vml"/><Relationship Id="rId15" Type="http://schemas.openxmlformats.org/officeDocument/2006/relationships/hyperlink" Target="https://www.psoe.es/el-socialista/las-principales-propuestas-del-41o-congreso/" TargetMode="External"/><Relationship Id="rId36" Type="http://schemas.openxmlformats.org/officeDocument/2006/relationships/hyperlink" Target="https://rassemblementnational.fr/documents/202406-programme.pdf" TargetMode="External"/><Relationship Id="rId57" Type="http://schemas.openxmlformats.org/officeDocument/2006/relationships/hyperlink" Target="https://www.plr-ge.ch/fileadmin/groups/621/elections_2023/Elections_federales_23/Programme_EF2023_long_FINAL.pdf" TargetMode="External"/><Relationship Id="rId106" Type="http://schemas.openxmlformats.org/officeDocument/2006/relationships/hyperlink" Target="https://assets.nationbuilder.com/reformuk/pages/253/attachments/original/1718625371/Reform_UK_Our_Contract_with_You.pdf" TargetMode="External"/><Relationship Id="rId127" Type="http://schemas.openxmlformats.org/officeDocument/2006/relationships/hyperlink" Target="https://www.sp-ps.ch/fr/nos-positions/dossiers-a-z/europe-et-politique-etrangere/" TargetMode="External"/><Relationship Id="rId10" Type="http://schemas.openxmlformats.org/officeDocument/2006/relationships/hyperlink" Target="https://labour.org.uk/change/build-an-nhs-fit-for-the-future/" TargetMode="External"/><Relationship Id="rId31" Type="http://schemas.openxmlformats.org/officeDocument/2006/relationships/hyperlink" Target="https://www.reuters.com/world/europe/germanys-conservatives-spd-agree-debt-brake-reform-proposal-2025-03-04/" TargetMode="External"/><Relationship Id="rId52" Type="http://schemas.openxmlformats.org/officeDocument/2006/relationships/hyperlink" Target="https://democrats.org/wp-content/uploads/2024/09/2024_Democratic_Party_Platform_8a2cf8.pdf" TargetMode="External"/><Relationship Id="rId73" Type="http://schemas.openxmlformats.org/officeDocument/2006/relationships/hyperlink" Target="https://www.cdu.de/app/uploads/2025/02/Sofortprogramm.pdf" TargetMode="External"/><Relationship Id="rId78" Type="http://schemas.openxmlformats.org/officeDocument/2006/relationships/hyperlink" Target="https://rassemblementnational.fr/documents/202406-programme.pdf" TargetMode="External"/><Relationship Id="rId94" Type="http://schemas.openxmlformats.org/officeDocument/2006/relationships/hyperlink" Target="https://www.udc.ch/wp-content/uploads/sites/2/Parteiprogramm_FR_Realisation_230726_Einzelseiten.pdf" TargetMode="External"/><Relationship Id="rId99" Type="http://schemas.openxmlformats.org/officeDocument/2006/relationships/hyperlink" Target="https://lewica.org.pl/program/program-wyborczy-kw-nowa-lewica" TargetMode="External"/><Relationship Id="rId101" Type="http://schemas.openxmlformats.org/officeDocument/2006/relationships/hyperlink" Target="https://legaonline.it/flat-tax/" TargetMode="External"/><Relationship Id="rId122" Type="http://schemas.openxmlformats.org/officeDocument/2006/relationships/hyperlink" Target="https://www.reuters.com/world/us-wants-ukraine-hold-elections-following-ceasefire-says-trump-envoy-2025-02-01/" TargetMode="External"/><Relationship Id="rId4" Type="http://schemas.openxmlformats.org/officeDocument/2006/relationships/hyperlink" Target="https://doc.ensemble-2024.fr/programme-legislatives-24.pdf" TargetMode="External"/><Relationship Id="rId9" Type="http://schemas.openxmlformats.org/officeDocument/2006/relationships/hyperlink" Target="https://cdp-japan.jp/assets/pdf/visions/2024/seven-promises.pdf" TargetMode="External"/><Relationship Id="rId26" Type="http://schemas.openxmlformats.org/officeDocument/2006/relationships/hyperlink" Target="https://greenparty.org.uk/about/our-manifesto/making-work-fair/" TargetMode="External"/><Relationship Id="rId47" Type="http://schemas.openxmlformats.org/officeDocument/2006/relationships/hyperlink" Target="https://www.voxespana.es/programa/programa-electoral-vox" TargetMode="External"/><Relationship Id="rId68" Type="http://schemas.openxmlformats.org/officeDocument/2006/relationships/hyperlink" Target="https://www.gov.pl/web/polski-atom/uchwala-w-sprawie-polityki-energetycznej-polski-do-2040-r" TargetMode="External"/><Relationship Id="rId89" Type="http://schemas.openxmlformats.org/officeDocument/2006/relationships/hyperlink" Target="https://www.presidency.ucsb.edu/documents/2024-republican-party-platform" TargetMode="External"/><Relationship Id="rId112" Type="http://schemas.openxmlformats.org/officeDocument/2006/relationships/hyperlink" Target="https://www.fdp.de/den-appetit-der-politik-auf-mehr-geld-begrenzen" TargetMode="External"/><Relationship Id="rId133" Type="http://schemas.openxmlformats.org/officeDocument/2006/relationships/comments" Target="../comments1.x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57"/>
  <sheetViews>
    <sheetView tabSelected="1" zoomScale="115" zoomScaleNormal="115" workbookViewId="0">
      <pane ySplit="1" topLeftCell="A2" activePane="bottomLeft" state="frozen"/>
      <selection activeCell="B55" sqref="B55"/>
      <selection pane="bottomLeft" activeCell="K13" sqref="K13"/>
    </sheetView>
  </sheetViews>
  <sheetFormatPr baseColWidth="10" defaultColWidth="9.109375" defaultRowHeight="14.4"/>
  <cols>
    <col min="1" max="1" width="53.109375" style="1" customWidth="1"/>
    <col min="2" max="2" width="10.44140625" customWidth="1"/>
    <col min="3" max="3" width="10" customWidth="1"/>
    <col min="4" max="8" width="11.44140625" bestFit="1" customWidth="1"/>
    <col min="9" max="9" width="10.44140625" customWidth="1"/>
    <col min="10" max="11" width="12.44140625" bestFit="1" customWidth="1"/>
    <col min="12" max="12" width="11.44140625" bestFit="1" customWidth="1"/>
    <col min="13" max="13" width="12.44140625" bestFit="1" customWidth="1"/>
    <col min="14" max="15" width="10.44140625" bestFit="1" customWidth="1"/>
    <col min="16" max="16" width="11.44140625" bestFit="1" customWidth="1"/>
    <col min="17" max="17" width="10.44140625" bestFit="1" customWidth="1"/>
    <col min="18" max="18" width="9.44140625" bestFit="1" customWidth="1"/>
  </cols>
  <sheetData>
    <row r="1" spans="1:24" s="1" customFormat="1">
      <c r="A1" s="1" t="s">
        <v>0</v>
      </c>
      <c r="B1" s="1" t="s">
        <v>249</v>
      </c>
      <c r="C1" s="1" t="s">
        <v>8</v>
      </c>
      <c r="D1" s="1" t="s">
        <v>1</v>
      </c>
      <c r="E1" s="1" t="s">
        <v>2</v>
      </c>
      <c r="F1" s="1" t="s">
        <v>3</v>
      </c>
      <c r="G1" s="1" t="s">
        <v>4</v>
      </c>
      <c r="H1" s="1" t="s">
        <v>5</v>
      </c>
      <c r="I1" s="1" t="s">
        <v>244</v>
      </c>
      <c r="J1" s="1" t="s">
        <v>6</v>
      </c>
      <c r="K1" s="1" t="s">
        <v>190</v>
      </c>
      <c r="L1" s="1" t="s">
        <v>191</v>
      </c>
      <c r="M1" s="1" t="s">
        <v>7</v>
      </c>
      <c r="N1" s="1" t="s">
        <v>254</v>
      </c>
      <c r="O1" s="1" t="s">
        <v>1112</v>
      </c>
    </row>
    <row r="2" spans="1:24" s="1" customFormat="1">
      <c r="A2" s="1" t="s">
        <v>260</v>
      </c>
      <c r="B2" s="2" t="s">
        <v>261</v>
      </c>
      <c r="C2" s="2" t="s">
        <v>22</v>
      </c>
      <c r="D2" s="2" t="s">
        <v>17</v>
      </c>
      <c r="E2" s="2" t="s">
        <v>18</v>
      </c>
      <c r="F2" s="2" t="s">
        <v>19</v>
      </c>
      <c r="G2" s="2" t="s">
        <v>262</v>
      </c>
      <c r="H2" s="2" t="s">
        <v>263</v>
      </c>
      <c r="I2" s="2" t="s">
        <v>264</v>
      </c>
      <c r="J2" s="2" t="s">
        <v>21</v>
      </c>
      <c r="K2" s="2" t="s">
        <v>265</v>
      </c>
      <c r="L2" s="2" t="s">
        <v>266</v>
      </c>
      <c r="M2" s="2" t="s">
        <v>7</v>
      </c>
    </row>
    <row r="3" spans="1:24" s="1" customFormat="1">
      <c r="A3" s="1" t="s">
        <v>248</v>
      </c>
      <c r="B3" s="7">
        <v>4500</v>
      </c>
      <c r="C3" s="7">
        <f>ROUND($B$3*C4/SUM($C4:$H4),0)</f>
        <v>798</v>
      </c>
      <c r="D3" s="7">
        <f>ROUND($B$3*D4/SUM($C4:$H4),0)</f>
        <v>1048</v>
      </c>
      <c r="E3" s="7">
        <f>ROUND($B$3*E4/SUM($C4:$H4),0)</f>
        <v>756</v>
      </c>
      <c r="F3" s="7">
        <f>MAX(500,ROUND($B$3*F4/SUM($C4:$H4),0))</f>
        <v>500</v>
      </c>
      <c r="G3" s="7">
        <f>ROUND($B$3*G4/SUM($C4:$H4),0)</f>
        <v>603</v>
      </c>
      <c r="H3" s="7">
        <f>ROUND($B$3*H4/SUM($C4:$H4),0)</f>
        <v>826</v>
      </c>
      <c r="I3" s="7">
        <v>469</v>
      </c>
      <c r="J3" s="1">
        <v>2000</v>
      </c>
      <c r="K3" s="1">
        <v>1000</v>
      </c>
      <c r="L3" s="1">
        <v>1000</v>
      </c>
      <c r="M3" s="1">
        <v>3000</v>
      </c>
    </row>
    <row r="4" spans="1:24">
      <c r="A4" s="1" t="s">
        <v>247</v>
      </c>
      <c r="B4" s="6"/>
      <c r="C4" s="2">
        <v>53362</v>
      </c>
      <c r="D4" s="33">
        <v>70087</v>
      </c>
      <c r="E4" s="2">
        <v>50531</v>
      </c>
      <c r="F4" s="2">
        <v>31352</v>
      </c>
      <c r="G4" s="2">
        <v>40302</v>
      </c>
      <c r="H4" s="2">
        <v>55199</v>
      </c>
      <c r="I4" s="2">
        <v>7365</v>
      </c>
      <c r="J4" s="2">
        <v>105918</v>
      </c>
      <c r="K4">
        <v>114401</v>
      </c>
      <c r="L4" s="2">
        <v>24903</v>
      </c>
      <c r="M4" s="2">
        <v>274384</v>
      </c>
      <c r="N4" s="2"/>
      <c r="O4" s="2"/>
      <c r="P4" s="2"/>
      <c r="Q4" s="2"/>
      <c r="R4" s="2"/>
    </row>
    <row r="5" spans="1:24">
      <c r="A5" s="2" t="s">
        <v>246</v>
      </c>
      <c r="B5" s="32"/>
      <c r="C5" s="32">
        <v>66651</v>
      </c>
      <c r="D5" s="32">
        <v>84075</v>
      </c>
      <c r="E5" s="32">
        <v>59146</v>
      </c>
      <c r="F5" s="32">
        <v>38141</v>
      </c>
      <c r="G5" s="32">
        <v>47890</v>
      </c>
      <c r="H5" s="32">
        <v>69551</v>
      </c>
      <c r="I5" s="32">
        <v>8967</v>
      </c>
      <c r="J5" s="32">
        <v>123103</v>
      </c>
      <c r="K5" s="2">
        <v>143997</v>
      </c>
      <c r="L5" s="2">
        <v>34566</v>
      </c>
      <c r="M5" s="32">
        <v>347276</v>
      </c>
      <c r="N5" s="2"/>
      <c r="O5" s="2"/>
      <c r="P5" s="2"/>
      <c r="Q5" s="2"/>
      <c r="R5" s="2"/>
    </row>
    <row r="6" spans="1:24">
      <c r="A6" s="1" t="s">
        <v>250</v>
      </c>
      <c r="B6" s="32" t="s">
        <v>472</v>
      </c>
      <c r="C6" s="32" t="s">
        <v>2473</v>
      </c>
      <c r="D6" s="32" t="s">
        <v>2474</v>
      </c>
      <c r="E6" s="32" t="s">
        <v>2475</v>
      </c>
      <c r="F6" s="32" t="s">
        <v>2475</v>
      </c>
      <c r="G6" s="32" t="s">
        <v>2475</v>
      </c>
      <c r="H6" s="32" t="s">
        <v>2476</v>
      </c>
      <c r="I6" s="32" t="s">
        <v>2477</v>
      </c>
      <c r="J6" s="32" t="s">
        <v>2478</v>
      </c>
      <c r="K6" s="32" t="s">
        <v>2479</v>
      </c>
      <c r="L6" s="32" t="s">
        <v>2480</v>
      </c>
      <c r="M6" s="32" t="s">
        <v>2481</v>
      </c>
      <c r="N6" s="2"/>
      <c r="O6" s="2"/>
      <c r="P6" s="2"/>
      <c r="Q6" s="2"/>
      <c r="R6" s="2"/>
    </row>
    <row r="7" spans="1:24">
      <c r="A7" s="1" t="s">
        <v>285</v>
      </c>
      <c r="B7" s="32">
        <v>8</v>
      </c>
      <c r="C7" s="32"/>
      <c r="D7" s="32"/>
      <c r="E7" s="32"/>
      <c r="F7" s="32"/>
      <c r="G7" s="32"/>
      <c r="H7" s="32">
        <v>1</v>
      </c>
      <c r="I7" s="32">
        <v>0.1</v>
      </c>
      <c r="J7" s="32">
        <v>3</v>
      </c>
      <c r="K7" s="32">
        <v>4.47</v>
      </c>
      <c r="L7" s="32">
        <v>2</v>
      </c>
      <c r="M7" s="32">
        <v>15</v>
      </c>
      <c r="N7" s="2" t="s">
        <v>255</v>
      </c>
      <c r="O7" s="2"/>
      <c r="P7" s="2"/>
      <c r="Q7" s="2"/>
      <c r="R7" s="2"/>
    </row>
    <row r="8" spans="1:24">
      <c r="A8" s="1" t="s">
        <v>253</v>
      </c>
      <c r="B8" s="32">
        <v>63</v>
      </c>
      <c r="C8" s="32">
        <v>63</v>
      </c>
      <c r="D8" s="32">
        <v>63</v>
      </c>
      <c r="E8" s="32">
        <v>63</v>
      </c>
      <c r="F8" s="32">
        <v>63</v>
      </c>
      <c r="G8" s="32">
        <v>63</v>
      </c>
      <c r="H8" s="32">
        <v>70</v>
      </c>
      <c r="I8" s="32">
        <v>71</v>
      </c>
      <c r="J8" s="32">
        <v>68</v>
      </c>
      <c r="K8" s="32">
        <v>66</v>
      </c>
      <c r="L8" s="32">
        <v>70</v>
      </c>
      <c r="M8" s="32">
        <v>71</v>
      </c>
      <c r="N8" s="2" t="s">
        <v>255</v>
      </c>
      <c r="O8" s="2"/>
      <c r="P8" s="2"/>
      <c r="Q8" s="2"/>
      <c r="R8" s="2"/>
    </row>
    <row r="9" spans="1:24">
      <c r="A9" s="1" t="s">
        <v>256</v>
      </c>
      <c r="B9" s="32">
        <v>126</v>
      </c>
      <c r="C9" s="32">
        <v>126</v>
      </c>
      <c r="D9" s="32">
        <v>126</v>
      </c>
      <c r="E9" s="32">
        <v>126</v>
      </c>
      <c r="F9" s="32">
        <v>126</v>
      </c>
      <c r="G9" s="32">
        <v>126</v>
      </c>
      <c r="H9" s="32">
        <v>152</v>
      </c>
      <c r="I9" s="32">
        <v>152</v>
      </c>
      <c r="J9" s="32">
        <v>152</v>
      </c>
      <c r="K9" s="32">
        <v>153</v>
      </c>
      <c r="L9" s="32">
        <v>153</v>
      </c>
      <c r="M9" s="32">
        <v>153</v>
      </c>
      <c r="N9" s="1" t="s">
        <v>286</v>
      </c>
      <c r="O9" s="2"/>
      <c r="P9" s="2"/>
      <c r="Q9" s="2"/>
      <c r="R9" s="2"/>
    </row>
    <row r="10" spans="1:24">
      <c r="A10" s="1" t="s">
        <v>267</v>
      </c>
      <c r="B10" s="2"/>
      <c r="C10" s="32">
        <v>5</v>
      </c>
      <c r="D10" s="32">
        <v>10</v>
      </c>
      <c r="E10" s="32">
        <v>5</v>
      </c>
      <c r="F10" s="32">
        <v>4</v>
      </c>
      <c r="G10" s="32">
        <v>5</v>
      </c>
      <c r="H10" s="32">
        <v>5</v>
      </c>
      <c r="I10" s="32">
        <v>18</v>
      </c>
      <c r="J10" s="32">
        <v>10</v>
      </c>
      <c r="K10" s="32">
        <v>4</v>
      </c>
      <c r="L10" s="32">
        <v>16</v>
      </c>
      <c r="M10" s="32">
        <v>18</v>
      </c>
      <c r="N10" s="2"/>
    </row>
    <row r="11" spans="1:24">
      <c r="A11" s="1" t="s">
        <v>268</v>
      </c>
      <c r="B11" s="21"/>
      <c r="C11" s="19">
        <v>1.9</v>
      </c>
      <c r="D11" s="19">
        <v>4.4000000000000004</v>
      </c>
      <c r="E11" s="19">
        <v>3</v>
      </c>
      <c r="F11" s="19">
        <v>3.7</v>
      </c>
      <c r="G11" s="19">
        <v>2.6</v>
      </c>
      <c r="H11" s="19">
        <v>2.8</v>
      </c>
      <c r="I11" s="19">
        <v>2.7</v>
      </c>
      <c r="J11" s="19">
        <v>4</v>
      </c>
      <c r="K11" s="34">
        <v>5.0999999999999996</v>
      </c>
      <c r="L11" s="19">
        <v>12.2</v>
      </c>
      <c r="M11" s="19">
        <v>8.4</v>
      </c>
      <c r="N11" s="2"/>
      <c r="O11" s="15">
        <v>0.05</v>
      </c>
      <c r="P11" s="12"/>
      <c r="Q11" s="12"/>
      <c r="R11" s="12"/>
    </row>
    <row r="12" spans="1:24">
      <c r="A12" s="1" t="s">
        <v>258</v>
      </c>
      <c r="B12" s="32"/>
      <c r="C12" s="32">
        <v>2</v>
      </c>
      <c r="D12" s="32">
        <v>4</v>
      </c>
      <c r="E12" s="32">
        <v>2</v>
      </c>
      <c r="F12" s="32">
        <v>2</v>
      </c>
      <c r="G12" s="32">
        <v>2</v>
      </c>
      <c r="H12" s="32">
        <v>4</v>
      </c>
      <c r="I12" s="32">
        <v>4</v>
      </c>
      <c r="J12" s="32">
        <v>4</v>
      </c>
      <c r="K12" s="32">
        <v>2</v>
      </c>
      <c r="L12" s="32">
        <v>11</v>
      </c>
      <c r="M12" s="32">
        <v>8</v>
      </c>
      <c r="N12" s="2" t="s">
        <v>257</v>
      </c>
      <c r="O12" s="2"/>
      <c r="P12" s="2"/>
      <c r="Q12" s="2"/>
      <c r="R12" s="2"/>
    </row>
    <row r="13" spans="1:24">
      <c r="A13" s="1" t="s">
        <v>259</v>
      </c>
      <c r="B13" s="31"/>
      <c r="C13" s="32">
        <v>0.7</v>
      </c>
      <c r="D13" s="32">
        <v>1.7</v>
      </c>
      <c r="E13" s="32">
        <v>1.1000000000000001</v>
      </c>
      <c r="F13" s="32">
        <v>1.4</v>
      </c>
      <c r="G13" s="32">
        <v>1</v>
      </c>
      <c r="H13" s="32">
        <v>1</v>
      </c>
      <c r="I13" s="32">
        <v>0.8</v>
      </c>
      <c r="J13" s="32">
        <v>1.4</v>
      </c>
      <c r="K13" s="32">
        <v>1.9</v>
      </c>
      <c r="L13" s="32">
        <v>5</v>
      </c>
      <c r="M13" s="32">
        <v>3.2</v>
      </c>
      <c r="N13" s="2" t="s">
        <v>257</v>
      </c>
      <c r="O13" s="53">
        <v>0.02</v>
      </c>
      <c r="P13" s="2"/>
      <c r="Q13" s="2"/>
      <c r="R13" s="2"/>
    </row>
    <row r="14" spans="1:24" s="48" customFormat="1">
      <c r="A14" s="8" t="s">
        <v>502</v>
      </c>
      <c r="B14" s="75"/>
      <c r="C14" s="76"/>
      <c r="D14" s="76" t="s">
        <v>144</v>
      </c>
      <c r="E14" s="76" t="s">
        <v>503</v>
      </c>
      <c r="F14" s="76"/>
      <c r="G14" s="76"/>
      <c r="H14" s="76"/>
      <c r="I14" s="76"/>
      <c r="J14" s="76"/>
      <c r="K14" s="76" t="s">
        <v>503</v>
      </c>
      <c r="L14" s="76"/>
      <c r="M14" s="76"/>
    </row>
    <row r="15" spans="1:24" s="48" customFormat="1">
      <c r="A15" s="8" t="s">
        <v>923</v>
      </c>
      <c r="B15" s="75"/>
      <c r="C15" s="76"/>
      <c r="D15" s="76"/>
      <c r="E15" s="76"/>
      <c r="F15" s="76" t="s">
        <v>924</v>
      </c>
      <c r="G15" s="76"/>
      <c r="H15" s="76"/>
      <c r="I15" s="76"/>
      <c r="J15" s="76"/>
      <c r="K15" s="76"/>
      <c r="L15" s="76"/>
      <c r="M15" s="76"/>
      <c r="N15" s="77"/>
      <c r="O15" s="77"/>
      <c r="P15" s="78"/>
      <c r="Q15" s="77"/>
      <c r="R15" s="78"/>
      <c r="S15" s="77"/>
      <c r="T15" s="77"/>
      <c r="U15" s="77"/>
      <c r="V15" s="77"/>
      <c r="W15" s="77"/>
      <c r="X15" s="77"/>
    </row>
    <row r="16" spans="1:24" s="48" customFormat="1">
      <c r="A16" s="8" t="s">
        <v>279</v>
      </c>
      <c r="B16" s="79"/>
      <c r="C16" s="77" t="s">
        <v>144</v>
      </c>
      <c r="D16" s="77" t="s">
        <v>166</v>
      </c>
      <c r="E16" s="77" t="s">
        <v>166</v>
      </c>
      <c r="F16" s="77" t="s">
        <v>144</v>
      </c>
      <c r="G16" s="77" t="s">
        <v>166</v>
      </c>
      <c r="H16" s="77" t="s">
        <v>166</v>
      </c>
      <c r="I16" s="77"/>
      <c r="J16" s="77" t="s">
        <v>166</v>
      </c>
      <c r="K16" s="80"/>
      <c r="L16" s="77"/>
      <c r="M16" s="77" t="s">
        <v>166</v>
      </c>
      <c r="O16" s="79"/>
      <c r="P16" s="79"/>
      <c r="Q16" s="79"/>
      <c r="R16" s="79"/>
    </row>
    <row r="17" spans="1:18" s="48" customFormat="1">
      <c r="A17" s="8" t="s">
        <v>280</v>
      </c>
      <c r="B17" s="79"/>
      <c r="C17" s="77" t="s">
        <v>937</v>
      </c>
      <c r="D17" s="77" t="s">
        <v>938</v>
      </c>
      <c r="E17" s="78" t="s">
        <v>937</v>
      </c>
      <c r="F17" s="77" t="s">
        <v>937</v>
      </c>
      <c r="G17" s="78" t="s">
        <v>937</v>
      </c>
      <c r="H17" s="77" t="s">
        <v>938</v>
      </c>
      <c r="I17" s="77" t="s">
        <v>938</v>
      </c>
      <c r="J17" s="77" t="s">
        <v>938</v>
      </c>
      <c r="K17" s="77" t="s">
        <v>937</v>
      </c>
      <c r="L17" s="77" t="s">
        <v>939</v>
      </c>
      <c r="M17" s="77" t="s">
        <v>938</v>
      </c>
      <c r="O17" s="79"/>
      <c r="P17" s="79"/>
      <c r="Q17" s="79"/>
      <c r="R17" s="79"/>
    </row>
    <row r="18" spans="1:18">
      <c r="A18" s="1" t="s">
        <v>940</v>
      </c>
      <c r="B18" s="21"/>
      <c r="C18" s="19" t="s">
        <v>1009</v>
      </c>
      <c r="D18" s="19" t="s">
        <v>1010</v>
      </c>
      <c r="E18" s="19" t="s">
        <v>1009</v>
      </c>
      <c r="F18" s="19" t="s">
        <v>1009</v>
      </c>
      <c r="G18" s="19" t="s">
        <v>1011</v>
      </c>
      <c r="H18" s="19" t="s">
        <v>1012</v>
      </c>
      <c r="I18" s="19" t="s">
        <v>1013</v>
      </c>
      <c r="J18" s="19" t="s">
        <v>1014</v>
      </c>
      <c r="K18" s="19" t="s">
        <v>1020</v>
      </c>
      <c r="L18" s="19" t="s">
        <v>1008</v>
      </c>
      <c r="M18" s="19" t="s">
        <v>1019</v>
      </c>
      <c r="N18" s="2"/>
      <c r="O18" s="12"/>
      <c r="P18" s="12"/>
      <c r="Q18" s="12"/>
      <c r="R18" s="12"/>
    </row>
    <row r="19" spans="1:18">
      <c r="A19" s="1" t="s">
        <v>1038</v>
      </c>
      <c r="B19" s="21"/>
      <c r="C19" s="19" t="s">
        <v>1039</v>
      </c>
      <c r="D19" s="19" t="s">
        <v>1039</v>
      </c>
      <c r="E19" s="19" t="s">
        <v>1039</v>
      </c>
      <c r="F19" s="19" t="s">
        <v>1039</v>
      </c>
      <c r="G19" s="19" t="s">
        <v>1039</v>
      </c>
      <c r="H19" s="19" t="s">
        <v>1040</v>
      </c>
      <c r="I19" s="19" t="s">
        <v>1040</v>
      </c>
      <c r="J19" s="19" t="s">
        <v>1040</v>
      </c>
      <c r="K19" s="19" t="s">
        <v>1039</v>
      </c>
      <c r="L19" s="19" t="s">
        <v>1040</v>
      </c>
      <c r="M19" s="19" t="s">
        <v>1040</v>
      </c>
      <c r="N19" s="2"/>
      <c r="O19" s="12"/>
      <c r="P19" s="12"/>
      <c r="Q19" s="12"/>
      <c r="R19" s="12"/>
    </row>
    <row r="20" spans="1:18">
      <c r="A20" s="1" t="s">
        <v>1004</v>
      </c>
      <c r="B20" s="21"/>
      <c r="C20" s="19" t="s">
        <v>144</v>
      </c>
      <c r="D20" s="19" t="s">
        <v>144</v>
      </c>
      <c r="E20" s="19" t="s">
        <v>144</v>
      </c>
      <c r="F20" s="19" t="s">
        <v>144</v>
      </c>
      <c r="G20" s="19" t="s">
        <v>144</v>
      </c>
      <c r="H20" s="19" t="s">
        <v>166</v>
      </c>
      <c r="I20" s="19" t="s">
        <v>166</v>
      </c>
      <c r="J20" s="19" t="s">
        <v>166</v>
      </c>
      <c r="K20" s="19" t="s">
        <v>144</v>
      </c>
      <c r="L20" s="19" t="s">
        <v>144</v>
      </c>
      <c r="M20" s="19" t="s">
        <v>166</v>
      </c>
      <c r="N20" s="2"/>
      <c r="O20" s="12"/>
      <c r="P20" s="12"/>
      <c r="Q20" s="12"/>
      <c r="R20" s="12"/>
    </row>
    <row r="21" spans="1:18">
      <c r="A21" s="1" t="s">
        <v>1021</v>
      </c>
      <c r="B21" s="21"/>
      <c r="C21" s="6">
        <v>50</v>
      </c>
      <c r="D21" s="6">
        <v>50</v>
      </c>
      <c r="E21" s="6">
        <v>50</v>
      </c>
      <c r="F21" s="6">
        <v>50</v>
      </c>
      <c r="G21" s="6">
        <v>50</v>
      </c>
      <c r="H21" s="6">
        <v>500</v>
      </c>
      <c r="I21" s="6">
        <v>1000</v>
      </c>
      <c r="J21" s="6">
        <v>10000</v>
      </c>
      <c r="K21" s="6">
        <v>1000</v>
      </c>
      <c r="L21" s="6">
        <v>50</v>
      </c>
      <c r="M21" s="6">
        <v>1000</v>
      </c>
      <c r="N21" s="2"/>
      <c r="O21" s="12"/>
      <c r="P21" s="12"/>
      <c r="Q21" s="12"/>
      <c r="R21" s="12"/>
    </row>
    <row r="22" spans="1:18">
      <c r="A22" s="1" t="s">
        <v>269</v>
      </c>
      <c r="B22" s="18"/>
      <c r="C22" s="6">
        <v>60000</v>
      </c>
      <c r="D22" s="6">
        <v>61000</v>
      </c>
      <c r="E22" s="6">
        <v>53000</v>
      </c>
      <c r="F22" s="6">
        <v>158000</v>
      </c>
      <c r="G22" s="6">
        <v>49000</v>
      </c>
      <c r="H22" s="6">
        <v>58000</v>
      </c>
      <c r="I22" s="6">
        <v>85000</v>
      </c>
      <c r="J22" s="6">
        <v>7864000</v>
      </c>
      <c r="K22" s="35">
        <v>2358000</v>
      </c>
      <c r="L22" s="6">
        <v>121000</v>
      </c>
      <c r="M22" s="6">
        <v>80000</v>
      </c>
      <c r="N22" s="2" t="s">
        <v>257</v>
      </c>
      <c r="O22" s="10"/>
      <c r="P22" s="10"/>
      <c r="Q22" s="10"/>
      <c r="R22" s="10"/>
    </row>
    <row r="23" spans="1:18">
      <c r="A23" s="1" t="s">
        <v>270</v>
      </c>
      <c r="B23" s="18"/>
      <c r="C23" s="36" t="s">
        <v>77</v>
      </c>
      <c r="D23" s="36" t="s">
        <v>77</v>
      </c>
      <c r="E23" s="36" t="s">
        <v>1283</v>
      </c>
      <c r="F23" s="36" t="s">
        <v>277</v>
      </c>
      <c r="G23" s="36" t="s">
        <v>68</v>
      </c>
      <c r="H23" s="6" t="s">
        <v>69</v>
      </c>
      <c r="I23" s="6" t="s">
        <v>278</v>
      </c>
      <c r="J23" s="6" t="s">
        <v>1284</v>
      </c>
      <c r="K23" s="4" t="s">
        <v>37</v>
      </c>
      <c r="L23" s="6" t="s">
        <v>46</v>
      </c>
      <c r="M23" s="6" t="s">
        <v>67</v>
      </c>
      <c r="N23" s="10"/>
      <c r="O23" s="10"/>
      <c r="P23" s="10"/>
      <c r="Q23" s="10"/>
      <c r="R23" s="10"/>
    </row>
    <row r="24" spans="1:18">
      <c r="A24" s="1" t="s">
        <v>271</v>
      </c>
      <c r="B24" s="2"/>
      <c r="C24" s="6">
        <v>91000</v>
      </c>
      <c r="D24" s="6">
        <v>91000</v>
      </c>
      <c r="E24" s="6">
        <v>80000</v>
      </c>
      <c r="F24" s="6">
        <v>237000</v>
      </c>
      <c r="G24" s="6">
        <v>73000</v>
      </c>
      <c r="H24" s="6">
        <v>87000</v>
      </c>
      <c r="I24" s="6">
        <v>128000</v>
      </c>
      <c r="J24" s="6">
        <v>11796000</v>
      </c>
      <c r="K24" s="4">
        <v>3537000</v>
      </c>
      <c r="L24" s="6">
        <v>181000</v>
      </c>
      <c r="M24" s="6">
        <v>120000</v>
      </c>
      <c r="N24" s="1"/>
    </row>
    <row r="25" spans="1:18">
      <c r="A25" s="1" t="s">
        <v>272</v>
      </c>
      <c r="B25" s="2"/>
      <c r="C25" s="6" t="s">
        <v>453</v>
      </c>
      <c r="D25" s="6" t="s">
        <v>453</v>
      </c>
      <c r="E25" s="6" t="s">
        <v>1282</v>
      </c>
      <c r="F25" s="6" t="s">
        <v>50</v>
      </c>
      <c r="G25" s="6" t="s">
        <v>1281</v>
      </c>
      <c r="H25" s="6" t="s">
        <v>64</v>
      </c>
      <c r="I25" s="6" t="s">
        <v>26</v>
      </c>
      <c r="J25" s="6" t="s">
        <v>1286</v>
      </c>
      <c r="K25" s="4" t="s">
        <v>31</v>
      </c>
      <c r="L25" s="6" t="s">
        <v>52</v>
      </c>
      <c r="M25" s="6" t="s">
        <v>43</v>
      </c>
      <c r="N25" s="1"/>
    </row>
    <row r="26" spans="1:18">
      <c r="A26" s="1" t="s">
        <v>273</v>
      </c>
      <c r="B26" s="6"/>
      <c r="C26" s="6">
        <v>755000</v>
      </c>
      <c r="D26" s="6">
        <v>758000</v>
      </c>
      <c r="E26" s="6">
        <v>664000</v>
      </c>
      <c r="F26" s="6">
        <v>1974000</v>
      </c>
      <c r="G26" s="6">
        <v>607000</v>
      </c>
      <c r="H26" s="6">
        <v>722000</v>
      </c>
      <c r="I26" s="6">
        <v>1063000</v>
      </c>
      <c r="J26" s="6">
        <v>98298000</v>
      </c>
      <c r="K26" s="4">
        <v>29472000</v>
      </c>
      <c r="L26" s="6">
        <v>1510000</v>
      </c>
      <c r="M26" s="6">
        <v>1000000</v>
      </c>
      <c r="N26" s="4"/>
      <c r="O26" s="4"/>
      <c r="P26" s="4"/>
      <c r="Q26" s="4"/>
      <c r="R26" s="4"/>
    </row>
    <row r="27" spans="1:18">
      <c r="A27" s="1" t="s">
        <v>274</v>
      </c>
      <c r="B27" s="2"/>
      <c r="C27" s="6" t="s">
        <v>69</v>
      </c>
      <c r="D27" s="6" t="s">
        <v>69</v>
      </c>
      <c r="E27" s="6" t="s">
        <v>69</v>
      </c>
      <c r="F27" s="6" t="s">
        <v>36</v>
      </c>
      <c r="G27" s="6" t="s">
        <v>49</v>
      </c>
      <c r="H27" s="6" t="s">
        <v>275</v>
      </c>
      <c r="I27" s="6" t="s">
        <v>30</v>
      </c>
      <c r="J27" s="6" t="s">
        <v>276</v>
      </c>
      <c r="K27" s="6" t="s">
        <v>1285</v>
      </c>
      <c r="L27" s="6" t="s">
        <v>26</v>
      </c>
      <c r="M27" s="6" t="s">
        <v>30</v>
      </c>
      <c r="N27" s="1"/>
    </row>
    <row r="28" spans="1:18">
      <c r="A28" s="1" t="s">
        <v>1280</v>
      </c>
      <c r="B28" s="2"/>
      <c r="C28" t="s">
        <v>1272</v>
      </c>
      <c r="D28" t="s">
        <v>1273</v>
      </c>
      <c r="E28" t="s">
        <v>1274</v>
      </c>
      <c r="F28" t="s">
        <v>1275</v>
      </c>
      <c r="G28" t="s">
        <v>1276</v>
      </c>
      <c r="H28" t="s">
        <v>1277</v>
      </c>
      <c r="J28" s="4" t="s">
        <v>1278</v>
      </c>
      <c r="K28" t="s">
        <v>1279</v>
      </c>
      <c r="L28" s="6"/>
      <c r="M28" s="6"/>
      <c r="N28" s="1"/>
    </row>
    <row r="29" spans="1:18">
      <c r="A29" s="1" t="s">
        <v>419</v>
      </c>
      <c r="B29" s="2"/>
      <c r="C29" s="2"/>
      <c r="D29" s="2"/>
      <c r="E29" s="2"/>
      <c r="F29" s="2"/>
      <c r="G29" s="2"/>
      <c r="H29" s="2"/>
      <c r="I29" s="2"/>
      <c r="J29" s="2"/>
      <c r="L29" s="6" t="s">
        <v>421</v>
      </c>
      <c r="M29" s="6" t="s">
        <v>420</v>
      </c>
      <c r="N29" s="1"/>
    </row>
    <row r="30" spans="1:18">
      <c r="B30" s="2"/>
      <c r="C30" s="2"/>
      <c r="D30" s="2"/>
      <c r="E30" s="2"/>
      <c r="F30" s="2"/>
      <c r="G30" s="2"/>
      <c r="H30" s="2"/>
      <c r="I30" s="2"/>
      <c r="J30" s="2"/>
      <c r="K30" s="2"/>
      <c r="L30" s="2"/>
      <c r="M30" s="2"/>
      <c r="N30" s="1"/>
    </row>
    <row r="31" spans="1:18">
      <c r="A31" s="1" t="s">
        <v>515</v>
      </c>
      <c r="B31" s="2">
        <v>0.92600000000000005</v>
      </c>
      <c r="C31" s="2">
        <v>0.92600000000000005</v>
      </c>
      <c r="D31" s="2">
        <v>0.92600000000000005</v>
      </c>
      <c r="E31" s="2">
        <v>0.92600000000000005</v>
      </c>
      <c r="F31" s="2">
        <v>3.87</v>
      </c>
      <c r="G31" s="2">
        <v>0.92600000000000005</v>
      </c>
      <c r="H31" s="2">
        <v>0.77300000000000002</v>
      </c>
      <c r="I31" s="2">
        <v>0.9</v>
      </c>
      <c r="J31" s="2">
        <v>149</v>
      </c>
      <c r="K31" s="2">
        <v>84.3</v>
      </c>
      <c r="L31" s="2">
        <v>3.75</v>
      </c>
      <c r="M31" s="32">
        <v>1</v>
      </c>
      <c r="N31" s="2" t="s">
        <v>1875</v>
      </c>
      <c r="O31" s="2"/>
      <c r="P31" s="2"/>
      <c r="Q31" s="2"/>
      <c r="R31" s="2"/>
    </row>
    <row r="32" spans="1:18">
      <c r="A32" s="1" t="s">
        <v>1264</v>
      </c>
      <c r="B32" s="32"/>
      <c r="C32" s="32">
        <v>0.77</v>
      </c>
      <c r="D32" s="32">
        <v>0.79</v>
      </c>
      <c r="E32" s="32">
        <v>0.68</v>
      </c>
      <c r="F32" s="32">
        <v>0.47</v>
      </c>
      <c r="G32" s="32">
        <v>0.63</v>
      </c>
      <c r="H32" s="32">
        <v>0.85</v>
      </c>
      <c r="I32" s="32">
        <v>1.1100000000000001</v>
      </c>
      <c r="J32" s="32">
        <v>0.68</v>
      </c>
      <c r="K32" s="32">
        <v>0.31</v>
      </c>
      <c r="L32" s="32">
        <v>0.53</v>
      </c>
      <c r="M32" s="32">
        <v>1</v>
      </c>
      <c r="N32" s="59" t="s">
        <v>1263</v>
      </c>
      <c r="O32" s="2"/>
      <c r="P32" s="2"/>
      <c r="Q32" s="2"/>
      <c r="R32" s="2"/>
    </row>
    <row r="33" spans="1:18">
      <c r="A33" s="1" t="s">
        <v>1265</v>
      </c>
      <c r="B33" s="32"/>
      <c r="C33" s="60">
        <f>C32*C31</f>
        <v>0.7130200000000001</v>
      </c>
      <c r="D33" s="60">
        <f t="shared" ref="D33:L33" si="0">D32*D31</f>
        <v>0.73154000000000008</v>
      </c>
      <c r="E33" s="60">
        <f t="shared" si="0"/>
        <v>0.62968000000000013</v>
      </c>
      <c r="F33" s="60">
        <f t="shared" si="0"/>
        <v>1.8189</v>
      </c>
      <c r="G33" s="60">
        <f t="shared" si="0"/>
        <v>0.58338000000000001</v>
      </c>
      <c r="H33" s="60">
        <f t="shared" si="0"/>
        <v>0.65705000000000002</v>
      </c>
      <c r="I33" s="60">
        <f t="shared" si="0"/>
        <v>0.99900000000000011</v>
      </c>
      <c r="J33" s="60">
        <f t="shared" si="0"/>
        <v>101.32000000000001</v>
      </c>
      <c r="K33" s="60">
        <f t="shared" si="0"/>
        <v>26.132999999999999</v>
      </c>
      <c r="L33" s="60">
        <f t="shared" si="0"/>
        <v>1.9875</v>
      </c>
      <c r="M33" s="60">
        <f>M31*M32</f>
        <v>1</v>
      </c>
      <c r="N33" s="2"/>
      <c r="O33" s="2"/>
      <c r="P33" s="2"/>
      <c r="Q33" s="2"/>
      <c r="R33" s="2"/>
    </row>
    <row r="34" spans="1:18">
      <c r="A34" s="1" t="s">
        <v>1266</v>
      </c>
      <c r="B34" s="32"/>
      <c r="C34" s="35">
        <f>400*C33</f>
        <v>285.20800000000003</v>
      </c>
      <c r="D34" s="35">
        <f t="shared" ref="D34:M34" si="1">400*D33</f>
        <v>292.61600000000004</v>
      </c>
      <c r="E34" s="35">
        <f t="shared" si="1"/>
        <v>251.87200000000004</v>
      </c>
      <c r="F34" s="35">
        <f t="shared" si="1"/>
        <v>727.56</v>
      </c>
      <c r="G34" s="35">
        <f t="shared" si="1"/>
        <v>233.352</v>
      </c>
      <c r="H34" s="35">
        <f t="shared" si="1"/>
        <v>262.82</v>
      </c>
      <c r="I34" s="35">
        <f t="shared" si="1"/>
        <v>399.6</v>
      </c>
      <c r="J34" s="35">
        <f t="shared" si="1"/>
        <v>40528</v>
      </c>
      <c r="K34" s="35">
        <f t="shared" si="1"/>
        <v>10453.199999999999</v>
      </c>
      <c r="L34" s="35">
        <f t="shared" si="1"/>
        <v>795</v>
      </c>
      <c r="M34" s="35">
        <f t="shared" si="1"/>
        <v>400</v>
      </c>
      <c r="N34" s="2"/>
      <c r="O34" s="2"/>
      <c r="P34" s="2"/>
      <c r="Q34" s="2"/>
      <c r="R34" s="2"/>
    </row>
    <row r="35" spans="1:18">
      <c r="A35" s="1" t="s">
        <v>1267</v>
      </c>
      <c r="B35" s="32"/>
      <c r="C35" s="35">
        <f>250*C33</f>
        <v>178.25500000000002</v>
      </c>
      <c r="D35" s="35">
        <f t="shared" ref="D35:M35" si="2">250*D33</f>
        <v>182.88500000000002</v>
      </c>
      <c r="E35" s="35">
        <f t="shared" si="2"/>
        <v>157.42000000000004</v>
      </c>
      <c r="F35" s="35">
        <f t="shared" si="2"/>
        <v>454.72499999999997</v>
      </c>
      <c r="G35" s="35">
        <f t="shared" si="2"/>
        <v>145.845</v>
      </c>
      <c r="H35" s="35">
        <f t="shared" si="2"/>
        <v>164.26250000000002</v>
      </c>
      <c r="I35" s="35">
        <f t="shared" si="2"/>
        <v>249.75000000000003</v>
      </c>
      <c r="J35" s="35">
        <f t="shared" si="2"/>
        <v>25330.000000000004</v>
      </c>
      <c r="K35" s="35">
        <f t="shared" si="2"/>
        <v>6533.25</v>
      </c>
      <c r="L35" s="35">
        <f t="shared" si="2"/>
        <v>496.875</v>
      </c>
      <c r="M35" s="35">
        <f t="shared" si="2"/>
        <v>250</v>
      </c>
      <c r="N35" s="2"/>
      <c r="O35" s="2"/>
      <c r="P35" s="2"/>
      <c r="Q35" s="2"/>
      <c r="R35" s="2"/>
    </row>
    <row r="36" spans="1:18">
      <c r="A36" s="1" t="s">
        <v>528</v>
      </c>
      <c r="B36" t="s">
        <v>527</v>
      </c>
      <c r="C36" t="s">
        <v>475</v>
      </c>
      <c r="D36" t="s">
        <v>475</v>
      </c>
      <c r="E36" t="s">
        <v>475</v>
      </c>
      <c r="F36" t="s">
        <v>475</v>
      </c>
      <c r="G36" t="s">
        <v>476</v>
      </c>
      <c r="H36" t="s">
        <v>474</v>
      </c>
      <c r="I36" t="s">
        <v>477</v>
      </c>
      <c r="J36" t="s">
        <v>474</v>
      </c>
      <c r="K36" t="s">
        <v>474</v>
      </c>
      <c r="L36" t="s">
        <v>474</v>
      </c>
      <c r="R36" s="7"/>
    </row>
    <row r="37" spans="1:18">
      <c r="A37" s="1" t="s">
        <v>553</v>
      </c>
      <c r="B37" s="2"/>
      <c r="C37" s="2">
        <v>48</v>
      </c>
      <c r="D37" s="2">
        <v>43</v>
      </c>
      <c r="E37" s="2">
        <v>11</v>
      </c>
      <c r="F37" s="2">
        <v>1</v>
      </c>
      <c r="G37" s="2">
        <v>6</v>
      </c>
      <c r="H37" s="2">
        <v>14</v>
      </c>
      <c r="I37" s="2">
        <v>15</v>
      </c>
      <c r="J37" s="2">
        <v>26</v>
      </c>
      <c r="K37" s="2">
        <v>21</v>
      </c>
      <c r="L37" s="2">
        <v>4</v>
      </c>
      <c r="M37" s="2">
        <v>514</v>
      </c>
    </row>
    <row r="38" spans="1:18">
      <c r="A38" s="1" t="s">
        <v>551</v>
      </c>
      <c r="B38" s="6"/>
      <c r="C38" s="19">
        <v>1.6</v>
      </c>
      <c r="D38" s="19">
        <v>0.9</v>
      </c>
      <c r="E38" s="19">
        <v>0.5</v>
      </c>
      <c r="F38" s="19">
        <v>0.2</v>
      </c>
      <c r="G38" s="19">
        <v>0.4</v>
      </c>
      <c r="H38" s="19">
        <v>0.4</v>
      </c>
      <c r="I38" s="19">
        <v>1.8</v>
      </c>
      <c r="J38" s="19">
        <v>0.5</v>
      </c>
      <c r="K38" s="19">
        <v>1</v>
      </c>
      <c r="L38" s="19">
        <v>0.4</v>
      </c>
      <c r="M38" s="19">
        <v>1.9</v>
      </c>
      <c r="N38" s="7"/>
      <c r="O38" s="7"/>
      <c r="P38" s="7"/>
      <c r="Q38" s="7"/>
      <c r="R38" s="7"/>
    </row>
    <row r="39" spans="1:18">
      <c r="B39" s="6"/>
      <c r="C39" s="6"/>
      <c r="D39" s="6"/>
      <c r="E39" s="6"/>
      <c r="F39" s="6"/>
      <c r="G39" s="6"/>
      <c r="H39" s="6"/>
      <c r="I39" s="6"/>
      <c r="J39" s="6"/>
      <c r="K39" s="2"/>
      <c r="L39" s="6"/>
      <c r="M39" s="2"/>
      <c r="N39" s="7"/>
      <c r="O39" s="7"/>
      <c r="P39" s="7"/>
      <c r="Q39" s="7"/>
      <c r="R39" s="7"/>
    </row>
    <row r="40" spans="1:18">
      <c r="A40" s="1" t="s">
        <v>367</v>
      </c>
      <c r="B40" s="6" t="s">
        <v>1200</v>
      </c>
      <c r="C40" s="57" t="s">
        <v>1122</v>
      </c>
      <c r="D40" s="57" t="s">
        <v>1126</v>
      </c>
      <c r="E40" s="57" t="s">
        <v>1127</v>
      </c>
      <c r="F40" s="57" t="s">
        <v>1317</v>
      </c>
      <c r="G40" s="74" t="s">
        <v>1876</v>
      </c>
      <c r="H40" s="57" t="s">
        <v>1128</v>
      </c>
      <c r="I40" s="1" t="s">
        <v>1645</v>
      </c>
      <c r="J40" s="1" t="s">
        <v>1877</v>
      </c>
      <c r="K40" s="1" t="s">
        <v>1878</v>
      </c>
      <c r="L40" s="1" t="s">
        <v>1130</v>
      </c>
      <c r="M40" s="1" t="s">
        <v>1648</v>
      </c>
      <c r="N40" s="39"/>
      <c r="O40" s="39"/>
      <c r="P40" s="39"/>
      <c r="Q40" s="39"/>
      <c r="R40" s="7"/>
    </row>
    <row r="41" spans="1:18">
      <c r="A41" s="1" t="s">
        <v>1125</v>
      </c>
      <c r="B41" s="6">
        <f t="shared" ref="B41:M41" si="3">B43*B31</f>
        <v>24.076000000000001</v>
      </c>
      <c r="C41" s="6">
        <f t="shared" si="3"/>
        <v>15.742000000000001</v>
      </c>
      <c r="D41" s="6">
        <f t="shared" si="3"/>
        <v>44.448</v>
      </c>
      <c r="E41" s="6">
        <f t="shared" si="3"/>
        <v>16.667999999999999</v>
      </c>
      <c r="F41" s="6">
        <f t="shared" si="3"/>
        <v>150.93</v>
      </c>
      <c r="G41" s="6">
        <f t="shared" si="3"/>
        <v>12.038</v>
      </c>
      <c r="H41" s="6">
        <f t="shared" si="3"/>
        <v>18.552</v>
      </c>
      <c r="I41" s="6">
        <f t="shared" si="3"/>
        <v>12.6</v>
      </c>
      <c r="J41" s="6">
        <f t="shared" si="3"/>
        <v>7152</v>
      </c>
      <c r="K41" s="6">
        <f t="shared" si="3"/>
        <v>2529</v>
      </c>
      <c r="L41" s="6">
        <f t="shared" si="3"/>
        <v>378.75</v>
      </c>
      <c r="M41" s="6">
        <f t="shared" si="3"/>
        <v>88</v>
      </c>
      <c r="N41" s="39"/>
      <c r="O41" s="39"/>
      <c r="P41" s="39"/>
      <c r="Q41" s="39"/>
      <c r="R41" s="7"/>
    </row>
    <row r="42" spans="1:18" s="48" customFormat="1">
      <c r="A42" s="8" t="s">
        <v>1115</v>
      </c>
      <c r="B42" s="36"/>
      <c r="C42" s="36"/>
      <c r="D42" s="36"/>
      <c r="E42" s="36"/>
      <c r="F42" s="36" t="s">
        <v>1647</v>
      </c>
      <c r="G42" s="36"/>
      <c r="H42" s="48" t="s">
        <v>1646</v>
      </c>
      <c r="I42" s="36"/>
      <c r="J42" s="36"/>
      <c r="L42" s="36"/>
      <c r="M42" s="48" t="s">
        <v>1114</v>
      </c>
      <c r="N42" s="81"/>
      <c r="O42" s="81"/>
      <c r="P42" s="81"/>
      <c r="Q42" s="81"/>
      <c r="R42" s="81"/>
    </row>
    <row r="43" spans="1:18">
      <c r="A43" s="1" t="s">
        <v>1124</v>
      </c>
      <c r="B43">
        <v>26</v>
      </c>
      <c r="C43" s="2">
        <v>17</v>
      </c>
      <c r="D43" s="2">
        <v>48</v>
      </c>
      <c r="E43" s="2">
        <v>18</v>
      </c>
      <c r="F43" s="2">
        <v>39</v>
      </c>
      <c r="G43" s="2">
        <v>13</v>
      </c>
      <c r="H43" s="2">
        <v>24</v>
      </c>
      <c r="I43" s="2">
        <v>14</v>
      </c>
      <c r="J43" s="2">
        <v>48</v>
      </c>
      <c r="K43" s="2">
        <v>30</v>
      </c>
      <c r="L43" s="2">
        <v>101</v>
      </c>
      <c r="M43" s="2">
        <v>88</v>
      </c>
    </row>
    <row r="44" spans="1:18" s="48" customFormat="1">
      <c r="A44" s="8" t="s">
        <v>1116</v>
      </c>
      <c r="B44" s="48">
        <v>19</v>
      </c>
      <c r="C44" s="48">
        <v>7</v>
      </c>
      <c r="D44" s="48">
        <v>43</v>
      </c>
      <c r="E44" s="48">
        <v>7</v>
      </c>
      <c r="F44" s="48">
        <v>35</v>
      </c>
      <c r="G44" s="48">
        <v>3</v>
      </c>
      <c r="H44" s="48">
        <v>16</v>
      </c>
      <c r="I44" s="48">
        <v>4</v>
      </c>
      <c r="J44" s="48">
        <v>41</v>
      </c>
      <c r="K44" s="48">
        <v>37</v>
      </c>
      <c r="L44" s="48">
        <v>133</v>
      </c>
      <c r="M44" s="48">
        <v>107</v>
      </c>
    </row>
    <row r="45" spans="1:18" s="48" customFormat="1">
      <c r="A45" s="8" t="s">
        <v>1117</v>
      </c>
      <c r="B45" s="8">
        <v>31</v>
      </c>
      <c r="C45" s="48">
        <v>20</v>
      </c>
      <c r="D45" s="48">
        <v>56</v>
      </c>
      <c r="E45" s="48">
        <v>20</v>
      </c>
      <c r="F45" s="48">
        <v>46</v>
      </c>
      <c r="G45" s="48">
        <v>15</v>
      </c>
      <c r="H45" s="48">
        <v>29</v>
      </c>
      <c r="I45" s="48">
        <v>16</v>
      </c>
      <c r="J45" s="48">
        <v>55</v>
      </c>
    </row>
    <row r="46" spans="1:18" s="48" customFormat="1">
      <c r="A46" s="8" t="s">
        <v>1118</v>
      </c>
      <c r="K46" s="48">
        <v>29</v>
      </c>
      <c r="L46" s="48">
        <v>116</v>
      </c>
      <c r="M46" s="48">
        <v>92</v>
      </c>
    </row>
    <row r="47" spans="1:18" s="48" customFormat="1">
      <c r="A47" s="8" t="s">
        <v>1119</v>
      </c>
      <c r="C47" s="48">
        <v>15</v>
      </c>
      <c r="D47" s="48">
        <v>47</v>
      </c>
      <c r="E47" s="48">
        <v>15</v>
      </c>
      <c r="F47" s="48">
        <v>37</v>
      </c>
      <c r="G47" s="48">
        <v>10</v>
      </c>
      <c r="H47" s="48">
        <v>23</v>
      </c>
      <c r="I47" s="48">
        <v>11</v>
      </c>
      <c r="J47" s="48">
        <v>46</v>
      </c>
    </row>
    <row r="48" spans="1:18">
      <c r="A48" s="1" t="s">
        <v>1120</v>
      </c>
      <c r="B48">
        <v>16</v>
      </c>
      <c r="C48">
        <v>6</v>
      </c>
      <c r="D48">
        <v>37</v>
      </c>
      <c r="E48">
        <v>6</v>
      </c>
      <c r="F48">
        <v>30</v>
      </c>
      <c r="G48">
        <v>3</v>
      </c>
      <c r="H48">
        <v>13</v>
      </c>
      <c r="I48">
        <v>3</v>
      </c>
      <c r="J48">
        <v>36</v>
      </c>
      <c r="K48" s="1">
        <v>30</v>
      </c>
      <c r="L48" s="1">
        <v>101</v>
      </c>
      <c r="M48" s="1">
        <v>88</v>
      </c>
    </row>
    <row r="49" spans="1:18">
      <c r="A49" s="1" t="s">
        <v>1121</v>
      </c>
      <c r="B49" s="1">
        <v>26</v>
      </c>
      <c r="C49" s="1">
        <v>17</v>
      </c>
      <c r="D49" s="1">
        <v>48</v>
      </c>
      <c r="E49" s="1">
        <v>18</v>
      </c>
      <c r="F49" s="1">
        <v>39</v>
      </c>
      <c r="G49" s="1">
        <v>13</v>
      </c>
      <c r="H49" s="1">
        <v>24</v>
      </c>
      <c r="I49" s="1">
        <v>14</v>
      </c>
      <c r="J49" s="1">
        <v>48</v>
      </c>
    </row>
    <row r="50" spans="1:18">
      <c r="A50" s="1" t="s">
        <v>1131</v>
      </c>
      <c r="B50" s="4">
        <v>35.74</v>
      </c>
      <c r="C50" s="4">
        <v>35.74</v>
      </c>
      <c r="D50" s="4">
        <v>35.74</v>
      </c>
      <c r="E50" s="4">
        <v>35.74</v>
      </c>
      <c r="F50" s="4">
        <v>35.74</v>
      </c>
      <c r="G50" s="4">
        <v>35.74</v>
      </c>
      <c r="H50" s="4">
        <v>35.74</v>
      </c>
      <c r="I50" s="4">
        <v>35.74</v>
      </c>
      <c r="J50" s="4">
        <v>35.74</v>
      </c>
      <c r="K50" s="4">
        <v>35.74</v>
      </c>
      <c r="L50" s="4">
        <v>35.74</v>
      </c>
      <c r="M50" s="4">
        <v>35.74</v>
      </c>
    </row>
    <row r="51" spans="1:18">
      <c r="A51" s="1" t="s">
        <v>1132</v>
      </c>
      <c r="B51" s="4">
        <v>22.308</v>
      </c>
      <c r="C51" s="4">
        <v>22.308</v>
      </c>
      <c r="D51" s="4">
        <v>22.308</v>
      </c>
      <c r="E51" s="4">
        <v>22.308</v>
      </c>
      <c r="F51" s="4">
        <v>22.308</v>
      </c>
      <c r="G51" s="4">
        <v>22.308</v>
      </c>
      <c r="H51" s="4">
        <v>22.308</v>
      </c>
      <c r="I51" s="4">
        <v>22.308</v>
      </c>
      <c r="J51" s="4">
        <v>22.308</v>
      </c>
      <c r="K51" s="4">
        <v>22.308</v>
      </c>
      <c r="L51" s="4">
        <v>22.308</v>
      </c>
      <c r="M51" s="4">
        <v>22.308</v>
      </c>
    </row>
    <row r="52" spans="1:18">
      <c r="A52" s="1" t="s">
        <v>1133</v>
      </c>
      <c r="B52" s="4">
        <f t="shared" ref="B52:M52" si="4">B50*B31</f>
        <v>33.095240000000004</v>
      </c>
      <c r="C52" s="4">
        <f t="shared" si="4"/>
        <v>33.095240000000004</v>
      </c>
      <c r="D52" s="4">
        <f t="shared" si="4"/>
        <v>33.095240000000004</v>
      </c>
      <c r="E52" s="4">
        <f t="shared" si="4"/>
        <v>33.095240000000004</v>
      </c>
      <c r="F52" s="4">
        <f t="shared" si="4"/>
        <v>138.31380000000001</v>
      </c>
      <c r="G52" s="4">
        <f t="shared" si="4"/>
        <v>33.095240000000004</v>
      </c>
      <c r="H52" s="4">
        <f t="shared" si="4"/>
        <v>27.627020000000002</v>
      </c>
      <c r="I52" s="4">
        <f t="shared" si="4"/>
        <v>32.166000000000004</v>
      </c>
      <c r="J52" s="4">
        <f t="shared" si="4"/>
        <v>5325.26</v>
      </c>
      <c r="K52" s="7">
        <f t="shared" si="4"/>
        <v>3012.8820000000001</v>
      </c>
      <c r="L52" s="7">
        <f t="shared" si="4"/>
        <v>134.02500000000001</v>
      </c>
      <c r="M52" s="7">
        <f t="shared" si="4"/>
        <v>35.74</v>
      </c>
    </row>
    <row r="53" spans="1:18">
      <c r="A53" s="1" t="s">
        <v>1134</v>
      </c>
      <c r="B53" s="4">
        <f t="shared" ref="B53:M53" si="5">B51*B31</f>
        <v>20.657208000000001</v>
      </c>
      <c r="C53" s="7">
        <f t="shared" si="5"/>
        <v>20.657208000000001</v>
      </c>
      <c r="D53" s="7">
        <f t="shared" si="5"/>
        <v>20.657208000000001</v>
      </c>
      <c r="E53" s="7">
        <f t="shared" si="5"/>
        <v>20.657208000000001</v>
      </c>
      <c r="F53" s="7">
        <f t="shared" si="5"/>
        <v>86.331959999999995</v>
      </c>
      <c r="G53" s="7">
        <f t="shared" si="5"/>
        <v>20.657208000000001</v>
      </c>
      <c r="H53" s="7">
        <f t="shared" si="5"/>
        <v>17.244084000000001</v>
      </c>
      <c r="I53" s="7">
        <f t="shared" si="5"/>
        <v>20.077200000000001</v>
      </c>
      <c r="J53" s="7">
        <f t="shared" si="5"/>
        <v>3323.8919999999998</v>
      </c>
      <c r="K53" s="4">
        <f t="shared" si="5"/>
        <v>1880.5644</v>
      </c>
      <c r="L53" s="4">
        <f t="shared" si="5"/>
        <v>83.655000000000001</v>
      </c>
      <c r="M53" s="4">
        <f t="shared" si="5"/>
        <v>22.308</v>
      </c>
    </row>
    <row r="54" spans="1:18">
      <c r="A54" s="1" t="s">
        <v>365</v>
      </c>
      <c r="B54" s="4"/>
      <c r="C54" s="39" t="s">
        <v>1135</v>
      </c>
      <c r="D54" s="39" t="s">
        <v>1123</v>
      </c>
      <c r="E54" s="39" t="s">
        <v>1123</v>
      </c>
      <c r="F54" s="39" t="s">
        <v>1879</v>
      </c>
      <c r="G54" s="39" t="s">
        <v>1123</v>
      </c>
      <c r="H54" s="39" t="s">
        <v>1880</v>
      </c>
      <c r="I54" t="s">
        <v>1136</v>
      </c>
      <c r="J54" t="s">
        <v>1137</v>
      </c>
      <c r="K54" t="s">
        <v>1129</v>
      </c>
      <c r="L54" t="s">
        <v>1138</v>
      </c>
      <c r="M54" t="s">
        <v>1139</v>
      </c>
    </row>
    <row r="55" spans="1:18">
      <c r="A55" s="1" t="s">
        <v>1142</v>
      </c>
      <c r="B55" s="4"/>
      <c r="C55" s="39" t="s">
        <v>1141</v>
      </c>
      <c r="D55" s="39" t="s">
        <v>1089</v>
      </c>
      <c r="E55" s="39" t="s">
        <v>1093</v>
      </c>
      <c r="F55" s="39" t="s">
        <v>1089</v>
      </c>
      <c r="G55" s="39" t="s">
        <v>1093</v>
      </c>
      <c r="H55" s="39" t="s">
        <v>1093</v>
      </c>
      <c r="I55" s="39">
        <v>1</v>
      </c>
      <c r="J55" s="39">
        <v>2</v>
      </c>
      <c r="K55" s="39" t="s">
        <v>1089</v>
      </c>
      <c r="L55" s="39" t="s">
        <v>1095</v>
      </c>
      <c r="M55" s="39" t="s">
        <v>1089</v>
      </c>
    </row>
    <row r="56" spans="1:18">
      <c r="A56" s="2" t="s">
        <v>1197</v>
      </c>
      <c r="B56" s="35"/>
      <c r="C56" s="35">
        <f t="shared" ref="C56:J56" si="6">C41+C53</f>
        <v>36.399208000000002</v>
      </c>
      <c r="D56" s="35">
        <f t="shared" si="6"/>
        <v>65.105208000000005</v>
      </c>
      <c r="E56" s="35">
        <f t="shared" si="6"/>
        <v>37.325208000000003</v>
      </c>
      <c r="F56" s="35">
        <f t="shared" si="6"/>
        <v>237.26195999999999</v>
      </c>
      <c r="G56" s="35">
        <f t="shared" si="6"/>
        <v>32.695208000000001</v>
      </c>
      <c r="H56" s="35">
        <f t="shared" si="6"/>
        <v>35.796084</v>
      </c>
      <c r="I56" s="35">
        <f t="shared" si="6"/>
        <v>32.677199999999999</v>
      </c>
      <c r="J56" s="35">
        <f t="shared" si="6"/>
        <v>10475.892</v>
      </c>
      <c r="K56" s="35">
        <f>K41+K52</f>
        <v>5541.8819999999996</v>
      </c>
      <c r="L56" s="35">
        <f>L41+L52</f>
        <v>512.77499999999998</v>
      </c>
      <c r="M56" s="35">
        <f>M41+M52</f>
        <v>123.74000000000001</v>
      </c>
    </row>
    <row r="57" spans="1:18">
      <c r="A57"/>
      <c r="B57" s="2"/>
    </row>
    <row r="58" spans="1:18">
      <c r="A58" s="1" t="s">
        <v>724</v>
      </c>
      <c r="B58" s="35">
        <f>(C$3*C58+D$3*D58+E$3*E58+F$3*F58+G$3*G58+H$3*H58+I$3*I58)/5000</f>
        <v>20.4313</v>
      </c>
      <c r="C58" s="35">
        <v>16.3</v>
      </c>
      <c r="D58" s="35">
        <v>16.7</v>
      </c>
      <c r="E58" s="35">
        <v>34.5</v>
      </c>
      <c r="F58" s="35">
        <v>5.7</v>
      </c>
      <c r="G58" s="35">
        <v>35.799999999999997</v>
      </c>
      <c r="H58" s="35">
        <v>17.8</v>
      </c>
      <c r="I58" s="35">
        <v>13.7</v>
      </c>
      <c r="J58" s="35"/>
      <c r="K58" s="4">
        <v>10</v>
      </c>
      <c r="L58" s="6"/>
      <c r="M58" s="35">
        <v>8</v>
      </c>
      <c r="N58" s="2"/>
      <c r="O58" s="2"/>
      <c r="P58" s="2"/>
      <c r="Q58" s="2"/>
      <c r="R58" s="2"/>
    </row>
    <row r="59" spans="1:18">
      <c r="A59" s="1" t="s">
        <v>725</v>
      </c>
      <c r="B59" s="35">
        <f>(C$3*C59+D$3*D59+E$3*E59+F$3*F59+G$3*G59+H$3*H59+I$3*I59)/5000</f>
        <v>40.694020000000009</v>
      </c>
      <c r="C59" s="6">
        <v>41.2</v>
      </c>
      <c r="D59" s="6">
        <v>49.9</v>
      </c>
      <c r="E59" s="6">
        <v>43.9</v>
      </c>
      <c r="F59" s="6">
        <v>56.4</v>
      </c>
      <c r="G59" s="6">
        <v>22.7</v>
      </c>
      <c r="H59" s="6">
        <v>29.5</v>
      </c>
      <c r="I59" s="6">
        <v>40.200000000000003</v>
      </c>
      <c r="J59" s="6"/>
      <c r="K59" s="4">
        <v>62</v>
      </c>
      <c r="L59" s="6"/>
      <c r="M59" s="6">
        <v>41.3</v>
      </c>
      <c r="N59" s="10"/>
      <c r="O59" s="10"/>
      <c r="P59" s="10"/>
      <c r="Q59" s="10"/>
    </row>
    <row r="60" spans="1:18">
      <c r="A60" s="1" t="s">
        <v>726</v>
      </c>
      <c r="B60" s="35">
        <f>(C$3*C60+D$3*D60+E$3*E60+F$3*F60+G$3*G60+H$3*H60+I$3*I60)/5000</f>
        <v>38.83728</v>
      </c>
      <c r="C60" s="6">
        <v>42.4</v>
      </c>
      <c r="D60" s="6">
        <v>33.4</v>
      </c>
      <c r="E60" s="6">
        <v>21.6</v>
      </c>
      <c r="F60" s="6">
        <v>37.9</v>
      </c>
      <c r="G60" s="6">
        <v>41.4</v>
      </c>
      <c r="H60" s="6">
        <v>52.7</v>
      </c>
      <c r="I60" s="6">
        <v>46</v>
      </c>
      <c r="J60" s="6">
        <v>56</v>
      </c>
      <c r="K60" s="4">
        <v>28</v>
      </c>
      <c r="L60" s="6"/>
      <c r="M60" s="6">
        <v>50.7</v>
      </c>
    </row>
    <row r="61" spans="1:18">
      <c r="A61" s="1" t="s">
        <v>2282</v>
      </c>
      <c r="B61" s="40"/>
      <c r="C61" s="23"/>
      <c r="D61" s="23"/>
      <c r="E61" s="23"/>
      <c r="F61" s="23"/>
      <c r="G61" s="23"/>
      <c r="H61" s="23"/>
      <c r="I61" s="30"/>
      <c r="J61" s="23"/>
      <c r="M61" s="23"/>
      <c r="N61" s="2"/>
      <c r="O61" s="2"/>
      <c r="P61" s="2"/>
      <c r="Q61" s="2"/>
      <c r="R61" s="2"/>
    </row>
    <row r="62" spans="1:18">
      <c r="B62" s="32"/>
      <c r="C62" s="32"/>
      <c r="E62" s="32"/>
      <c r="F62" s="32"/>
      <c r="G62" s="32"/>
      <c r="H62" s="32"/>
      <c r="I62" s="32"/>
      <c r="J62" s="32"/>
      <c r="M62" s="32"/>
      <c r="N62" s="2"/>
      <c r="O62" s="2"/>
      <c r="P62" s="2"/>
      <c r="Q62" s="2"/>
      <c r="R62" s="2"/>
    </row>
    <row r="63" spans="1:18">
      <c r="A63" s="1" t="s">
        <v>1182</v>
      </c>
      <c r="B63" s="2"/>
      <c r="C63" t="s">
        <v>734</v>
      </c>
      <c r="D63" s="32" t="s">
        <v>710</v>
      </c>
      <c r="E63" s="32" t="s">
        <v>903</v>
      </c>
      <c r="F63" s="2" t="s">
        <v>1144</v>
      </c>
      <c r="G63" t="s">
        <v>740</v>
      </c>
      <c r="H63" t="s">
        <v>716</v>
      </c>
      <c r="I63" s="2" t="s">
        <v>914</v>
      </c>
      <c r="J63" s="2" t="s">
        <v>925</v>
      </c>
      <c r="K63" s="2" t="s">
        <v>2283</v>
      </c>
      <c r="L63" s="2" t="s">
        <v>1496</v>
      </c>
      <c r="M63" s="2" t="s">
        <v>727</v>
      </c>
    </row>
    <row r="64" spans="1:18">
      <c r="A64" s="1" t="s">
        <v>704</v>
      </c>
      <c r="B64" s="2"/>
      <c r="C64" t="s">
        <v>735</v>
      </c>
      <c r="D64" t="s">
        <v>711</v>
      </c>
      <c r="E64" s="2" t="s">
        <v>773</v>
      </c>
      <c r="F64" s="2" t="s">
        <v>1145</v>
      </c>
      <c r="G64" t="s">
        <v>741</v>
      </c>
      <c r="H64" t="s">
        <v>717</v>
      </c>
      <c r="I64" t="s">
        <v>878</v>
      </c>
      <c r="J64" s="2" t="s">
        <v>2037</v>
      </c>
      <c r="K64" s="2" t="s">
        <v>2284</v>
      </c>
      <c r="L64" s="2" t="s">
        <v>2032</v>
      </c>
      <c r="M64" s="2" t="s">
        <v>728</v>
      </c>
    </row>
    <row r="65" spans="1:18">
      <c r="A65" s="1" t="s">
        <v>748</v>
      </c>
      <c r="B65" s="2"/>
      <c r="C65" t="s">
        <v>917</v>
      </c>
      <c r="D65" t="s">
        <v>712</v>
      </c>
      <c r="E65" s="2" t="s">
        <v>910</v>
      </c>
      <c r="F65" s="2" t="s">
        <v>1146</v>
      </c>
      <c r="G65" t="s">
        <v>742</v>
      </c>
      <c r="H65" t="s">
        <v>718</v>
      </c>
      <c r="I65" t="s">
        <v>915</v>
      </c>
      <c r="J65" s="2" t="s">
        <v>2038</v>
      </c>
      <c r="K65" s="2" t="s">
        <v>2285</v>
      </c>
      <c r="L65" s="2"/>
      <c r="M65" s="2" t="s">
        <v>729</v>
      </c>
    </row>
    <row r="66" spans="1:18">
      <c r="A66" s="1" t="s">
        <v>2042</v>
      </c>
      <c r="B66" s="2"/>
      <c r="C66" t="s">
        <v>736</v>
      </c>
      <c r="D66" t="s">
        <v>906</v>
      </c>
      <c r="G66" t="s">
        <v>743</v>
      </c>
      <c r="H66" t="s">
        <v>719</v>
      </c>
      <c r="I66" s="2" t="s">
        <v>918</v>
      </c>
      <c r="J66" s="2" t="s">
        <v>2039</v>
      </c>
      <c r="K66" s="2" t="s">
        <v>2286</v>
      </c>
      <c r="L66" s="2" t="s">
        <v>2034</v>
      </c>
      <c r="M66" s="2" t="s">
        <v>730</v>
      </c>
    </row>
    <row r="67" spans="1:18">
      <c r="A67" s="1" t="s">
        <v>1458</v>
      </c>
      <c r="B67" s="32"/>
      <c r="C67" t="s">
        <v>916</v>
      </c>
      <c r="D67" t="s">
        <v>713</v>
      </c>
      <c r="E67" s="2" t="s">
        <v>911</v>
      </c>
      <c r="F67" s="2" t="s">
        <v>1147</v>
      </c>
      <c r="G67" t="s">
        <v>744</v>
      </c>
      <c r="H67" t="s">
        <v>720</v>
      </c>
      <c r="I67" s="32" t="s">
        <v>919</v>
      </c>
      <c r="J67" s="32" t="s">
        <v>786</v>
      </c>
      <c r="L67" s="2" t="s">
        <v>2033</v>
      </c>
      <c r="M67" s="32" t="s">
        <v>731</v>
      </c>
      <c r="N67" s="2"/>
      <c r="O67" s="2"/>
      <c r="P67" s="2"/>
      <c r="Q67" s="2"/>
      <c r="R67" s="2"/>
    </row>
    <row r="68" spans="1:18">
      <c r="A68" s="1" t="s">
        <v>706</v>
      </c>
      <c r="B68" s="2"/>
      <c r="D68" t="s">
        <v>905</v>
      </c>
      <c r="E68" s="32" t="s">
        <v>912</v>
      </c>
      <c r="F68" s="2" t="s">
        <v>1148</v>
      </c>
      <c r="K68" s="2" t="s">
        <v>2287</v>
      </c>
      <c r="L68" s="2" t="s">
        <v>2035</v>
      </c>
      <c r="M68" s="32" t="s">
        <v>863</v>
      </c>
    </row>
    <row r="69" spans="1:18">
      <c r="A69" s="1" t="s">
        <v>707</v>
      </c>
      <c r="B69" s="2"/>
      <c r="C69" t="s">
        <v>737</v>
      </c>
      <c r="E69" s="32" t="s">
        <v>913</v>
      </c>
      <c r="F69" s="32" t="s">
        <v>1149</v>
      </c>
      <c r="G69" t="s">
        <v>745</v>
      </c>
      <c r="H69" t="s">
        <v>723</v>
      </c>
      <c r="I69" t="s">
        <v>922</v>
      </c>
      <c r="J69" t="s">
        <v>2040</v>
      </c>
      <c r="K69" s="2" t="s">
        <v>2470</v>
      </c>
      <c r="L69" s="2" t="s">
        <v>2036</v>
      </c>
      <c r="M69" s="32" t="s">
        <v>907</v>
      </c>
    </row>
    <row r="70" spans="1:18">
      <c r="A70" s="1" t="s">
        <v>708</v>
      </c>
      <c r="B70" s="32"/>
      <c r="C70" t="s">
        <v>738</v>
      </c>
      <c r="D70" t="s">
        <v>1949</v>
      </c>
      <c r="E70" s="2" t="s">
        <v>909</v>
      </c>
      <c r="F70" s="32" t="s">
        <v>1150</v>
      </c>
      <c r="G70" t="s">
        <v>746</v>
      </c>
      <c r="H70" t="s">
        <v>722</v>
      </c>
      <c r="I70" t="s">
        <v>920</v>
      </c>
      <c r="J70" s="32" t="s">
        <v>854</v>
      </c>
      <c r="K70" s="2" t="s">
        <v>928</v>
      </c>
      <c r="L70" s="2" t="s">
        <v>1497</v>
      </c>
      <c r="M70" s="32" t="s">
        <v>732</v>
      </c>
      <c r="N70" s="2"/>
      <c r="O70" s="2"/>
      <c r="P70" s="2"/>
      <c r="Q70" s="2"/>
      <c r="R70" s="2"/>
    </row>
    <row r="71" spans="1:18">
      <c r="A71" s="1" t="s">
        <v>715</v>
      </c>
      <c r="B71" s="2"/>
      <c r="C71" t="s">
        <v>739</v>
      </c>
      <c r="D71" t="s">
        <v>714</v>
      </c>
      <c r="E71" s="2" t="s">
        <v>904</v>
      </c>
      <c r="F71" s="32" t="s">
        <v>1151</v>
      </c>
      <c r="G71" t="s">
        <v>747</v>
      </c>
      <c r="H71" t="s">
        <v>721</v>
      </c>
      <c r="I71" t="s">
        <v>921</v>
      </c>
      <c r="J71" s="32" t="s">
        <v>2041</v>
      </c>
      <c r="K71" s="32" t="s">
        <v>929</v>
      </c>
      <c r="L71" s="2" t="s">
        <v>1498</v>
      </c>
      <c r="M71" s="32" t="s">
        <v>733</v>
      </c>
    </row>
    <row r="72" spans="1:18">
      <c r="B72" s="2"/>
      <c r="C72" s="2"/>
      <c r="D72" s="2"/>
      <c r="E72" s="2"/>
      <c r="F72" s="2"/>
      <c r="G72" s="2"/>
      <c r="H72" s="2"/>
      <c r="I72" s="2"/>
      <c r="J72" s="2"/>
      <c r="L72" s="6"/>
      <c r="M72" s="2"/>
    </row>
    <row r="73" spans="1:18">
      <c r="B73" s="2"/>
      <c r="C73" s="2"/>
      <c r="D73" s="2">
        <f>52.24+16.68</f>
        <v>68.92</v>
      </c>
      <c r="E73" s="2">
        <v>51.73</v>
      </c>
      <c r="F73" s="2">
        <f>161.44+15.24</f>
        <v>176.68</v>
      </c>
      <c r="G73" s="2">
        <v>58.68</v>
      </c>
      <c r="H73" s="2">
        <v>65.040000000000006</v>
      </c>
      <c r="I73" s="2"/>
      <c r="J73" s="2">
        <v>80.16</v>
      </c>
      <c r="K73" s="2">
        <v>112.4</v>
      </c>
      <c r="L73" s="19">
        <v>112.4</v>
      </c>
      <c r="M73" s="2"/>
      <c r="O73">
        <f>SUM(D73:L73)</f>
        <v>726.01</v>
      </c>
    </row>
    <row r="74" spans="1:18">
      <c r="A74" s="1" t="s">
        <v>934</v>
      </c>
      <c r="D74" s="2" t="s">
        <v>1772</v>
      </c>
      <c r="E74" s="2" t="s">
        <v>1771</v>
      </c>
      <c r="F74" s="2" t="s">
        <v>1773</v>
      </c>
      <c r="G74" s="2" t="s">
        <v>1462</v>
      </c>
      <c r="H74" s="2" t="s">
        <v>935</v>
      </c>
      <c r="J74" s="2" t="s">
        <v>1461</v>
      </c>
      <c r="K74" t="s">
        <v>1460</v>
      </c>
      <c r="L74" t="s">
        <v>1459</v>
      </c>
    </row>
    <row r="75" spans="1:18">
      <c r="A75" s="1" t="s">
        <v>1904</v>
      </c>
      <c r="D75" s="2" t="s">
        <v>1942</v>
      </c>
      <c r="E75" s="2" t="s">
        <v>1908</v>
      </c>
      <c r="F75" s="2" t="s">
        <v>1905</v>
      </c>
      <c r="G75" s="2" t="s">
        <v>1909</v>
      </c>
      <c r="H75" s="2" t="s">
        <v>1906</v>
      </c>
      <c r="J75" s="2" t="s">
        <v>1907</v>
      </c>
      <c r="L75" t="s">
        <v>1908</v>
      </c>
    </row>
    <row r="76" spans="1:18">
      <c r="A76" s="1" t="s">
        <v>1330</v>
      </c>
      <c r="C76" t="s">
        <v>1332</v>
      </c>
      <c r="D76" t="s">
        <v>1332</v>
      </c>
      <c r="E76" t="s">
        <v>1332</v>
      </c>
      <c r="F76" s="48" t="s">
        <v>1331</v>
      </c>
      <c r="G76" t="s">
        <v>1332</v>
      </c>
      <c r="H76" s="48" t="s">
        <v>1333</v>
      </c>
      <c r="I76" s="48" t="s">
        <v>1339</v>
      </c>
      <c r="J76" s="48" t="s">
        <v>1335</v>
      </c>
      <c r="K76" s="48" t="s">
        <v>1336</v>
      </c>
      <c r="L76" t="s">
        <v>1332</v>
      </c>
      <c r="M76" t="s">
        <v>1332</v>
      </c>
    </row>
    <row r="77" spans="1:18">
      <c r="A77" s="1" t="s">
        <v>1325</v>
      </c>
      <c r="B77" s="2"/>
      <c r="C77" t="s">
        <v>1328</v>
      </c>
      <c r="D77" t="s">
        <v>1328</v>
      </c>
      <c r="E77" t="s">
        <v>1328</v>
      </c>
      <c r="F77" s="2" t="s">
        <v>1329</v>
      </c>
      <c r="G77" t="s">
        <v>1328</v>
      </c>
      <c r="H77" s="2" t="s">
        <v>1326</v>
      </c>
      <c r="I77" s="2" t="s">
        <v>1338</v>
      </c>
      <c r="J77" t="s">
        <v>1334</v>
      </c>
      <c r="K77" t="s">
        <v>1337</v>
      </c>
      <c r="L77" t="s">
        <v>1327</v>
      </c>
      <c r="M77" t="s">
        <v>1328</v>
      </c>
      <c r="N77" t="s">
        <v>1398</v>
      </c>
    </row>
    <row r="78" spans="1:18">
      <c r="A78" s="1" t="s">
        <v>1407</v>
      </c>
      <c r="B78" s="2"/>
      <c r="C78" s="63" t="s">
        <v>1408</v>
      </c>
      <c r="D78" s="63" t="s">
        <v>1408</v>
      </c>
      <c r="E78" s="63" t="s">
        <v>1408</v>
      </c>
      <c r="F78" s="63" t="s">
        <v>1408</v>
      </c>
      <c r="G78" s="63" t="s">
        <v>1408</v>
      </c>
      <c r="H78" s="63" t="s">
        <v>1408</v>
      </c>
      <c r="I78" s="63" t="s">
        <v>1408</v>
      </c>
      <c r="J78" s="63" t="s">
        <v>2104</v>
      </c>
      <c r="M78" s="63" t="s">
        <v>1409</v>
      </c>
    </row>
    <row r="79" spans="1:18">
      <c r="A79" s="1" t="s">
        <v>1400</v>
      </c>
      <c r="B79" s="2"/>
      <c r="C79" t="s">
        <v>1401</v>
      </c>
      <c r="D79" t="s">
        <v>1402</v>
      </c>
      <c r="E79" t="s">
        <v>2092</v>
      </c>
      <c r="F79" t="s">
        <v>1403</v>
      </c>
      <c r="G79" t="s">
        <v>1404</v>
      </c>
      <c r="H79" t="s">
        <v>1405</v>
      </c>
      <c r="I79" t="s">
        <v>2093</v>
      </c>
      <c r="J79" t="s">
        <v>2094</v>
      </c>
      <c r="M79" t="s">
        <v>1406</v>
      </c>
    </row>
    <row r="80" spans="1:18">
      <c r="A80" s="1" t="s">
        <v>1463</v>
      </c>
      <c r="B80" s="2"/>
      <c r="C80" t="s">
        <v>2097</v>
      </c>
      <c r="D80" t="s">
        <v>2098</v>
      </c>
      <c r="E80" t="s">
        <v>2099</v>
      </c>
      <c r="F80" s="2" t="s">
        <v>1466</v>
      </c>
      <c r="G80" t="s">
        <v>2100</v>
      </c>
      <c r="H80" s="2" t="s">
        <v>1465</v>
      </c>
      <c r="I80" t="s">
        <v>2101</v>
      </c>
      <c r="J80" t="s">
        <v>2102</v>
      </c>
      <c r="L80" t="s">
        <v>2103</v>
      </c>
      <c r="M80" s="2" t="s">
        <v>1464</v>
      </c>
    </row>
    <row r="81" spans="1:18" s="4" customFormat="1">
      <c r="A81" s="4" t="s">
        <v>1770</v>
      </c>
      <c r="C81" s="4">
        <v>2</v>
      </c>
      <c r="D81" s="4">
        <v>2</v>
      </c>
      <c r="E81" s="4">
        <v>2</v>
      </c>
      <c r="F81" s="4">
        <v>2</v>
      </c>
      <c r="G81" s="4">
        <v>2</v>
      </c>
      <c r="H81" s="4">
        <v>2</v>
      </c>
      <c r="J81" s="4">
        <v>2</v>
      </c>
      <c r="L81" s="4">
        <v>2</v>
      </c>
      <c r="M81" s="4">
        <v>2</v>
      </c>
    </row>
    <row r="82" spans="1:18">
      <c r="A82" s="1" t="s">
        <v>2060</v>
      </c>
      <c r="B82" s="2"/>
      <c r="C82" s="2">
        <v>1</v>
      </c>
      <c r="D82" s="2">
        <v>1</v>
      </c>
      <c r="E82" s="2">
        <v>1</v>
      </c>
      <c r="F82" s="2">
        <v>1</v>
      </c>
      <c r="G82" s="2">
        <v>1</v>
      </c>
      <c r="H82" s="2">
        <v>1</v>
      </c>
      <c r="I82" s="2">
        <v>1</v>
      </c>
      <c r="J82" s="2">
        <v>1</v>
      </c>
      <c r="L82" s="2">
        <v>1</v>
      </c>
      <c r="M82" s="2">
        <v>1</v>
      </c>
    </row>
    <row r="83" spans="1:18">
      <c r="A83" s="1" t="s">
        <v>2061</v>
      </c>
      <c r="B83" s="32"/>
      <c r="C83" s="32">
        <v>0.5</v>
      </c>
      <c r="D83" s="32">
        <v>0.5</v>
      </c>
      <c r="E83" s="32">
        <v>0.5</v>
      </c>
      <c r="F83" s="32"/>
      <c r="G83" s="32">
        <v>0.5</v>
      </c>
      <c r="H83" s="32"/>
      <c r="I83" s="32">
        <v>0.5</v>
      </c>
      <c r="J83" s="32">
        <v>0.5</v>
      </c>
      <c r="L83" s="2">
        <v>0.5</v>
      </c>
      <c r="M83" s="32"/>
    </row>
    <row r="84" spans="1:18">
      <c r="A84" s="1" t="s">
        <v>2062</v>
      </c>
      <c r="C84" t="s">
        <v>2065</v>
      </c>
      <c r="D84" t="s">
        <v>2064</v>
      </c>
      <c r="E84" t="s">
        <v>2069</v>
      </c>
      <c r="F84" t="s">
        <v>2095</v>
      </c>
      <c r="G84" t="s">
        <v>2067</v>
      </c>
      <c r="H84" t="s">
        <v>2091</v>
      </c>
      <c r="I84" t="s">
        <v>2068</v>
      </c>
      <c r="J84" t="s">
        <v>2066</v>
      </c>
      <c r="L84" t="s">
        <v>2063</v>
      </c>
      <c r="M84" t="s">
        <v>2096</v>
      </c>
    </row>
    <row r="85" spans="1:18">
      <c r="B85" s="2"/>
      <c r="C85" s="2"/>
      <c r="D85" s="2"/>
      <c r="E85" s="2"/>
      <c r="F85" s="2"/>
      <c r="G85" s="2"/>
      <c r="H85" s="2"/>
      <c r="I85" s="2"/>
      <c r="J85" s="5"/>
      <c r="L85" s="6"/>
      <c r="M85" s="2"/>
      <c r="N85" s="6"/>
      <c r="O85" s="2"/>
      <c r="P85" s="2"/>
      <c r="Q85" s="2"/>
      <c r="R85" s="2"/>
    </row>
    <row r="86" spans="1:18">
      <c r="B86" s="2"/>
      <c r="C86" s="2"/>
      <c r="D86" s="2"/>
      <c r="E86" s="2"/>
      <c r="F86" s="2"/>
      <c r="G86" s="2"/>
      <c r="H86" s="2"/>
      <c r="I86" s="2"/>
      <c r="J86" s="2"/>
      <c r="L86" s="2"/>
      <c r="M86" s="2"/>
      <c r="N86" s="1"/>
      <c r="O86" s="1"/>
      <c r="Q86" s="1"/>
    </row>
    <row r="87" spans="1:18">
      <c r="B87" s="18"/>
      <c r="C87" s="18"/>
      <c r="D87" s="18"/>
      <c r="E87" s="18"/>
      <c r="F87" s="18"/>
      <c r="G87" s="18"/>
      <c r="H87" s="18"/>
      <c r="I87" s="18"/>
      <c r="J87" s="18"/>
      <c r="L87" s="18"/>
      <c r="M87" s="18"/>
      <c r="N87" s="10"/>
      <c r="O87" s="10"/>
      <c r="P87" s="10"/>
      <c r="Q87" s="10"/>
    </row>
    <row r="88" spans="1:18">
      <c r="B88" s="18"/>
      <c r="C88" s="18"/>
      <c r="D88" s="18"/>
      <c r="E88" s="18"/>
      <c r="F88" s="18"/>
      <c r="G88" s="18"/>
      <c r="H88" s="18"/>
      <c r="I88" s="18"/>
      <c r="J88" s="18"/>
      <c r="L88" s="18"/>
      <c r="M88" s="18"/>
    </row>
    <row r="89" spans="1:18">
      <c r="B89" s="18"/>
      <c r="C89" s="18"/>
      <c r="D89" s="18"/>
      <c r="E89" s="18"/>
      <c r="F89" s="18"/>
      <c r="G89" s="18"/>
      <c r="H89" s="18"/>
      <c r="I89" s="18"/>
      <c r="J89" s="18"/>
      <c r="L89" s="18"/>
      <c r="M89" s="18"/>
    </row>
    <row r="90" spans="1:18" s="1" customFormat="1"/>
    <row r="91" spans="1:18" s="1" customFormat="1">
      <c r="B91" s="31"/>
      <c r="C91" s="31"/>
      <c r="D91" s="31"/>
      <c r="E91" s="31"/>
      <c r="F91" s="31"/>
      <c r="G91" s="31"/>
      <c r="H91" s="31"/>
      <c r="I91" s="31"/>
      <c r="J91" s="31"/>
      <c r="M91" s="31"/>
    </row>
    <row r="92" spans="1:18">
      <c r="B92" s="24"/>
      <c r="C92" s="24"/>
      <c r="D92" s="24"/>
      <c r="E92" s="24"/>
      <c r="F92" s="24"/>
      <c r="G92" s="24"/>
      <c r="H92" s="24"/>
      <c r="I92" s="24"/>
      <c r="J92" s="24"/>
      <c r="L92" s="25"/>
      <c r="M92" s="24"/>
    </row>
    <row r="93" spans="1:18">
      <c r="A93" s="22"/>
      <c r="B93" s="24"/>
      <c r="C93" s="24"/>
      <c r="D93" s="24"/>
      <c r="E93" s="24"/>
      <c r="F93" s="24"/>
      <c r="G93" s="24"/>
      <c r="H93" s="24"/>
      <c r="I93" s="24"/>
      <c r="J93" s="24"/>
      <c r="L93" s="25"/>
      <c r="M93" s="24"/>
    </row>
    <row r="94" spans="1:18">
      <c r="A94" s="22"/>
      <c r="B94" s="24"/>
      <c r="C94" s="24"/>
      <c r="D94" s="24"/>
      <c r="E94" s="24"/>
      <c r="F94" s="24"/>
      <c r="G94" s="24"/>
      <c r="H94" s="24"/>
      <c r="I94" s="24"/>
      <c r="J94" s="24"/>
      <c r="L94" s="25"/>
      <c r="M94" s="24"/>
    </row>
    <row r="95" spans="1:18">
      <c r="A95" s="22"/>
      <c r="C95" s="18"/>
    </row>
    <row r="96" spans="1:18">
      <c r="A96" s="3"/>
      <c r="B96" s="2"/>
      <c r="C96" s="2"/>
      <c r="D96" s="2"/>
      <c r="E96" s="2"/>
      <c r="F96" s="2"/>
      <c r="G96" s="2"/>
      <c r="H96" s="2"/>
      <c r="I96" s="2"/>
      <c r="J96" s="2"/>
      <c r="L96" s="2"/>
      <c r="M96" s="2"/>
    </row>
    <row r="97" spans="1:18">
      <c r="A97" s="3"/>
      <c r="B97" s="2"/>
      <c r="C97" s="2"/>
      <c r="D97" s="2"/>
      <c r="E97" s="2"/>
      <c r="F97" s="2"/>
      <c r="G97" s="2"/>
      <c r="H97" s="2"/>
      <c r="I97" s="2"/>
      <c r="J97" s="2"/>
      <c r="L97" s="2"/>
      <c r="M97" s="2"/>
    </row>
    <row r="98" spans="1:18">
      <c r="A98" s="3"/>
      <c r="B98" s="2"/>
      <c r="C98" s="2"/>
      <c r="D98" s="2"/>
      <c r="E98" s="2"/>
      <c r="F98" s="2"/>
      <c r="G98" s="2"/>
      <c r="H98" s="2"/>
      <c r="I98" s="2"/>
      <c r="J98" s="2"/>
      <c r="L98" s="2"/>
      <c r="M98" s="2"/>
    </row>
    <row r="99" spans="1:18">
      <c r="A99" s="3"/>
      <c r="B99" s="31"/>
      <c r="C99" s="31"/>
      <c r="D99" s="31"/>
      <c r="E99" s="31"/>
      <c r="F99" s="31"/>
      <c r="G99" s="31"/>
      <c r="H99" s="31"/>
      <c r="I99" s="31"/>
      <c r="J99" s="31"/>
      <c r="L99" s="2"/>
      <c r="M99" s="31"/>
    </row>
    <row r="100" spans="1:18">
      <c r="A100" s="2"/>
      <c r="B100" s="2"/>
      <c r="C100" s="2"/>
      <c r="D100" s="2"/>
      <c r="E100" s="2"/>
      <c r="F100" s="2"/>
      <c r="G100" s="2"/>
      <c r="H100" s="2"/>
      <c r="I100" s="2"/>
      <c r="J100" s="2"/>
      <c r="L100" s="2"/>
      <c r="M100" s="2"/>
    </row>
    <row r="101" spans="1:18">
      <c r="A101" s="2"/>
      <c r="B101" s="2"/>
      <c r="C101" s="2"/>
      <c r="D101" s="2"/>
      <c r="E101" s="2"/>
      <c r="F101" s="2"/>
      <c r="G101" s="2"/>
      <c r="H101" s="2"/>
      <c r="I101" s="2"/>
      <c r="J101" s="2"/>
      <c r="L101" s="2"/>
      <c r="M101" s="2"/>
    </row>
    <row r="102" spans="1:18">
      <c r="A102" s="2"/>
      <c r="B102" s="2"/>
      <c r="C102" s="2"/>
      <c r="D102" s="2"/>
      <c r="E102" s="2"/>
      <c r="F102" s="2"/>
      <c r="G102" s="2"/>
      <c r="H102" s="2"/>
      <c r="I102" s="2"/>
      <c r="J102" s="2"/>
      <c r="L102" s="2"/>
      <c r="M102" s="2"/>
      <c r="N102" s="2"/>
      <c r="O102" s="2"/>
      <c r="P102" s="2"/>
      <c r="Q102" s="2"/>
      <c r="R102" s="2"/>
    </row>
    <row r="103" spans="1:18">
      <c r="A103" s="2"/>
      <c r="B103" s="2"/>
      <c r="C103" s="2"/>
      <c r="D103" s="2"/>
      <c r="E103" s="2"/>
      <c r="F103" s="2"/>
      <c r="G103" s="2"/>
      <c r="H103" s="2"/>
      <c r="I103" s="2"/>
      <c r="J103" s="2"/>
      <c r="L103" s="2"/>
      <c r="M103" s="2"/>
      <c r="N103" s="2"/>
      <c r="O103" s="2"/>
      <c r="P103" s="2"/>
      <c r="Q103" s="2"/>
      <c r="R103" s="2"/>
    </row>
    <row r="104" spans="1:18">
      <c r="A104" s="2"/>
      <c r="B104" s="2"/>
      <c r="C104" s="2"/>
      <c r="D104" s="2"/>
      <c r="E104" s="2"/>
      <c r="F104" s="2"/>
      <c r="G104" s="2"/>
      <c r="H104" s="2"/>
      <c r="I104" s="2"/>
      <c r="J104" s="2"/>
      <c r="L104" s="2"/>
      <c r="M104" s="2"/>
    </row>
    <row r="105" spans="1:18">
      <c r="A105" s="2"/>
      <c r="B105" s="2"/>
      <c r="C105" s="2"/>
      <c r="D105" s="2"/>
      <c r="E105" s="2"/>
      <c r="F105" s="2"/>
      <c r="G105" s="2"/>
      <c r="H105" s="2"/>
      <c r="I105" s="2"/>
      <c r="J105" s="2"/>
      <c r="L105" s="2"/>
      <c r="M105" s="2"/>
    </row>
    <row r="106" spans="1:18">
      <c r="A106" s="2"/>
      <c r="B106" s="2"/>
      <c r="C106" s="2"/>
      <c r="D106" s="2"/>
      <c r="E106" s="2"/>
      <c r="F106" s="2"/>
      <c r="G106" s="2"/>
      <c r="H106" s="2"/>
      <c r="I106" s="2"/>
      <c r="J106" s="2"/>
      <c r="L106" s="2"/>
      <c r="M106" s="2"/>
    </row>
    <row r="107" spans="1:18">
      <c r="A107" s="2"/>
      <c r="B107" s="2"/>
      <c r="C107" s="2"/>
      <c r="D107" s="2"/>
      <c r="E107" s="2"/>
      <c r="F107" s="2"/>
      <c r="G107" s="2"/>
      <c r="H107" s="2"/>
      <c r="I107" s="2"/>
      <c r="J107" s="2"/>
      <c r="L107" s="2"/>
      <c r="M107" s="2"/>
    </row>
    <row r="108" spans="1:18">
      <c r="A108" s="2"/>
      <c r="B108" s="2"/>
      <c r="C108" s="2"/>
      <c r="D108" s="2"/>
      <c r="E108" s="2"/>
      <c r="F108" s="2"/>
      <c r="G108" s="2"/>
      <c r="H108" s="2"/>
      <c r="I108" s="2"/>
      <c r="J108" s="2"/>
      <c r="L108" s="2"/>
      <c r="M108" s="2"/>
    </row>
    <row r="109" spans="1:18">
      <c r="A109" s="2"/>
      <c r="B109" s="2"/>
      <c r="C109" s="2"/>
      <c r="D109" s="2"/>
      <c r="E109" s="2"/>
      <c r="F109" s="2"/>
      <c r="G109" s="2"/>
      <c r="H109" s="2"/>
      <c r="I109" s="2"/>
      <c r="J109" s="2"/>
      <c r="L109" s="2"/>
      <c r="M109" s="2"/>
      <c r="N109" s="2"/>
      <c r="O109" s="2"/>
    </row>
    <row r="110" spans="1:18">
      <c r="A110" s="2"/>
      <c r="B110" s="2"/>
      <c r="C110" s="2"/>
      <c r="D110" s="2"/>
      <c r="E110" s="2"/>
      <c r="F110" s="2"/>
      <c r="G110" s="2"/>
      <c r="H110" s="2"/>
      <c r="I110" s="2"/>
      <c r="J110" s="2"/>
      <c r="L110" s="2"/>
      <c r="M110" s="2"/>
      <c r="N110" s="1"/>
      <c r="O110" s="2"/>
      <c r="R110" s="8"/>
    </row>
    <row r="111" spans="1:18">
      <c r="A111" s="2"/>
      <c r="B111" s="19"/>
      <c r="C111" s="19"/>
      <c r="D111" s="19"/>
      <c r="E111" s="19"/>
      <c r="F111" s="19"/>
      <c r="G111" s="19"/>
      <c r="H111" s="19"/>
      <c r="I111" s="19"/>
      <c r="J111" s="19"/>
      <c r="L111" s="19"/>
      <c r="M111" s="19"/>
      <c r="N111" s="9"/>
      <c r="O111" s="9"/>
      <c r="P111" s="9"/>
      <c r="Q111" s="9"/>
      <c r="R111" s="9"/>
    </row>
    <row r="112" spans="1:18">
      <c r="A112" s="2"/>
      <c r="B112" s="6"/>
      <c r="C112" s="6"/>
      <c r="D112" s="6"/>
      <c r="E112" s="6"/>
      <c r="F112" s="6"/>
      <c r="G112" s="6"/>
      <c r="H112" s="6"/>
      <c r="I112" s="6"/>
      <c r="J112" s="6"/>
      <c r="L112" s="6"/>
      <c r="M112" s="6"/>
      <c r="N112" s="4"/>
      <c r="O112" s="4"/>
      <c r="P112" s="4"/>
      <c r="Q112" s="4"/>
      <c r="R112" s="4"/>
    </row>
    <row r="113" spans="1:18">
      <c r="A113" s="2"/>
      <c r="B113" s="20"/>
      <c r="C113" s="14"/>
      <c r="D113" s="20"/>
      <c r="E113" s="20"/>
      <c r="F113" s="20"/>
      <c r="G113" s="20"/>
      <c r="H113" s="20"/>
      <c r="I113" s="20"/>
      <c r="J113" s="20"/>
      <c r="L113" s="11"/>
      <c r="M113" s="20"/>
      <c r="N113" s="13"/>
      <c r="O113" s="13"/>
      <c r="P113" s="13"/>
      <c r="Q113" s="13"/>
      <c r="R113" s="13"/>
    </row>
    <row r="114" spans="1:18">
      <c r="A114" s="2"/>
      <c r="B114" s="6"/>
      <c r="C114" s="11"/>
      <c r="D114" s="6"/>
      <c r="E114" s="6"/>
      <c r="F114" s="6"/>
      <c r="G114" s="6"/>
      <c r="H114" s="6"/>
      <c r="I114" s="6"/>
      <c r="J114" s="6"/>
      <c r="L114" s="2"/>
      <c r="M114" s="6"/>
      <c r="O114" s="4"/>
    </row>
    <row r="115" spans="1:18">
      <c r="A115" s="16"/>
      <c r="B115" s="2"/>
      <c r="C115" s="2"/>
      <c r="D115" s="2"/>
      <c r="E115" s="2"/>
      <c r="F115" s="2"/>
      <c r="G115" s="2"/>
      <c r="H115" s="2"/>
      <c r="I115" s="2"/>
      <c r="J115" s="2"/>
      <c r="M115" s="2"/>
    </row>
    <row r="118" spans="1:18">
      <c r="L118" s="2"/>
    </row>
    <row r="157" s="17" customFormat="1"/>
  </sheetData>
  <hyperlinks>
    <hyperlink ref="N32" r:id="rId1"/>
  </hyperlinks>
  <pageMargins left="0.7" right="0.7" top="0.75" bottom="0.75" header="0.3" footer="0.3"/>
  <pageSetup paperSize="9" orientation="portrait"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001"/>
  <sheetViews>
    <sheetView workbookViewId="0">
      <selection sqref="A1:XFD1048576"/>
    </sheetView>
  </sheetViews>
  <sheetFormatPr baseColWidth="10" defaultColWidth="12.5546875" defaultRowHeight="14.4"/>
  <cols>
    <col min="1" max="1" width="35.5546875" style="32" customWidth="1"/>
    <col min="2" max="2" width="2.88671875" style="32" customWidth="1"/>
    <col min="3" max="3" width="12.109375" style="32" customWidth="1"/>
    <col min="4" max="4" width="15.44140625" style="32" customWidth="1"/>
    <col min="5" max="5" width="12.109375" style="32" customWidth="1"/>
    <col min="6" max="6" width="21.44140625" style="32" customWidth="1"/>
    <col min="7" max="7" width="12.109375" style="32" customWidth="1"/>
    <col min="8" max="8" width="20" style="32" customWidth="1"/>
    <col min="9" max="9" width="12.109375" style="32" customWidth="1"/>
    <col min="10" max="10" width="13" style="32" customWidth="1"/>
    <col min="11" max="11" width="20.5546875" style="32" customWidth="1"/>
    <col min="12" max="12" width="15.33203125" style="32" customWidth="1"/>
    <col min="13" max="15" width="13.109375" style="32" customWidth="1"/>
    <col min="16" max="16" width="12.5546875" style="32" customWidth="1"/>
    <col min="17" max="17" width="13.109375" style="32" customWidth="1"/>
    <col min="18" max="18" width="11.44140625" style="32" customWidth="1"/>
    <col min="19" max="19" width="13.109375" style="32" customWidth="1"/>
    <col min="20" max="20" width="9.33203125" style="32" customWidth="1"/>
    <col min="21" max="22" width="13.109375" style="32" customWidth="1"/>
    <col min="23" max="16384" width="12.5546875" style="32"/>
  </cols>
  <sheetData>
    <row r="1" spans="1:26">
      <c r="A1" s="31"/>
      <c r="B1" s="31"/>
      <c r="C1" s="125" t="s">
        <v>5</v>
      </c>
      <c r="D1" s="126"/>
      <c r="E1" s="125" t="s">
        <v>7</v>
      </c>
      <c r="F1" s="126"/>
      <c r="G1" s="125" t="s">
        <v>3</v>
      </c>
      <c r="H1" s="126"/>
      <c r="I1" s="125" t="s">
        <v>8</v>
      </c>
      <c r="J1" s="126"/>
      <c r="K1" s="125" t="s">
        <v>2</v>
      </c>
      <c r="L1" s="126"/>
      <c r="M1" s="125" t="s">
        <v>4</v>
      </c>
      <c r="N1" s="126"/>
      <c r="O1" s="125" t="s">
        <v>244</v>
      </c>
      <c r="P1" s="126"/>
      <c r="Q1" s="125" t="s">
        <v>1</v>
      </c>
      <c r="R1" s="126"/>
      <c r="S1" s="125" t="s">
        <v>6</v>
      </c>
      <c r="T1" s="126"/>
      <c r="U1" s="88"/>
      <c r="V1" s="88"/>
      <c r="W1" s="1"/>
      <c r="X1" s="1"/>
      <c r="Y1" s="1"/>
      <c r="Z1" s="1"/>
    </row>
    <row r="2" spans="1:26">
      <c r="A2" s="89" t="s">
        <v>2294</v>
      </c>
      <c r="B2" s="89"/>
      <c r="C2" s="89" t="s">
        <v>2295</v>
      </c>
      <c r="D2" s="90">
        <v>15</v>
      </c>
      <c r="E2" s="89" t="s">
        <v>2295</v>
      </c>
      <c r="F2" s="91">
        <v>15</v>
      </c>
      <c r="G2" s="89" t="s">
        <v>2295</v>
      </c>
      <c r="H2" s="90">
        <v>13</v>
      </c>
      <c r="I2" s="89" t="s">
        <v>2295</v>
      </c>
      <c r="J2" s="90">
        <v>15</v>
      </c>
      <c r="K2" s="89" t="s">
        <v>2295</v>
      </c>
      <c r="L2" s="92">
        <v>14</v>
      </c>
      <c r="M2" s="89" t="s">
        <v>2295</v>
      </c>
      <c r="N2" s="92">
        <v>14</v>
      </c>
      <c r="O2" s="89" t="s">
        <v>2295</v>
      </c>
      <c r="P2" s="92">
        <v>14</v>
      </c>
      <c r="Q2" s="89" t="s">
        <v>2295</v>
      </c>
      <c r="R2" s="92">
        <v>15</v>
      </c>
      <c r="S2" s="89" t="s">
        <v>2295</v>
      </c>
      <c r="T2" s="92">
        <v>14</v>
      </c>
      <c r="U2" s="93"/>
      <c r="V2" s="94"/>
      <c r="W2" s="94"/>
      <c r="X2" s="94"/>
      <c r="Y2" s="94"/>
      <c r="Z2" s="94"/>
    </row>
    <row r="3" spans="1:26">
      <c r="A3" s="94"/>
      <c r="B3" s="94"/>
      <c r="C3" s="95" t="s">
        <v>2222</v>
      </c>
      <c r="D3" s="92">
        <v>4</v>
      </c>
      <c r="E3" s="95" t="s">
        <v>2296</v>
      </c>
      <c r="F3" s="92">
        <v>7</v>
      </c>
      <c r="G3" s="95" t="s">
        <v>2423</v>
      </c>
      <c r="H3" s="92">
        <v>3</v>
      </c>
      <c r="I3" s="95" t="s">
        <v>2424</v>
      </c>
      <c r="J3" s="92">
        <v>4</v>
      </c>
      <c r="K3" s="95" t="s">
        <v>2297</v>
      </c>
      <c r="L3" s="96">
        <v>4</v>
      </c>
      <c r="M3" s="93" t="s">
        <v>2213</v>
      </c>
      <c r="N3" s="96">
        <v>5</v>
      </c>
      <c r="O3" s="93" t="s">
        <v>2298</v>
      </c>
      <c r="P3" s="92">
        <v>4</v>
      </c>
      <c r="Q3" s="93" t="s">
        <v>2188</v>
      </c>
      <c r="R3" s="96">
        <v>5</v>
      </c>
      <c r="S3" s="93" t="s">
        <v>2299</v>
      </c>
      <c r="T3" s="96">
        <v>4</v>
      </c>
      <c r="U3" s="94"/>
      <c r="V3" s="94"/>
      <c r="W3" s="94"/>
      <c r="X3" s="94"/>
      <c r="Y3" s="94"/>
      <c r="Z3" s="94"/>
    </row>
    <row r="4" spans="1:26">
      <c r="A4" s="97" t="s">
        <v>2300</v>
      </c>
      <c r="B4" s="94"/>
      <c r="C4" s="95" t="s">
        <v>2221</v>
      </c>
      <c r="D4" s="96">
        <v>3</v>
      </c>
      <c r="E4" s="95" t="s">
        <v>2301</v>
      </c>
      <c r="F4" s="96">
        <v>6</v>
      </c>
      <c r="G4" s="95" t="s">
        <v>2302</v>
      </c>
      <c r="H4" s="92">
        <v>6</v>
      </c>
      <c r="I4" s="95" t="s">
        <v>2303</v>
      </c>
      <c r="J4" s="92">
        <v>4</v>
      </c>
      <c r="K4" s="95" t="s">
        <v>2304</v>
      </c>
      <c r="L4" s="96">
        <v>5</v>
      </c>
      <c r="M4" s="93" t="s">
        <v>2212</v>
      </c>
      <c r="N4" s="96">
        <v>6</v>
      </c>
      <c r="O4" s="93" t="s">
        <v>2305</v>
      </c>
      <c r="P4" s="92">
        <v>5</v>
      </c>
      <c r="Q4" s="93" t="s">
        <v>2190</v>
      </c>
      <c r="R4" s="96">
        <v>3</v>
      </c>
      <c r="S4" s="93" t="s">
        <v>2306</v>
      </c>
      <c r="T4" s="96">
        <v>8</v>
      </c>
      <c r="U4" s="94"/>
      <c r="V4" s="94"/>
      <c r="W4" s="94"/>
      <c r="X4" s="94"/>
      <c r="Y4" s="94"/>
      <c r="Z4" s="94"/>
    </row>
    <row r="5" spans="1:26">
      <c r="A5" s="98" t="s">
        <v>2307</v>
      </c>
      <c r="B5" s="94"/>
      <c r="C5" s="95" t="s">
        <v>2175</v>
      </c>
      <c r="D5" s="96">
        <v>4</v>
      </c>
      <c r="E5" s="95" t="s">
        <v>2308</v>
      </c>
      <c r="F5" s="96">
        <v>2</v>
      </c>
      <c r="G5" s="95" t="s">
        <v>2309</v>
      </c>
      <c r="H5" s="92">
        <v>1</v>
      </c>
      <c r="I5" s="95" t="s">
        <v>2310</v>
      </c>
      <c r="J5" s="92">
        <v>5</v>
      </c>
      <c r="K5" s="95" t="s">
        <v>2311</v>
      </c>
      <c r="L5" s="92">
        <v>1</v>
      </c>
      <c r="M5" s="93" t="s">
        <v>2312</v>
      </c>
      <c r="N5" s="96">
        <v>1</v>
      </c>
      <c r="O5" s="32" t="s">
        <v>2313</v>
      </c>
      <c r="P5" s="96">
        <v>2</v>
      </c>
      <c r="Q5" s="93" t="s">
        <v>2189</v>
      </c>
      <c r="R5" s="96">
        <v>2</v>
      </c>
      <c r="S5" s="93" t="s">
        <v>2308</v>
      </c>
      <c r="T5" s="96">
        <v>2</v>
      </c>
      <c r="U5" s="94"/>
      <c r="V5" s="94"/>
      <c r="W5" s="94"/>
      <c r="X5" s="94"/>
      <c r="Y5" s="94"/>
      <c r="Z5" s="94"/>
    </row>
    <row r="6" spans="1:26">
      <c r="A6" s="99" t="s">
        <v>2314</v>
      </c>
      <c r="B6" s="94"/>
      <c r="C6" s="95" t="s">
        <v>2223</v>
      </c>
      <c r="D6" s="92">
        <v>2</v>
      </c>
      <c r="E6" s="93"/>
      <c r="F6" s="100"/>
      <c r="G6" s="93" t="s">
        <v>2308</v>
      </c>
      <c r="H6" s="96">
        <v>3</v>
      </c>
      <c r="I6" s="93" t="s">
        <v>2308</v>
      </c>
      <c r="J6" s="96">
        <v>2</v>
      </c>
      <c r="K6" s="93" t="s">
        <v>2201</v>
      </c>
      <c r="L6" s="96">
        <v>2</v>
      </c>
      <c r="M6" s="93" t="s">
        <v>2308</v>
      </c>
      <c r="N6" s="96">
        <v>2</v>
      </c>
      <c r="O6" s="32" t="s">
        <v>2315</v>
      </c>
      <c r="P6" s="96">
        <v>1</v>
      </c>
      <c r="Q6" s="93" t="s">
        <v>2194</v>
      </c>
      <c r="R6" s="96">
        <v>1</v>
      </c>
      <c r="S6" s="94"/>
      <c r="T6" s="100"/>
      <c r="U6" s="94"/>
      <c r="V6" s="94"/>
      <c r="W6" s="94"/>
      <c r="X6" s="94"/>
      <c r="Y6" s="94"/>
      <c r="Z6" s="94"/>
    </row>
    <row r="7" spans="1:26">
      <c r="A7" s="101" t="s">
        <v>2316</v>
      </c>
      <c r="B7" s="94"/>
      <c r="C7" s="95" t="s">
        <v>2308</v>
      </c>
      <c r="D7" s="96">
        <v>2</v>
      </c>
      <c r="E7" s="95"/>
      <c r="F7" s="100"/>
      <c r="G7" s="95"/>
      <c r="H7" s="92"/>
      <c r="I7" s="95"/>
      <c r="J7" s="92"/>
      <c r="K7" s="95" t="s">
        <v>2308</v>
      </c>
      <c r="L7" s="96">
        <v>2</v>
      </c>
      <c r="M7" s="94"/>
      <c r="N7" s="100"/>
      <c r="O7" s="93" t="s">
        <v>2308</v>
      </c>
      <c r="P7" s="96">
        <v>2</v>
      </c>
      <c r="Q7" s="93" t="s">
        <v>2191</v>
      </c>
      <c r="R7" s="92">
        <v>1</v>
      </c>
      <c r="S7" s="94"/>
      <c r="T7" s="100"/>
      <c r="U7" s="94"/>
      <c r="V7" s="94"/>
      <c r="W7" s="94"/>
      <c r="X7" s="94"/>
      <c r="Y7" s="94"/>
      <c r="Z7" s="94"/>
    </row>
    <row r="8" spans="1:26">
      <c r="A8" s="102"/>
      <c r="B8" s="94"/>
      <c r="C8" s="94"/>
      <c r="D8" s="96"/>
      <c r="E8" s="94"/>
      <c r="F8" s="100"/>
      <c r="G8" s="94"/>
      <c r="H8" s="100"/>
      <c r="I8" s="94"/>
      <c r="J8" s="100"/>
      <c r="K8" s="94"/>
      <c r="L8" s="100"/>
      <c r="M8" s="94"/>
      <c r="N8" s="100"/>
      <c r="O8" s="94"/>
      <c r="P8" s="100"/>
      <c r="Q8" s="95" t="s">
        <v>2192</v>
      </c>
      <c r="R8" s="95">
        <v>1</v>
      </c>
      <c r="S8" s="94"/>
      <c r="T8" s="100"/>
      <c r="U8" s="94"/>
      <c r="V8" s="94"/>
      <c r="W8" s="94"/>
      <c r="X8" s="94"/>
      <c r="Y8" s="94"/>
      <c r="Z8" s="94"/>
    </row>
    <row r="9" spans="1:26">
      <c r="A9" s="103"/>
      <c r="D9" s="100"/>
      <c r="F9" s="96"/>
      <c r="H9" s="100"/>
      <c r="J9" s="100"/>
      <c r="L9" s="100"/>
      <c r="M9" s="94"/>
      <c r="N9" s="100"/>
      <c r="P9" s="100"/>
      <c r="Q9" s="93" t="s">
        <v>2308</v>
      </c>
      <c r="R9" s="96">
        <v>2</v>
      </c>
      <c r="T9" s="100"/>
    </row>
    <row r="10" spans="1:26" hidden="1">
      <c r="A10" s="104" t="s">
        <v>2317</v>
      </c>
      <c r="C10" s="93" t="s">
        <v>2318</v>
      </c>
      <c r="D10" s="100"/>
      <c r="E10" s="93" t="s">
        <v>2319</v>
      </c>
      <c r="F10" s="100"/>
      <c r="G10" s="93"/>
      <c r="H10" s="96"/>
      <c r="I10" s="93"/>
      <c r="J10" s="96"/>
      <c r="K10" s="93"/>
      <c r="L10" s="100"/>
      <c r="M10" s="94"/>
      <c r="N10" s="100"/>
      <c r="P10" s="100"/>
      <c r="R10" s="100"/>
      <c r="T10" s="100"/>
    </row>
    <row r="11" spans="1:26" hidden="1">
      <c r="A11" s="104" t="s">
        <v>2320</v>
      </c>
      <c r="C11" s="94" t="s">
        <v>2321</v>
      </c>
      <c r="D11" s="100"/>
      <c r="E11" s="94" t="s">
        <v>2322</v>
      </c>
      <c r="F11" s="100"/>
      <c r="H11" s="100"/>
      <c r="J11" s="100"/>
      <c r="L11" s="100"/>
      <c r="M11" s="94"/>
      <c r="N11" s="100"/>
      <c r="P11" s="100"/>
      <c r="R11" s="100"/>
      <c r="T11" s="100"/>
    </row>
    <row r="12" spans="1:26" hidden="1">
      <c r="A12" s="105" t="s">
        <v>2323</v>
      </c>
      <c r="C12" s="93" t="s">
        <v>2425</v>
      </c>
      <c r="D12" s="100"/>
      <c r="E12" s="93" t="s">
        <v>2324</v>
      </c>
      <c r="F12" s="100"/>
      <c r="G12" s="93"/>
      <c r="H12" s="96"/>
      <c r="I12" s="93"/>
      <c r="J12" s="96"/>
      <c r="K12" s="93"/>
      <c r="L12" s="100"/>
      <c r="M12" s="94"/>
      <c r="N12" s="100"/>
      <c r="P12" s="100"/>
      <c r="R12" s="100"/>
      <c r="T12" s="100"/>
    </row>
    <row r="13" spans="1:26" hidden="1">
      <c r="A13" s="104" t="s">
        <v>2325</v>
      </c>
      <c r="C13" s="93" t="s">
        <v>2326</v>
      </c>
      <c r="D13" s="100"/>
      <c r="E13" s="93" t="s">
        <v>2327</v>
      </c>
      <c r="F13" s="100"/>
      <c r="G13" s="93"/>
      <c r="H13" s="96"/>
      <c r="I13" s="93"/>
      <c r="J13" s="96"/>
      <c r="K13" s="93"/>
      <c r="L13" s="100"/>
      <c r="M13" s="94"/>
      <c r="N13" s="100"/>
      <c r="P13" s="100"/>
      <c r="R13" s="100"/>
      <c r="T13" s="100"/>
    </row>
    <row r="14" spans="1:26" hidden="1">
      <c r="A14" s="105" t="s">
        <v>2328</v>
      </c>
      <c r="C14" s="93" t="s">
        <v>2329</v>
      </c>
      <c r="D14" s="100"/>
      <c r="E14" s="93" t="s">
        <v>2330</v>
      </c>
      <c r="F14" s="100"/>
      <c r="G14" s="93"/>
      <c r="H14" s="96"/>
      <c r="I14" s="93"/>
      <c r="J14" s="96"/>
      <c r="K14" s="93"/>
      <c r="L14" s="100"/>
      <c r="M14" s="94"/>
      <c r="N14" s="100"/>
      <c r="P14" s="100"/>
      <c r="R14" s="100"/>
      <c r="T14" s="100"/>
    </row>
    <row r="15" spans="1:26" hidden="1">
      <c r="D15" s="100"/>
      <c r="F15" s="100"/>
      <c r="H15" s="100"/>
      <c r="J15" s="100"/>
      <c r="L15" s="100"/>
      <c r="M15" s="94"/>
      <c r="N15" s="100"/>
      <c r="P15" s="100"/>
      <c r="R15" s="100"/>
      <c r="T15" s="100"/>
    </row>
    <row r="16" spans="1:26" hidden="1">
      <c r="A16" s="105" t="s">
        <v>2331</v>
      </c>
      <c r="C16" s="93" t="s">
        <v>2332</v>
      </c>
      <c r="D16" s="100"/>
      <c r="E16" s="93" t="s">
        <v>1414</v>
      </c>
      <c r="F16" s="100"/>
      <c r="G16" s="93"/>
      <c r="H16" s="96"/>
      <c r="I16" s="93"/>
      <c r="J16" s="96"/>
      <c r="K16" s="93"/>
      <c r="L16" s="100"/>
      <c r="M16" s="94"/>
      <c r="N16" s="100"/>
      <c r="P16" s="100"/>
      <c r="R16" s="100"/>
      <c r="T16" s="100"/>
    </row>
    <row r="17" spans="1:26" hidden="1">
      <c r="A17" s="105" t="s">
        <v>2333</v>
      </c>
      <c r="C17" s="93" t="s">
        <v>2334</v>
      </c>
      <c r="D17" s="100"/>
      <c r="E17" s="93" t="s">
        <v>2335</v>
      </c>
      <c r="F17" s="100"/>
      <c r="G17" s="93"/>
      <c r="H17" s="96"/>
      <c r="I17" s="93"/>
      <c r="J17" s="96"/>
      <c r="K17" s="93"/>
      <c r="L17" s="100"/>
      <c r="M17" s="94"/>
      <c r="N17" s="100"/>
      <c r="P17" s="100"/>
      <c r="R17" s="100"/>
      <c r="T17" s="100"/>
    </row>
    <row r="18" spans="1:26" hidden="1">
      <c r="A18" s="104" t="s">
        <v>2336</v>
      </c>
      <c r="C18" s="93" t="s">
        <v>2337</v>
      </c>
      <c r="D18" s="100"/>
      <c r="E18" s="93" t="s">
        <v>2338</v>
      </c>
      <c r="F18" s="100"/>
      <c r="G18" s="93"/>
      <c r="H18" s="96"/>
      <c r="I18" s="93"/>
      <c r="J18" s="96"/>
      <c r="K18" s="93"/>
      <c r="L18" s="100"/>
      <c r="M18" s="94"/>
      <c r="N18" s="100"/>
      <c r="P18" s="100"/>
      <c r="R18" s="100"/>
      <c r="T18" s="100"/>
    </row>
    <row r="19" spans="1:26" hidden="1">
      <c r="A19" s="105" t="s">
        <v>2339</v>
      </c>
      <c r="C19" s="93" t="s">
        <v>2340</v>
      </c>
      <c r="D19" s="100"/>
      <c r="E19" s="93" t="s">
        <v>2341</v>
      </c>
      <c r="F19" s="100"/>
      <c r="G19" s="93"/>
      <c r="H19" s="96"/>
      <c r="I19" s="93"/>
      <c r="J19" s="96"/>
      <c r="K19" s="93"/>
      <c r="L19" s="100"/>
      <c r="M19" s="94"/>
      <c r="N19" s="100"/>
      <c r="P19" s="100"/>
      <c r="R19" s="100"/>
      <c r="T19" s="100"/>
    </row>
    <row r="20" spans="1:26" hidden="1">
      <c r="A20" s="105" t="s">
        <v>2342</v>
      </c>
      <c r="C20" s="93" t="s">
        <v>2343</v>
      </c>
      <c r="D20" s="100"/>
      <c r="E20" s="93" t="s">
        <v>2344</v>
      </c>
      <c r="F20" s="100"/>
      <c r="G20" s="93"/>
      <c r="H20" s="96"/>
      <c r="I20" s="93"/>
      <c r="J20" s="96"/>
      <c r="K20" s="93"/>
      <c r="L20" s="100"/>
      <c r="M20" s="94"/>
      <c r="N20" s="100"/>
      <c r="P20" s="100"/>
      <c r="R20" s="100"/>
      <c r="T20" s="100"/>
    </row>
    <row r="21" spans="1:26">
      <c r="A21" s="94"/>
      <c r="B21" s="94"/>
      <c r="C21" s="94"/>
      <c r="D21" s="100"/>
      <c r="E21" s="94"/>
      <c r="F21" s="100"/>
      <c r="G21" s="94"/>
      <c r="H21" s="100"/>
      <c r="I21" s="94"/>
      <c r="J21" s="100"/>
      <c r="K21" s="94"/>
      <c r="L21" s="100"/>
      <c r="M21" s="94"/>
      <c r="N21" s="100"/>
      <c r="O21" s="94"/>
      <c r="P21" s="100"/>
      <c r="Q21" s="94"/>
      <c r="R21" s="100"/>
      <c r="S21" s="94"/>
      <c r="T21" s="100"/>
      <c r="U21" s="94"/>
      <c r="V21" s="94"/>
      <c r="W21" s="94"/>
      <c r="X21" s="94"/>
      <c r="Y21" s="94"/>
      <c r="Z21" s="94"/>
    </row>
    <row r="22" spans="1:26">
      <c r="A22" s="99" t="s">
        <v>300</v>
      </c>
      <c r="B22" s="94"/>
      <c r="C22" s="99" t="s">
        <v>300</v>
      </c>
      <c r="D22" s="100"/>
      <c r="E22" s="99" t="s">
        <v>300</v>
      </c>
      <c r="F22" s="100"/>
      <c r="G22" s="99" t="s">
        <v>300</v>
      </c>
      <c r="H22" s="106"/>
      <c r="I22" s="99" t="s">
        <v>300</v>
      </c>
      <c r="J22" s="106"/>
      <c r="K22" s="99" t="s">
        <v>300</v>
      </c>
      <c r="L22" s="100"/>
      <c r="M22" s="99" t="s">
        <v>300</v>
      </c>
      <c r="N22" s="100"/>
      <c r="O22" s="99" t="s">
        <v>300</v>
      </c>
      <c r="P22" s="100"/>
      <c r="Q22" s="99" t="s">
        <v>300</v>
      </c>
      <c r="R22" s="100"/>
      <c r="S22" s="99" t="s">
        <v>300</v>
      </c>
      <c r="T22" s="100"/>
      <c r="U22" s="94"/>
      <c r="V22" s="94"/>
      <c r="W22" s="94"/>
      <c r="X22" s="94"/>
      <c r="Y22" s="94"/>
      <c r="Z22" s="94"/>
    </row>
    <row r="23" spans="1:26">
      <c r="A23" s="101" t="s">
        <v>304</v>
      </c>
      <c r="B23" s="94"/>
      <c r="C23" s="93" t="s">
        <v>1428</v>
      </c>
      <c r="D23" s="107" t="s">
        <v>2345</v>
      </c>
      <c r="E23" s="93" t="s">
        <v>1413</v>
      </c>
      <c r="F23" s="107" t="s">
        <v>2346</v>
      </c>
      <c r="G23" s="93" t="s">
        <v>1662</v>
      </c>
      <c r="H23" s="107" t="s">
        <v>2347</v>
      </c>
      <c r="I23" s="93" t="s">
        <v>2018</v>
      </c>
      <c r="J23" s="107" t="s">
        <v>2348</v>
      </c>
      <c r="K23" s="93" t="s">
        <v>1670</v>
      </c>
      <c r="L23" s="107" t="s">
        <v>2349</v>
      </c>
      <c r="M23" s="93" t="s">
        <v>1664</v>
      </c>
      <c r="N23" s="107" t="s">
        <v>2350</v>
      </c>
      <c r="O23" s="93" t="s">
        <v>1783</v>
      </c>
      <c r="P23" s="107" t="s">
        <v>2351</v>
      </c>
      <c r="Q23" s="93" t="s">
        <v>1660</v>
      </c>
      <c r="R23" s="107" t="s">
        <v>2352</v>
      </c>
      <c r="S23" s="93" t="s">
        <v>1666</v>
      </c>
      <c r="T23" s="107" t="s">
        <v>2353</v>
      </c>
      <c r="U23" s="94"/>
      <c r="V23" s="94"/>
      <c r="W23" s="94"/>
      <c r="X23" s="94"/>
      <c r="Y23" s="94"/>
      <c r="Z23" s="94"/>
    </row>
    <row r="24" spans="1:26">
      <c r="A24" s="101" t="s">
        <v>305</v>
      </c>
      <c r="B24" s="94"/>
      <c r="C24" s="93" t="s">
        <v>2354</v>
      </c>
      <c r="D24" s="107" t="s">
        <v>2355</v>
      </c>
      <c r="E24" s="93" t="s">
        <v>1414</v>
      </c>
      <c r="F24" s="107" t="s">
        <v>2356</v>
      </c>
      <c r="G24" s="93" t="s">
        <v>1671</v>
      </c>
      <c r="H24" s="107" t="s">
        <v>2347</v>
      </c>
      <c r="I24" s="93" t="s">
        <v>1674</v>
      </c>
      <c r="J24" s="107" t="s">
        <v>2357</v>
      </c>
      <c r="K24" s="93" t="s">
        <v>1676</v>
      </c>
      <c r="L24" s="107" t="s">
        <v>2358</v>
      </c>
      <c r="M24" s="93" t="s">
        <v>1672</v>
      </c>
      <c r="N24" s="107" t="s">
        <v>2359</v>
      </c>
      <c r="O24" s="93" t="s">
        <v>1777</v>
      </c>
      <c r="P24" s="107" t="s">
        <v>2360</v>
      </c>
      <c r="Q24" s="93" t="s">
        <v>1669</v>
      </c>
      <c r="R24" s="107" t="s">
        <v>2361</v>
      </c>
      <c r="S24" s="93" t="s">
        <v>1673</v>
      </c>
      <c r="T24" s="107" t="s">
        <v>2353</v>
      </c>
      <c r="U24" s="94"/>
      <c r="V24" s="94"/>
      <c r="W24" s="94"/>
      <c r="X24" s="94"/>
      <c r="Y24" s="94"/>
      <c r="Z24" s="94"/>
    </row>
    <row r="25" spans="1:26">
      <c r="A25" s="101" t="s">
        <v>306</v>
      </c>
      <c r="B25" s="94"/>
      <c r="C25" s="32" t="s">
        <v>2426</v>
      </c>
      <c r="D25" s="107" t="s">
        <v>2362</v>
      </c>
      <c r="E25" s="32" t="s">
        <v>2427</v>
      </c>
      <c r="F25" s="107" t="s">
        <v>2356</v>
      </c>
      <c r="H25" s="108"/>
      <c r="I25" s="32" t="s">
        <v>2363</v>
      </c>
      <c r="J25" s="107" t="s">
        <v>2357</v>
      </c>
      <c r="K25" s="32" t="s">
        <v>1679</v>
      </c>
      <c r="L25" s="107" t="s">
        <v>2358</v>
      </c>
      <c r="M25" s="32" t="s">
        <v>1678</v>
      </c>
      <c r="N25" s="107" t="s">
        <v>2364</v>
      </c>
      <c r="O25" s="32" t="s">
        <v>1781</v>
      </c>
      <c r="P25" s="107" t="s">
        <v>2360</v>
      </c>
      <c r="Q25" s="32" t="s">
        <v>1675</v>
      </c>
      <c r="R25" s="107" t="s">
        <v>2361</v>
      </c>
      <c r="T25" s="96"/>
      <c r="U25" s="93"/>
      <c r="V25" s="109"/>
      <c r="W25" s="94"/>
      <c r="X25" s="94"/>
      <c r="Y25" s="94"/>
      <c r="Z25" s="94"/>
    </row>
    <row r="26" spans="1:26">
      <c r="A26" s="101" t="s">
        <v>307</v>
      </c>
      <c r="B26" s="94"/>
      <c r="C26" s="32" t="s">
        <v>1430</v>
      </c>
      <c r="D26" s="107" t="s">
        <v>2362</v>
      </c>
      <c r="F26" s="107" t="s">
        <v>2365</v>
      </c>
      <c r="H26" s="108"/>
      <c r="J26" s="108"/>
      <c r="K26" s="32" t="s">
        <v>2428</v>
      </c>
      <c r="L26" s="107" t="s">
        <v>2366</v>
      </c>
      <c r="N26" s="107" t="s">
        <v>2367</v>
      </c>
      <c r="P26" s="107" t="s">
        <v>2368</v>
      </c>
      <c r="R26" s="107" t="s">
        <v>2369</v>
      </c>
      <c r="T26" s="96"/>
      <c r="U26" s="93"/>
      <c r="V26" s="93"/>
      <c r="W26" s="94"/>
      <c r="X26" s="94"/>
      <c r="Y26" s="94"/>
      <c r="Z26" s="94"/>
    </row>
    <row r="27" spans="1:26">
      <c r="A27" s="101" t="s">
        <v>2370</v>
      </c>
      <c r="B27" s="94"/>
      <c r="D27" s="100"/>
      <c r="F27" s="100"/>
      <c r="H27" s="108"/>
      <c r="J27" s="108"/>
      <c r="L27" s="107" t="s">
        <v>2371</v>
      </c>
      <c r="N27" s="100"/>
      <c r="P27" s="100"/>
      <c r="R27" s="100"/>
      <c r="T27" s="100"/>
      <c r="U27" s="94"/>
      <c r="V27" s="94"/>
      <c r="W27" s="94"/>
      <c r="X27" s="94"/>
      <c r="Y27" s="94"/>
      <c r="Z27" s="94"/>
    </row>
    <row r="28" spans="1:26">
      <c r="A28" s="101"/>
      <c r="B28" s="94"/>
      <c r="C28" s="94"/>
      <c r="D28" s="100"/>
      <c r="E28" s="94"/>
      <c r="F28" s="100"/>
      <c r="G28" s="94"/>
      <c r="H28" s="100"/>
      <c r="I28" s="94"/>
      <c r="J28" s="100"/>
      <c r="K28" s="94"/>
      <c r="L28" s="100"/>
      <c r="M28" s="94"/>
      <c r="N28" s="100"/>
      <c r="O28" s="94"/>
      <c r="P28" s="100"/>
      <c r="Q28" s="94"/>
      <c r="R28" s="100"/>
      <c r="S28" s="94"/>
      <c r="T28" s="100"/>
      <c r="U28" s="94"/>
      <c r="V28" s="94"/>
      <c r="W28" s="94"/>
      <c r="X28" s="94"/>
      <c r="Y28" s="94"/>
      <c r="Z28" s="94"/>
    </row>
    <row r="29" spans="1:26">
      <c r="A29" s="101"/>
      <c r="B29" s="94"/>
      <c r="C29" s="94"/>
      <c r="D29" s="100"/>
      <c r="E29" s="94"/>
      <c r="F29" s="100"/>
      <c r="G29" s="94"/>
      <c r="H29" s="100"/>
      <c r="I29" s="94"/>
      <c r="J29" s="100"/>
      <c r="K29" s="94"/>
      <c r="L29" s="100"/>
      <c r="M29" s="94"/>
      <c r="N29" s="100"/>
      <c r="O29" s="94"/>
      <c r="P29" s="100"/>
      <c r="Q29" s="94"/>
      <c r="R29" s="100"/>
      <c r="S29" s="94"/>
      <c r="T29" s="100"/>
      <c r="U29" s="94"/>
      <c r="V29" s="94"/>
      <c r="W29" s="94"/>
      <c r="X29" s="94"/>
      <c r="Y29" s="94"/>
      <c r="Z29" s="94"/>
    </row>
    <row r="30" spans="1:26">
      <c r="A30" s="99" t="s">
        <v>308</v>
      </c>
      <c r="B30" s="101"/>
      <c r="C30" s="99" t="s">
        <v>308</v>
      </c>
      <c r="D30" s="100"/>
      <c r="E30" s="99" t="s">
        <v>308</v>
      </c>
      <c r="F30" s="100"/>
      <c r="G30" s="99" t="s">
        <v>2372</v>
      </c>
      <c r="H30" s="106"/>
      <c r="I30" s="99" t="s">
        <v>308</v>
      </c>
      <c r="J30" s="106"/>
      <c r="K30" s="99" t="s">
        <v>308</v>
      </c>
      <c r="L30" s="100"/>
      <c r="M30" s="99" t="s">
        <v>308</v>
      </c>
      <c r="N30" s="100"/>
      <c r="O30" s="99" t="s">
        <v>308</v>
      </c>
      <c r="P30" s="100"/>
      <c r="Q30" s="99" t="s">
        <v>308</v>
      </c>
      <c r="R30" s="100"/>
      <c r="S30" s="99" t="s">
        <v>308</v>
      </c>
      <c r="T30" s="100"/>
      <c r="U30" s="94"/>
      <c r="V30" s="94"/>
      <c r="W30" s="94"/>
      <c r="X30" s="94"/>
      <c r="Y30" s="94"/>
      <c r="Z30" s="94"/>
    </row>
    <row r="31" spans="1:26">
      <c r="A31" s="101" t="s">
        <v>311</v>
      </c>
      <c r="B31" s="94"/>
      <c r="C31" s="93" t="s">
        <v>1431</v>
      </c>
      <c r="D31" s="107" t="s">
        <v>2345</v>
      </c>
      <c r="E31" s="93" t="s">
        <v>1417</v>
      </c>
      <c r="F31" s="107" t="s">
        <v>2373</v>
      </c>
      <c r="G31" s="93" t="s">
        <v>1705</v>
      </c>
      <c r="H31" s="107" t="s">
        <v>2347</v>
      </c>
      <c r="I31" s="93" t="s">
        <v>1682</v>
      </c>
      <c r="J31" s="107" t="s">
        <v>2374</v>
      </c>
      <c r="K31" s="93" t="s">
        <v>1685</v>
      </c>
      <c r="L31" s="107" t="s">
        <v>2349</v>
      </c>
      <c r="M31" s="93" t="s">
        <v>1688</v>
      </c>
      <c r="N31" s="107" t="s">
        <v>2359</v>
      </c>
      <c r="O31" s="93" t="s">
        <v>1785</v>
      </c>
      <c r="P31" s="107" t="s">
        <v>2375</v>
      </c>
      <c r="Q31" s="93" t="s">
        <v>1684</v>
      </c>
      <c r="R31" s="107" t="s">
        <v>2352</v>
      </c>
      <c r="S31" s="93" t="s">
        <v>1690</v>
      </c>
      <c r="T31" s="107" t="s">
        <v>2353</v>
      </c>
      <c r="U31" s="94"/>
      <c r="V31" s="94"/>
      <c r="W31" s="94"/>
      <c r="X31" s="94"/>
      <c r="Y31" s="94"/>
      <c r="Z31" s="94"/>
    </row>
    <row r="32" spans="1:26">
      <c r="A32" s="101" t="s">
        <v>312</v>
      </c>
      <c r="B32" s="94"/>
      <c r="C32" s="93" t="s">
        <v>1432</v>
      </c>
      <c r="D32" s="107" t="s">
        <v>2345</v>
      </c>
      <c r="E32" s="93" t="s">
        <v>2376</v>
      </c>
      <c r="F32" s="107" t="s">
        <v>2356</v>
      </c>
      <c r="G32" s="93" t="s">
        <v>1686</v>
      </c>
      <c r="H32" s="107" t="s">
        <v>2377</v>
      </c>
      <c r="I32" s="93" t="s">
        <v>1691</v>
      </c>
      <c r="J32" s="107" t="s">
        <v>2374</v>
      </c>
      <c r="K32" s="93" t="s">
        <v>1695</v>
      </c>
      <c r="L32" s="107" t="s">
        <v>2378</v>
      </c>
      <c r="M32" s="93" t="s">
        <v>1707</v>
      </c>
      <c r="N32" s="107" t="s">
        <v>2379</v>
      </c>
      <c r="O32" s="95" t="s">
        <v>2380</v>
      </c>
      <c r="P32" s="107" t="s">
        <v>2360</v>
      </c>
      <c r="Q32" s="93" t="s">
        <v>1693</v>
      </c>
      <c r="R32" s="107" t="s">
        <v>2381</v>
      </c>
      <c r="S32" s="93" t="s">
        <v>1700</v>
      </c>
      <c r="T32" s="107" t="s">
        <v>2353</v>
      </c>
      <c r="U32" s="94"/>
      <c r="V32" s="94"/>
      <c r="W32" s="94"/>
      <c r="X32" s="94"/>
      <c r="Y32" s="94"/>
      <c r="Z32" s="94"/>
    </row>
    <row r="33" spans="1:26">
      <c r="A33" s="101" t="s">
        <v>1425</v>
      </c>
      <c r="B33" s="94"/>
      <c r="C33" s="93" t="s">
        <v>1433</v>
      </c>
      <c r="D33" s="107" t="s">
        <v>2429</v>
      </c>
      <c r="E33" s="93" t="s">
        <v>1418</v>
      </c>
      <c r="F33" s="107" t="s">
        <v>2356</v>
      </c>
      <c r="G33" s="93"/>
      <c r="H33" s="107" t="s">
        <v>2382</v>
      </c>
      <c r="I33" s="93" t="s">
        <v>2383</v>
      </c>
      <c r="J33" s="107" t="s">
        <v>2357</v>
      </c>
      <c r="K33" s="93" t="s">
        <v>1704</v>
      </c>
      <c r="L33" s="107" t="s">
        <v>2378</v>
      </c>
      <c r="M33" s="93" t="s">
        <v>1698</v>
      </c>
      <c r="N33" s="107" t="s">
        <v>2364</v>
      </c>
      <c r="O33" s="93" t="s">
        <v>1789</v>
      </c>
      <c r="P33" s="107" t="s">
        <v>2368</v>
      </c>
      <c r="Q33" s="93" t="s">
        <v>1703</v>
      </c>
      <c r="R33" s="107" t="s">
        <v>2352</v>
      </c>
      <c r="S33" s="93" t="s">
        <v>1709</v>
      </c>
      <c r="T33" s="107" t="s">
        <v>2353</v>
      </c>
      <c r="U33" s="94"/>
      <c r="V33" s="94"/>
      <c r="W33" s="94"/>
      <c r="X33" s="94"/>
      <c r="Y33" s="94"/>
      <c r="Z33" s="94"/>
    </row>
    <row r="34" spans="1:26">
      <c r="A34" s="101" t="s">
        <v>1426</v>
      </c>
      <c r="B34" s="94"/>
      <c r="C34" s="94"/>
      <c r="D34" s="100"/>
      <c r="E34" s="94"/>
      <c r="F34" s="107" t="s">
        <v>2384</v>
      </c>
      <c r="G34" s="94" t="s">
        <v>1696</v>
      </c>
      <c r="H34" s="110" t="s">
        <v>2377</v>
      </c>
      <c r="I34" s="94"/>
      <c r="J34" s="100"/>
      <c r="K34" s="94"/>
      <c r="L34" s="100"/>
      <c r="M34" s="94"/>
      <c r="N34" s="111" t="s">
        <v>2385</v>
      </c>
      <c r="O34" s="94"/>
      <c r="P34" s="100"/>
      <c r="Q34" s="94"/>
      <c r="R34" s="100"/>
      <c r="S34" s="94" t="s">
        <v>1710</v>
      </c>
      <c r="T34" s="107" t="s">
        <v>2386</v>
      </c>
      <c r="U34" s="94"/>
      <c r="V34" s="94"/>
      <c r="W34" s="94"/>
      <c r="X34" s="94"/>
      <c r="Y34" s="94"/>
      <c r="Z34" s="94"/>
    </row>
    <row r="35" spans="1:26">
      <c r="A35" s="93" t="s">
        <v>1711</v>
      </c>
      <c r="B35" s="94"/>
      <c r="C35" s="94"/>
      <c r="D35" s="100"/>
      <c r="E35" s="112" t="s">
        <v>2387</v>
      </c>
      <c r="F35" s="110" t="s">
        <v>2373</v>
      </c>
      <c r="G35" s="94"/>
      <c r="H35" s="111" t="s">
        <v>2388</v>
      </c>
      <c r="I35" s="94"/>
      <c r="J35" s="100"/>
      <c r="K35" s="94"/>
      <c r="L35" s="100"/>
      <c r="M35" s="94"/>
      <c r="N35" s="100"/>
      <c r="O35" s="94"/>
      <c r="P35" s="100"/>
      <c r="Q35" s="94"/>
      <c r="R35" s="100"/>
      <c r="S35" s="94"/>
      <c r="T35" s="100"/>
      <c r="U35" s="94"/>
      <c r="V35" s="94"/>
      <c r="W35" s="94"/>
      <c r="X35" s="94"/>
      <c r="Y35" s="94"/>
      <c r="Z35" s="94"/>
    </row>
    <row r="36" spans="1:26">
      <c r="A36" s="101"/>
      <c r="B36" s="94"/>
      <c r="C36" s="94"/>
      <c r="D36" s="100"/>
      <c r="E36" s="94"/>
      <c r="F36" s="100"/>
      <c r="G36" s="94"/>
      <c r="H36" s="100"/>
      <c r="I36" s="94"/>
      <c r="J36" s="100"/>
      <c r="K36" s="94"/>
      <c r="L36" s="100"/>
      <c r="M36" s="94"/>
      <c r="N36" s="100"/>
      <c r="O36" s="94"/>
      <c r="P36" s="100"/>
      <c r="Q36" s="94"/>
      <c r="R36" s="100"/>
      <c r="S36" s="94"/>
      <c r="T36" s="100"/>
      <c r="U36" s="94"/>
      <c r="V36" s="94"/>
      <c r="W36" s="94"/>
      <c r="X36" s="94"/>
      <c r="Y36" s="94"/>
      <c r="Z36" s="94"/>
    </row>
    <row r="37" spans="1:26">
      <c r="A37" s="101"/>
      <c r="B37" s="94"/>
      <c r="C37" s="94"/>
      <c r="D37" s="100"/>
      <c r="E37" s="94"/>
      <c r="F37" s="100"/>
      <c r="G37" s="94"/>
      <c r="H37" s="100"/>
      <c r="I37" s="94"/>
      <c r="J37" s="100"/>
      <c r="K37" s="94"/>
      <c r="L37" s="100"/>
      <c r="M37" s="94"/>
      <c r="N37" s="100"/>
      <c r="O37" s="94"/>
      <c r="P37" s="100"/>
      <c r="Q37" s="94"/>
      <c r="R37" s="100"/>
      <c r="S37" s="94"/>
      <c r="T37" s="100"/>
      <c r="U37" s="94"/>
      <c r="V37" s="94"/>
      <c r="W37" s="94"/>
      <c r="X37" s="94"/>
      <c r="Y37" s="94"/>
      <c r="Z37" s="94"/>
    </row>
    <row r="38" spans="1:26">
      <c r="A38" s="99" t="s">
        <v>313</v>
      </c>
      <c r="B38" s="94"/>
      <c r="C38" s="99" t="s">
        <v>313</v>
      </c>
      <c r="D38" s="100"/>
      <c r="E38" s="99" t="s">
        <v>313</v>
      </c>
      <c r="F38" s="100"/>
      <c r="G38" s="99" t="s">
        <v>335</v>
      </c>
      <c r="H38" s="106"/>
      <c r="I38" s="99" t="s">
        <v>313</v>
      </c>
      <c r="J38" s="106"/>
      <c r="K38" s="99" t="s">
        <v>313</v>
      </c>
      <c r="L38" s="100"/>
      <c r="M38" s="99" t="s">
        <v>313</v>
      </c>
      <c r="N38" s="100"/>
      <c r="O38" s="99" t="s">
        <v>313</v>
      </c>
      <c r="P38" s="100"/>
      <c r="Q38" s="99" t="s">
        <v>313</v>
      </c>
      <c r="R38" s="100"/>
      <c r="S38" s="99" t="s">
        <v>313</v>
      </c>
      <c r="T38" s="100"/>
      <c r="U38" s="94"/>
      <c r="V38" s="94"/>
      <c r="W38" s="94"/>
      <c r="X38" s="94"/>
      <c r="Y38" s="94"/>
      <c r="Z38" s="94"/>
    </row>
    <row r="39" spans="1:26">
      <c r="A39" s="101" t="s">
        <v>317</v>
      </c>
      <c r="B39" s="94"/>
      <c r="C39" s="93" t="s">
        <v>2389</v>
      </c>
      <c r="D39" s="107" t="s">
        <v>2355</v>
      </c>
      <c r="E39" s="93" t="s">
        <v>1419</v>
      </c>
      <c r="F39" s="107" t="s">
        <v>2390</v>
      </c>
      <c r="G39" s="93" t="s">
        <v>1718</v>
      </c>
      <c r="H39" s="107" t="s">
        <v>2391</v>
      </c>
      <c r="I39" s="93" t="s">
        <v>1713</v>
      </c>
      <c r="J39" s="107" t="s">
        <v>2348</v>
      </c>
      <c r="K39" s="113" t="s">
        <v>1724</v>
      </c>
      <c r="L39" s="107" t="s">
        <v>2378</v>
      </c>
      <c r="M39" s="93" t="s">
        <v>1726</v>
      </c>
      <c r="N39" s="107" t="s">
        <v>2364</v>
      </c>
      <c r="O39" s="93" t="s">
        <v>1790</v>
      </c>
      <c r="P39" s="107" t="s">
        <v>2375</v>
      </c>
      <c r="Q39" s="93" t="s">
        <v>1716</v>
      </c>
      <c r="R39" s="107" t="s">
        <v>2352</v>
      </c>
      <c r="S39" s="93" t="s">
        <v>1722</v>
      </c>
      <c r="T39" s="107" t="s">
        <v>2353</v>
      </c>
      <c r="U39" s="94"/>
      <c r="V39" s="94"/>
      <c r="W39" s="94"/>
      <c r="X39" s="94"/>
      <c r="Y39" s="94"/>
      <c r="Z39" s="94"/>
    </row>
    <row r="40" spans="1:26">
      <c r="A40" s="101" t="s">
        <v>318</v>
      </c>
      <c r="B40" s="94"/>
      <c r="C40" s="93" t="s">
        <v>1434</v>
      </c>
      <c r="D40" s="107" t="s">
        <v>2362</v>
      </c>
      <c r="E40" s="93" t="s">
        <v>1420</v>
      </c>
      <c r="F40" s="107" t="s">
        <v>2373</v>
      </c>
      <c r="G40" s="93"/>
      <c r="H40" s="107" t="s">
        <v>2382</v>
      </c>
      <c r="I40" s="93" t="s">
        <v>2392</v>
      </c>
      <c r="J40" s="107" t="s">
        <v>2374</v>
      </c>
      <c r="K40" s="93" t="s">
        <v>1717</v>
      </c>
      <c r="L40" s="107" t="s">
        <v>2366</v>
      </c>
      <c r="M40" s="93" t="s">
        <v>1720</v>
      </c>
      <c r="N40" s="107" t="s">
        <v>2350</v>
      </c>
      <c r="O40" s="93" t="s">
        <v>1793</v>
      </c>
      <c r="P40" s="107" t="s">
        <v>2393</v>
      </c>
      <c r="Q40" s="113" t="s">
        <v>1728</v>
      </c>
      <c r="R40" s="111" t="s">
        <v>2394</v>
      </c>
      <c r="S40" s="93" t="s">
        <v>1727</v>
      </c>
      <c r="T40" s="107" t="s">
        <v>2386</v>
      </c>
      <c r="U40" s="94"/>
      <c r="V40" s="94"/>
      <c r="W40" s="94"/>
      <c r="X40" s="94"/>
      <c r="Y40" s="94"/>
      <c r="Z40" s="94"/>
    </row>
    <row r="41" spans="1:26">
      <c r="A41" s="101" t="s">
        <v>319</v>
      </c>
      <c r="B41" s="94"/>
      <c r="C41" s="113"/>
      <c r="D41" s="100"/>
      <c r="E41" s="113"/>
      <c r="F41" s="107" t="s">
        <v>2395</v>
      </c>
      <c r="G41" s="113" t="s">
        <v>1725</v>
      </c>
      <c r="H41" s="114" t="s">
        <v>2308</v>
      </c>
      <c r="I41" s="113"/>
      <c r="J41" s="115"/>
      <c r="K41" s="93"/>
      <c r="L41" s="107" t="s">
        <v>2396</v>
      </c>
      <c r="M41" s="113"/>
      <c r="N41" s="111" t="s">
        <v>2397</v>
      </c>
      <c r="O41" s="113"/>
      <c r="P41" s="100"/>
      <c r="S41" s="113"/>
      <c r="T41" s="100"/>
      <c r="U41" s="93"/>
      <c r="V41" s="94"/>
      <c r="W41" s="94"/>
      <c r="X41" s="94"/>
      <c r="Y41" s="94"/>
      <c r="Z41" s="94"/>
    </row>
    <row r="42" spans="1:26">
      <c r="A42" s="89" t="s">
        <v>2398</v>
      </c>
      <c r="B42" s="94"/>
      <c r="C42" s="94"/>
      <c r="D42" s="100"/>
      <c r="E42" s="94"/>
      <c r="F42" s="107" t="s">
        <v>2399</v>
      </c>
      <c r="G42" s="94"/>
      <c r="H42" s="100"/>
      <c r="I42" s="94"/>
      <c r="J42" s="100"/>
      <c r="K42" s="94"/>
      <c r="L42" s="100"/>
      <c r="M42" s="94"/>
      <c r="N42" s="100"/>
      <c r="O42" s="94"/>
      <c r="P42" s="100"/>
      <c r="Q42" s="100"/>
      <c r="R42" s="100"/>
      <c r="S42" s="94"/>
      <c r="T42" s="100"/>
      <c r="U42" s="94"/>
      <c r="V42" s="94"/>
      <c r="W42" s="94"/>
      <c r="X42" s="94"/>
      <c r="Y42" s="94"/>
      <c r="Z42" s="94"/>
    </row>
    <row r="43" spans="1:26">
      <c r="A43" s="89"/>
      <c r="B43" s="94"/>
      <c r="C43" s="94"/>
      <c r="D43" s="96"/>
      <c r="E43" s="94"/>
      <c r="F43" s="100"/>
      <c r="G43" s="94"/>
      <c r="H43" s="100"/>
      <c r="I43" s="94"/>
      <c r="J43" s="100"/>
      <c r="K43" s="94"/>
      <c r="L43" s="100"/>
      <c r="M43" s="94"/>
      <c r="N43" s="96"/>
      <c r="O43" s="94"/>
      <c r="P43" s="96"/>
      <c r="Q43" s="94"/>
      <c r="R43" s="96"/>
      <c r="S43" s="94"/>
      <c r="T43" s="96"/>
      <c r="U43" s="94"/>
      <c r="V43" s="94"/>
      <c r="W43" s="94"/>
      <c r="X43" s="94"/>
      <c r="Y43" s="94"/>
      <c r="Z43" s="94"/>
    </row>
    <row r="44" spans="1:26">
      <c r="A44" s="89"/>
      <c r="B44" s="94"/>
      <c r="C44" s="116"/>
      <c r="D44" s="96"/>
      <c r="E44" s="116"/>
      <c r="F44" s="100"/>
      <c r="G44" s="116"/>
      <c r="H44" s="117"/>
      <c r="I44" s="116"/>
      <c r="J44" s="117"/>
      <c r="K44" s="116"/>
      <c r="L44" s="100"/>
      <c r="M44" s="116"/>
      <c r="N44" s="96"/>
      <c r="O44" s="116"/>
      <c r="P44" s="96"/>
      <c r="Q44" s="116"/>
      <c r="R44" s="96"/>
      <c r="S44" s="116"/>
      <c r="T44" s="96"/>
      <c r="U44" s="94"/>
      <c r="V44" s="94"/>
      <c r="W44" s="94"/>
      <c r="X44" s="94"/>
      <c r="Y44" s="94"/>
      <c r="Z44" s="94"/>
    </row>
    <row r="45" spans="1:26">
      <c r="A45" s="118" t="s">
        <v>320</v>
      </c>
      <c r="B45" s="94"/>
      <c r="C45" s="118" t="s">
        <v>320</v>
      </c>
      <c r="D45" s="100"/>
      <c r="E45" s="118" t="s">
        <v>336</v>
      </c>
      <c r="F45" s="100"/>
      <c r="G45" s="118" t="s">
        <v>336</v>
      </c>
      <c r="H45" s="119"/>
      <c r="I45" s="118" t="s">
        <v>320</v>
      </c>
      <c r="J45" s="119"/>
      <c r="K45" s="118" t="s">
        <v>320</v>
      </c>
      <c r="L45" s="100"/>
      <c r="M45" s="118" t="s">
        <v>320</v>
      </c>
      <c r="N45" s="100"/>
      <c r="O45" s="118" t="s">
        <v>320</v>
      </c>
      <c r="P45" s="100"/>
      <c r="Q45" s="118" t="s">
        <v>320</v>
      </c>
      <c r="R45" s="100"/>
      <c r="S45" s="118" t="s">
        <v>320</v>
      </c>
      <c r="T45" s="100"/>
      <c r="U45" s="94"/>
      <c r="V45" s="94"/>
      <c r="W45" s="94"/>
      <c r="X45" s="94"/>
      <c r="Y45" s="94"/>
      <c r="Z45" s="94"/>
    </row>
    <row r="46" spans="1:26">
      <c r="A46" s="89" t="s">
        <v>324</v>
      </c>
      <c r="B46" s="94"/>
      <c r="C46" s="95" t="s">
        <v>1435</v>
      </c>
      <c r="D46" s="107" t="s">
        <v>2400</v>
      </c>
      <c r="E46" s="95" t="s">
        <v>2401</v>
      </c>
      <c r="F46" s="107" t="s">
        <v>2373</v>
      </c>
      <c r="G46" s="95" t="s">
        <v>1745</v>
      </c>
      <c r="H46" s="107" t="s">
        <v>2347</v>
      </c>
      <c r="I46" s="95" t="s">
        <v>2402</v>
      </c>
      <c r="J46" s="107" t="s">
        <v>2348</v>
      </c>
      <c r="K46" s="95" t="s">
        <v>1732</v>
      </c>
      <c r="L46" s="107" t="s">
        <v>2378</v>
      </c>
      <c r="M46" s="95" t="s">
        <v>1741</v>
      </c>
      <c r="N46" s="107" t="s">
        <v>2403</v>
      </c>
      <c r="O46" s="95" t="s">
        <v>1796</v>
      </c>
      <c r="P46" s="107" t="s">
        <v>2404</v>
      </c>
      <c r="Q46" s="95" t="s">
        <v>1731</v>
      </c>
      <c r="R46" s="107" t="s">
        <v>2352</v>
      </c>
      <c r="S46" s="95" t="s">
        <v>2405</v>
      </c>
      <c r="T46" s="107" t="s">
        <v>2353</v>
      </c>
      <c r="U46" s="94"/>
      <c r="V46" s="94"/>
      <c r="W46" s="94"/>
      <c r="X46" s="94"/>
      <c r="Y46" s="94"/>
      <c r="Z46" s="94"/>
    </row>
    <row r="47" spans="1:26">
      <c r="A47" s="89" t="s">
        <v>325</v>
      </c>
      <c r="B47" s="94"/>
      <c r="C47" s="95" t="s">
        <v>2023</v>
      </c>
      <c r="D47" s="120" t="s">
        <v>2406</v>
      </c>
      <c r="E47" s="93"/>
      <c r="F47" s="121" t="s">
        <v>2407</v>
      </c>
      <c r="G47" s="93" t="s">
        <v>2430</v>
      </c>
      <c r="H47" s="107" t="s">
        <v>2408</v>
      </c>
      <c r="I47" s="93" t="s">
        <v>2409</v>
      </c>
      <c r="J47" s="107" t="s">
        <v>2374</v>
      </c>
      <c r="K47" s="93" t="s">
        <v>1739</v>
      </c>
      <c r="L47" s="120" t="s">
        <v>2410</v>
      </c>
      <c r="M47" s="93" t="s">
        <v>1747</v>
      </c>
      <c r="N47" s="107" t="s">
        <v>2411</v>
      </c>
      <c r="O47" s="93" t="s">
        <v>1799</v>
      </c>
      <c r="P47" s="107" t="s">
        <v>2375</v>
      </c>
      <c r="Q47" s="93" t="s">
        <v>1737</v>
      </c>
      <c r="R47" s="107" t="s">
        <v>2381</v>
      </c>
      <c r="S47" s="93" t="s">
        <v>1743</v>
      </c>
      <c r="T47" s="107" t="s">
        <v>2353</v>
      </c>
      <c r="U47" s="93"/>
      <c r="V47" s="94"/>
      <c r="W47" s="94"/>
      <c r="X47" s="94"/>
      <c r="Y47" s="94"/>
      <c r="Z47" s="94"/>
    </row>
    <row r="48" spans="1:26">
      <c r="A48" s="89" t="s">
        <v>1427</v>
      </c>
      <c r="B48" s="94"/>
      <c r="C48" s="95" t="s">
        <v>2024</v>
      </c>
      <c r="D48" s="120" t="s">
        <v>2406</v>
      </c>
      <c r="E48" s="95" t="s">
        <v>2412</v>
      </c>
      <c r="F48" s="107" t="s">
        <v>2356</v>
      </c>
      <c r="G48" s="95" t="s">
        <v>1733</v>
      </c>
      <c r="H48" s="107" t="s">
        <v>2377</v>
      </c>
      <c r="I48" s="95" t="s">
        <v>1744</v>
      </c>
      <c r="J48" s="107" t="s">
        <v>2357</v>
      </c>
      <c r="K48" s="95"/>
      <c r="L48" s="100"/>
      <c r="M48" s="95" t="s">
        <v>1735</v>
      </c>
      <c r="N48" s="107" t="s">
        <v>2350</v>
      </c>
      <c r="O48" s="95" t="s">
        <v>1801</v>
      </c>
      <c r="P48" s="107" t="s">
        <v>2368</v>
      </c>
      <c r="Q48" s="95" t="s">
        <v>2413</v>
      </c>
      <c r="R48" s="107" t="s">
        <v>2414</v>
      </c>
      <c r="S48" s="95" t="s">
        <v>1749</v>
      </c>
      <c r="T48" s="107" t="s">
        <v>2386</v>
      </c>
      <c r="U48" s="93"/>
      <c r="V48" s="94"/>
      <c r="W48" s="94"/>
      <c r="X48" s="94"/>
      <c r="Y48" s="94"/>
      <c r="Z48" s="94"/>
    </row>
    <row r="49" spans="1:26">
      <c r="A49" s="89" t="s">
        <v>1750</v>
      </c>
      <c r="B49" s="94"/>
      <c r="C49" s="94"/>
      <c r="D49" s="100"/>
      <c r="E49" s="94"/>
      <c r="F49" s="107" t="s">
        <v>2431</v>
      </c>
      <c r="G49" s="94"/>
      <c r="H49" s="111" t="s">
        <v>2415</v>
      </c>
      <c r="I49" s="94" t="s">
        <v>1751</v>
      </c>
      <c r="J49" s="111" t="s">
        <v>2357</v>
      </c>
      <c r="K49" s="94"/>
      <c r="L49" s="100"/>
      <c r="M49" s="94"/>
      <c r="N49" s="111" t="s">
        <v>2416</v>
      </c>
      <c r="O49" s="94"/>
      <c r="P49" s="100"/>
      <c r="Q49" s="95" t="s">
        <v>2417</v>
      </c>
      <c r="R49" s="120" t="s">
        <v>2418</v>
      </c>
      <c r="S49" s="94"/>
      <c r="T49" s="100"/>
      <c r="U49" s="94"/>
      <c r="V49" s="94"/>
      <c r="W49" s="94"/>
      <c r="X49" s="94"/>
      <c r="Y49" s="94"/>
      <c r="Z49" s="94"/>
    </row>
    <row r="50" spans="1:26">
      <c r="A50" s="89" t="s">
        <v>2419</v>
      </c>
      <c r="B50" s="94"/>
      <c r="C50" s="94"/>
      <c r="D50" s="100"/>
      <c r="E50" s="94" t="s">
        <v>1421</v>
      </c>
      <c r="F50" s="107" t="s">
        <v>2373</v>
      </c>
      <c r="G50" s="94"/>
      <c r="H50" s="100"/>
      <c r="I50" s="94"/>
      <c r="J50" s="100"/>
      <c r="K50" s="94"/>
      <c r="L50" s="100"/>
      <c r="M50" s="94"/>
      <c r="N50" s="100"/>
      <c r="O50" s="94"/>
      <c r="P50" s="100"/>
      <c r="Q50" s="94"/>
      <c r="R50" s="100"/>
      <c r="S50" s="94"/>
      <c r="T50" s="100"/>
      <c r="U50" s="93"/>
      <c r="V50" s="94"/>
      <c r="W50" s="94"/>
      <c r="X50" s="94"/>
      <c r="Y50" s="94"/>
      <c r="Z50" s="94"/>
    </row>
    <row r="51" spans="1:26">
      <c r="A51" s="89" t="s">
        <v>2420</v>
      </c>
      <c r="B51" s="94"/>
      <c r="C51" s="94"/>
      <c r="D51" s="96"/>
      <c r="E51" s="94"/>
      <c r="F51" s="107" t="s">
        <v>2421</v>
      </c>
      <c r="G51" s="94"/>
      <c r="H51" s="100"/>
      <c r="I51" s="94"/>
      <c r="J51" s="100"/>
      <c r="K51" s="94"/>
      <c r="L51" s="100"/>
      <c r="M51" s="94"/>
      <c r="N51" s="96"/>
      <c r="O51" s="94"/>
      <c r="P51" s="96"/>
      <c r="Q51" s="94"/>
      <c r="R51" s="96"/>
      <c r="S51" s="94"/>
      <c r="T51" s="96"/>
      <c r="U51" s="94"/>
      <c r="V51" s="94"/>
      <c r="W51" s="94"/>
      <c r="X51" s="94"/>
      <c r="Y51" s="94"/>
      <c r="Z51" s="94"/>
    </row>
    <row r="52" spans="1:26">
      <c r="A52" s="101"/>
      <c r="B52" s="94"/>
      <c r="C52" s="94"/>
      <c r="D52" s="100"/>
      <c r="E52" s="94"/>
      <c r="F52" s="100"/>
      <c r="G52" s="94"/>
      <c r="H52" s="100"/>
      <c r="I52" s="94"/>
      <c r="J52" s="100"/>
      <c r="K52" s="94"/>
      <c r="L52" s="100"/>
      <c r="M52" s="94"/>
      <c r="N52" s="100"/>
      <c r="O52" s="94"/>
      <c r="P52" s="100"/>
      <c r="Q52" s="94"/>
      <c r="R52" s="100"/>
      <c r="S52" s="94"/>
      <c r="T52" s="100"/>
      <c r="U52" s="94"/>
      <c r="V52" s="94"/>
      <c r="W52" s="94"/>
      <c r="X52" s="94"/>
      <c r="Y52" s="94"/>
      <c r="Z52" s="94"/>
    </row>
    <row r="53" spans="1:26">
      <c r="A53" s="101"/>
      <c r="B53" s="94"/>
      <c r="C53" s="94"/>
      <c r="D53" s="100"/>
      <c r="E53" s="94"/>
      <c r="F53" s="100"/>
      <c r="G53" s="94"/>
      <c r="H53" s="100"/>
      <c r="I53" s="94"/>
      <c r="J53" s="100"/>
      <c r="K53" s="94"/>
      <c r="L53" s="100"/>
      <c r="M53" s="94"/>
      <c r="N53" s="100"/>
      <c r="O53" s="94"/>
      <c r="P53" s="100"/>
      <c r="Q53" s="94"/>
      <c r="R53" s="100"/>
      <c r="S53" s="94"/>
      <c r="T53" s="100"/>
      <c r="U53" s="94"/>
      <c r="V53" s="94"/>
      <c r="W53" s="94"/>
      <c r="X53" s="94"/>
      <c r="Y53" s="94"/>
      <c r="Z53" s="94"/>
    </row>
    <row r="54" spans="1:26">
      <c r="A54" s="99" t="s">
        <v>326</v>
      </c>
      <c r="B54" s="94"/>
      <c r="C54" s="122" t="s">
        <v>337</v>
      </c>
      <c r="D54" s="100"/>
      <c r="E54" s="122" t="s">
        <v>337</v>
      </c>
      <c r="F54" s="100"/>
      <c r="G54" s="122" t="s">
        <v>337</v>
      </c>
      <c r="H54" s="123"/>
      <c r="I54" s="122" t="s">
        <v>326</v>
      </c>
      <c r="J54" s="123"/>
      <c r="K54" s="122" t="s">
        <v>326</v>
      </c>
      <c r="L54" s="100"/>
      <c r="M54" s="122" t="s">
        <v>326</v>
      </c>
      <c r="N54" s="100"/>
      <c r="O54" s="122" t="s">
        <v>326</v>
      </c>
      <c r="P54" s="100"/>
      <c r="Q54" s="122" t="s">
        <v>326</v>
      </c>
      <c r="R54" s="100"/>
      <c r="S54" s="122" t="s">
        <v>326</v>
      </c>
      <c r="T54" s="100"/>
      <c r="U54" s="94"/>
      <c r="V54" s="94"/>
      <c r="W54" s="94"/>
      <c r="X54" s="94"/>
      <c r="Y54" s="94"/>
      <c r="Z54" s="94"/>
    </row>
    <row r="55" spans="1:26">
      <c r="A55" s="101" t="s">
        <v>330</v>
      </c>
      <c r="B55" s="94"/>
      <c r="C55" s="93" t="s">
        <v>2432</v>
      </c>
      <c r="D55" s="107" t="s">
        <v>2345</v>
      </c>
      <c r="E55" s="93" t="s">
        <v>1424</v>
      </c>
      <c r="F55" s="107" t="s">
        <v>2346</v>
      </c>
      <c r="G55" s="93" t="s">
        <v>1764</v>
      </c>
      <c r="H55" s="107" t="s">
        <v>2347</v>
      </c>
      <c r="I55" s="93" t="s">
        <v>1759</v>
      </c>
      <c r="J55" s="107" t="s">
        <v>2348</v>
      </c>
      <c r="K55" s="93" t="s">
        <v>1763</v>
      </c>
      <c r="L55" s="107" t="s">
        <v>2422</v>
      </c>
      <c r="M55" s="93" t="s">
        <v>1766</v>
      </c>
      <c r="N55" s="107" t="s">
        <v>2403</v>
      </c>
      <c r="O55" s="93" t="s">
        <v>2433</v>
      </c>
      <c r="P55" s="107" t="s">
        <v>2375</v>
      </c>
      <c r="Q55" s="93" t="s">
        <v>1762</v>
      </c>
      <c r="R55" s="107" t="s">
        <v>2361</v>
      </c>
      <c r="S55" s="93" t="s">
        <v>1768</v>
      </c>
      <c r="T55" s="107" t="s">
        <v>2386</v>
      </c>
      <c r="U55" s="93"/>
      <c r="V55" s="94"/>
      <c r="W55" s="94"/>
      <c r="X55" s="94"/>
      <c r="Y55" s="94"/>
      <c r="Z55" s="94"/>
    </row>
    <row r="56" spans="1:26" ht="15" customHeight="1">
      <c r="A56" s="101" t="s">
        <v>332</v>
      </c>
      <c r="B56" s="94"/>
      <c r="C56" s="95" t="s">
        <v>1422</v>
      </c>
      <c r="D56" s="96" t="s">
        <v>2308</v>
      </c>
      <c r="E56" s="95" t="s">
        <v>1422</v>
      </c>
      <c r="F56" s="96" t="s">
        <v>2308</v>
      </c>
      <c r="G56" s="95"/>
      <c r="H56" s="107" t="s">
        <v>2347</v>
      </c>
      <c r="I56" s="95" t="s">
        <v>1422</v>
      </c>
      <c r="J56" s="96" t="s">
        <v>2308</v>
      </c>
      <c r="K56" s="95" t="s">
        <v>1422</v>
      </c>
      <c r="L56" s="96" t="s">
        <v>2308</v>
      </c>
      <c r="M56" s="95" t="s">
        <v>1422</v>
      </c>
      <c r="N56" s="96" t="s">
        <v>2308</v>
      </c>
      <c r="O56" s="95" t="s">
        <v>1422</v>
      </c>
      <c r="P56" s="96" t="s">
        <v>2308</v>
      </c>
      <c r="Q56" s="95" t="s">
        <v>1422</v>
      </c>
      <c r="R56" s="96" t="s">
        <v>2308</v>
      </c>
      <c r="S56" s="95" t="s">
        <v>1422</v>
      </c>
      <c r="T56" s="96" t="s">
        <v>2308</v>
      </c>
      <c r="U56" s="94"/>
      <c r="V56" s="94"/>
      <c r="W56" s="94"/>
      <c r="X56" s="94"/>
      <c r="Y56" s="94"/>
      <c r="Z56" s="94"/>
    </row>
    <row r="57" spans="1:26">
      <c r="A57" s="101" t="s">
        <v>333</v>
      </c>
      <c r="B57" s="94"/>
      <c r="C57" s="95" t="s">
        <v>1423</v>
      </c>
      <c r="D57" s="96" t="s">
        <v>2308</v>
      </c>
      <c r="E57" s="95" t="s">
        <v>1423</v>
      </c>
      <c r="F57" s="96" t="s">
        <v>2308</v>
      </c>
      <c r="G57" s="95" t="s">
        <v>1422</v>
      </c>
      <c r="H57" s="96" t="s">
        <v>2308</v>
      </c>
      <c r="I57" s="95" t="s">
        <v>1423</v>
      </c>
      <c r="J57" s="96" t="s">
        <v>2308</v>
      </c>
      <c r="K57" s="95" t="s">
        <v>1423</v>
      </c>
      <c r="L57" s="96" t="s">
        <v>2308</v>
      </c>
      <c r="M57" s="95" t="s">
        <v>1423</v>
      </c>
      <c r="N57" s="96" t="s">
        <v>2308</v>
      </c>
      <c r="O57" s="95" t="s">
        <v>1423</v>
      </c>
      <c r="P57" s="96" t="s">
        <v>2308</v>
      </c>
      <c r="Q57" s="95" t="s">
        <v>1423</v>
      </c>
      <c r="R57" s="96" t="s">
        <v>2308</v>
      </c>
      <c r="S57" s="95" t="s">
        <v>1423</v>
      </c>
      <c r="T57" s="96" t="s">
        <v>2308</v>
      </c>
      <c r="U57" s="93"/>
      <c r="V57" s="94"/>
      <c r="W57" s="94"/>
      <c r="X57" s="94"/>
      <c r="Y57" s="94"/>
      <c r="Z57" s="94"/>
    </row>
    <row r="58" spans="1:26">
      <c r="A58" s="101" t="s">
        <v>1769</v>
      </c>
      <c r="B58" s="94"/>
      <c r="C58" s="94"/>
      <c r="D58" s="100"/>
      <c r="E58" s="94"/>
      <c r="F58" s="100"/>
      <c r="G58" s="95" t="s">
        <v>1423</v>
      </c>
      <c r="H58" s="96" t="s">
        <v>2308</v>
      </c>
      <c r="I58" s="94"/>
      <c r="J58" s="100"/>
      <c r="K58" s="94"/>
      <c r="L58" s="100"/>
      <c r="M58" s="94"/>
      <c r="N58" s="100"/>
      <c r="O58" s="94"/>
      <c r="P58" s="100"/>
      <c r="Q58" s="94"/>
      <c r="R58" s="100"/>
      <c r="S58" s="94"/>
      <c r="T58" s="100"/>
      <c r="U58" s="93"/>
      <c r="V58" s="94"/>
      <c r="W58" s="94"/>
      <c r="X58" s="94"/>
      <c r="Y58" s="94"/>
      <c r="Z58" s="94"/>
    </row>
    <row r="59" spans="1:26">
      <c r="A59" s="124"/>
      <c r="D59" s="100"/>
      <c r="F59" s="100"/>
      <c r="H59" s="100"/>
      <c r="J59" s="100"/>
      <c r="L59" s="100"/>
      <c r="M59" s="94"/>
      <c r="N59" s="100"/>
      <c r="P59" s="100"/>
      <c r="R59" s="100"/>
      <c r="T59" s="100"/>
    </row>
    <row r="60" spans="1:26">
      <c r="A60" s="124"/>
      <c r="D60" s="100"/>
      <c r="F60" s="100"/>
      <c r="H60" s="100"/>
      <c r="J60" s="100"/>
      <c r="L60" s="100"/>
      <c r="M60" s="94"/>
      <c r="N60" s="100"/>
      <c r="P60" s="100"/>
      <c r="R60" s="100"/>
      <c r="T60" s="100"/>
    </row>
    <row r="61" spans="1:26">
      <c r="A61" s="124"/>
      <c r="D61" s="100"/>
      <c r="F61" s="100"/>
      <c r="H61" s="100"/>
      <c r="J61" s="100"/>
      <c r="L61" s="100"/>
      <c r="M61" s="94"/>
      <c r="N61" s="100"/>
      <c r="P61" s="100"/>
      <c r="R61" s="100"/>
      <c r="T61" s="100"/>
    </row>
    <row r="62" spans="1:26">
      <c r="A62" s="124"/>
      <c r="D62" s="100"/>
      <c r="F62" s="100"/>
      <c r="H62" s="100"/>
      <c r="J62" s="100"/>
      <c r="L62" s="100"/>
      <c r="M62" s="94"/>
      <c r="N62" s="100"/>
      <c r="P62" s="100"/>
      <c r="R62" s="100"/>
      <c r="T62" s="100"/>
    </row>
    <row r="63" spans="1:26">
      <c r="A63" s="124"/>
      <c r="D63" s="100"/>
      <c r="F63" s="100"/>
      <c r="H63" s="100"/>
      <c r="J63" s="100"/>
      <c r="L63" s="100"/>
      <c r="M63" s="94"/>
      <c r="N63" s="100"/>
      <c r="P63" s="100"/>
      <c r="R63" s="100"/>
      <c r="T63" s="100"/>
    </row>
    <row r="64" spans="1:26">
      <c r="A64" s="124"/>
      <c r="D64" s="100"/>
      <c r="F64" s="100"/>
      <c r="H64" s="100"/>
      <c r="J64" s="100"/>
      <c r="L64" s="100"/>
      <c r="M64" s="94"/>
      <c r="N64" s="100"/>
      <c r="P64" s="100"/>
      <c r="R64" s="100"/>
      <c r="T64" s="100"/>
    </row>
    <row r="65" spans="1:20">
      <c r="A65" s="124"/>
      <c r="D65" s="100"/>
      <c r="F65" s="100"/>
      <c r="H65" s="100"/>
      <c r="J65" s="100"/>
      <c r="L65" s="100"/>
      <c r="M65" s="94"/>
      <c r="N65" s="100"/>
      <c r="P65" s="100"/>
      <c r="R65" s="100"/>
      <c r="T65" s="100"/>
    </row>
    <row r="66" spans="1:20">
      <c r="A66" s="124"/>
      <c r="D66" s="100"/>
      <c r="F66" s="100"/>
      <c r="H66" s="100"/>
      <c r="J66" s="100"/>
      <c r="L66" s="100"/>
      <c r="M66" s="94"/>
      <c r="N66" s="100"/>
      <c r="P66" s="100"/>
      <c r="R66" s="100"/>
      <c r="T66" s="100"/>
    </row>
    <row r="67" spans="1:20">
      <c r="A67" s="124"/>
      <c r="D67" s="100"/>
      <c r="F67" s="100"/>
      <c r="H67" s="100"/>
      <c r="J67" s="100"/>
      <c r="L67" s="100"/>
      <c r="M67" s="94"/>
      <c r="N67" s="100"/>
      <c r="P67" s="100"/>
      <c r="R67" s="100"/>
      <c r="T67" s="100"/>
    </row>
    <row r="68" spans="1:20">
      <c r="A68" s="124"/>
      <c r="D68" s="100"/>
      <c r="F68" s="100"/>
      <c r="H68" s="100"/>
      <c r="J68" s="100"/>
      <c r="L68" s="100"/>
      <c r="M68" s="94"/>
      <c r="N68" s="100"/>
      <c r="P68" s="100"/>
      <c r="R68" s="100"/>
      <c r="T68" s="100"/>
    </row>
    <row r="69" spans="1:20">
      <c r="A69" s="124"/>
      <c r="D69" s="100"/>
      <c r="F69" s="100"/>
      <c r="H69" s="100"/>
      <c r="J69" s="100"/>
      <c r="L69" s="100"/>
      <c r="M69" s="94"/>
      <c r="N69" s="100"/>
      <c r="P69" s="100"/>
      <c r="R69" s="100"/>
      <c r="T69" s="100"/>
    </row>
    <row r="70" spans="1:20">
      <c r="A70" s="124"/>
      <c r="D70" s="100"/>
      <c r="F70" s="100"/>
      <c r="H70" s="100"/>
      <c r="J70" s="100"/>
      <c r="L70" s="100"/>
      <c r="M70" s="94"/>
      <c r="N70" s="100"/>
      <c r="P70" s="100"/>
      <c r="R70" s="100"/>
      <c r="T70" s="100"/>
    </row>
    <row r="71" spans="1:20">
      <c r="D71" s="100"/>
      <c r="F71" s="100"/>
      <c r="H71" s="100"/>
      <c r="J71" s="100"/>
      <c r="L71" s="100"/>
      <c r="M71" s="94"/>
      <c r="N71" s="100"/>
      <c r="P71" s="100"/>
      <c r="R71" s="100"/>
      <c r="T71" s="100"/>
    </row>
    <row r="72" spans="1:20">
      <c r="D72" s="100"/>
      <c r="F72" s="100"/>
      <c r="H72" s="100"/>
      <c r="J72" s="100"/>
      <c r="L72" s="100"/>
      <c r="M72" s="94"/>
      <c r="N72" s="100"/>
      <c r="P72" s="100"/>
      <c r="R72" s="100"/>
      <c r="T72" s="100"/>
    </row>
    <row r="73" spans="1:20">
      <c r="D73" s="100"/>
      <c r="F73" s="100"/>
      <c r="H73" s="100"/>
      <c r="J73" s="100"/>
      <c r="L73" s="100"/>
      <c r="M73" s="94"/>
      <c r="N73" s="100"/>
      <c r="P73" s="100"/>
      <c r="R73" s="100"/>
      <c r="T73" s="100"/>
    </row>
    <row r="74" spans="1:20">
      <c r="D74" s="100"/>
      <c r="F74" s="100"/>
      <c r="H74" s="100"/>
      <c r="J74" s="100"/>
      <c r="L74" s="100"/>
      <c r="M74" s="94"/>
      <c r="N74" s="100"/>
      <c r="P74" s="100"/>
      <c r="R74" s="100"/>
      <c r="T74" s="100"/>
    </row>
    <row r="75" spans="1:20">
      <c r="D75" s="100"/>
      <c r="F75" s="100"/>
      <c r="H75" s="100"/>
      <c r="J75" s="100"/>
      <c r="L75" s="100"/>
      <c r="M75" s="94"/>
      <c r="N75" s="100"/>
      <c r="P75" s="100"/>
      <c r="R75" s="100"/>
      <c r="T75" s="100"/>
    </row>
    <row r="76" spans="1:20">
      <c r="D76" s="100"/>
      <c r="F76" s="100"/>
      <c r="H76" s="100"/>
      <c r="J76" s="100"/>
      <c r="L76" s="100"/>
      <c r="M76" s="94"/>
      <c r="N76" s="100"/>
      <c r="P76" s="100"/>
      <c r="R76" s="100"/>
      <c r="T76" s="100"/>
    </row>
    <row r="77" spans="1:20">
      <c r="D77" s="100"/>
      <c r="F77" s="100"/>
      <c r="H77" s="100"/>
      <c r="J77" s="100"/>
      <c r="L77" s="100"/>
      <c r="M77" s="94"/>
      <c r="N77" s="100"/>
      <c r="P77" s="100"/>
      <c r="R77" s="100"/>
      <c r="T77" s="100"/>
    </row>
    <row r="78" spans="1:20">
      <c r="D78" s="100"/>
      <c r="F78" s="100"/>
      <c r="H78" s="100"/>
      <c r="J78" s="100"/>
      <c r="L78" s="100"/>
      <c r="M78" s="94"/>
      <c r="N78" s="100"/>
      <c r="P78" s="100"/>
      <c r="R78" s="100"/>
      <c r="T78" s="100"/>
    </row>
    <row r="79" spans="1:20">
      <c r="D79" s="100"/>
      <c r="F79" s="100"/>
      <c r="H79" s="100"/>
      <c r="J79" s="100"/>
      <c r="L79" s="100"/>
      <c r="M79" s="94"/>
      <c r="N79" s="100"/>
      <c r="P79" s="100"/>
      <c r="R79" s="100"/>
      <c r="T79" s="100"/>
    </row>
    <row r="80" spans="1:20">
      <c r="D80" s="100"/>
      <c r="F80" s="100"/>
      <c r="H80" s="100"/>
      <c r="J80" s="100"/>
      <c r="L80" s="100"/>
      <c r="M80" s="94"/>
      <c r="N80" s="100"/>
      <c r="P80" s="100"/>
      <c r="R80" s="100"/>
      <c r="T80" s="100"/>
    </row>
    <row r="81" spans="4:20">
      <c r="D81" s="100"/>
      <c r="F81" s="100"/>
      <c r="H81" s="100"/>
      <c r="J81" s="100"/>
      <c r="L81" s="100"/>
      <c r="M81" s="94"/>
      <c r="N81" s="100"/>
      <c r="P81" s="100"/>
      <c r="R81" s="100"/>
      <c r="T81" s="100"/>
    </row>
    <row r="82" spans="4:20">
      <c r="D82" s="100"/>
      <c r="F82" s="100"/>
      <c r="H82" s="100"/>
      <c r="J82" s="100"/>
      <c r="L82" s="100"/>
      <c r="M82" s="94"/>
      <c r="N82" s="100"/>
      <c r="P82" s="100"/>
      <c r="R82" s="100"/>
      <c r="T82" s="100"/>
    </row>
    <row r="83" spans="4:20">
      <c r="D83" s="100"/>
      <c r="F83" s="100"/>
      <c r="H83" s="100"/>
      <c r="J83" s="100"/>
      <c r="L83" s="100"/>
      <c r="M83" s="94"/>
      <c r="N83" s="100"/>
      <c r="P83" s="100"/>
      <c r="R83" s="100"/>
      <c r="T83" s="100"/>
    </row>
    <row r="84" spans="4:20">
      <c r="D84" s="100"/>
      <c r="F84" s="100"/>
      <c r="H84" s="100"/>
      <c r="J84" s="100"/>
      <c r="L84" s="100"/>
      <c r="M84" s="94"/>
      <c r="N84" s="100"/>
      <c r="P84" s="100"/>
      <c r="R84" s="100"/>
      <c r="T84" s="100"/>
    </row>
    <row r="85" spans="4:20">
      <c r="D85" s="100"/>
      <c r="F85" s="100"/>
      <c r="H85" s="100"/>
      <c r="J85" s="100"/>
      <c r="L85" s="100"/>
      <c r="M85" s="94"/>
      <c r="N85" s="100"/>
      <c r="P85" s="100"/>
      <c r="R85" s="100"/>
      <c r="T85" s="100"/>
    </row>
    <row r="86" spans="4:20">
      <c r="D86" s="100"/>
      <c r="F86" s="100"/>
      <c r="H86" s="100"/>
      <c r="J86" s="100"/>
      <c r="L86" s="100"/>
      <c r="M86" s="94"/>
      <c r="N86" s="100"/>
      <c r="P86" s="100"/>
      <c r="R86" s="100"/>
      <c r="T86" s="100"/>
    </row>
    <row r="87" spans="4:20">
      <c r="D87" s="100"/>
      <c r="F87" s="100"/>
      <c r="H87" s="100"/>
      <c r="J87" s="100"/>
      <c r="L87" s="100"/>
      <c r="M87" s="94"/>
      <c r="N87" s="100"/>
      <c r="P87" s="100"/>
      <c r="R87" s="100"/>
      <c r="T87" s="100"/>
    </row>
    <row r="88" spans="4:20">
      <c r="D88" s="100"/>
      <c r="F88" s="100"/>
      <c r="H88" s="100"/>
      <c r="J88" s="100"/>
      <c r="L88" s="100"/>
      <c r="M88" s="94"/>
      <c r="N88" s="100"/>
      <c r="P88" s="100"/>
      <c r="R88" s="100"/>
      <c r="T88" s="100"/>
    </row>
    <row r="89" spans="4:20">
      <c r="D89" s="100"/>
      <c r="F89" s="100"/>
      <c r="H89" s="100"/>
      <c r="J89" s="100"/>
      <c r="L89" s="100"/>
      <c r="M89" s="94"/>
      <c r="N89" s="100"/>
      <c r="P89" s="100"/>
      <c r="R89" s="100"/>
      <c r="T89" s="100"/>
    </row>
    <row r="90" spans="4:20">
      <c r="D90" s="100"/>
      <c r="F90" s="100"/>
      <c r="H90" s="100"/>
      <c r="J90" s="100"/>
      <c r="L90" s="100"/>
      <c r="M90" s="94"/>
      <c r="N90" s="100"/>
      <c r="P90" s="100"/>
      <c r="R90" s="100"/>
      <c r="T90" s="100"/>
    </row>
    <row r="91" spans="4:20">
      <c r="D91" s="100"/>
      <c r="F91" s="100"/>
      <c r="H91" s="100"/>
      <c r="J91" s="100"/>
      <c r="L91" s="100"/>
      <c r="M91" s="94"/>
      <c r="N91" s="100"/>
      <c r="P91" s="100"/>
      <c r="R91" s="100"/>
      <c r="T91" s="100"/>
    </row>
    <row r="92" spans="4:20">
      <c r="D92" s="100"/>
      <c r="F92" s="100"/>
      <c r="H92" s="100"/>
      <c r="J92" s="100"/>
      <c r="L92" s="100"/>
      <c r="M92" s="94"/>
      <c r="N92" s="100"/>
      <c r="P92" s="100"/>
      <c r="R92" s="100"/>
      <c r="T92" s="100"/>
    </row>
    <row r="93" spans="4:20">
      <c r="D93" s="100"/>
      <c r="F93" s="100"/>
      <c r="H93" s="100"/>
      <c r="J93" s="100"/>
      <c r="L93" s="100"/>
      <c r="M93" s="94"/>
      <c r="N93" s="100"/>
      <c r="P93" s="100"/>
      <c r="R93" s="100"/>
      <c r="T93" s="100"/>
    </row>
    <row r="94" spans="4:20">
      <c r="D94" s="100"/>
      <c r="F94" s="100"/>
      <c r="H94" s="100"/>
      <c r="J94" s="100"/>
      <c r="L94" s="100"/>
      <c r="M94" s="94"/>
      <c r="N94" s="100"/>
      <c r="P94" s="100"/>
      <c r="R94" s="100"/>
      <c r="T94" s="100"/>
    </row>
    <row r="95" spans="4:20">
      <c r="D95" s="100"/>
      <c r="F95" s="100"/>
      <c r="H95" s="100"/>
      <c r="J95" s="100"/>
      <c r="L95" s="100"/>
      <c r="M95" s="94"/>
      <c r="N95" s="100"/>
      <c r="P95" s="100"/>
      <c r="R95" s="100"/>
      <c r="T95" s="100"/>
    </row>
    <row r="96" spans="4:20">
      <c r="D96" s="100"/>
      <c r="F96" s="100"/>
      <c r="H96" s="100"/>
      <c r="J96" s="100"/>
      <c r="L96" s="100"/>
      <c r="M96" s="94"/>
      <c r="N96" s="100"/>
      <c r="P96" s="100"/>
      <c r="R96" s="100"/>
      <c r="T96" s="100"/>
    </row>
    <row r="97" spans="4:20">
      <c r="D97" s="100"/>
      <c r="F97" s="100"/>
      <c r="H97" s="100"/>
      <c r="J97" s="100"/>
      <c r="L97" s="100"/>
      <c r="M97" s="94"/>
      <c r="N97" s="100"/>
      <c r="P97" s="100"/>
      <c r="R97" s="100"/>
      <c r="T97" s="100"/>
    </row>
    <row r="98" spans="4:20">
      <c r="D98" s="100"/>
      <c r="F98" s="100"/>
      <c r="H98" s="100"/>
      <c r="J98" s="100"/>
      <c r="L98" s="100"/>
      <c r="M98" s="94"/>
      <c r="N98" s="100"/>
      <c r="P98" s="100"/>
      <c r="R98" s="100"/>
      <c r="T98" s="100"/>
    </row>
    <row r="99" spans="4:20">
      <c r="D99" s="100"/>
      <c r="F99" s="100"/>
      <c r="H99" s="100"/>
      <c r="J99" s="100"/>
      <c r="L99" s="100"/>
      <c r="M99" s="94"/>
      <c r="N99" s="100"/>
      <c r="P99" s="100"/>
      <c r="R99" s="100"/>
      <c r="T99" s="100"/>
    </row>
    <row r="100" spans="4:20">
      <c r="D100" s="100"/>
      <c r="F100" s="100"/>
      <c r="H100" s="100"/>
      <c r="J100" s="100"/>
      <c r="L100" s="100"/>
      <c r="M100" s="94"/>
      <c r="N100" s="100"/>
      <c r="P100" s="100"/>
      <c r="R100" s="100"/>
      <c r="T100" s="100"/>
    </row>
    <row r="101" spans="4:20">
      <c r="D101" s="100"/>
      <c r="F101" s="100"/>
      <c r="H101" s="100"/>
      <c r="J101" s="100"/>
      <c r="L101" s="100"/>
      <c r="M101" s="94"/>
      <c r="N101" s="100"/>
      <c r="P101" s="100"/>
      <c r="R101" s="100"/>
      <c r="T101" s="100"/>
    </row>
    <row r="102" spans="4:20">
      <c r="D102" s="100"/>
      <c r="F102" s="100"/>
      <c r="H102" s="100"/>
      <c r="J102" s="100"/>
      <c r="L102" s="100"/>
      <c r="M102" s="94"/>
      <c r="N102" s="100"/>
      <c r="P102" s="100"/>
      <c r="R102" s="100"/>
      <c r="T102" s="100"/>
    </row>
    <row r="103" spans="4:20">
      <c r="D103" s="100"/>
      <c r="F103" s="100"/>
      <c r="H103" s="100"/>
      <c r="J103" s="100"/>
      <c r="L103" s="100"/>
      <c r="M103" s="94"/>
      <c r="N103" s="100"/>
      <c r="P103" s="100"/>
      <c r="R103" s="100"/>
      <c r="T103" s="100"/>
    </row>
    <row r="104" spans="4:20">
      <c r="D104" s="100"/>
      <c r="F104" s="100"/>
      <c r="H104" s="100"/>
      <c r="J104" s="100"/>
      <c r="L104" s="100"/>
      <c r="M104" s="94"/>
      <c r="N104" s="100"/>
      <c r="P104" s="100"/>
      <c r="R104" s="100"/>
      <c r="T104" s="100"/>
    </row>
    <row r="105" spans="4:20">
      <c r="D105" s="100"/>
      <c r="F105" s="100"/>
      <c r="H105" s="100"/>
      <c r="J105" s="100"/>
      <c r="L105" s="100"/>
      <c r="M105" s="94"/>
      <c r="N105" s="100"/>
      <c r="P105" s="100"/>
      <c r="R105" s="100"/>
      <c r="T105" s="100"/>
    </row>
    <row r="106" spans="4:20">
      <c r="D106" s="100"/>
      <c r="F106" s="100"/>
      <c r="H106" s="100"/>
      <c r="J106" s="100"/>
      <c r="L106" s="100"/>
      <c r="M106" s="94"/>
      <c r="N106" s="100"/>
      <c r="P106" s="100"/>
      <c r="R106" s="100"/>
      <c r="T106" s="100"/>
    </row>
    <row r="107" spans="4:20">
      <c r="D107" s="100"/>
      <c r="F107" s="100"/>
      <c r="H107" s="100"/>
      <c r="J107" s="100"/>
      <c r="L107" s="100"/>
      <c r="M107" s="94"/>
      <c r="N107" s="100"/>
      <c r="P107" s="100"/>
      <c r="R107" s="100"/>
      <c r="T107" s="100"/>
    </row>
    <row r="108" spans="4:20">
      <c r="D108" s="100"/>
      <c r="F108" s="100"/>
      <c r="H108" s="100"/>
      <c r="J108" s="100"/>
      <c r="L108" s="100"/>
      <c r="M108" s="94"/>
      <c r="N108" s="100"/>
      <c r="P108" s="100"/>
      <c r="R108" s="100"/>
      <c r="T108" s="100"/>
    </row>
    <row r="109" spans="4:20">
      <c r="D109" s="100"/>
      <c r="F109" s="100"/>
      <c r="H109" s="100"/>
      <c r="J109" s="100"/>
      <c r="L109" s="100"/>
      <c r="M109" s="94"/>
      <c r="N109" s="100"/>
      <c r="P109" s="100"/>
      <c r="R109" s="100"/>
      <c r="T109" s="100"/>
    </row>
    <row r="110" spans="4:20">
      <c r="D110" s="100"/>
      <c r="F110" s="100"/>
      <c r="H110" s="100"/>
      <c r="J110" s="100"/>
      <c r="L110" s="100"/>
      <c r="M110" s="94"/>
      <c r="N110" s="100"/>
      <c r="P110" s="100"/>
      <c r="R110" s="100"/>
      <c r="T110" s="100"/>
    </row>
    <row r="111" spans="4:20">
      <c r="D111" s="100"/>
      <c r="F111" s="100"/>
      <c r="H111" s="100"/>
      <c r="J111" s="100"/>
      <c r="L111" s="100"/>
      <c r="M111" s="94"/>
      <c r="N111" s="100"/>
      <c r="P111" s="100"/>
      <c r="R111" s="100"/>
      <c r="T111" s="100"/>
    </row>
    <row r="112" spans="4:20">
      <c r="D112" s="100"/>
      <c r="F112" s="100"/>
      <c r="H112" s="100"/>
      <c r="J112" s="100"/>
      <c r="L112" s="100"/>
      <c r="M112" s="94"/>
      <c r="N112" s="100"/>
      <c r="P112" s="100"/>
      <c r="R112" s="100"/>
      <c r="T112" s="100"/>
    </row>
    <row r="113" spans="4:20">
      <c r="D113" s="100"/>
      <c r="F113" s="100"/>
      <c r="H113" s="100"/>
      <c r="J113" s="100"/>
      <c r="L113" s="100"/>
      <c r="M113" s="94"/>
      <c r="N113" s="100"/>
      <c r="P113" s="100"/>
      <c r="R113" s="100"/>
      <c r="T113" s="100"/>
    </row>
    <row r="114" spans="4:20">
      <c r="D114" s="100"/>
      <c r="F114" s="100"/>
      <c r="H114" s="100"/>
      <c r="J114" s="100"/>
      <c r="L114" s="100"/>
      <c r="M114" s="94"/>
      <c r="N114" s="100"/>
      <c r="P114" s="100"/>
      <c r="R114" s="100"/>
      <c r="T114" s="100"/>
    </row>
    <row r="115" spans="4:20">
      <c r="D115" s="100"/>
      <c r="F115" s="100"/>
      <c r="H115" s="100"/>
      <c r="J115" s="100"/>
      <c r="L115" s="100"/>
      <c r="M115" s="94"/>
      <c r="N115" s="100"/>
      <c r="P115" s="100"/>
      <c r="R115" s="100"/>
      <c r="T115" s="100"/>
    </row>
    <row r="116" spans="4:20">
      <c r="D116" s="100"/>
      <c r="F116" s="100"/>
      <c r="H116" s="100"/>
      <c r="J116" s="100"/>
      <c r="L116" s="100"/>
      <c r="M116" s="94"/>
      <c r="N116" s="100"/>
      <c r="P116" s="100"/>
      <c r="R116" s="100"/>
      <c r="T116" s="100"/>
    </row>
    <row r="117" spans="4:20">
      <c r="D117" s="100"/>
      <c r="F117" s="100"/>
      <c r="H117" s="100"/>
      <c r="J117" s="100"/>
      <c r="L117" s="100"/>
      <c r="M117" s="94"/>
      <c r="N117" s="100"/>
      <c r="P117" s="100"/>
      <c r="R117" s="100"/>
      <c r="T117" s="100"/>
    </row>
    <row r="118" spans="4:20">
      <c r="D118" s="100"/>
      <c r="F118" s="100"/>
      <c r="H118" s="100"/>
      <c r="J118" s="100"/>
      <c r="L118" s="100"/>
      <c r="M118" s="94"/>
      <c r="N118" s="100"/>
      <c r="P118" s="100"/>
      <c r="R118" s="100"/>
      <c r="T118" s="100"/>
    </row>
    <row r="119" spans="4:20">
      <c r="D119" s="100"/>
      <c r="F119" s="100"/>
      <c r="H119" s="100"/>
      <c r="J119" s="100"/>
      <c r="L119" s="100"/>
      <c r="M119" s="94"/>
      <c r="N119" s="100"/>
      <c r="P119" s="100"/>
      <c r="R119" s="100"/>
      <c r="T119" s="100"/>
    </row>
    <row r="120" spans="4:20">
      <c r="D120" s="100"/>
      <c r="F120" s="100"/>
      <c r="H120" s="100"/>
      <c r="J120" s="100"/>
      <c r="L120" s="100"/>
      <c r="M120" s="94"/>
      <c r="N120" s="100"/>
      <c r="P120" s="100"/>
      <c r="R120" s="100"/>
      <c r="T120" s="100"/>
    </row>
    <row r="121" spans="4:20">
      <c r="D121" s="100"/>
      <c r="F121" s="100"/>
      <c r="H121" s="100"/>
      <c r="J121" s="100"/>
      <c r="L121" s="100"/>
      <c r="M121" s="94"/>
      <c r="N121" s="100"/>
      <c r="P121" s="100"/>
      <c r="R121" s="100"/>
      <c r="T121" s="100"/>
    </row>
    <row r="122" spans="4:20">
      <c r="D122" s="100"/>
      <c r="F122" s="100"/>
      <c r="H122" s="100"/>
      <c r="J122" s="100"/>
      <c r="L122" s="100"/>
      <c r="M122" s="94"/>
      <c r="N122" s="100"/>
      <c r="P122" s="100"/>
      <c r="R122" s="100"/>
      <c r="T122" s="100"/>
    </row>
    <row r="123" spans="4:20">
      <c r="D123" s="100"/>
      <c r="F123" s="100"/>
      <c r="H123" s="100"/>
      <c r="J123" s="100"/>
      <c r="L123" s="100"/>
      <c r="M123" s="94"/>
      <c r="N123" s="100"/>
      <c r="P123" s="100"/>
      <c r="R123" s="100"/>
      <c r="T123" s="100"/>
    </row>
    <row r="124" spans="4:20">
      <c r="D124" s="100"/>
      <c r="F124" s="100"/>
      <c r="H124" s="100"/>
      <c r="J124" s="100"/>
      <c r="L124" s="100"/>
      <c r="M124" s="94"/>
      <c r="N124" s="100"/>
      <c r="P124" s="100"/>
      <c r="R124" s="100"/>
      <c r="T124" s="100"/>
    </row>
    <row r="125" spans="4:20">
      <c r="D125" s="100"/>
      <c r="F125" s="100"/>
      <c r="H125" s="100"/>
      <c r="J125" s="100"/>
      <c r="L125" s="100"/>
      <c r="M125" s="94"/>
      <c r="N125" s="100"/>
      <c r="P125" s="100"/>
      <c r="R125" s="100"/>
      <c r="T125" s="100"/>
    </row>
    <row r="126" spans="4:20">
      <c r="D126" s="100"/>
      <c r="F126" s="100"/>
      <c r="H126" s="100"/>
      <c r="J126" s="100"/>
      <c r="L126" s="100"/>
      <c r="M126" s="94"/>
      <c r="N126" s="100"/>
      <c r="P126" s="100"/>
      <c r="R126" s="100"/>
      <c r="T126" s="100"/>
    </row>
    <row r="127" spans="4:20">
      <c r="D127" s="100"/>
      <c r="F127" s="100"/>
      <c r="H127" s="100"/>
      <c r="J127" s="100"/>
      <c r="L127" s="100"/>
      <c r="M127" s="94"/>
      <c r="N127" s="100"/>
      <c r="P127" s="100"/>
      <c r="R127" s="100"/>
      <c r="T127" s="100"/>
    </row>
    <row r="128" spans="4:20">
      <c r="D128" s="100"/>
      <c r="F128" s="100"/>
      <c r="H128" s="100"/>
      <c r="J128" s="100"/>
      <c r="L128" s="100"/>
      <c r="M128" s="94"/>
      <c r="N128" s="100"/>
      <c r="P128" s="100"/>
      <c r="R128" s="100"/>
      <c r="T128" s="100"/>
    </row>
    <row r="129" spans="4:20">
      <c r="D129" s="100"/>
      <c r="F129" s="100"/>
      <c r="H129" s="100"/>
      <c r="J129" s="100"/>
      <c r="L129" s="100"/>
      <c r="M129" s="94"/>
      <c r="N129" s="100"/>
      <c r="P129" s="100"/>
      <c r="R129" s="100"/>
      <c r="T129" s="100"/>
    </row>
    <row r="130" spans="4:20">
      <c r="D130" s="100"/>
      <c r="F130" s="100"/>
      <c r="H130" s="100"/>
      <c r="J130" s="100"/>
      <c r="L130" s="100"/>
      <c r="M130" s="94"/>
      <c r="N130" s="100"/>
      <c r="P130" s="100"/>
      <c r="R130" s="100"/>
      <c r="T130" s="100"/>
    </row>
    <row r="131" spans="4:20">
      <c r="D131" s="100"/>
      <c r="F131" s="100"/>
      <c r="H131" s="100"/>
      <c r="J131" s="100"/>
      <c r="L131" s="100"/>
      <c r="M131" s="94"/>
      <c r="N131" s="100"/>
      <c r="P131" s="100"/>
      <c r="R131" s="100"/>
      <c r="T131" s="100"/>
    </row>
    <row r="132" spans="4:20">
      <c r="D132" s="100"/>
      <c r="F132" s="100"/>
      <c r="H132" s="100"/>
      <c r="J132" s="100"/>
      <c r="L132" s="100"/>
      <c r="M132" s="94"/>
      <c r="N132" s="100"/>
      <c r="P132" s="100"/>
      <c r="R132" s="100"/>
      <c r="T132" s="100"/>
    </row>
    <row r="133" spans="4:20">
      <c r="D133" s="100"/>
      <c r="F133" s="100"/>
      <c r="H133" s="100"/>
      <c r="J133" s="100"/>
      <c r="L133" s="100"/>
      <c r="M133" s="94"/>
      <c r="N133" s="100"/>
      <c r="P133" s="100"/>
      <c r="R133" s="100"/>
      <c r="T133" s="100"/>
    </row>
    <row r="134" spans="4:20">
      <c r="D134" s="100"/>
      <c r="F134" s="100"/>
      <c r="H134" s="100"/>
      <c r="J134" s="100"/>
      <c r="L134" s="100"/>
      <c r="M134" s="94"/>
      <c r="N134" s="100"/>
      <c r="P134" s="100"/>
      <c r="R134" s="100"/>
      <c r="T134" s="100"/>
    </row>
    <row r="135" spans="4:20">
      <c r="D135" s="100"/>
      <c r="F135" s="100"/>
      <c r="H135" s="100"/>
      <c r="J135" s="100"/>
      <c r="L135" s="100"/>
      <c r="M135" s="94"/>
      <c r="N135" s="100"/>
      <c r="P135" s="100"/>
      <c r="R135" s="100"/>
      <c r="T135" s="100"/>
    </row>
    <row r="136" spans="4:20">
      <c r="D136" s="100"/>
      <c r="F136" s="100"/>
      <c r="H136" s="100"/>
      <c r="J136" s="100"/>
      <c r="L136" s="100"/>
      <c r="M136" s="94"/>
      <c r="N136" s="100"/>
      <c r="P136" s="100"/>
      <c r="R136" s="100"/>
      <c r="T136" s="100"/>
    </row>
    <row r="137" spans="4:20">
      <c r="D137" s="100"/>
      <c r="F137" s="100"/>
      <c r="H137" s="100"/>
      <c r="J137" s="100"/>
      <c r="L137" s="100"/>
      <c r="M137" s="94"/>
      <c r="N137" s="100"/>
      <c r="P137" s="100"/>
      <c r="R137" s="100"/>
      <c r="T137" s="100"/>
    </row>
    <row r="138" spans="4:20">
      <c r="D138" s="100"/>
      <c r="F138" s="100"/>
      <c r="H138" s="100"/>
      <c r="J138" s="100"/>
      <c r="L138" s="100"/>
      <c r="M138" s="94"/>
      <c r="N138" s="100"/>
      <c r="P138" s="100"/>
      <c r="R138" s="100"/>
      <c r="T138" s="100"/>
    </row>
    <row r="139" spans="4:20">
      <c r="D139" s="100"/>
      <c r="F139" s="100"/>
      <c r="H139" s="100"/>
      <c r="J139" s="100"/>
      <c r="L139" s="100"/>
      <c r="M139" s="94"/>
      <c r="N139" s="100"/>
      <c r="P139" s="100"/>
      <c r="R139" s="100"/>
      <c r="T139" s="100"/>
    </row>
    <row r="140" spans="4:20">
      <c r="D140" s="100"/>
      <c r="F140" s="100"/>
      <c r="H140" s="100"/>
      <c r="J140" s="100"/>
      <c r="L140" s="100"/>
      <c r="M140" s="94"/>
      <c r="N140" s="100"/>
      <c r="P140" s="100"/>
      <c r="R140" s="100"/>
      <c r="T140" s="100"/>
    </row>
    <row r="141" spans="4:20">
      <c r="D141" s="100"/>
      <c r="F141" s="100"/>
      <c r="H141" s="100"/>
      <c r="J141" s="100"/>
      <c r="L141" s="100"/>
      <c r="M141" s="94"/>
      <c r="N141" s="100"/>
      <c r="P141" s="100"/>
      <c r="R141" s="100"/>
      <c r="T141" s="100"/>
    </row>
    <row r="142" spans="4:20">
      <c r="D142" s="100"/>
      <c r="F142" s="100"/>
      <c r="H142" s="100"/>
      <c r="J142" s="100"/>
      <c r="L142" s="100"/>
      <c r="M142" s="94"/>
      <c r="N142" s="100"/>
      <c r="P142" s="100"/>
      <c r="R142" s="100"/>
      <c r="T142" s="100"/>
    </row>
    <row r="143" spans="4:20">
      <c r="D143" s="100"/>
      <c r="F143" s="100"/>
      <c r="H143" s="100"/>
      <c r="J143" s="100"/>
      <c r="L143" s="100"/>
      <c r="M143" s="94"/>
      <c r="N143" s="100"/>
      <c r="P143" s="100"/>
      <c r="R143" s="100"/>
      <c r="T143" s="100"/>
    </row>
    <row r="144" spans="4:20">
      <c r="D144" s="100"/>
      <c r="F144" s="100"/>
      <c r="H144" s="100"/>
      <c r="J144" s="100"/>
      <c r="L144" s="100"/>
      <c r="M144" s="94"/>
      <c r="N144" s="100"/>
      <c r="P144" s="100"/>
      <c r="R144" s="100"/>
      <c r="T144" s="100"/>
    </row>
    <row r="145" spans="4:20">
      <c r="D145" s="100"/>
      <c r="F145" s="100"/>
      <c r="H145" s="100"/>
      <c r="J145" s="100"/>
      <c r="L145" s="100"/>
      <c r="M145" s="94"/>
      <c r="N145" s="100"/>
      <c r="P145" s="100"/>
      <c r="R145" s="100"/>
      <c r="T145" s="100"/>
    </row>
    <row r="146" spans="4:20">
      <c r="D146" s="100"/>
      <c r="F146" s="100"/>
      <c r="H146" s="100"/>
      <c r="J146" s="100"/>
      <c r="L146" s="100"/>
      <c r="M146" s="94"/>
      <c r="N146" s="100"/>
      <c r="P146" s="100"/>
      <c r="R146" s="100"/>
      <c r="T146" s="100"/>
    </row>
    <row r="147" spans="4:20">
      <c r="D147" s="100"/>
      <c r="F147" s="100"/>
      <c r="H147" s="100"/>
      <c r="J147" s="100"/>
      <c r="L147" s="100"/>
      <c r="M147" s="94"/>
      <c r="N147" s="100"/>
      <c r="P147" s="100"/>
      <c r="R147" s="100"/>
      <c r="T147" s="100"/>
    </row>
    <row r="148" spans="4:20">
      <c r="D148" s="100"/>
      <c r="F148" s="100"/>
      <c r="H148" s="100"/>
      <c r="J148" s="100"/>
      <c r="L148" s="100"/>
      <c r="M148" s="94"/>
      <c r="N148" s="100"/>
      <c r="P148" s="100"/>
      <c r="R148" s="100"/>
      <c r="T148" s="100"/>
    </row>
    <row r="149" spans="4:20">
      <c r="D149" s="100"/>
      <c r="F149" s="100"/>
      <c r="H149" s="100"/>
      <c r="J149" s="100"/>
      <c r="L149" s="100"/>
      <c r="M149" s="94"/>
      <c r="N149" s="100"/>
      <c r="P149" s="100"/>
      <c r="R149" s="100"/>
      <c r="T149" s="100"/>
    </row>
    <row r="150" spans="4:20">
      <c r="D150" s="100"/>
      <c r="F150" s="100"/>
      <c r="H150" s="100"/>
      <c r="J150" s="100"/>
      <c r="L150" s="100"/>
      <c r="M150" s="94"/>
      <c r="N150" s="100"/>
      <c r="P150" s="100"/>
      <c r="R150" s="100"/>
      <c r="T150" s="100"/>
    </row>
    <row r="151" spans="4:20">
      <c r="D151" s="100"/>
      <c r="F151" s="100"/>
      <c r="H151" s="100"/>
      <c r="J151" s="100"/>
      <c r="L151" s="100"/>
      <c r="M151" s="94"/>
      <c r="N151" s="100"/>
      <c r="P151" s="100"/>
      <c r="R151" s="100"/>
      <c r="T151" s="100"/>
    </row>
    <row r="152" spans="4:20">
      <c r="D152" s="100"/>
      <c r="F152" s="100"/>
      <c r="H152" s="100"/>
      <c r="J152" s="100"/>
      <c r="L152" s="100"/>
      <c r="M152" s="94"/>
      <c r="N152" s="100"/>
      <c r="P152" s="100"/>
      <c r="R152" s="100"/>
      <c r="T152" s="100"/>
    </row>
    <row r="153" spans="4:20">
      <c r="D153" s="100"/>
      <c r="F153" s="100"/>
      <c r="H153" s="100"/>
      <c r="J153" s="100"/>
      <c r="L153" s="100"/>
      <c r="M153" s="94"/>
      <c r="N153" s="100"/>
      <c r="P153" s="100"/>
      <c r="R153" s="100"/>
      <c r="T153" s="100"/>
    </row>
    <row r="154" spans="4:20">
      <c r="D154" s="100"/>
      <c r="F154" s="100"/>
      <c r="H154" s="100"/>
      <c r="J154" s="100"/>
      <c r="L154" s="100"/>
      <c r="M154" s="94"/>
      <c r="N154" s="100"/>
      <c r="P154" s="100"/>
      <c r="R154" s="100"/>
      <c r="T154" s="100"/>
    </row>
    <row r="155" spans="4:20">
      <c r="D155" s="100"/>
      <c r="F155" s="100"/>
      <c r="H155" s="100"/>
      <c r="J155" s="100"/>
      <c r="L155" s="100"/>
      <c r="M155" s="94"/>
      <c r="N155" s="100"/>
      <c r="P155" s="100"/>
      <c r="R155" s="100"/>
      <c r="T155" s="100"/>
    </row>
    <row r="156" spans="4:20">
      <c r="D156" s="100"/>
      <c r="F156" s="100"/>
      <c r="H156" s="100"/>
      <c r="J156" s="100"/>
      <c r="L156" s="100"/>
      <c r="M156" s="94"/>
      <c r="N156" s="100"/>
      <c r="P156" s="100"/>
      <c r="R156" s="100"/>
      <c r="T156" s="100"/>
    </row>
    <row r="157" spans="4:20">
      <c r="D157" s="100"/>
      <c r="F157" s="100"/>
      <c r="H157" s="100"/>
      <c r="J157" s="100"/>
      <c r="L157" s="100"/>
      <c r="M157" s="94"/>
      <c r="N157" s="100"/>
      <c r="P157" s="100"/>
      <c r="R157" s="100"/>
      <c r="T157" s="100"/>
    </row>
    <row r="158" spans="4:20">
      <c r="D158" s="100"/>
      <c r="F158" s="100"/>
      <c r="H158" s="100"/>
      <c r="J158" s="100"/>
      <c r="L158" s="100"/>
      <c r="M158" s="94"/>
      <c r="N158" s="100"/>
      <c r="P158" s="100"/>
      <c r="R158" s="100"/>
      <c r="T158" s="100"/>
    </row>
    <row r="159" spans="4:20">
      <c r="D159" s="100"/>
      <c r="F159" s="100"/>
      <c r="H159" s="100"/>
      <c r="J159" s="100"/>
      <c r="L159" s="100"/>
      <c r="M159" s="94"/>
      <c r="N159" s="100"/>
      <c r="P159" s="100"/>
      <c r="R159" s="100"/>
      <c r="T159" s="100"/>
    </row>
    <row r="160" spans="4:20">
      <c r="D160" s="100"/>
      <c r="F160" s="100"/>
      <c r="H160" s="100"/>
      <c r="J160" s="100"/>
      <c r="L160" s="100"/>
      <c r="M160" s="94"/>
      <c r="N160" s="100"/>
      <c r="P160" s="100"/>
      <c r="R160" s="100"/>
      <c r="T160" s="100"/>
    </row>
    <row r="161" spans="4:20">
      <c r="D161" s="100"/>
      <c r="F161" s="100"/>
      <c r="H161" s="100"/>
      <c r="J161" s="100"/>
      <c r="L161" s="100"/>
      <c r="M161" s="94"/>
      <c r="N161" s="100"/>
      <c r="P161" s="100"/>
      <c r="R161" s="100"/>
      <c r="T161" s="100"/>
    </row>
    <row r="162" spans="4:20">
      <c r="D162" s="100"/>
      <c r="F162" s="100"/>
      <c r="H162" s="100"/>
      <c r="J162" s="100"/>
      <c r="L162" s="100"/>
      <c r="M162" s="94"/>
      <c r="N162" s="100"/>
      <c r="P162" s="100"/>
      <c r="R162" s="100"/>
      <c r="T162" s="100"/>
    </row>
    <row r="163" spans="4:20">
      <c r="D163" s="100"/>
      <c r="F163" s="100"/>
      <c r="H163" s="100"/>
      <c r="J163" s="100"/>
      <c r="L163" s="100"/>
      <c r="M163" s="94"/>
      <c r="N163" s="100"/>
      <c r="P163" s="100"/>
      <c r="R163" s="100"/>
      <c r="T163" s="100"/>
    </row>
    <row r="164" spans="4:20">
      <c r="D164" s="100"/>
      <c r="F164" s="100"/>
      <c r="H164" s="100"/>
      <c r="J164" s="100"/>
      <c r="L164" s="100"/>
      <c r="M164" s="94"/>
      <c r="N164" s="100"/>
      <c r="P164" s="100"/>
      <c r="R164" s="100"/>
      <c r="T164" s="100"/>
    </row>
    <row r="165" spans="4:20">
      <c r="D165" s="100"/>
      <c r="F165" s="100"/>
      <c r="H165" s="100"/>
      <c r="J165" s="100"/>
      <c r="L165" s="100"/>
      <c r="M165" s="94"/>
      <c r="N165" s="100"/>
      <c r="P165" s="100"/>
      <c r="R165" s="100"/>
      <c r="T165" s="100"/>
    </row>
    <row r="166" spans="4:20">
      <c r="D166" s="100"/>
      <c r="F166" s="100"/>
      <c r="H166" s="100"/>
      <c r="J166" s="100"/>
      <c r="L166" s="100"/>
      <c r="M166" s="94"/>
      <c r="N166" s="100"/>
      <c r="P166" s="100"/>
      <c r="R166" s="100"/>
      <c r="T166" s="100"/>
    </row>
    <row r="167" spans="4:20">
      <c r="D167" s="100"/>
      <c r="F167" s="100"/>
      <c r="H167" s="100"/>
      <c r="J167" s="100"/>
      <c r="L167" s="100"/>
      <c r="M167" s="94"/>
      <c r="N167" s="100"/>
      <c r="P167" s="100"/>
      <c r="R167" s="100"/>
      <c r="T167" s="100"/>
    </row>
    <row r="168" spans="4:20">
      <c r="D168" s="100"/>
      <c r="F168" s="100"/>
      <c r="H168" s="100"/>
      <c r="J168" s="100"/>
      <c r="L168" s="100"/>
      <c r="M168" s="94"/>
      <c r="N168" s="100"/>
      <c r="P168" s="100"/>
      <c r="R168" s="100"/>
      <c r="T168" s="100"/>
    </row>
    <row r="169" spans="4:20">
      <c r="D169" s="100"/>
      <c r="F169" s="100"/>
      <c r="H169" s="100"/>
      <c r="J169" s="100"/>
      <c r="L169" s="100"/>
      <c r="M169" s="94"/>
      <c r="N169" s="100"/>
      <c r="P169" s="100"/>
      <c r="R169" s="100"/>
      <c r="T169" s="100"/>
    </row>
    <row r="170" spans="4:20">
      <c r="D170" s="100"/>
      <c r="F170" s="100"/>
      <c r="H170" s="100"/>
      <c r="J170" s="100"/>
      <c r="L170" s="100"/>
      <c r="M170" s="94"/>
      <c r="N170" s="100"/>
      <c r="P170" s="100"/>
      <c r="R170" s="100"/>
      <c r="T170" s="100"/>
    </row>
    <row r="171" spans="4:20">
      <c r="D171" s="100"/>
      <c r="F171" s="100"/>
      <c r="H171" s="100"/>
      <c r="J171" s="100"/>
      <c r="L171" s="100"/>
      <c r="M171" s="94"/>
      <c r="N171" s="100"/>
      <c r="P171" s="100"/>
      <c r="R171" s="100"/>
      <c r="T171" s="100"/>
    </row>
    <row r="172" spans="4:20">
      <c r="D172" s="100"/>
      <c r="F172" s="100"/>
      <c r="H172" s="100"/>
      <c r="J172" s="100"/>
      <c r="L172" s="100"/>
      <c r="M172" s="94"/>
      <c r="N172" s="100"/>
      <c r="P172" s="100"/>
      <c r="R172" s="100"/>
      <c r="T172" s="100"/>
    </row>
    <row r="173" spans="4:20">
      <c r="D173" s="100"/>
      <c r="F173" s="100"/>
      <c r="H173" s="100"/>
      <c r="J173" s="100"/>
      <c r="L173" s="100"/>
      <c r="M173" s="94"/>
      <c r="N173" s="100"/>
      <c r="P173" s="100"/>
      <c r="R173" s="100"/>
      <c r="T173" s="100"/>
    </row>
    <row r="174" spans="4:20">
      <c r="D174" s="100"/>
      <c r="F174" s="100"/>
      <c r="H174" s="100"/>
      <c r="J174" s="100"/>
      <c r="L174" s="100"/>
      <c r="M174" s="94"/>
      <c r="N174" s="100"/>
      <c r="P174" s="100"/>
      <c r="R174" s="100"/>
      <c r="T174" s="100"/>
    </row>
    <row r="175" spans="4:20">
      <c r="D175" s="100"/>
      <c r="F175" s="100"/>
      <c r="H175" s="100"/>
      <c r="J175" s="100"/>
      <c r="L175" s="100"/>
      <c r="M175" s="94"/>
      <c r="N175" s="100"/>
      <c r="P175" s="100"/>
      <c r="R175" s="100"/>
      <c r="T175" s="100"/>
    </row>
    <row r="176" spans="4:20">
      <c r="D176" s="100"/>
      <c r="F176" s="100"/>
      <c r="H176" s="100"/>
      <c r="J176" s="100"/>
      <c r="L176" s="100"/>
      <c r="M176" s="94"/>
      <c r="N176" s="100"/>
      <c r="P176" s="100"/>
      <c r="R176" s="100"/>
      <c r="T176" s="100"/>
    </row>
    <row r="177" spans="4:20">
      <c r="D177" s="100"/>
      <c r="F177" s="100"/>
      <c r="H177" s="100"/>
      <c r="J177" s="100"/>
      <c r="L177" s="100"/>
      <c r="M177" s="94"/>
      <c r="N177" s="100"/>
      <c r="P177" s="100"/>
      <c r="R177" s="100"/>
      <c r="T177" s="100"/>
    </row>
    <row r="178" spans="4:20">
      <c r="D178" s="100"/>
      <c r="F178" s="100"/>
      <c r="H178" s="100"/>
      <c r="J178" s="100"/>
      <c r="L178" s="100"/>
      <c r="M178" s="94"/>
      <c r="N178" s="100"/>
      <c r="P178" s="100"/>
      <c r="R178" s="100"/>
      <c r="T178" s="100"/>
    </row>
    <row r="179" spans="4:20">
      <c r="D179" s="100"/>
      <c r="F179" s="100"/>
      <c r="H179" s="100"/>
      <c r="J179" s="100"/>
      <c r="L179" s="100"/>
      <c r="M179" s="94"/>
      <c r="N179" s="100"/>
      <c r="P179" s="100"/>
      <c r="R179" s="100"/>
      <c r="T179" s="100"/>
    </row>
    <row r="180" spans="4:20">
      <c r="D180" s="100"/>
      <c r="F180" s="100"/>
      <c r="H180" s="100"/>
      <c r="J180" s="100"/>
      <c r="L180" s="100"/>
      <c r="M180" s="94"/>
      <c r="N180" s="100"/>
      <c r="P180" s="100"/>
      <c r="R180" s="100"/>
      <c r="T180" s="100"/>
    </row>
    <row r="181" spans="4:20">
      <c r="D181" s="100"/>
      <c r="F181" s="100"/>
      <c r="H181" s="100"/>
      <c r="J181" s="100"/>
      <c r="L181" s="100"/>
      <c r="M181" s="94"/>
      <c r="N181" s="100"/>
      <c r="P181" s="100"/>
      <c r="R181" s="100"/>
      <c r="T181" s="100"/>
    </row>
    <row r="182" spans="4:20">
      <c r="D182" s="100"/>
      <c r="F182" s="100"/>
      <c r="H182" s="100"/>
      <c r="J182" s="100"/>
      <c r="L182" s="100"/>
      <c r="M182" s="94"/>
      <c r="N182" s="100"/>
      <c r="P182" s="100"/>
      <c r="R182" s="100"/>
      <c r="T182" s="100"/>
    </row>
    <row r="183" spans="4:20">
      <c r="D183" s="100"/>
      <c r="F183" s="100"/>
      <c r="H183" s="100"/>
      <c r="J183" s="100"/>
      <c r="L183" s="100"/>
      <c r="M183" s="94"/>
      <c r="N183" s="100"/>
      <c r="P183" s="100"/>
      <c r="R183" s="100"/>
      <c r="T183" s="100"/>
    </row>
    <row r="184" spans="4:20">
      <c r="D184" s="100"/>
      <c r="F184" s="100"/>
      <c r="H184" s="100"/>
      <c r="J184" s="100"/>
      <c r="L184" s="100"/>
      <c r="M184" s="94"/>
      <c r="N184" s="100"/>
      <c r="P184" s="100"/>
      <c r="R184" s="100"/>
      <c r="T184" s="100"/>
    </row>
    <row r="185" spans="4:20">
      <c r="D185" s="100"/>
      <c r="F185" s="100"/>
      <c r="H185" s="100"/>
      <c r="J185" s="100"/>
      <c r="L185" s="100"/>
      <c r="M185" s="94"/>
      <c r="N185" s="100"/>
      <c r="P185" s="100"/>
      <c r="R185" s="100"/>
      <c r="T185" s="100"/>
    </row>
    <row r="186" spans="4:20">
      <c r="D186" s="100"/>
      <c r="F186" s="100"/>
      <c r="H186" s="100"/>
      <c r="J186" s="100"/>
      <c r="L186" s="100"/>
      <c r="M186" s="94"/>
      <c r="N186" s="100"/>
      <c r="P186" s="100"/>
      <c r="R186" s="100"/>
      <c r="T186" s="100"/>
    </row>
    <row r="187" spans="4:20">
      <c r="D187" s="100"/>
      <c r="F187" s="100"/>
      <c r="H187" s="100"/>
      <c r="J187" s="100"/>
      <c r="L187" s="100"/>
      <c r="M187" s="94"/>
      <c r="N187" s="100"/>
      <c r="P187" s="100"/>
      <c r="R187" s="100"/>
      <c r="T187" s="100"/>
    </row>
    <row r="188" spans="4:20">
      <c r="D188" s="100"/>
      <c r="F188" s="100"/>
      <c r="H188" s="100"/>
      <c r="J188" s="100"/>
      <c r="L188" s="100"/>
      <c r="M188" s="94"/>
      <c r="N188" s="100"/>
      <c r="P188" s="100"/>
      <c r="R188" s="100"/>
      <c r="T188" s="100"/>
    </row>
    <row r="189" spans="4:20">
      <c r="D189" s="100"/>
      <c r="F189" s="100"/>
      <c r="H189" s="100"/>
      <c r="J189" s="100"/>
      <c r="L189" s="100"/>
      <c r="M189" s="94"/>
      <c r="N189" s="100"/>
      <c r="P189" s="100"/>
      <c r="R189" s="100"/>
      <c r="T189" s="100"/>
    </row>
    <row r="190" spans="4:20">
      <c r="D190" s="100"/>
      <c r="F190" s="100"/>
      <c r="H190" s="100"/>
      <c r="J190" s="100"/>
      <c r="L190" s="100"/>
      <c r="M190" s="94"/>
      <c r="N190" s="100"/>
      <c r="P190" s="100"/>
      <c r="R190" s="100"/>
      <c r="T190" s="100"/>
    </row>
    <row r="191" spans="4:20">
      <c r="D191" s="100"/>
      <c r="F191" s="100"/>
      <c r="H191" s="100"/>
      <c r="J191" s="100"/>
      <c r="L191" s="100"/>
      <c r="M191" s="94"/>
      <c r="N191" s="100"/>
      <c r="P191" s="100"/>
      <c r="R191" s="100"/>
      <c r="T191" s="100"/>
    </row>
    <row r="192" spans="4:20">
      <c r="D192" s="100"/>
      <c r="F192" s="100"/>
      <c r="H192" s="100"/>
      <c r="J192" s="100"/>
      <c r="L192" s="100"/>
      <c r="M192" s="94"/>
      <c r="N192" s="100"/>
      <c r="P192" s="100"/>
      <c r="R192" s="100"/>
      <c r="T192" s="100"/>
    </row>
    <row r="193" spans="4:20">
      <c r="D193" s="100"/>
      <c r="F193" s="100"/>
      <c r="H193" s="100"/>
      <c r="J193" s="100"/>
      <c r="L193" s="100"/>
      <c r="M193" s="94"/>
      <c r="N193" s="100"/>
      <c r="P193" s="100"/>
      <c r="R193" s="100"/>
      <c r="T193" s="100"/>
    </row>
    <row r="194" spans="4:20">
      <c r="D194" s="100"/>
      <c r="F194" s="100"/>
      <c r="H194" s="100"/>
      <c r="J194" s="100"/>
      <c r="L194" s="100"/>
      <c r="M194" s="94"/>
      <c r="N194" s="100"/>
      <c r="P194" s="100"/>
      <c r="R194" s="100"/>
      <c r="T194" s="100"/>
    </row>
    <row r="195" spans="4:20">
      <c r="D195" s="100"/>
      <c r="F195" s="100"/>
      <c r="H195" s="100"/>
      <c r="J195" s="100"/>
      <c r="L195" s="100"/>
      <c r="M195" s="94"/>
      <c r="N195" s="100"/>
      <c r="P195" s="100"/>
      <c r="R195" s="100"/>
      <c r="T195" s="100"/>
    </row>
    <row r="196" spans="4:20">
      <c r="D196" s="100"/>
      <c r="F196" s="100"/>
      <c r="H196" s="100"/>
      <c r="J196" s="100"/>
      <c r="L196" s="100"/>
      <c r="M196" s="94"/>
      <c r="N196" s="100"/>
      <c r="P196" s="100"/>
      <c r="R196" s="100"/>
      <c r="T196" s="100"/>
    </row>
    <row r="197" spans="4:20">
      <c r="D197" s="100"/>
      <c r="F197" s="100"/>
      <c r="H197" s="100"/>
      <c r="J197" s="100"/>
      <c r="L197" s="100"/>
      <c r="M197" s="94"/>
      <c r="N197" s="100"/>
      <c r="P197" s="100"/>
      <c r="R197" s="100"/>
      <c r="T197" s="100"/>
    </row>
    <row r="198" spans="4:20">
      <c r="D198" s="100"/>
      <c r="F198" s="100"/>
      <c r="H198" s="100"/>
      <c r="J198" s="100"/>
      <c r="L198" s="100"/>
      <c r="M198" s="94"/>
      <c r="N198" s="100"/>
      <c r="P198" s="100"/>
      <c r="R198" s="100"/>
      <c r="T198" s="100"/>
    </row>
    <row r="199" spans="4:20">
      <c r="D199" s="100"/>
      <c r="F199" s="100"/>
      <c r="H199" s="100"/>
      <c r="J199" s="100"/>
      <c r="L199" s="100"/>
      <c r="M199" s="94"/>
      <c r="N199" s="100"/>
      <c r="P199" s="100"/>
      <c r="R199" s="100"/>
      <c r="T199" s="100"/>
    </row>
    <row r="200" spans="4:20">
      <c r="D200" s="100"/>
      <c r="F200" s="100"/>
      <c r="H200" s="100"/>
      <c r="J200" s="100"/>
      <c r="L200" s="100"/>
      <c r="M200" s="94"/>
      <c r="N200" s="100"/>
      <c r="P200" s="100"/>
      <c r="R200" s="100"/>
      <c r="T200" s="100"/>
    </row>
    <row r="201" spans="4:20">
      <c r="D201" s="100"/>
      <c r="F201" s="100"/>
      <c r="H201" s="100"/>
      <c r="J201" s="100"/>
      <c r="L201" s="100"/>
      <c r="M201" s="94"/>
      <c r="N201" s="100"/>
      <c r="P201" s="100"/>
      <c r="R201" s="100"/>
      <c r="T201" s="100"/>
    </row>
    <row r="202" spans="4:20">
      <c r="D202" s="100"/>
      <c r="F202" s="100"/>
      <c r="H202" s="100"/>
      <c r="J202" s="100"/>
      <c r="L202" s="100"/>
      <c r="M202" s="94"/>
      <c r="N202" s="100"/>
      <c r="P202" s="100"/>
      <c r="R202" s="100"/>
      <c r="T202" s="100"/>
    </row>
    <row r="203" spans="4:20">
      <c r="D203" s="100"/>
      <c r="F203" s="100"/>
      <c r="H203" s="100"/>
      <c r="J203" s="100"/>
      <c r="L203" s="100"/>
      <c r="M203" s="94"/>
      <c r="N203" s="100"/>
      <c r="P203" s="100"/>
      <c r="R203" s="100"/>
      <c r="T203" s="100"/>
    </row>
    <row r="204" spans="4:20">
      <c r="D204" s="100"/>
      <c r="F204" s="100"/>
      <c r="H204" s="100"/>
      <c r="J204" s="100"/>
      <c r="L204" s="100"/>
      <c r="M204" s="94"/>
      <c r="N204" s="100"/>
      <c r="P204" s="100"/>
      <c r="R204" s="100"/>
      <c r="T204" s="100"/>
    </row>
    <row r="205" spans="4:20">
      <c r="D205" s="100"/>
      <c r="F205" s="100"/>
      <c r="H205" s="100"/>
      <c r="J205" s="100"/>
      <c r="L205" s="100"/>
      <c r="M205" s="94"/>
      <c r="N205" s="100"/>
      <c r="P205" s="100"/>
      <c r="R205" s="100"/>
      <c r="T205" s="100"/>
    </row>
    <row r="206" spans="4:20">
      <c r="D206" s="100"/>
      <c r="F206" s="100"/>
      <c r="H206" s="100"/>
      <c r="J206" s="100"/>
      <c r="L206" s="100"/>
      <c r="M206" s="94"/>
      <c r="N206" s="100"/>
      <c r="P206" s="100"/>
      <c r="R206" s="100"/>
      <c r="T206" s="100"/>
    </row>
    <row r="207" spans="4:20">
      <c r="D207" s="100"/>
      <c r="F207" s="100"/>
      <c r="H207" s="100"/>
      <c r="J207" s="100"/>
      <c r="L207" s="100"/>
      <c r="M207" s="94"/>
      <c r="N207" s="100"/>
      <c r="P207" s="100"/>
      <c r="R207" s="100"/>
      <c r="T207" s="100"/>
    </row>
    <row r="208" spans="4:20">
      <c r="D208" s="100"/>
      <c r="F208" s="100"/>
      <c r="H208" s="100"/>
      <c r="J208" s="100"/>
      <c r="L208" s="100"/>
      <c r="M208" s="94"/>
      <c r="N208" s="100"/>
      <c r="P208" s="100"/>
      <c r="R208" s="100"/>
      <c r="T208" s="100"/>
    </row>
    <row r="209" spans="4:20">
      <c r="D209" s="100"/>
      <c r="F209" s="100"/>
      <c r="H209" s="100"/>
      <c r="J209" s="100"/>
      <c r="L209" s="100"/>
      <c r="M209" s="94"/>
      <c r="N209" s="100"/>
      <c r="P209" s="100"/>
      <c r="R209" s="100"/>
      <c r="T209" s="100"/>
    </row>
    <row r="210" spans="4:20">
      <c r="D210" s="100"/>
      <c r="F210" s="100"/>
      <c r="H210" s="100"/>
      <c r="J210" s="100"/>
      <c r="L210" s="100"/>
      <c r="M210" s="94"/>
      <c r="N210" s="100"/>
      <c r="P210" s="100"/>
      <c r="R210" s="100"/>
      <c r="T210" s="100"/>
    </row>
    <row r="211" spans="4:20">
      <c r="D211" s="100"/>
      <c r="F211" s="100"/>
      <c r="H211" s="100"/>
      <c r="J211" s="100"/>
      <c r="L211" s="100"/>
      <c r="M211" s="94"/>
      <c r="N211" s="100"/>
      <c r="P211" s="100"/>
      <c r="R211" s="100"/>
      <c r="T211" s="100"/>
    </row>
    <row r="212" spans="4:20">
      <c r="D212" s="100"/>
      <c r="F212" s="100"/>
      <c r="H212" s="100"/>
      <c r="J212" s="100"/>
      <c r="L212" s="100"/>
      <c r="M212" s="94"/>
      <c r="N212" s="100"/>
      <c r="P212" s="100"/>
      <c r="R212" s="100"/>
      <c r="T212" s="100"/>
    </row>
    <row r="213" spans="4:20">
      <c r="D213" s="100"/>
      <c r="F213" s="100"/>
      <c r="H213" s="100"/>
      <c r="J213" s="100"/>
      <c r="L213" s="100"/>
      <c r="M213" s="94"/>
      <c r="N213" s="100"/>
      <c r="P213" s="100"/>
      <c r="R213" s="100"/>
      <c r="T213" s="100"/>
    </row>
    <row r="214" spans="4:20">
      <c r="D214" s="100"/>
      <c r="F214" s="100"/>
      <c r="H214" s="100"/>
      <c r="J214" s="100"/>
      <c r="L214" s="100"/>
      <c r="M214" s="94"/>
      <c r="N214" s="100"/>
      <c r="P214" s="100"/>
      <c r="R214" s="100"/>
      <c r="T214" s="100"/>
    </row>
    <row r="215" spans="4:20">
      <c r="D215" s="100"/>
      <c r="F215" s="100"/>
      <c r="H215" s="100"/>
      <c r="J215" s="100"/>
      <c r="L215" s="100"/>
      <c r="M215" s="94"/>
      <c r="N215" s="100"/>
      <c r="P215" s="100"/>
      <c r="R215" s="100"/>
      <c r="T215" s="100"/>
    </row>
    <row r="216" spans="4:20">
      <c r="D216" s="100"/>
      <c r="F216" s="100"/>
      <c r="H216" s="100"/>
      <c r="J216" s="100"/>
      <c r="L216" s="100"/>
      <c r="M216" s="94"/>
      <c r="N216" s="100"/>
      <c r="P216" s="100"/>
      <c r="R216" s="100"/>
      <c r="T216" s="100"/>
    </row>
    <row r="217" spans="4:20">
      <c r="D217" s="100"/>
      <c r="F217" s="100"/>
      <c r="H217" s="100"/>
      <c r="J217" s="100"/>
      <c r="L217" s="100"/>
      <c r="M217" s="94"/>
      <c r="N217" s="100"/>
      <c r="P217" s="100"/>
      <c r="R217" s="100"/>
      <c r="T217" s="100"/>
    </row>
    <row r="218" spans="4:20">
      <c r="D218" s="100"/>
      <c r="F218" s="100"/>
      <c r="H218" s="100"/>
      <c r="J218" s="100"/>
      <c r="L218" s="100"/>
      <c r="M218" s="94"/>
      <c r="N218" s="100"/>
      <c r="P218" s="100"/>
      <c r="R218" s="100"/>
      <c r="T218" s="100"/>
    </row>
    <row r="219" spans="4:20">
      <c r="D219" s="100"/>
      <c r="F219" s="100"/>
      <c r="H219" s="100"/>
      <c r="J219" s="100"/>
      <c r="L219" s="100"/>
      <c r="M219" s="94"/>
      <c r="N219" s="100"/>
      <c r="P219" s="100"/>
      <c r="R219" s="100"/>
      <c r="T219" s="100"/>
    </row>
    <row r="220" spans="4:20">
      <c r="D220" s="100"/>
      <c r="F220" s="100"/>
      <c r="H220" s="100"/>
      <c r="J220" s="100"/>
      <c r="L220" s="100"/>
      <c r="M220" s="94"/>
      <c r="N220" s="100"/>
      <c r="P220" s="100"/>
      <c r="R220" s="100"/>
      <c r="T220" s="100"/>
    </row>
    <row r="221" spans="4:20">
      <c r="D221" s="100"/>
      <c r="F221" s="100"/>
      <c r="H221" s="100"/>
      <c r="J221" s="100"/>
      <c r="L221" s="100"/>
      <c r="M221" s="94"/>
      <c r="N221" s="100"/>
      <c r="P221" s="100"/>
      <c r="R221" s="100"/>
      <c r="T221" s="100"/>
    </row>
    <row r="222" spans="4:20">
      <c r="D222" s="100"/>
      <c r="F222" s="100"/>
      <c r="H222" s="100"/>
      <c r="J222" s="100"/>
      <c r="L222" s="100"/>
      <c r="M222" s="94"/>
      <c r="N222" s="100"/>
      <c r="P222" s="100"/>
      <c r="R222" s="100"/>
      <c r="T222" s="100"/>
    </row>
    <row r="223" spans="4:20">
      <c r="D223" s="100"/>
      <c r="F223" s="100"/>
      <c r="H223" s="100"/>
      <c r="J223" s="100"/>
      <c r="L223" s="100"/>
      <c r="M223" s="94"/>
      <c r="N223" s="100"/>
      <c r="P223" s="100"/>
      <c r="R223" s="100"/>
      <c r="T223" s="100"/>
    </row>
    <row r="224" spans="4:20">
      <c r="D224" s="100"/>
      <c r="F224" s="100"/>
      <c r="H224" s="100"/>
      <c r="J224" s="100"/>
      <c r="L224" s="100"/>
      <c r="M224" s="94"/>
      <c r="N224" s="100"/>
      <c r="P224" s="100"/>
      <c r="R224" s="100"/>
      <c r="T224" s="100"/>
    </row>
    <row r="225" spans="4:20">
      <c r="D225" s="100"/>
      <c r="F225" s="100"/>
      <c r="H225" s="100"/>
      <c r="J225" s="100"/>
      <c r="L225" s="100"/>
      <c r="M225" s="94"/>
      <c r="N225" s="100"/>
      <c r="P225" s="100"/>
      <c r="R225" s="100"/>
      <c r="T225" s="100"/>
    </row>
    <row r="226" spans="4:20">
      <c r="D226" s="100"/>
      <c r="F226" s="100"/>
      <c r="H226" s="100"/>
      <c r="J226" s="100"/>
      <c r="L226" s="100"/>
      <c r="M226" s="94"/>
      <c r="N226" s="100"/>
      <c r="P226" s="100"/>
      <c r="R226" s="100"/>
      <c r="T226" s="100"/>
    </row>
    <row r="227" spans="4:20">
      <c r="D227" s="100"/>
      <c r="F227" s="100"/>
      <c r="H227" s="100"/>
      <c r="J227" s="100"/>
      <c r="L227" s="100"/>
      <c r="M227" s="94"/>
      <c r="N227" s="100"/>
      <c r="P227" s="100"/>
      <c r="R227" s="100"/>
      <c r="T227" s="100"/>
    </row>
    <row r="228" spans="4:20">
      <c r="D228" s="100"/>
      <c r="F228" s="100"/>
      <c r="H228" s="100"/>
      <c r="J228" s="100"/>
      <c r="L228" s="100"/>
      <c r="M228" s="94"/>
      <c r="N228" s="100"/>
      <c r="P228" s="100"/>
      <c r="R228" s="100"/>
      <c r="T228" s="100"/>
    </row>
    <row r="229" spans="4:20">
      <c r="D229" s="100"/>
      <c r="F229" s="100"/>
      <c r="H229" s="100"/>
      <c r="J229" s="100"/>
      <c r="L229" s="100"/>
      <c r="M229" s="94"/>
      <c r="N229" s="100"/>
      <c r="P229" s="100"/>
      <c r="R229" s="100"/>
      <c r="T229" s="100"/>
    </row>
    <row r="230" spans="4:20">
      <c r="D230" s="100"/>
      <c r="F230" s="100"/>
      <c r="H230" s="100"/>
      <c r="J230" s="100"/>
      <c r="L230" s="100"/>
      <c r="M230" s="94"/>
      <c r="N230" s="100"/>
      <c r="P230" s="100"/>
      <c r="R230" s="100"/>
      <c r="T230" s="100"/>
    </row>
    <row r="231" spans="4:20">
      <c r="D231" s="100"/>
      <c r="F231" s="100"/>
      <c r="H231" s="100"/>
      <c r="J231" s="100"/>
      <c r="L231" s="100"/>
      <c r="M231" s="94"/>
      <c r="N231" s="100"/>
      <c r="P231" s="100"/>
      <c r="R231" s="100"/>
      <c r="T231" s="100"/>
    </row>
    <row r="232" spans="4:20">
      <c r="D232" s="100"/>
      <c r="F232" s="100"/>
      <c r="H232" s="100"/>
      <c r="J232" s="100"/>
      <c r="L232" s="100"/>
      <c r="M232" s="94"/>
      <c r="N232" s="100"/>
      <c r="P232" s="100"/>
      <c r="R232" s="100"/>
      <c r="T232" s="100"/>
    </row>
    <row r="233" spans="4:20">
      <c r="D233" s="100"/>
      <c r="F233" s="100"/>
      <c r="H233" s="100"/>
      <c r="J233" s="100"/>
      <c r="L233" s="100"/>
      <c r="M233" s="94"/>
      <c r="N233" s="100"/>
      <c r="P233" s="100"/>
      <c r="R233" s="100"/>
      <c r="T233" s="100"/>
    </row>
    <row r="234" spans="4:20">
      <c r="D234" s="100"/>
      <c r="F234" s="100"/>
      <c r="H234" s="100"/>
      <c r="J234" s="100"/>
      <c r="L234" s="100"/>
      <c r="M234" s="94"/>
      <c r="N234" s="100"/>
      <c r="P234" s="100"/>
      <c r="R234" s="100"/>
      <c r="T234" s="100"/>
    </row>
    <row r="235" spans="4:20">
      <c r="D235" s="100"/>
      <c r="F235" s="100"/>
      <c r="H235" s="100"/>
      <c r="J235" s="100"/>
      <c r="L235" s="100"/>
      <c r="M235" s="94"/>
      <c r="N235" s="100"/>
      <c r="P235" s="100"/>
      <c r="R235" s="100"/>
      <c r="T235" s="100"/>
    </row>
    <row r="236" spans="4:20">
      <c r="D236" s="100"/>
      <c r="F236" s="100"/>
      <c r="H236" s="100"/>
      <c r="J236" s="100"/>
      <c r="L236" s="100"/>
      <c r="M236" s="94"/>
      <c r="N236" s="100"/>
      <c r="P236" s="100"/>
      <c r="R236" s="100"/>
      <c r="T236" s="100"/>
    </row>
    <row r="237" spans="4:20">
      <c r="D237" s="100"/>
      <c r="F237" s="100"/>
      <c r="H237" s="100"/>
      <c r="J237" s="100"/>
      <c r="L237" s="100"/>
      <c r="M237" s="94"/>
      <c r="N237" s="100"/>
      <c r="P237" s="100"/>
      <c r="R237" s="100"/>
      <c r="T237" s="100"/>
    </row>
    <row r="238" spans="4:20">
      <c r="D238" s="100"/>
      <c r="F238" s="100"/>
      <c r="H238" s="100"/>
      <c r="J238" s="100"/>
      <c r="L238" s="100"/>
      <c r="M238" s="94"/>
      <c r="N238" s="100"/>
      <c r="P238" s="100"/>
      <c r="R238" s="100"/>
      <c r="T238" s="100"/>
    </row>
    <row r="239" spans="4:20">
      <c r="D239" s="100"/>
      <c r="F239" s="100"/>
      <c r="H239" s="100"/>
      <c r="J239" s="100"/>
      <c r="L239" s="100"/>
      <c r="M239" s="94"/>
      <c r="N239" s="100"/>
      <c r="P239" s="100"/>
      <c r="R239" s="100"/>
      <c r="T239" s="100"/>
    </row>
    <row r="240" spans="4:20">
      <c r="D240" s="100"/>
      <c r="F240" s="100"/>
      <c r="H240" s="100"/>
      <c r="J240" s="100"/>
      <c r="L240" s="100"/>
      <c r="M240" s="94"/>
      <c r="N240" s="100"/>
      <c r="P240" s="100"/>
      <c r="R240" s="100"/>
      <c r="T240" s="100"/>
    </row>
    <row r="241" spans="4:20">
      <c r="D241" s="100"/>
      <c r="F241" s="100"/>
      <c r="H241" s="100"/>
      <c r="J241" s="100"/>
      <c r="L241" s="100"/>
      <c r="M241" s="94"/>
      <c r="N241" s="100"/>
      <c r="P241" s="100"/>
      <c r="R241" s="100"/>
      <c r="T241" s="100"/>
    </row>
    <row r="242" spans="4:20">
      <c r="D242" s="100"/>
      <c r="F242" s="100"/>
      <c r="H242" s="100"/>
      <c r="J242" s="100"/>
      <c r="L242" s="100"/>
      <c r="M242" s="94"/>
      <c r="N242" s="100"/>
      <c r="P242" s="100"/>
      <c r="R242" s="100"/>
      <c r="T242" s="100"/>
    </row>
    <row r="243" spans="4:20">
      <c r="D243" s="100"/>
      <c r="F243" s="100"/>
      <c r="H243" s="100"/>
      <c r="J243" s="100"/>
      <c r="L243" s="100"/>
      <c r="M243" s="94"/>
      <c r="N243" s="100"/>
      <c r="P243" s="100"/>
      <c r="R243" s="100"/>
      <c r="T243" s="100"/>
    </row>
    <row r="244" spans="4:20">
      <c r="D244" s="100"/>
      <c r="F244" s="100"/>
      <c r="H244" s="100"/>
      <c r="J244" s="100"/>
      <c r="L244" s="100"/>
      <c r="M244" s="94"/>
      <c r="N244" s="100"/>
      <c r="P244" s="100"/>
      <c r="R244" s="100"/>
      <c r="T244" s="100"/>
    </row>
    <row r="245" spans="4:20">
      <c r="D245" s="100"/>
      <c r="F245" s="100"/>
      <c r="H245" s="100"/>
      <c r="J245" s="100"/>
      <c r="L245" s="100"/>
      <c r="M245" s="94"/>
      <c r="N245" s="100"/>
      <c r="P245" s="100"/>
      <c r="R245" s="100"/>
      <c r="T245" s="100"/>
    </row>
    <row r="246" spans="4:20">
      <c r="D246" s="100"/>
      <c r="F246" s="100"/>
      <c r="H246" s="100"/>
      <c r="J246" s="100"/>
      <c r="L246" s="100"/>
      <c r="M246" s="94"/>
      <c r="N246" s="100"/>
      <c r="P246" s="100"/>
      <c r="R246" s="100"/>
      <c r="T246" s="100"/>
    </row>
    <row r="247" spans="4:20">
      <c r="D247" s="100"/>
      <c r="F247" s="100"/>
      <c r="H247" s="100"/>
      <c r="J247" s="100"/>
      <c r="L247" s="100"/>
      <c r="M247" s="94"/>
      <c r="N247" s="100"/>
      <c r="P247" s="100"/>
      <c r="R247" s="100"/>
      <c r="T247" s="100"/>
    </row>
    <row r="248" spans="4:20">
      <c r="D248" s="100"/>
      <c r="F248" s="100"/>
      <c r="H248" s="100"/>
      <c r="J248" s="100"/>
      <c r="L248" s="100"/>
      <c r="M248" s="94"/>
      <c r="N248" s="100"/>
      <c r="P248" s="100"/>
      <c r="R248" s="100"/>
      <c r="T248" s="100"/>
    </row>
    <row r="249" spans="4:20">
      <c r="D249" s="100"/>
      <c r="F249" s="100"/>
      <c r="H249" s="100"/>
      <c r="J249" s="100"/>
      <c r="L249" s="100"/>
      <c r="M249" s="94"/>
      <c r="N249" s="100"/>
      <c r="P249" s="100"/>
      <c r="R249" s="100"/>
      <c r="T249" s="100"/>
    </row>
    <row r="250" spans="4:20">
      <c r="D250" s="100"/>
      <c r="F250" s="100"/>
      <c r="H250" s="100"/>
      <c r="J250" s="100"/>
      <c r="L250" s="100"/>
      <c r="M250" s="94"/>
      <c r="N250" s="100"/>
      <c r="P250" s="100"/>
      <c r="R250" s="100"/>
      <c r="T250" s="100"/>
    </row>
    <row r="251" spans="4:20">
      <c r="D251" s="100"/>
      <c r="F251" s="100"/>
      <c r="H251" s="100"/>
      <c r="J251" s="100"/>
      <c r="L251" s="100"/>
      <c r="M251" s="94"/>
      <c r="N251" s="100"/>
      <c r="P251" s="100"/>
      <c r="R251" s="100"/>
      <c r="T251" s="100"/>
    </row>
    <row r="252" spans="4:20">
      <c r="D252" s="100"/>
      <c r="F252" s="100"/>
      <c r="H252" s="100"/>
      <c r="J252" s="100"/>
      <c r="L252" s="100"/>
      <c r="M252" s="94"/>
      <c r="N252" s="100"/>
      <c r="P252" s="100"/>
      <c r="R252" s="100"/>
      <c r="T252" s="100"/>
    </row>
    <row r="253" spans="4:20">
      <c r="D253" s="100"/>
      <c r="F253" s="100"/>
      <c r="H253" s="100"/>
      <c r="J253" s="100"/>
      <c r="L253" s="100"/>
      <c r="M253" s="94"/>
      <c r="N253" s="100"/>
      <c r="P253" s="100"/>
      <c r="R253" s="100"/>
      <c r="T253" s="100"/>
    </row>
    <row r="254" spans="4:20">
      <c r="D254" s="100"/>
      <c r="F254" s="100"/>
      <c r="H254" s="100"/>
      <c r="J254" s="100"/>
      <c r="L254" s="100"/>
      <c r="M254" s="94"/>
      <c r="N254" s="100"/>
      <c r="P254" s="100"/>
      <c r="R254" s="100"/>
      <c r="T254" s="100"/>
    </row>
    <row r="255" spans="4:20">
      <c r="D255" s="100"/>
      <c r="F255" s="100"/>
      <c r="H255" s="100"/>
      <c r="J255" s="100"/>
      <c r="L255" s="100"/>
      <c r="M255" s="94"/>
      <c r="N255" s="100"/>
      <c r="P255" s="100"/>
      <c r="R255" s="100"/>
      <c r="T255" s="100"/>
    </row>
    <row r="256" spans="4:20">
      <c r="D256" s="100"/>
      <c r="F256" s="100"/>
      <c r="H256" s="100"/>
      <c r="J256" s="100"/>
      <c r="L256" s="100"/>
      <c r="M256" s="94"/>
      <c r="N256" s="100"/>
      <c r="P256" s="100"/>
      <c r="R256" s="100"/>
      <c r="T256" s="100"/>
    </row>
    <row r="257" spans="4:20">
      <c r="D257" s="100"/>
      <c r="F257" s="100"/>
      <c r="H257" s="100"/>
      <c r="J257" s="100"/>
      <c r="L257" s="100"/>
      <c r="M257" s="94"/>
      <c r="N257" s="100"/>
      <c r="P257" s="100"/>
      <c r="R257" s="100"/>
      <c r="T257" s="100"/>
    </row>
    <row r="258" spans="4:20">
      <c r="D258" s="100"/>
      <c r="F258" s="100"/>
      <c r="H258" s="100"/>
      <c r="J258" s="100"/>
      <c r="L258" s="100"/>
      <c r="M258" s="94"/>
      <c r="N258" s="100"/>
      <c r="P258" s="100"/>
      <c r="R258" s="100"/>
      <c r="T258" s="100"/>
    </row>
    <row r="259" spans="4:20">
      <c r="D259" s="100"/>
      <c r="F259" s="100"/>
      <c r="H259" s="100"/>
      <c r="J259" s="100"/>
      <c r="L259" s="100"/>
      <c r="M259" s="94"/>
      <c r="N259" s="100"/>
      <c r="P259" s="100"/>
      <c r="R259" s="100"/>
      <c r="T259" s="100"/>
    </row>
    <row r="260" spans="4:20">
      <c r="D260" s="100"/>
      <c r="F260" s="100"/>
      <c r="H260" s="100"/>
      <c r="J260" s="100"/>
      <c r="L260" s="100"/>
      <c r="M260" s="94"/>
      <c r="N260" s="100"/>
      <c r="P260" s="100"/>
      <c r="R260" s="100"/>
      <c r="T260" s="100"/>
    </row>
    <row r="261" spans="4:20">
      <c r="D261" s="100"/>
      <c r="F261" s="100"/>
      <c r="H261" s="100"/>
      <c r="J261" s="100"/>
      <c r="L261" s="100"/>
      <c r="M261" s="94"/>
      <c r="N261" s="100"/>
      <c r="P261" s="100"/>
      <c r="R261" s="100"/>
      <c r="T261" s="100"/>
    </row>
    <row r="262" spans="4:20">
      <c r="D262" s="100"/>
      <c r="F262" s="100"/>
      <c r="H262" s="100"/>
      <c r="J262" s="100"/>
      <c r="L262" s="100"/>
      <c r="M262" s="94"/>
      <c r="N262" s="100"/>
      <c r="P262" s="100"/>
      <c r="R262" s="100"/>
      <c r="T262" s="100"/>
    </row>
    <row r="263" spans="4:20">
      <c r="D263" s="100"/>
      <c r="F263" s="100"/>
      <c r="H263" s="100"/>
      <c r="J263" s="100"/>
      <c r="L263" s="100"/>
      <c r="M263" s="94"/>
      <c r="N263" s="100"/>
      <c r="P263" s="100"/>
      <c r="R263" s="100"/>
      <c r="T263" s="100"/>
    </row>
    <row r="264" spans="4:20">
      <c r="D264" s="100"/>
      <c r="F264" s="100"/>
      <c r="H264" s="100"/>
      <c r="J264" s="100"/>
      <c r="L264" s="100"/>
      <c r="M264" s="94"/>
      <c r="N264" s="100"/>
      <c r="P264" s="100"/>
      <c r="R264" s="100"/>
      <c r="T264" s="100"/>
    </row>
    <row r="265" spans="4:20">
      <c r="D265" s="100"/>
      <c r="F265" s="100"/>
      <c r="H265" s="100"/>
      <c r="J265" s="100"/>
      <c r="L265" s="100"/>
      <c r="M265" s="94"/>
      <c r="N265" s="100"/>
      <c r="P265" s="100"/>
      <c r="R265" s="100"/>
      <c r="T265" s="100"/>
    </row>
    <row r="266" spans="4:20">
      <c r="D266" s="100"/>
      <c r="F266" s="100"/>
      <c r="H266" s="100"/>
      <c r="J266" s="100"/>
      <c r="L266" s="100"/>
      <c r="M266" s="94"/>
      <c r="N266" s="100"/>
      <c r="P266" s="100"/>
      <c r="R266" s="100"/>
      <c r="T266" s="100"/>
    </row>
    <row r="267" spans="4:20">
      <c r="D267" s="100"/>
      <c r="F267" s="100"/>
      <c r="H267" s="100"/>
      <c r="J267" s="100"/>
      <c r="L267" s="100"/>
      <c r="M267" s="94"/>
      <c r="N267" s="100"/>
      <c r="P267" s="100"/>
      <c r="R267" s="100"/>
      <c r="T267" s="100"/>
    </row>
    <row r="268" spans="4:20">
      <c r="D268" s="100"/>
      <c r="F268" s="100"/>
      <c r="H268" s="100"/>
      <c r="J268" s="100"/>
      <c r="L268" s="100"/>
      <c r="M268" s="94"/>
      <c r="N268" s="100"/>
      <c r="P268" s="100"/>
      <c r="R268" s="100"/>
      <c r="T268" s="100"/>
    </row>
    <row r="269" spans="4:20">
      <c r="D269" s="100"/>
      <c r="F269" s="100"/>
      <c r="H269" s="100"/>
      <c r="J269" s="100"/>
      <c r="L269" s="100"/>
      <c r="M269" s="94"/>
      <c r="N269" s="100"/>
      <c r="P269" s="100"/>
      <c r="R269" s="100"/>
      <c r="T269" s="100"/>
    </row>
    <row r="270" spans="4:20">
      <c r="D270" s="100"/>
      <c r="F270" s="100"/>
      <c r="H270" s="100"/>
      <c r="J270" s="100"/>
      <c r="L270" s="100"/>
      <c r="M270" s="94"/>
      <c r="N270" s="100"/>
      <c r="P270" s="100"/>
      <c r="R270" s="100"/>
      <c r="T270" s="100"/>
    </row>
    <row r="271" spans="4:20">
      <c r="D271" s="100"/>
      <c r="F271" s="100"/>
      <c r="H271" s="100"/>
      <c r="J271" s="100"/>
      <c r="L271" s="100"/>
      <c r="M271" s="94"/>
      <c r="N271" s="100"/>
      <c r="P271" s="100"/>
      <c r="R271" s="100"/>
      <c r="T271" s="100"/>
    </row>
    <row r="272" spans="4:20">
      <c r="D272" s="100"/>
      <c r="F272" s="100"/>
      <c r="H272" s="100"/>
      <c r="J272" s="100"/>
      <c r="L272" s="100"/>
      <c r="M272" s="94"/>
      <c r="N272" s="100"/>
      <c r="P272" s="100"/>
      <c r="R272" s="100"/>
      <c r="T272" s="100"/>
    </row>
    <row r="273" spans="4:20">
      <c r="D273" s="100"/>
      <c r="F273" s="100"/>
      <c r="H273" s="100"/>
      <c r="J273" s="100"/>
      <c r="L273" s="100"/>
      <c r="M273" s="94"/>
      <c r="N273" s="100"/>
      <c r="P273" s="100"/>
      <c r="R273" s="100"/>
      <c r="T273" s="100"/>
    </row>
    <row r="274" spans="4:20">
      <c r="D274" s="100"/>
      <c r="F274" s="100"/>
      <c r="H274" s="100"/>
      <c r="J274" s="100"/>
      <c r="L274" s="100"/>
      <c r="M274" s="94"/>
      <c r="N274" s="100"/>
      <c r="P274" s="100"/>
      <c r="R274" s="100"/>
      <c r="T274" s="100"/>
    </row>
    <row r="275" spans="4:20">
      <c r="D275" s="100"/>
      <c r="F275" s="100"/>
      <c r="H275" s="100"/>
      <c r="J275" s="100"/>
      <c r="L275" s="100"/>
      <c r="M275" s="94"/>
      <c r="N275" s="100"/>
      <c r="P275" s="100"/>
      <c r="R275" s="100"/>
      <c r="T275" s="100"/>
    </row>
    <row r="276" spans="4:20">
      <c r="D276" s="100"/>
      <c r="F276" s="100"/>
      <c r="H276" s="100"/>
      <c r="J276" s="100"/>
      <c r="L276" s="100"/>
      <c r="M276" s="94"/>
      <c r="N276" s="100"/>
      <c r="P276" s="100"/>
      <c r="R276" s="100"/>
      <c r="T276" s="100"/>
    </row>
    <row r="277" spans="4:20">
      <c r="D277" s="100"/>
      <c r="F277" s="100"/>
      <c r="H277" s="100"/>
      <c r="J277" s="100"/>
      <c r="L277" s="100"/>
      <c r="M277" s="94"/>
      <c r="N277" s="100"/>
      <c r="P277" s="100"/>
      <c r="R277" s="100"/>
      <c r="T277" s="100"/>
    </row>
    <row r="278" spans="4:20">
      <c r="D278" s="100"/>
      <c r="F278" s="100"/>
      <c r="H278" s="100"/>
      <c r="J278" s="100"/>
      <c r="L278" s="100"/>
      <c r="M278" s="94"/>
      <c r="N278" s="100"/>
      <c r="P278" s="100"/>
      <c r="R278" s="100"/>
      <c r="T278" s="100"/>
    </row>
    <row r="279" spans="4:20">
      <c r="D279" s="100"/>
      <c r="F279" s="100"/>
      <c r="H279" s="100"/>
      <c r="J279" s="100"/>
      <c r="L279" s="100"/>
      <c r="M279" s="94"/>
      <c r="N279" s="100"/>
      <c r="P279" s="100"/>
      <c r="R279" s="100"/>
      <c r="T279" s="100"/>
    </row>
    <row r="280" spans="4:20">
      <c r="D280" s="100"/>
      <c r="F280" s="100"/>
      <c r="H280" s="100"/>
      <c r="J280" s="100"/>
      <c r="L280" s="100"/>
      <c r="M280" s="94"/>
      <c r="N280" s="100"/>
      <c r="P280" s="100"/>
      <c r="R280" s="100"/>
      <c r="T280" s="100"/>
    </row>
    <row r="281" spans="4:20">
      <c r="D281" s="100"/>
      <c r="F281" s="100"/>
      <c r="H281" s="100"/>
      <c r="J281" s="100"/>
      <c r="L281" s="100"/>
      <c r="M281" s="94"/>
      <c r="N281" s="100"/>
      <c r="P281" s="100"/>
      <c r="R281" s="100"/>
      <c r="T281" s="100"/>
    </row>
    <row r="282" spans="4:20">
      <c r="D282" s="100"/>
      <c r="F282" s="100"/>
      <c r="H282" s="100"/>
      <c r="J282" s="100"/>
      <c r="L282" s="100"/>
      <c r="M282" s="94"/>
      <c r="N282" s="100"/>
      <c r="P282" s="100"/>
      <c r="R282" s="100"/>
      <c r="T282" s="100"/>
    </row>
    <row r="283" spans="4:20">
      <c r="D283" s="100"/>
      <c r="F283" s="100"/>
      <c r="H283" s="100"/>
      <c r="J283" s="100"/>
      <c r="L283" s="100"/>
      <c r="M283" s="94"/>
      <c r="N283" s="100"/>
      <c r="P283" s="100"/>
      <c r="R283" s="100"/>
      <c r="T283" s="100"/>
    </row>
    <row r="284" spans="4:20">
      <c r="D284" s="100"/>
      <c r="F284" s="100"/>
      <c r="H284" s="100"/>
      <c r="J284" s="100"/>
      <c r="L284" s="100"/>
      <c r="M284" s="94"/>
      <c r="N284" s="100"/>
      <c r="P284" s="100"/>
      <c r="R284" s="100"/>
      <c r="T284" s="100"/>
    </row>
    <row r="285" spans="4:20">
      <c r="D285" s="100"/>
      <c r="F285" s="100"/>
      <c r="H285" s="100"/>
      <c r="J285" s="100"/>
      <c r="L285" s="100"/>
      <c r="M285" s="94"/>
      <c r="N285" s="100"/>
      <c r="P285" s="100"/>
      <c r="R285" s="100"/>
      <c r="T285" s="100"/>
    </row>
    <row r="286" spans="4:20">
      <c r="D286" s="100"/>
      <c r="F286" s="100"/>
      <c r="H286" s="100"/>
      <c r="J286" s="100"/>
      <c r="L286" s="100"/>
      <c r="M286" s="94"/>
      <c r="N286" s="100"/>
      <c r="P286" s="100"/>
      <c r="R286" s="100"/>
      <c r="T286" s="100"/>
    </row>
    <row r="287" spans="4:20">
      <c r="D287" s="100"/>
      <c r="F287" s="100"/>
      <c r="H287" s="100"/>
      <c r="J287" s="100"/>
      <c r="L287" s="100"/>
      <c r="M287" s="94"/>
      <c r="N287" s="100"/>
      <c r="P287" s="100"/>
      <c r="R287" s="100"/>
      <c r="T287" s="100"/>
    </row>
    <row r="288" spans="4:20">
      <c r="D288" s="100"/>
      <c r="F288" s="100"/>
      <c r="H288" s="100"/>
      <c r="J288" s="100"/>
      <c r="L288" s="100"/>
      <c r="M288" s="94"/>
      <c r="N288" s="100"/>
      <c r="P288" s="100"/>
      <c r="R288" s="100"/>
      <c r="T288" s="100"/>
    </row>
    <row r="289" spans="4:20">
      <c r="D289" s="100"/>
      <c r="F289" s="100"/>
      <c r="H289" s="100"/>
      <c r="J289" s="100"/>
      <c r="L289" s="100"/>
      <c r="M289" s="94"/>
      <c r="N289" s="100"/>
      <c r="P289" s="100"/>
      <c r="R289" s="100"/>
      <c r="T289" s="100"/>
    </row>
    <row r="290" spans="4:20">
      <c r="D290" s="100"/>
      <c r="F290" s="100"/>
      <c r="H290" s="100"/>
      <c r="J290" s="100"/>
      <c r="L290" s="100"/>
      <c r="M290" s="94"/>
      <c r="N290" s="100"/>
      <c r="P290" s="100"/>
      <c r="R290" s="100"/>
      <c r="T290" s="100"/>
    </row>
    <row r="291" spans="4:20">
      <c r="D291" s="100"/>
      <c r="F291" s="100"/>
      <c r="H291" s="100"/>
      <c r="J291" s="100"/>
      <c r="L291" s="100"/>
      <c r="M291" s="94"/>
      <c r="N291" s="100"/>
      <c r="P291" s="100"/>
      <c r="R291" s="100"/>
      <c r="T291" s="100"/>
    </row>
    <row r="292" spans="4:20">
      <c r="D292" s="100"/>
      <c r="F292" s="100"/>
      <c r="H292" s="100"/>
      <c r="J292" s="100"/>
      <c r="L292" s="100"/>
      <c r="M292" s="94"/>
      <c r="N292" s="100"/>
      <c r="P292" s="100"/>
      <c r="R292" s="100"/>
      <c r="T292" s="100"/>
    </row>
    <row r="293" spans="4:20">
      <c r="D293" s="100"/>
      <c r="F293" s="100"/>
      <c r="H293" s="100"/>
      <c r="J293" s="100"/>
      <c r="L293" s="100"/>
      <c r="M293" s="94"/>
      <c r="N293" s="100"/>
      <c r="P293" s="100"/>
      <c r="R293" s="100"/>
      <c r="T293" s="100"/>
    </row>
    <row r="294" spans="4:20">
      <c r="D294" s="100"/>
      <c r="F294" s="100"/>
      <c r="H294" s="100"/>
      <c r="J294" s="100"/>
      <c r="L294" s="100"/>
      <c r="M294" s="94"/>
      <c r="N294" s="100"/>
      <c r="P294" s="100"/>
      <c r="R294" s="100"/>
      <c r="T294" s="100"/>
    </row>
    <row r="295" spans="4:20">
      <c r="D295" s="100"/>
      <c r="F295" s="100"/>
      <c r="H295" s="100"/>
      <c r="J295" s="100"/>
      <c r="L295" s="100"/>
      <c r="M295" s="94"/>
      <c r="N295" s="100"/>
      <c r="P295" s="100"/>
      <c r="R295" s="100"/>
      <c r="T295" s="100"/>
    </row>
    <row r="296" spans="4:20">
      <c r="D296" s="100"/>
      <c r="F296" s="100"/>
      <c r="H296" s="100"/>
      <c r="J296" s="100"/>
      <c r="L296" s="100"/>
      <c r="M296" s="94"/>
      <c r="N296" s="100"/>
      <c r="P296" s="100"/>
      <c r="R296" s="100"/>
      <c r="T296" s="100"/>
    </row>
    <row r="297" spans="4:20">
      <c r="D297" s="100"/>
      <c r="F297" s="100"/>
      <c r="H297" s="100"/>
      <c r="J297" s="100"/>
      <c r="L297" s="100"/>
      <c r="M297" s="94"/>
      <c r="N297" s="100"/>
      <c r="P297" s="100"/>
      <c r="R297" s="100"/>
      <c r="T297" s="100"/>
    </row>
    <row r="298" spans="4:20">
      <c r="D298" s="100"/>
      <c r="F298" s="100"/>
      <c r="H298" s="100"/>
      <c r="J298" s="100"/>
      <c r="L298" s="100"/>
      <c r="M298" s="94"/>
      <c r="N298" s="100"/>
      <c r="P298" s="100"/>
      <c r="R298" s="100"/>
      <c r="T298" s="100"/>
    </row>
    <row r="299" spans="4:20">
      <c r="D299" s="100"/>
      <c r="F299" s="100"/>
      <c r="H299" s="100"/>
      <c r="J299" s="100"/>
      <c r="L299" s="100"/>
      <c r="M299" s="94"/>
      <c r="N299" s="100"/>
      <c r="P299" s="100"/>
      <c r="R299" s="100"/>
      <c r="T299" s="100"/>
    </row>
    <row r="300" spans="4:20">
      <c r="D300" s="100"/>
      <c r="F300" s="100"/>
      <c r="H300" s="100"/>
      <c r="J300" s="100"/>
      <c r="L300" s="100"/>
      <c r="M300" s="94"/>
      <c r="N300" s="100"/>
      <c r="P300" s="100"/>
      <c r="R300" s="100"/>
      <c r="T300" s="100"/>
    </row>
    <row r="301" spans="4:20">
      <c r="D301" s="100"/>
      <c r="F301" s="100"/>
      <c r="H301" s="100"/>
      <c r="J301" s="100"/>
      <c r="L301" s="100"/>
      <c r="M301" s="94"/>
      <c r="N301" s="100"/>
      <c r="P301" s="100"/>
      <c r="R301" s="100"/>
      <c r="T301" s="100"/>
    </row>
    <row r="302" spans="4:20">
      <c r="D302" s="100"/>
      <c r="F302" s="100"/>
      <c r="H302" s="100"/>
      <c r="J302" s="100"/>
      <c r="L302" s="100"/>
      <c r="M302" s="94"/>
      <c r="N302" s="100"/>
      <c r="P302" s="100"/>
      <c r="R302" s="100"/>
      <c r="T302" s="100"/>
    </row>
    <row r="303" spans="4:20">
      <c r="D303" s="100"/>
      <c r="F303" s="100"/>
      <c r="H303" s="100"/>
      <c r="J303" s="100"/>
      <c r="L303" s="100"/>
      <c r="M303" s="94"/>
      <c r="N303" s="100"/>
      <c r="P303" s="100"/>
      <c r="R303" s="100"/>
      <c r="T303" s="100"/>
    </row>
    <row r="304" spans="4:20">
      <c r="D304" s="100"/>
      <c r="F304" s="100"/>
      <c r="H304" s="100"/>
      <c r="J304" s="100"/>
      <c r="L304" s="100"/>
      <c r="M304" s="94"/>
      <c r="N304" s="100"/>
      <c r="P304" s="100"/>
      <c r="R304" s="100"/>
      <c r="T304" s="100"/>
    </row>
    <row r="305" spans="4:20">
      <c r="D305" s="100"/>
      <c r="F305" s="100"/>
      <c r="H305" s="100"/>
      <c r="J305" s="100"/>
      <c r="L305" s="100"/>
      <c r="M305" s="94"/>
      <c r="N305" s="100"/>
      <c r="P305" s="100"/>
      <c r="R305" s="100"/>
      <c r="T305" s="100"/>
    </row>
    <row r="306" spans="4:20">
      <c r="D306" s="100"/>
      <c r="F306" s="100"/>
      <c r="H306" s="100"/>
      <c r="J306" s="100"/>
      <c r="L306" s="100"/>
      <c r="M306" s="94"/>
      <c r="N306" s="100"/>
      <c r="P306" s="100"/>
      <c r="R306" s="100"/>
      <c r="T306" s="100"/>
    </row>
    <row r="307" spans="4:20">
      <c r="D307" s="100"/>
      <c r="F307" s="100"/>
      <c r="H307" s="100"/>
      <c r="J307" s="100"/>
      <c r="L307" s="100"/>
      <c r="M307" s="94"/>
      <c r="N307" s="100"/>
      <c r="P307" s="100"/>
      <c r="R307" s="100"/>
      <c r="T307" s="100"/>
    </row>
    <row r="308" spans="4:20">
      <c r="D308" s="100"/>
      <c r="F308" s="100"/>
      <c r="H308" s="100"/>
      <c r="J308" s="100"/>
      <c r="L308" s="100"/>
      <c r="M308" s="94"/>
      <c r="N308" s="100"/>
      <c r="P308" s="100"/>
      <c r="R308" s="100"/>
      <c r="T308" s="100"/>
    </row>
    <row r="309" spans="4:20">
      <c r="D309" s="100"/>
      <c r="F309" s="100"/>
      <c r="H309" s="100"/>
      <c r="J309" s="100"/>
      <c r="L309" s="100"/>
      <c r="M309" s="94"/>
      <c r="N309" s="100"/>
      <c r="P309" s="100"/>
      <c r="R309" s="100"/>
      <c r="T309" s="100"/>
    </row>
    <row r="310" spans="4:20">
      <c r="D310" s="100"/>
      <c r="F310" s="100"/>
      <c r="H310" s="100"/>
      <c r="J310" s="100"/>
      <c r="L310" s="100"/>
      <c r="M310" s="94"/>
      <c r="N310" s="100"/>
      <c r="P310" s="100"/>
      <c r="R310" s="100"/>
      <c r="T310" s="100"/>
    </row>
    <row r="311" spans="4:20">
      <c r="D311" s="100"/>
      <c r="F311" s="100"/>
      <c r="H311" s="100"/>
      <c r="J311" s="100"/>
      <c r="L311" s="100"/>
      <c r="M311" s="94"/>
      <c r="N311" s="100"/>
      <c r="P311" s="100"/>
      <c r="R311" s="100"/>
      <c r="T311" s="100"/>
    </row>
    <row r="312" spans="4:20">
      <c r="D312" s="100"/>
      <c r="F312" s="100"/>
      <c r="H312" s="100"/>
      <c r="J312" s="100"/>
      <c r="L312" s="100"/>
      <c r="M312" s="94"/>
      <c r="N312" s="100"/>
      <c r="P312" s="100"/>
      <c r="R312" s="100"/>
      <c r="T312" s="100"/>
    </row>
    <row r="313" spans="4:20">
      <c r="D313" s="100"/>
      <c r="F313" s="100"/>
      <c r="H313" s="100"/>
      <c r="J313" s="100"/>
      <c r="L313" s="100"/>
      <c r="M313" s="94"/>
      <c r="N313" s="100"/>
      <c r="P313" s="100"/>
      <c r="R313" s="100"/>
      <c r="T313" s="100"/>
    </row>
    <row r="314" spans="4:20">
      <c r="D314" s="100"/>
      <c r="F314" s="100"/>
      <c r="H314" s="100"/>
      <c r="J314" s="100"/>
      <c r="L314" s="100"/>
      <c r="M314" s="94"/>
      <c r="N314" s="100"/>
      <c r="P314" s="100"/>
      <c r="R314" s="100"/>
      <c r="T314" s="100"/>
    </row>
    <row r="315" spans="4:20">
      <c r="D315" s="100"/>
      <c r="F315" s="100"/>
      <c r="H315" s="100"/>
      <c r="J315" s="100"/>
      <c r="L315" s="100"/>
      <c r="M315" s="94"/>
      <c r="N315" s="100"/>
      <c r="P315" s="100"/>
      <c r="R315" s="100"/>
      <c r="T315" s="100"/>
    </row>
    <row r="316" spans="4:20">
      <c r="D316" s="100"/>
      <c r="F316" s="100"/>
      <c r="H316" s="100"/>
      <c r="J316" s="100"/>
      <c r="L316" s="100"/>
      <c r="M316" s="94"/>
      <c r="N316" s="100"/>
      <c r="P316" s="100"/>
      <c r="R316" s="100"/>
      <c r="T316" s="100"/>
    </row>
    <row r="317" spans="4:20">
      <c r="D317" s="100"/>
      <c r="F317" s="100"/>
      <c r="H317" s="100"/>
      <c r="J317" s="100"/>
      <c r="L317" s="100"/>
      <c r="M317" s="94"/>
      <c r="N317" s="100"/>
      <c r="P317" s="100"/>
      <c r="R317" s="100"/>
      <c r="T317" s="100"/>
    </row>
    <row r="318" spans="4:20">
      <c r="D318" s="100"/>
      <c r="F318" s="100"/>
      <c r="H318" s="100"/>
      <c r="J318" s="100"/>
      <c r="L318" s="100"/>
      <c r="M318" s="94"/>
      <c r="N318" s="100"/>
      <c r="P318" s="100"/>
      <c r="R318" s="100"/>
      <c r="T318" s="100"/>
    </row>
    <row r="319" spans="4:20">
      <c r="D319" s="100"/>
      <c r="F319" s="100"/>
      <c r="H319" s="100"/>
      <c r="J319" s="100"/>
      <c r="L319" s="100"/>
      <c r="M319" s="94"/>
      <c r="N319" s="100"/>
      <c r="P319" s="100"/>
      <c r="R319" s="100"/>
      <c r="T319" s="100"/>
    </row>
    <row r="320" spans="4:20">
      <c r="D320" s="100"/>
      <c r="F320" s="100"/>
      <c r="H320" s="100"/>
      <c r="J320" s="100"/>
      <c r="L320" s="100"/>
      <c r="M320" s="94"/>
      <c r="N320" s="100"/>
      <c r="P320" s="100"/>
      <c r="R320" s="100"/>
      <c r="T320" s="100"/>
    </row>
    <row r="321" spans="4:20">
      <c r="D321" s="100"/>
      <c r="F321" s="100"/>
      <c r="H321" s="100"/>
      <c r="J321" s="100"/>
      <c r="L321" s="100"/>
      <c r="M321" s="94"/>
      <c r="N321" s="100"/>
      <c r="P321" s="100"/>
      <c r="R321" s="100"/>
      <c r="T321" s="100"/>
    </row>
    <row r="322" spans="4:20">
      <c r="D322" s="100"/>
      <c r="F322" s="100"/>
      <c r="H322" s="100"/>
      <c r="J322" s="100"/>
      <c r="L322" s="100"/>
      <c r="M322" s="94"/>
      <c r="N322" s="100"/>
      <c r="P322" s="100"/>
      <c r="R322" s="100"/>
      <c r="T322" s="100"/>
    </row>
    <row r="323" spans="4:20">
      <c r="D323" s="100"/>
      <c r="F323" s="100"/>
      <c r="H323" s="100"/>
      <c r="J323" s="100"/>
      <c r="L323" s="100"/>
      <c r="M323" s="94"/>
      <c r="N323" s="100"/>
      <c r="P323" s="100"/>
      <c r="R323" s="100"/>
      <c r="T323" s="100"/>
    </row>
    <row r="324" spans="4:20">
      <c r="D324" s="100"/>
      <c r="F324" s="100"/>
      <c r="H324" s="100"/>
      <c r="J324" s="100"/>
      <c r="L324" s="100"/>
      <c r="M324" s="94"/>
      <c r="N324" s="100"/>
      <c r="P324" s="100"/>
      <c r="R324" s="100"/>
      <c r="T324" s="100"/>
    </row>
    <row r="325" spans="4:20">
      <c r="D325" s="100"/>
      <c r="F325" s="100"/>
      <c r="H325" s="100"/>
      <c r="J325" s="100"/>
      <c r="L325" s="100"/>
      <c r="M325" s="94"/>
      <c r="N325" s="100"/>
      <c r="P325" s="100"/>
      <c r="R325" s="100"/>
      <c r="T325" s="100"/>
    </row>
    <row r="326" spans="4:20">
      <c r="D326" s="100"/>
      <c r="F326" s="100"/>
      <c r="H326" s="100"/>
      <c r="J326" s="100"/>
      <c r="L326" s="100"/>
      <c r="M326" s="94"/>
      <c r="N326" s="100"/>
      <c r="P326" s="100"/>
      <c r="R326" s="100"/>
      <c r="T326" s="100"/>
    </row>
    <row r="327" spans="4:20">
      <c r="D327" s="100"/>
      <c r="F327" s="100"/>
      <c r="H327" s="100"/>
      <c r="J327" s="100"/>
      <c r="L327" s="100"/>
      <c r="M327" s="94"/>
      <c r="N327" s="100"/>
      <c r="P327" s="100"/>
      <c r="R327" s="100"/>
      <c r="T327" s="100"/>
    </row>
    <row r="328" spans="4:20">
      <c r="D328" s="100"/>
      <c r="F328" s="100"/>
      <c r="H328" s="100"/>
      <c r="J328" s="100"/>
      <c r="L328" s="100"/>
      <c r="M328" s="94"/>
      <c r="N328" s="100"/>
      <c r="P328" s="100"/>
      <c r="R328" s="100"/>
      <c r="T328" s="100"/>
    </row>
    <row r="329" spans="4:20">
      <c r="D329" s="100"/>
      <c r="F329" s="100"/>
      <c r="H329" s="100"/>
      <c r="J329" s="100"/>
      <c r="L329" s="100"/>
      <c r="M329" s="94"/>
      <c r="N329" s="100"/>
      <c r="P329" s="100"/>
      <c r="R329" s="100"/>
      <c r="T329" s="100"/>
    </row>
    <row r="330" spans="4:20">
      <c r="D330" s="100"/>
      <c r="F330" s="100"/>
      <c r="H330" s="100"/>
      <c r="J330" s="100"/>
      <c r="L330" s="100"/>
      <c r="M330" s="94"/>
      <c r="N330" s="100"/>
      <c r="P330" s="100"/>
      <c r="R330" s="100"/>
      <c r="T330" s="100"/>
    </row>
    <row r="331" spans="4:20">
      <c r="D331" s="100"/>
      <c r="F331" s="100"/>
      <c r="H331" s="100"/>
      <c r="J331" s="100"/>
      <c r="L331" s="100"/>
      <c r="M331" s="94"/>
      <c r="N331" s="100"/>
      <c r="P331" s="100"/>
      <c r="R331" s="100"/>
      <c r="T331" s="100"/>
    </row>
    <row r="332" spans="4:20">
      <c r="D332" s="100"/>
      <c r="F332" s="100"/>
      <c r="H332" s="100"/>
      <c r="J332" s="100"/>
      <c r="L332" s="100"/>
      <c r="M332" s="94"/>
      <c r="N332" s="100"/>
      <c r="P332" s="100"/>
      <c r="R332" s="100"/>
      <c r="T332" s="100"/>
    </row>
    <row r="333" spans="4:20">
      <c r="D333" s="100"/>
      <c r="F333" s="100"/>
      <c r="H333" s="100"/>
      <c r="J333" s="100"/>
      <c r="L333" s="100"/>
      <c r="M333" s="94"/>
      <c r="N333" s="100"/>
      <c r="P333" s="100"/>
      <c r="R333" s="100"/>
      <c r="T333" s="100"/>
    </row>
    <row r="334" spans="4:20">
      <c r="D334" s="100"/>
      <c r="F334" s="100"/>
      <c r="H334" s="100"/>
      <c r="J334" s="100"/>
      <c r="L334" s="100"/>
      <c r="M334" s="94"/>
      <c r="N334" s="100"/>
      <c r="P334" s="100"/>
      <c r="R334" s="100"/>
      <c r="T334" s="100"/>
    </row>
    <row r="335" spans="4:20">
      <c r="D335" s="100"/>
      <c r="F335" s="100"/>
      <c r="H335" s="100"/>
      <c r="J335" s="100"/>
      <c r="L335" s="100"/>
      <c r="M335" s="94"/>
      <c r="N335" s="100"/>
      <c r="P335" s="100"/>
      <c r="R335" s="100"/>
      <c r="T335" s="100"/>
    </row>
    <row r="336" spans="4:20">
      <c r="D336" s="100"/>
      <c r="F336" s="100"/>
      <c r="H336" s="100"/>
      <c r="J336" s="100"/>
      <c r="L336" s="100"/>
      <c r="M336" s="94"/>
      <c r="N336" s="100"/>
      <c r="P336" s="100"/>
      <c r="R336" s="100"/>
      <c r="T336" s="100"/>
    </row>
    <row r="337" spans="4:20">
      <c r="D337" s="100"/>
      <c r="F337" s="100"/>
      <c r="H337" s="100"/>
      <c r="J337" s="100"/>
      <c r="L337" s="100"/>
      <c r="M337" s="94"/>
      <c r="N337" s="100"/>
      <c r="P337" s="100"/>
      <c r="R337" s="100"/>
      <c r="T337" s="100"/>
    </row>
    <row r="338" spans="4:20">
      <c r="D338" s="100"/>
      <c r="F338" s="100"/>
      <c r="H338" s="100"/>
      <c r="J338" s="100"/>
      <c r="L338" s="100"/>
      <c r="M338" s="94"/>
      <c r="N338" s="100"/>
      <c r="P338" s="100"/>
      <c r="R338" s="100"/>
      <c r="T338" s="100"/>
    </row>
    <row r="339" spans="4:20">
      <c r="D339" s="100"/>
      <c r="F339" s="100"/>
      <c r="H339" s="100"/>
      <c r="J339" s="100"/>
      <c r="L339" s="100"/>
      <c r="M339" s="94"/>
      <c r="N339" s="100"/>
      <c r="P339" s="100"/>
      <c r="R339" s="100"/>
      <c r="T339" s="100"/>
    </row>
    <row r="340" spans="4:20">
      <c r="D340" s="100"/>
      <c r="F340" s="100"/>
      <c r="H340" s="100"/>
      <c r="J340" s="100"/>
      <c r="L340" s="100"/>
      <c r="M340" s="94"/>
      <c r="N340" s="100"/>
      <c r="P340" s="100"/>
      <c r="R340" s="100"/>
      <c r="T340" s="100"/>
    </row>
    <row r="341" spans="4:20">
      <c r="D341" s="100"/>
      <c r="F341" s="100"/>
      <c r="H341" s="100"/>
      <c r="J341" s="100"/>
      <c r="L341" s="100"/>
      <c r="M341" s="94"/>
      <c r="N341" s="100"/>
      <c r="P341" s="100"/>
      <c r="R341" s="100"/>
      <c r="T341" s="100"/>
    </row>
    <row r="342" spans="4:20">
      <c r="D342" s="100"/>
      <c r="F342" s="100"/>
      <c r="H342" s="100"/>
      <c r="J342" s="100"/>
      <c r="L342" s="100"/>
      <c r="M342" s="94"/>
      <c r="N342" s="100"/>
      <c r="P342" s="100"/>
      <c r="R342" s="100"/>
      <c r="T342" s="100"/>
    </row>
    <row r="343" spans="4:20">
      <c r="D343" s="100"/>
      <c r="F343" s="100"/>
      <c r="H343" s="100"/>
      <c r="J343" s="100"/>
      <c r="L343" s="100"/>
      <c r="M343" s="94"/>
      <c r="N343" s="100"/>
      <c r="P343" s="100"/>
      <c r="R343" s="100"/>
      <c r="T343" s="100"/>
    </row>
    <row r="344" spans="4:20">
      <c r="D344" s="100"/>
      <c r="F344" s="100"/>
      <c r="H344" s="100"/>
      <c r="J344" s="100"/>
      <c r="L344" s="100"/>
      <c r="M344" s="94"/>
      <c r="N344" s="100"/>
      <c r="P344" s="100"/>
      <c r="R344" s="100"/>
      <c r="T344" s="100"/>
    </row>
    <row r="345" spans="4:20">
      <c r="D345" s="100"/>
      <c r="F345" s="100"/>
      <c r="H345" s="100"/>
      <c r="J345" s="100"/>
      <c r="L345" s="100"/>
      <c r="M345" s="94"/>
      <c r="N345" s="100"/>
      <c r="P345" s="100"/>
      <c r="R345" s="100"/>
      <c r="T345" s="100"/>
    </row>
    <row r="346" spans="4:20">
      <c r="D346" s="100"/>
      <c r="F346" s="100"/>
      <c r="H346" s="100"/>
      <c r="J346" s="100"/>
      <c r="L346" s="100"/>
      <c r="M346" s="94"/>
      <c r="N346" s="100"/>
      <c r="P346" s="100"/>
      <c r="R346" s="100"/>
      <c r="T346" s="100"/>
    </row>
    <row r="347" spans="4:20">
      <c r="D347" s="100"/>
      <c r="F347" s="100"/>
      <c r="H347" s="100"/>
      <c r="J347" s="100"/>
      <c r="L347" s="100"/>
      <c r="M347" s="94"/>
      <c r="N347" s="100"/>
      <c r="P347" s="100"/>
      <c r="R347" s="100"/>
      <c r="T347" s="100"/>
    </row>
    <row r="348" spans="4:20">
      <c r="D348" s="100"/>
      <c r="F348" s="100"/>
      <c r="H348" s="100"/>
      <c r="J348" s="100"/>
      <c r="L348" s="100"/>
      <c r="M348" s="94"/>
      <c r="N348" s="100"/>
      <c r="P348" s="100"/>
      <c r="R348" s="100"/>
      <c r="T348" s="100"/>
    </row>
    <row r="349" spans="4:20">
      <c r="D349" s="100"/>
      <c r="F349" s="100"/>
      <c r="H349" s="100"/>
      <c r="J349" s="100"/>
      <c r="L349" s="100"/>
      <c r="M349" s="94"/>
      <c r="N349" s="100"/>
      <c r="P349" s="100"/>
      <c r="R349" s="100"/>
      <c r="T349" s="100"/>
    </row>
    <row r="350" spans="4:20">
      <c r="D350" s="100"/>
      <c r="F350" s="100"/>
      <c r="H350" s="100"/>
      <c r="J350" s="100"/>
      <c r="L350" s="100"/>
      <c r="M350" s="94"/>
      <c r="N350" s="100"/>
      <c r="P350" s="100"/>
      <c r="R350" s="100"/>
      <c r="T350" s="100"/>
    </row>
    <row r="351" spans="4:20">
      <c r="D351" s="100"/>
      <c r="F351" s="100"/>
      <c r="H351" s="100"/>
      <c r="J351" s="100"/>
      <c r="L351" s="100"/>
      <c r="M351" s="94"/>
      <c r="N351" s="100"/>
      <c r="P351" s="100"/>
      <c r="R351" s="100"/>
      <c r="T351" s="100"/>
    </row>
    <row r="352" spans="4:20">
      <c r="D352" s="100"/>
      <c r="F352" s="100"/>
      <c r="H352" s="100"/>
      <c r="J352" s="100"/>
      <c r="L352" s="100"/>
      <c r="M352" s="94"/>
      <c r="N352" s="100"/>
      <c r="P352" s="100"/>
      <c r="R352" s="100"/>
      <c r="T352" s="100"/>
    </row>
    <row r="353" spans="4:20">
      <c r="D353" s="100"/>
      <c r="F353" s="100"/>
      <c r="H353" s="100"/>
      <c r="J353" s="100"/>
      <c r="L353" s="100"/>
      <c r="M353" s="94"/>
      <c r="N353" s="100"/>
      <c r="P353" s="100"/>
      <c r="R353" s="100"/>
      <c r="T353" s="100"/>
    </row>
    <row r="354" spans="4:20">
      <c r="D354" s="100"/>
      <c r="F354" s="100"/>
      <c r="H354" s="100"/>
      <c r="J354" s="100"/>
      <c r="L354" s="100"/>
      <c r="M354" s="94"/>
      <c r="N354" s="100"/>
      <c r="P354" s="100"/>
      <c r="R354" s="100"/>
      <c r="T354" s="100"/>
    </row>
    <row r="355" spans="4:20">
      <c r="D355" s="100"/>
      <c r="F355" s="100"/>
      <c r="H355" s="100"/>
      <c r="J355" s="100"/>
      <c r="L355" s="100"/>
      <c r="M355" s="94"/>
      <c r="N355" s="100"/>
      <c r="P355" s="100"/>
      <c r="R355" s="100"/>
      <c r="T355" s="100"/>
    </row>
    <row r="356" spans="4:20">
      <c r="D356" s="100"/>
      <c r="F356" s="100"/>
      <c r="H356" s="100"/>
      <c r="J356" s="100"/>
      <c r="L356" s="100"/>
      <c r="M356" s="94"/>
      <c r="N356" s="100"/>
      <c r="P356" s="100"/>
      <c r="R356" s="100"/>
      <c r="T356" s="100"/>
    </row>
    <row r="357" spans="4:20">
      <c r="D357" s="100"/>
      <c r="F357" s="100"/>
      <c r="H357" s="100"/>
      <c r="J357" s="100"/>
      <c r="L357" s="100"/>
      <c r="M357" s="94"/>
      <c r="N357" s="100"/>
      <c r="P357" s="100"/>
      <c r="R357" s="100"/>
      <c r="T357" s="100"/>
    </row>
    <row r="358" spans="4:20">
      <c r="D358" s="100"/>
      <c r="F358" s="100"/>
      <c r="H358" s="100"/>
      <c r="J358" s="100"/>
      <c r="L358" s="100"/>
      <c r="M358" s="94"/>
      <c r="N358" s="100"/>
      <c r="P358" s="100"/>
      <c r="R358" s="100"/>
      <c r="T358" s="100"/>
    </row>
    <row r="359" spans="4:20">
      <c r="D359" s="100"/>
      <c r="F359" s="100"/>
      <c r="H359" s="100"/>
      <c r="J359" s="100"/>
      <c r="L359" s="100"/>
      <c r="M359" s="94"/>
      <c r="N359" s="100"/>
      <c r="P359" s="100"/>
      <c r="R359" s="100"/>
      <c r="T359" s="100"/>
    </row>
    <row r="360" spans="4:20">
      <c r="D360" s="100"/>
      <c r="F360" s="100"/>
      <c r="H360" s="100"/>
      <c r="J360" s="100"/>
      <c r="L360" s="100"/>
      <c r="M360" s="94"/>
      <c r="N360" s="100"/>
      <c r="P360" s="100"/>
      <c r="R360" s="100"/>
      <c r="T360" s="100"/>
    </row>
    <row r="361" spans="4:20">
      <c r="D361" s="100"/>
      <c r="F361" s="100"/>
      <c r="H361" s="100"/>
      <c r="J361" s="100"/>
      <c r="L361" s="100"/>
      <c r="M361" s="94"/>
      <c r="N361" s="100"/>
      <c r="P361" s="100"/>
      <c r="R361" s="100"/>
      <c r="T361" s="100"/>
    </row>
    <row r="362" spans="4:20">
      <c r="D362" s="100"/>
      <c r="F362" s="100"/>
      <c r="H362" s="100"/>
      <c r="J362" s="100"/>
      <c r="L362" s="100"/>
      <c r="M362" s="94"/>
      <c r="N362" s="100"/>
      <c r="P362" s="100"/>
      <c r="R362" s="100"/>
      <c r="T362" s="100"/>
    </row>
    <row r="363" spans="4:20">
      <c r="D363" s="100"/>
      <c r="F363" s="100"/>
      <c r="H363" s="100"/>
      <c r="J363" s="100"/>
      <c r="L363" s="100"/>
      <c r="M363" s="94"/>
      <c r="N363" s="100"/>
      <c r="P363" s="100"/>
      <c r="R363" s="100"/>
      <c r="T363" s="100"/>
    </row>
    <row r="364" spans="4:20">
      <c r="D364" s="100"/>
      <c r="F364" s="100"/>
      <c r="H364" s="100"/>
      <c r="J364" s="100"/>
      <c r="L364" s="100"/>
      <c r="M364" s="94"/>
      <c r="N364" s="100"/>
      <c r="P364" s="100"/>
      <c r="R364" s="100"/>
      <c r="T364" s="100"/>
    </row>
    <row r="365" spans="4:20">
      <c r="D365" s="100"/>
      <c r="F365" s="100"/>
      <c r="H365" s="100"/>
      <c r="J365" s="100"/>
      <c r="L365" s="100"/>
      <c r="M365" s="94"/>
      <c r="N365" s="100"/>
      <c r="P365" s="100"/>
      <c r="R365" s="100"/>
      <c r="T365" s="100"/>
    </row>
    <row r="366" spans="4:20">
      <c r="D366" s="100"/>
      <c r="F366" s="100"/>
      <c r="H366" s="100"/>
      <c r="J366" s="100"/>
      <c r="L366" s="100"/>
      <c r="M366" s="94"/>
      <c r="N366" s="100"/>
      <c r="P366" s="100"/>
      <c r="R366" s="100"/>
      <c r="T366" s="100"/>
    </row>
    <row r="367" spans="4:20">
      <c r="D367" s="100"/>
      <c r="F367" s="100"/>
      <c r="H367" s="100"/>
      <c r="J367" s="100"/>
      <c r="L367" s="100"/>
      <c r="M367" s="94"/>
      <c r="N367" s="100"/>
      <c r="P367" s="100"/>
      <c r="R367" s="100"/>
      <c r="T367" s="100"/>
    </row>
    <row r="368" spans="4:20">
      <c r="D368" s="100"/>
      <c r="F368" s="100"/>
      <c r="H368" s="100"/>
      <c r="J368" s="100"/>
      <c r="L368" s="100"/>
      <c r="M368" s="94"/>
      <c r="N368" s="100"/>
      <c r="P368" s="100"/>
      <c r="R368" s="100"/>
      <c r="T368" s="100"/>
    </row>
    <row r="369" spans="4:20">
      <c r="D369" s="100"/>
      <c r="F369" s="100"/>
      <c r="H369" s="100"/>
      <c r="J369" s="100"/>
      <c r="L369" s="100"/>
      <c r="M369" s="94"/>
      <c r="N369" s="100"/>
      <c r="P369" s="100"/>
      <c r="R369" s="100"/>
      <c r="T369" s="100"/>
    </row>
    <row r="370" spans="4:20">
      <c r="D370" s="100"/>
      <c r="F370" s="100"/>
      <c r="H370" s="100"/>
      <c r="J370" s="100"/>
      <c r="L370" s="100"/>
      <c r="M370" s="94"/>
      <c r="N370" s="100"/>
      <c r="P370" s="100"/>
      <c r="R370" s="100"/>
      <c r="T370" s="100"/>
    </row>
    <row r="371" spans="4:20">
      <c r="D371" s="100"/>
      <c r="F371" s="100"/>
      <c r="H371" s="100"/>
      <c r="J371" s="100"/>
      <c r="L371" s="100"/>
      <c r="M371" s="94"/>
      <c r="N371" s="100"/>
      <c r="P371" s="100"/>
      <c r="R371" s="100"/>
      <c r="T371" s="100"/>
    </row>
    <row r="372" spans="4:20">
      <c r="D372" s="100"/>
      <c r="F372" s="100"/>
      <c r="H372" s="100"/>
      <c r="J372" s="100"/>
      <c r="L372" s="100"/>
      <c r="M372" s="94"/>
      <c r="N372" s="100"/>
      <c r="P372" s="100"/>
      <c r="R372" s="100"/>
      <c r="T372" s="100"/>
    </row>
    <row r="373" spans="4:20">
      <c r="D373" s="100"/>
      <c r="F373" s="100"/>
      <c r="H373" s="100"/>
      <c r="J373" s="100"/>
      <c r="L373" s="100"/>
      <c r="M373" s="94"/>
      <c r="N373" s="100"/>
      <c r="P373" s="100"/>
      <c r="R373" s="100"/>
      <c r="T373" s="100"/>
    </row>
    <row r="374" spans="4:20">
      <c r="D374" s="100"/>
      <c r="F374" s="100"/>
      <c r="H374" s="100"/>
      <c r="J374" s="100"/>
      <c r="L374" s="100"/>
      <c r="M374" s="94"/>
      <c r="N374" s="100"/>
      <c r="P374" s="100"/>
      <c r="R374" s="100"/>
      <c r="T374" s="100"/>
    </row>
    <row r="375" spans="4:20">
      <c r="D375" s="100"/>
      <c r="F375" s="100"/>
      <c r="H375" s="100"/>
      <c r="J375" s="100"/>
      <c r="L375" s="100"/>
      <c r="M375" s="94"/>
      <c r="N375" s="100"/>
      <c r="P375" s="100"/>
      <c r="R375" s="100"/>
      <c r="T375" s="100"/>
    </row>
    <row r="376" spans="4:20">
      <c r="D376" s="100"/>
      <c r="F376" s="100"/>
      <c r="H376" s="100"/>
      <c r="J376" s="100"/>
      <c r="L376" s="100"/>
      <c r="M376" s="94"/>
      <c r="N376" s="100"/>
      <c r="P376" s="100"/>
      <c r="R376" s="100"/>
      <c r="T376" s="100"/>
    </row>
    <row r="377" spans="4:20">
      <c r="D377" s="100"/>
      <c r="F377" s="100"/>
      <c r="H377" s="100"/>
      <c r="J377" s="100"/>
      <c r="L377" s="100"/>
      <c r="M377" s="94"/>
      <c r="N377" s="100"/>
      <c r="P377" s="100"/>
      <c r="R377" s="100"/>
      <c r="T377" s="100"/>
    </row>
    <row r="378" spans="4:20">
      <c r="D378" s="100"/>
      <c r="F378" s="100"/>
      <c r="H378" s="100"/>
      <c r="J378" s="100"/>
      <c r="L378" s="100"/>
      <c r="M378" s="94"/>
      <c r="N378" s="100"/>
      <c r="P378" s="100"/>
      <c r="R378" s="100"/>
      <c r="T378" s="100"/>
    </row>
    <row r="379" spans="4:20">
      <c r="D379" s="100"/>
      <c r="F379" s="100"/>
      <c r="H379" s="100"/>
      <c r="J379" s="100"/>
      <c r="L379" s="100"/>
      <c r="M379" s="94"/>
      <c r="N379" s="100"/>
      <c r="P379" s="100"/>
      <c r="R379" s="100"/>
      <c r="T379" s="100"/>
    </row>
    <row r="380" spans="4:20">
      <c r="D380" s="100"/>
      <c r="F380" s="100"/>
      <c r="H380" s="100"/>
      <c r="J380" s="100"/>
      <c r="L380" s="100"/>
      <c r="M380" s="94"/>
      <c r="N380" s="100"/>
      <c r="P380" s="100"/>
      <c r="R380" s="100"/>
      <c r="T380" s="100"/>
    </row>
    <row r="381" spans="4:20">
      <c r="D381" s="100"/>
      <c r="F381" s="100"/>
      <c r="H381" s="100"/>
      <c r="J381" s="100"/>
      <c r="L381" s="100"/>
      <c r="M381" s="94"/>
      <c r="N381" s="100"/>
      <c r="P381" s="100"/>
      <c r="R381" s="100"/>
      <c r="T381" s="100"/>
    </row>
    <row r="382" spans="4:20">
      <c r="D382" s="100"/>
      <c r="F382" s="100"/>
      <c r="H382" s="100"/>
      <c r="J382" s="100"/>
      <c r="L382" s="100"/>
      <c r="M382" s="94"/>
      <c r="N382" s="100"/>
      <c r="P382" s="100"/>
      <c r="R382" s="100"/>
      <c r="T382" s="100"/>
    </row>
    <row r="383" spans="4:20">
      <c r="D383" s="100"/>
      <c r="F383" s="100"/>
      <c r="H383" s="100"/>
      <c r="J383" s="100"/>
      <c r="L383" s="100"/>
      <c r="M383" s="94"/>
      <c r="N383" s="100"/>
      <c r="P383" s="100"/>
      <c r="R383" s="100"/>
      <c r="T383" s="100"/>
    </row>
    <row r="384" spans="4:20">
      <c r="D384" s="100"/>
      <c r="F384" s="100"/>
      <c r="H384" s="100"/>
      <c r="J384" s="100"/>
      <c r="L384" s="100"/>
      <c r="M384" s="94"/>
      <c r="N384" s="100"/>
      <c r="P384" s="100"/>
      <c r="R384" s="100"/>
      <c r="T384" s="100"/>
    </row>
    <row r="385" spans="4:20">
      <c r="D385" s="100"/>
      <c r="F385" s="100"/>
      <c r="H385" s="100"/>
      <c r="J385" s="100"/>
      <c r="L385" s="100"/>
      <c r="M385" s="94"/>
      <c r="N385" s="100"/>
      <c r="P385" s="100"/>
      <c r="R385" s="100"/>
      <c r="T385" s="100"/>
    </row>
    <row r="386" spans="4:20">
      <c r="D386" s="100"/>
      <c r="F386" s="100"/>
      <c r="H386" s="100"/>
      <c r="J386" s="100"/>
      <c r="L386" s="100"/>
      <c r="M386" s="94"/>
      <c r="N386" s="100"/>
      <c r="P386" s="100"/>
      <c r="R386" s="100"/>
      <c r="T386" s="100"/>
    </row>
    <row r="387" spans="4:20">
      <c r="D387" s="100"/>
      <c r="F387" s="100"/>
      <c r="H387" s="100"/>
      <c r="J387" s="100"/>
      <c r="L387" s="100"/>
      <c r="M387" s="94"/>
      <c r="N387" s="100"/>
      <c r="P387" s="100"/>
      <c r="R387" s="100"/>
      <c r="T387" s="100"/>
    </row>
    <row r="388" spans="4:20">
      <c r="D388" s="100"/>
      <c r="F388" s="100"/>
      <c r="H388" s="100"/>
      <c r="J388" s="100"/>
      <c r="L388" s="100"/>
      <c r="M388" s="94"/>
      <c r="N388" s="100"/>
      <c r="P388" s="100"/>
      <c r="R388" s="100"/>
      <c r="T388" s="100"/>
    </row>
    <row r="389" spans="4:20">
      <c r="D389" s="100"/>
      <c r="F389" s="100"/>
      <c r="H389" s="100"/>
      <c r="J389" s="100"/>
      <c r="L389" s="100"/>
      <c r="M389" s="94"/>
      <c r="N389" s="100"/>
      <c r="P389" s="100"/>
      <c r="R389" s="100"/>
      <c r="T389" s="100"/>
    </row>
    <row r="390" spans="4:20">
      <c r="D390" s="100"/>
      <c r="F390" s="100"/>
      <c r="H390" s="100"/>
      <c r="J390" s="100"/>
      <c r="L390" s="100"/>
      <c r="M390" s="94"/>
      <c r="N390" s="100"/>
      <c r="P390" s="100"/>
      <c r="R390" s="100"/>
      <c r="T390" s="100"/>
    </row>
    <row r="391" spans="4:20">
      <c r="D391" s="100"/>
      <c r="F391" s="100"/>
      <c r="H391" s="100"/>
      <c r="J391" s="100"/>
      <c r="L391" s="100"/>
      <c r="M391" s="94"/>
      <c r="N391" s="100"/>
      <c r="P391" s="100"/>
      <c r="R391" s="100"/>
      <c r="T391" s="100"/>
    </row>
    <row r="392" spans="4:20">
      <c r="D392" s="100"/>
      <c r="F392" s="100"/>
      <c r="H392" s="100"/>
      <c r="J392" s="100"/>
      <c r="L392" s="100"/>
      <c r="M392" s="94"/>
      <c r="N392" s="100"/>
      <c r="P392" s="100"/>
      <c r="R392" s="100"/>
      <c r="T392" s="100"/>
    </row>
    <row r="393" spans="4:20">
      <c r="D393" s="100"/>
      <c r="F393" s="100"/>
      <c r="H393" s="100"/>
      <c r="J393" s="100"/>
      <c r="L393" s="100"/>
      <c r="M393" s="94"/>
      <c r="N393" s="100"/>
      <c r="P393" s="100"/>
      <c r="R393" s="100"/>
      <c r="T393" s="100"/>
    </row>
    <row r="394" spans="4:20">
      <c r="D394" s="100"/>
      <c r="F394" s="100"/>
      <c r="H394" s="100"/>
      <c r="J394" s="100"/>
      <c r="L394" s="100"/>
      <c r="M394" s="94"/>
      <c r="N394" s="100"/>
      <c r="P394" s="100"/>
      <c r="R394" s="100"/>
      <c r="T394" s="100"/>
    </row>
    <row r="395" spans="4:20">
      <c r="D395" s="100"/>
      <c r="F395" s="100"/>
      <c r="H395" s="100"/>
      <c r="J395" s="100"/>
      <c r="L395" s="100"/>
      <c r="M395" s="94"/>
      <c r="N395" s="100"/>
      <c r="P395" s="100"/>
      <c r="R395" s="100"/>
      <c r="T395" s="100"/>
    </row>
    <row r="396" spans="4:20">
      <c r="D396" s="100"/>
      <c r="F396" s="100"/>
      <c r="H396" s="100"/>
      <c r="J396" s="100"/>
      <c r="L396" s="100"/>
      <c r="M396" s="94"/>
      <c r="N396" s="100"/>
      <c r="P396" s="100"/>
      <c r="R396" s="100"/>
      <c r="T396" s="100"/>
    </row>
    <row r="397" spans="4:20">
      <c r="D397" s="100"/>
      <c r="F397" s="100"/>
      <c r="H397" s="100"/>
      <c r="J397" s="100"/>
      <c r="L397" s="100"/>
      <c r="M397" s="94"/>
      <c r="N397" s="100"/>
      <c r="P397" s="100"/>
      <c r="R397" s="100"/>
      <c r="T397" s="100"/>
    </row>
    <row r="398" spans="4:20">
      <c r="D398" s="100"/>
      <c r="F398" s="100"/>
      <c r="H398" s="100"/>
      <c r="J398" s="100"/>
      <c r="L398" s="100"/>
      <c r="M398" s="94"/>
      <c r="N398" s="100"/>
      <c r="P398" s="100"/>
      <c r="R398" s="100"/>
      <c r="T398" s="100"/>
    </row>
    <row r="399" spans="4:20">
      <c r="D399" s="100"/>
      <c r="F399" s="100"/>
      <c r="H399" s="100"/>
      <c r="J399" s="100"/>
      <c r="L399" s="100"/>
      <c r="M399" s="94"/>
      <c r="N399" s="100"/>
      <c r="P399" s="100"/>
      <c r="R399" s="100"/>
      <c r="T399" s="100"/>
    </row>
    <row r="400" spans="4:20">
      <c r="D400" s="100"/>
      <c r="F400" s="100"/>
      <c r="H400" s="100"/>
      <c r="J400" s="100"/>
      <c r="L400" s="100"/>
      <c r="M400" s="94"/>
      <c r="N400" s="100"/>
      <c r="P400" s="100"/>
      <c r="R400" s="100"/>
      <c r="T400" s="100"/>
    </row>
    <row r="401" spans="4:20">
      <c r="D401" s="100"/>
      <c r="F401" s="100"/>
      <c r="H401" s="100"/>
      <c r="J401" s="100"/>
      <c r="L401" s="100"/>
      <c r="M401" s="94"/>
      <c r="N401" s="100"/>
      <c r="P401" s="100"/>
      <c r="R401" s="100"/>
      <c r="T401" s="100"/>
    </row>
    <row r="402" spans="4:20">
      <c r="D402" s="100"/>
      <c r="F402" s="100"/>
      <c r="H402" s="100"/>
      <c r="J402" s="100"/>
      <c r="L402" s="100"/>
      <c r="M402" s="94"/>
      <c r="N402" s="100"/>
      <c r="P402" s="100"/>
      <c r="R402" s="100"/>
      <c r="T402" s="100"/>
    </row>
    <row r="403" spans="4:20">
      <c r="D403" s="100"/>
      <c r="F403" s="100"/>
      <c r="H403" s="100"/>
      <c r="J403" s="100"/>
      <c r="L403" s="100"/>
      <c r="M403" s="94"/>
      <c r="N403" s="100"/>
      <c r="P403" s="100"/>
      <c r="R403" s="100"/>
      <c r="T403" s="100"/>
    </row>
    <row r="404" spans="4:20">
      <c r="D404" s="100"/>
      <c r="F404" s="100"/>
      <c r="H404" s="100"/>
      <c r="J404" s="100"/>
      <c r="L404" s="100"/>
      <c r="M404" s="94"/>
      <c r="N404" s="100"/>
      <c r="P404" s="100"/>
      <c r="R404" s="100"/>
      <c r="T404" s="100"/>
    </row>
    <row r="405" spans="4:20">
      <c r="D405" s="100"/>
      <c r="F405" s="100"/>
      <c r="H405" s="100"/>
      <c r="J405" s="100"/>
      <c r="L405" s="100"/>
      <c r="M405" s="94"/>
      <c r="N405" s="100"/>
      <c r="P405" s="100"/>
      <c r="R405" s="100"/>
      <c r="T405" s="100"/>
    </row>
    <row r="406" spans="4:20">
      <c r="D406" s="100"/>
      <c r="F406" s="100"/>
      <c r="H406" s="100"/>
      <c r="J406" s="100"/>
      <c r="L406" s="100"/>
      <c r="M406" s="94"/>
      <c r="N406" s="100"/>
      <c r="P406" s="100"/>
      <c r="R406" s="100"/>
      <c r="T406" s="100"/>
    </row>
    <row r="407" spans="4:20">
      <c r="D407" s="100"/>
      <c r="F407" s="100"/>
      <c r="H407" s="100"/>
      <c r="J407" s="100"/>
      <c r="L407" s="100"/>
      <c r="M407" s="94"/>
      <c r="N407" s="100"/>
      <c r="P407" s="100"/>
      <c r="R407" s="100"/>
      <c r="T407" s="100"/>
    </row>
    <row r="408" spans="4:20">
      <c r="D408" s="100"/>
      <c r="F408" s="100"/>
      <c r="H408" s="100"/>
      <c r="J408" s="100"/>
      <c r="L408" s="100"/>
      <c r="M408" s="94"/>
      <c r="N408" s="100"/>
      <c r="P408" s="100"/>
      <c r="R408" s="100"/>
      <c r="T408" s="100"/>
    </row>
    <row r="409" spans="4:20">
      <c r="D409" s="100"/>
      <c r="F409" s="100"/>
      <c r="H409" s="100"/>
      <c r="J409" s="100"/>
      <c r="L409" s="100"/>
      <c r="M409" s="94"/>
      <c r="N409" s="100"/>
      <c r="P409" s="100"/>
      <c r="R409" s="100"/>
      <c r="T409" s="100"/>
    </row>
    <row r="410" spans="4:20">
      <c r="D410" s="100"/>
      <c r="F410" s="100"/>
      <c r="H410" s="100"/>
      <c r="J410" s="100"/>
      <c r="L410" s="100"/>
      <c r="M410" s="94"/>
      <c r="N410" s="100"/>
      <c r="P410" s="100"/>
      <c r="R410" s="100"/>
      <c r="T410" s="100"/>
    </row>
    <row r="411" spans="4:20">
      <c r="D411" s="100"/>
      <c r="F411" s="100"/>
      <c r="H411" s="100"/>
      <c r="J411" s="100"/>
      <c r="L411" s="100"/>
      <c r="M411" s="94"/>
      <c r="N411" s="100"/>
      <c r="P411" s="100"/>
      <c r="R411" s="100"/>
      <c r="T411" s="100"/>
    </row>
    <row r="412" spans="4:20">
      <c r="D412" s="100"/>
      <c r="F412" s="100"/>
      <c r="H412" s="100"/>
      <c r="J412" s="100"/>
      <c r="L412" s="100"/>
      <c r="M412" s="94"/>
      <c r="N412" s="100"/>
      <c r="P412" s="100"/>
      <c r="R412" s="100"/>
      <c r="T412" s="100"/>
    </row>
    <row r="413" spans="4:20">
      <c r="D413" s="100"/>
      <c r="F413" s="100"/>
      <c r="H413" s="100"/>
      <c r="J413" s="100"/>
      <c r="L413" s="100"/>
      <c r="M413" s="94"/>
      <c r="N413" s="100"/>
      <c r="P413" s="100"/>
      <c r="R413" s="100"/>
      <c r="T413" s="100"/>
    </row>
    <row r="414" spans="4:20">
      <c r="D414" s="100"/>
      <c r="F414" s="100"/>
      <c r="H414" s="100"/>
      <c r="J414" s="100"/>
      <c r="L414" s="100"/>
      <c r="M414" s="94"/>
      <c r="N414" s="100"/>
      <c r="P414" s="100"/>
      <c r="R414" s="100"/>
      <c r="T414" s="100"/>
    </row>
    <row r="415" spans="4:20">
      <c r="D415" s="100"/>
      <c r="F415" s="100"/>
      <c r="H415" s="100"/>
      <c r="J415" s="100"/>
      <c r="L415" s="100"/>
      <c r="M415" s="94"/>
      <c r="N415" s="100"/>
      <c r="P415" s="100"/>
      <c r="R415" s="100"/>
      <c r="T415" s="100"/>
    </row>
    <row r="416" spans="4:20">
      <c r="D416" s="100"/>
      <c r="F416" s="100"/>
      <c r="H416" s="100"/>
      <c r="J416" s="100"/>
      <c r="L416" s="100"/>
      <c r="M416" s="94"/>
      <c r="N416" s="100"/>
      <c r="P416" s="100"/>
      <c r="R416" s="100"/>
      <c r="T416" s="100"/>
    </row>
    <row r="417" spans="4:20">
      <c r="D417" s="100"/>
      <c r="F417" s="100"/>
      <c r="H417" s="100"/>
      <c r="J417" s="100"/>
      <c r="L417" s="100"/>
      <c r="M417" s="94"/>
      <c r="N417" s="100"/>
      <c r="P417" s="100"/>
      <c r="R417" s="100"/>
      <c r="T417" s="100"/>
    </row>
    <row r="418" spans="4:20">
      <c r="D418" s="100"/>
      <c r="F418" s="100"/>
      <c r="H418" s="100"/>
      <c r="J418" s="100"/>
      <c r="L418" s="100"/>
      <c r="M418" s="94"/>
      <c r="N418" s="100"/>
      <c r="P418" s="100"/>
      <c r="R418" s="100"/>
      <c r="T418" s="100"/>
    </row>
    <row r="419" spans="4:20">
      <c r="D419" s="100"/>
      <c r="F419" s="100"/>
      <c r="H419" s="100"/>
      <c r="J419" s="100"/>
      <c r="L419" s="100"/>
      <c r="M419" s="94"/>
      <c r="N419" s="100"/>
      <c r="P419" s="100"/>
      <c r="R419" s="100"/>
      <c r="T419" s="100"/>
    </row>
    <row r="420" spans="4:20">
      <c r="D420" s="100"/>
      <c r="F420" s="100"/>
      <c r="H420" s="100"/>
      <c r="J420" s="100"/>
      <c r="L420" s="100"/>
      <c r="M420" s="94"/>
      <c r="N420" s="100"/>
      <c r="P420" s="100"/>
      <c r="R420" s="100"/>
      <c r="T420" s="100"/>
    </row>
    <row r="421" spans="4:20">
      <c r="D421" s="100"/>
      <c r="F421" s="100"/>
      <c r="H421" s="100"/>
      <c r="J421" s="100"/>
      <c r="L421" s="100"/>
      <c r="M421" s="94"/>
      <c r="N421" s="100"/>
      <c r="P421" s="100"/>
      <c r="R421" s="100"/>
      <c r="T421" s="100"/>
    </row>
    <row r="422" spans="4:20">
      <c r="D422" s="100"/>
      <c r="F422" s="100"/>
      <c r="H422" s="100"/>
      <c r="J422" s="100"/>
      <c r="L422" s="100"/>
      <c r="M422" s="94"/>
      <c r="N422" s="100"/>
      <c r="P422" s="100"/>
      <c r="R422" s="100"/>
      <c r="T422" s="100"/>
    </row>
    <row r="423" spans="4:20">
      <c r="D423" s="100"/>
      <c r="F423" s="100"/>
      <c r="H423" s="100"/>
      <c r="J423" s="100"/>
      <c r="L423" s="100"/>
      <c r="M423" s="94"/>
      <c r="N423" s="100"/>
      <c r="P423" s="100"/>
      <c r="R423" s="100"/>
      <c r="T423" s="100"/>
    </row>
    <row r="424" spans="4:20">
      <c r="D424" s="100"/>
      <c r="F424" s="100"/>
      <c r="H424" s="100"/>
      <c r="J424" s="100"/>
      <c r="L424" s="100"/>
      <c r="M424" s="94"/>
      <c r="N424" s="100"/>
      <c r="P424" s="100"/>
      <c r="R424" s="100"/>
      <c r="T424" s="100"/>
    </row>
    <row r="425" spans="4:20">
      <c r="D425" s="100"/>
      <c r="F425" s="100"/>
      <c r="H425" s="100"/>
      <c r="J425" s="100"/>
      <c r="L425" s="100"/>
      <c r="M425" s="94"/>
      <c r="N425" s="100"/>
      <c r="P425" s="100"/>
      <c r="R425" s="100"/>
      <c r="T425" s="100"/>
    </row>
    <row r="426" spans="4:20">
      <c r="D426" s="100"/>
      <c r="F426" s="100"/>
      <c r="H426" s="100"/>
      <c r="J426" s="100"/>
      <c r="L426" s="100"/>
      <c r="M426" s="94"/>
      <c r="N426" s="100"/>
      <c r="P426" s="100"/>
      <c r="R426" s="100"/>
      <c r="T426" s="100"/>
    </row>
    <row r="427" spans="4:20">
      <c r="D427" s="100"/>
      <c r="F427" s="100"/>
      <c r="H427" s="100"/>
      <c r="J427" s="100"/>
      <c r="L427" s="100"/>
      <c r="M427" s="94"/>
      <c r="N427" s="100"/>
      <c r="P427" s="100"/>
      <c r="R427" s="100"/>
      <c r="T427" s="100"/>
    </row>
    <row r="428" spans="4:20">
      <c r="D428" s="100"/>
      <c r="F428" s="100"/>
      <c r="H428" s="100"/>
      <c r="J428" s="100"/>
      <c r="L428" s="100"/>
      <c r="M428" s="94"/>
      <c r="N428" s="100"/>
      <c r="P428" s="100"/>
      <c r="R428" s="100"/>
      <c r="T428" s="100"/>
    </row>
    <row r="429" spans="4:20">
      <c r="D429" s="100"/>
      <c r="F429" s="100"/>
      <c r="H429" s="100"/>
      <c r="J429" s="100"/>
      <c r="L429" s="100"/>
      <c r="M429" s="94"/>
      <c r="N429" s="100"/>
      <c r="P429" s="100"/>
      <c r="R429" s="100"/>
      <c r="T429" s="100"/>
    </row>
    <row r="430" spans="4:20">
      <c r="D430" s="100"/>
      <c r="F430" s="100"/>
      <c r="H430" s="100"/>
      <c r="J430" s="100"/>
      <c r="L430" s="100"/>
      <c r="M430" s="94"/>
      <c r="N430" s="100"/>
      <c r="P430" s="100"/>
      <c r="R430" s="100"/>
      <c r="T430" s="100"/>
    </row>
    <row r="431" spans="4:20">
      <c r="D431" s="100"/>
      <c r="F431" s="100"/>
      <c r="H431" s="100"/>
      <c r="J431" s="100"/>
      <c r="L431" s="100"/>
      <c r="M431" s="94"/>
      <c r="N431" s="100"/>
      <c r="P431" s="100"/>
      <c r="R431" s="100"/>
      <c r="T431" s="100"/>
    </row>
    <row r="432" spans="4:20">
      <c r="D432" s="100"/>
      <c r="F432" s="100"/>
      <c r="H432" s="100"/>
      <c r="J432" s="100"/>
      <c r="L432" s="100"/>
      <c r="M432" s="94"/>
      <c r="N432" s="100"/>
      <c r="P432" s="100"/>
      <c r="R432" s="100"/>
      <c r="T432" s="100"/>
    </row>
    <row r="433" spans="4:20">
      <c r="D433" s="100"/>
      <c r="F433" s="100"/>
      <c r="H433" s="100"/>
      <c r="J433" s="100"/>
      <c r="L433" s="100"/>
      <c r="M433" s="94"/>
      <c r="N433" s="100"/>
      <c r="P433" s="100"/>
      <c r="R433" s="100"/>
      <c r="T433" s="100"/>
    </row>
    <row r="434" spans="4:20">
      <c r="D434" s="100"/>
      <c r="F434" s="100"/>
      <c r="H434" s="100"/>
      <c r="J434" s="100"/>
      <c r="L434" s="100"/>
      <c r="M434" s="94"/>
      <c r="N434" s="100"/>
      <c r="P434" s="100"/>
      <c r="R434" s="100"/>
      <c r="T434" s="100"/>
    </row>
    <row r="435" spans="4:20">
      <c r="D435" s="100"/>
      <c r="F435" s="100"/>
      <c r="H435" s="100"/>
      <c r="J435" s="100"/>
      <c r="L435" s="100"/>
      <c r="M435" s="94"/>
      <c r="N435" s="100"/>
      <c r="P435" s="100"/>
      <c r="R435" s="100"/>
      <c r="T435" s="100"/>
    </row>
    <row r="436" spans="4:20">
      <c r="D436" s="100"/>
      <c r="F436" s="100"/>
      <c r="H436" s="100"/>
      <c r="J436" s="100"/>
      <c r="L436" s="100"/>
      <c r="M436" s="94"/>
      <c r="N436" s="100"/>
      <c r="P436" s="100"/>
      <c r="R436" s="100"/>
      <c r="T436" s="100"/>
    </row>
    <row r="437" spans="4:20">
      <c r="D437" s="100"/>
      <c r="F437" s="100"/>
      <c r="H437" s="100"/>
      <c r="J437" s="100"/>
      <c r="L437" s="100"/>
      <c r="M437" s="94"/>
      <c r="N437" s="100"/>
      <c r="P437" s="100"/>
      <c r="R437" s="100"/>
      <c r="T437" s="100"/>
    </row>
    <row r="438" spans="4:20">
      <c r="D438" s="100"/>
      <c r="F438" s="100"/>
      <c r="H438" s="100"/>
      <c r="J438" s="100"/>
      <c r="L438" s="100"/>
      <c r="M438" s="94"/>
      <c r="N438" s="100"/>
      <c r="P438" s="100"/>
      <c r="R438" s="100"/>
      <c r="T438" s="100"/>
    </row>
    <row r="439" spans="4:20">
      <c r="D439" s="100"/>
      <c r="F439" s="100"/>
      <c r="H439" s="100"/>
      <c r="J439" s="100"/>
      <c r="L439" s="100"/>
      <c r="M439" s="94"/>
      <c r="N439" s="100"/>
      <c r="P439" s="100"/>
      <c r="R439" s="100"/>
      <c r="T439" s="100"/>
    </row>
    <row r="440" spans="4:20">
      <c r="D440" s="100"/>
      <c r="F440" s="100"/>
      <c r="H440" s="100"/>
      <c r="J440" s="100"/>
      <c r="L440" s="100"/>
      <c r="M440" s="94"/>
      <c r="N440" s="100"/>
      <c r="P440" s="100"/>
      <c r="R440" s="100"/>
      <c r="T440" s="100"/>
    </row>
    <row r="441" spans="4:20">
      <c r="D441" s="100"/>
      <c r="F441" s="100"/>
      <c r="H441" s="100"/>
      <c r="J441" s="100"/>
      <c r="L441" s="100"/>
      <c r="M441" s="94"/>
      <c r="N441" s="100"/>
      <c r="P441" s="100"/>
      <c r="R441" s="100"/>
      <c r="T441" s="100"/>
    </row>
    <row r="442" spans="4:20">
      <c r="D442" s="100"/>
      <c r="F442" s="100"/>
      <c r="H442" s="100"/>
      <c r="J442" s="100"/>
      <c r="L442" s="100"/>
      <c r="M442" s="94"/>
      <c r="N442" s="100"/>
      <c r="P442" s="100"/>
      <c r="R442" s="100"/>
      <c r="T442" s="100"/>
    </row>
    <row r="443" spans="4:20">
      <c r="D443" s="100"/>
      <c r="F443" s="100"/>
      <c r="H443" s="100"/>
      <c r="J443" s="100"/>
      <c r="L443" s="100"/>
      <c r="M443" s="94"/>
      <c r="N443" s="100"/>
      <c r="P443" s="100"/>
      <c r="R443" s="100"/>
      <c r="T443" s="100"/>
    </row>
    <row r="444" spans="4:20">
      <c r="D444" s="100"/>
      <c r="F444" s="100"/>
      <c r="H444" s="100"/>
      <c r="J444" s="100"/>
      <c r="L444" s="100"/>
      <c r="M444" s="94"/>
      <c r="N444" s="100"/>
      <c r="P444" s="100"/>
      <c r="R444" s="100"/>
      <c r="T444" s="100"/>
    </row>
    <row r="445" spans="4:20">
      <c r="D445" s="100"/>
      <c r="F445" s="100"/>
      <c r="H445" s="100"/>
      <c r="J445" s="100"/>
      <c r="L445" s="100"/>
      <c r="M445" s="94"/>
      <c r="N445" s="100"/>
      <c r="P445" s="100"/>
      <c r="R445" s="100"/>
      <c r="T445" s="100"/>
    </row>
    <row r="446" spans="4:20">
      <c r="D446" s="100"/>
      <c r="F446" s="100"/>
      <c r="H446" s="100"/>
      <c r="J446" s="100"/>
      <c r="L446" s="100"/>
      <c r="M446" s="94"/>
      <c r="N446" s="100"/>
      <c r="P446" s="100"/>
      <c r="R446" s="100"/>
      <c r="T446" s="100"/>
    </row>
    <row r="447" spans="4:20">
      <c r="D447" s="100"/>
      <c r="F447" s="100"/>
      <c r="H447" s="100"/>
      <c r="J447" s="100"/>
      <c r="L447" s="100"/>
      <c r="M447" s="94"/>
      <c r="N447" s="100"/>
      <c r="P447" s="100"/>
      <c r="R447" s="100"/>
      <c r="T447" s="100"/>
    </row>
    <row r="448" spans="4:20">
      <c r="D448" s="100"/>
      <c r="F448" s="100"/>
      <c r="H448" s="100"/>
      <c r="J448" s="100"/>
      <c r="L448" s="100"/>
      <c r="M448" s="94"/>
      <c r="N448" s="100"/>
      <c r="P448" s="100"/>
      <c r="R448" s="100"/>
      <c r="T448" s="100"/>
    </row>
    <row r="449" spans="4:20">
      <c r="D449" s="100"/>
      <c r="F449" s="100"/>
      <c r="H449" s="100"/>
      <c r="J449" s="100"/>
      <c r="L449" s="100"/>
      <c r="M449" s="94"/>
      <c r="N449" s="100"/>
      <c r="P449" s="100"/>
      <c r="R449" s="100"/>
      <c r="T449" s="100"/>
    </row>
    <row r="450" spans="4:20">
      <c r="D450" s="100"/>
      <c r="F450" s="100"/>
      <c r="H450" s="100"/>
      <c r="J450" s="100"/>
      <c r="L450" s="100"/>
      <c r="M450" s="94"/>
      <c r="N450" s="100"/>
      <c r="P450" s="100"/>
      <c r="R450" s="100"/>
      <c r="T450" s="100"/>
    </row>
    <row r="451" spans="4:20">
      <c r="D451" s="100"/>
      <c r="F451" s="100"/>
      <c r="H451" s="100"/>
      <c r="J451" s="100"/>
      <c r="L451" s="100"/>
      <c r="M451" s="94"/>
      <c r="N451" s="100"/>
      <c r="P451" s="100"/>
      <c r="R451" s="100"/>
      <c r="T451" s="100"/>
    </row>
    <row r="452" spans="4:20">
      <c r="D452" s="100"/>
      <c r="F452" s="100"/>
      <c r="H452" s="100"/>
      <c r="J452" s="100"/>
      <c r="L452" s="100"/>
      <c r="M452" s="94"/>
      <c r="N452" s="100"/>
      <c r="P452" s="100"/>
      <c r="R452" s="100"/>
      <c r="T452" s="100"/>
    </row>
    <row r="453" spans="4:20">
      <c r="D453" s="100"/>
      <c r="F453" s="100"/>
      <c r="H453" s="100"/>
      <c r="J453" s="100"/>
      <c r="L453" s="100"/>
      <c r="M453" s="94"/>
      <c r="N453" s="100"/>
      <c r="P453" s="100"/>
      <c r="R453" s="100"/>
      <c r="T453" s="100"/>
    </row>
    <row r="454" spans="4:20">
      <c r="D454" s="100"/>
      <c r="F454" s="100"/>
      <c r="H454" s="100"/>
      <c r="J454" s="100"/>
      <c r="L454" s="100"/>
      <c r="M454" s="94"/>
      <c r="N454" s="100"/>
      <c r="P454" s="100"/>
      <c r="R454" s="100"/>
      <c r="T454" s="100"/>
    </row>
    <row r="455" spans="4:20">
      <c r="D455" s="100"/>
      <c r="F455" s="100"/>
      <c r="H455" s="100"/>
      <c r="J455" s="100"/>
      <c r="L455" s="100"/>
      <c r="M455" s="94"/>
      <c r="N455" s="100"/>
      <c r="P455" s="100"/>
      <c r="R455" s="100"/>
      <c r="T455" s="100"/>
    </row>
    <row r="456" spans="4:20">
      <c r="D456" s="100"/>
      <c r="F456" s="100"/>
      <c r="H456" s="100"/>
      <c r="J456" s="100"/>
      <c r="L456" s="100"/>
      <c r="M456" s="94"/>
      <c r="N456" s="100"/>
      <c r="P456" s="100"/>
      <c r="R456" s="100"/>
      <c r="T456" s="100"/>
    </row>
    <row r="457" spans="4:20">
      <c r="D457" s="100"/>
      <c r="F457" s="100"/>
      <c r="H457" s="100"/>
      <c r="J457" s="100"/>
      <c r="L457" s="100"/>
      <c r="M457" s="94"/>
      <c r="N457" s="100"/>
      <c r="P457" s="100"/>
      <c r="R457" s="100"/>
      <c r="T457" s="100"/>
    </row>
    <row r="458" spans="4:20">
      <c r="D458" s="100"/>
      <c r="F458" s="100"/>
      <c r="H458" s="100"/>
      <c r="J458" s="100"/>
      <c r="L458" s="100"/>
      <c r="M458" s="94"/>
      <c r="N458" s="100"/>
      <c r="P458" s="100"/>
      <c r="R458" s="100"/>
      <c r="T458" s="100"/>
    </row>
    <row r="459" spans="4:20">
      <c r="D459" s="100"/>
      <c r="F459" s="100"/>
      <c r="H459" s="100"/>
      <c r="J459" s="100"/>
      <c r="L459" s="100"/>
      <c r="M459" s="94"/>
      <c r="N459" s="100"/>
      <c r="P459" s="100"/>
      <c r="R459" s="100"/>
      <c r="T459" s="100"/>
    </row>
    <row r="460" spans="4:20">
      <c r="D460" s="100"/>
      <c r="F460" s="100"/>
      <c r="H460" s="100"/>
      <c r="J460" s="100"/>
      <c r="L460" s="100"/>
      <c r="M460" s="94"/>
      <c r="N460" s="100"/>
      <c r="P460" s="100"/>
      <c r="R460" s="100"/>
      <c r="T460" s="100"/>
    </row>
    <row r="461" spans="4:20">
      <c r="D461" s="100"/>
      <c r="F461" s="100"/>
      <c r="H461" s="100"/>
      <c r="J461" s="100"/>
      <c r="L461" s="100"/>
      <c r="M461" s="94"/>
      <c r="N461" s="100"/>
      <c r="P461" s="100"/>
      <c r="R461" s="100"/>
      <c r="T461" s="100"/>
    </row>
    <row r="462" spans="4:20">
      <c r="D462" s="100"/>
      <c r="F462" s="100"/>
      <c r="H462" s="100"/>
      <c r="J462" s="100"/>
      <c r="L462" s="100"/>
      <c r="M462" s="94"/>
      <c r="N462" s="100"/>
      <c r="P462" s="100"/>
      <c r="R462" s="100"/>
      <c r="T462" s="100"/>
    </row>
    <row r="463" spans="4:20">
      <c r="D463" s="100"/>
      <c r="F463" s="100"/>
      <c r="H463" s="100"/>
      <c r="J463" s="100"/>
      <c r="L463" s="100"/>
      <c r="M463" s="94"/>
      <c r="N463" s="100"/>
      <c r="P463" s="100"/>
      <c r="R463" s="100"/>
      <c r="T463" s="100"/>
    </row>
    <row r="464" spans="4:20">
      <c r="D464" s="100"/>
      <c r="F464" s="100"/>
      <c r="H464" s="100"/>
      <c r="J464" s="100"/>
      <c r="L464" s="100"/>
      <c r="M464" s="94"/>
      <c r="N464" s="100"/>
      <c r="P464" s="100"/>
      <c r="R464" s="100"/>
      <c r="T464" s="100"/>
    </row>
    <row r="465" spans="4:20">
      <c r="D465" s="100"/>
      <c r="F465" s="100"/>
      <c r="H465" s="100"/>
      <c r="J465" s="100"/>
      <c r="L465" s="100"/>
      <c r="M465" s="94"/>
      <c r="N465" s="100"/>
      <c r="P465" s="100"/>
      <c r="R465" s="100"/>
      <c r="T465" s="100"/>
    </row>
    <row r="466" spans="4:20">
      <c r="D466" s="100"/>
      <c r="F466" s="100"/>
      <c r="H466" s="100"/>
      <c r="J466" s="100"/>
      <c r="L466" s="100"/>
      <c r="M466" s="94"/>
      <c r="N466" s="100"/>
      <c r="P466" s="100"/>
      <c r="R466" s="100"/>
      <c r="T466" s="100"/>
    </row>
    <row r="467" spans="4:20">
      <c r="D467" s="100"/>
      <c r="F467" s="100"/>
      <c r="H467" s="100"/>
      <c r="J467" s="100"/>
      <c r="L467" s="100"/>
      <c r="M467" s="94"/>
      <c r="N467" s="100"/>
      <c r="P467" s="100"/>
      <c r="R467" s="100"/>
      <c r="T467" s="100"/>
    </row>
    <row r="468" spans="4:20">
      <c r="D468" s="100"/>
      <c r="F468" s="100"/>
      <c r="H468" s="100"/>
      <c r="J468" s="100"/>
      <c r="L468" s="100"/>
      <c r="M468" s="94"/>
      <c r="N468" s="100"/>
      <c r="P468" s="100"/>
      <c r="R468" s="100"/>
      <c r="T468" s="100"/>
    </row>
    <row r="469" spans="4:20">
      <c r="D469" s="100"/>
      <c r="F469" s="100"/>
      <c r="H469" s="100"/>
      <c r="J469" s="100"/>
      <c r="L469" s="100"/>
      <c r="M469" s="94"/>
      <c r="N469" s="100"/>
      <c r="P469" s="100"/>
      <c r="R469" s="100"/>
      <c r="T469" s="100"/>
    </row>
    <row r="470" spans="4:20">
      <c r="D470" s="100"/>
      <c r="F470" s="100"/>
      <c r="H470" s="100"/>
      <c r="J470" s="100"/>
      <c r="L470" s="100"/>
      <c r="M470" s="94"/>
      <c r="N470" s="100"/>
      <c r="P470" s="100"/>
      <c r="R470" s="100"/>
      <c r="T470" s="100"/>
    </row>
    <row r="471" spans="4:20">
      <c r="D471" s="100"/>
      <c r="F471" s="100"/>
      <c r="H471" s="100"/>
      <c r="J471" s="100"/>
      <c r="L471" s="100"/>
      <c r="M471" s="94"/>
      <c r="N471" s="100"/>
      <c r="P471" s="100"/>
      <c r="R471" s="100"/>
      <c r="T471" s="100"/>
    </row>
    <row r="472" spans="4:20">
      <c r="D472" s="100"/>
      <c r="F472" s="100"/>
      <c r="H472" s="100"/>
      <c r="J472" s="100"/>
      <c r="L472" s="100"/>
      <c r="M472" s="94"/>
      <c r="N472" s="100"/>
      <c r="P472" s="100"/>
      <c r="R472" s="100"/>
      <c r="T472" s="100"/>
    </row>
    <row r="473" spans="4:20">
      <c r="D473" s="100"/>
      <c r="F473" s="100"/>
      <c r="H473" s="100"/>
      <c r="J473" s="100"/>
      <c r="L473" s="100"/>
      <c r="M473" s="94"/>
      <c r="N473" s="100"/>
      <c r="P473" s="100"/>
      <c r="R473" s="100"/>
      <c r="T473" s="100"/>
    </row>
    <row r="474" spans="4:20">
      <c r="D474" s="100"/>
      <c r="F474" s="100"/>
      <c r="H474" s="100"/>
      <c r="J474" s="100"/>
      <c r="L474" s="100"/>
      <c r="M474" s="94"/>
      <c r="N474" s="100"/>
      <c r="P474" s="100"/>
      <c r="R474" s="100"/>
      <c r="T474" s="100"/>
    </row>
    <row r="475" spans="4:20">
      <c r="D475" s="100"/>
      <c r="F475" s="100"/>
      <c r="H475" s="100"/>
      <c r="J475" s="100"/>
      <c r="L475" s="100"/>
      <c r="M475" s="94"/>
      <c r="N475" s="100"/>
      <c r="P475" s="100"/>
      <c r="R475" s="100"/>
      <c r="T475" s="100"/>
    </row>
    <row r="476" spans="4:20">
      <c r="D476" s="100"/>
      <c r="F476" s="100"/>
      <c r="H476" s="100"/>
      <c r="J476" s="100"/>
      <c r="L476" s="100"/>
      <c r="M476" s="94"/>
      <c r="N476" s="100"/>
      <c r="P476" s="100"/>
      <c r="R476" s="100"/>
      <c r="T476" s="100"/>
    </row>
    <row r="477" spans="4:20">
      <c r="D477" s="100"/>
      <c r="F477" s="100"/>
      <c r="H477" s="100"/>
      <c r="J477" s="100"/>
      <c r="L477" s="100"/>
      <c r="M477" s="94"/>
      <c r="N477" s="100"/>
      <c r="P477" s="100"/>
      <c r="R477" s="100"/>
      <c r="T477" s="100"/>
    </row>
    <row r="478" spans="4:20">
      <c r="D478" s="100"/>
      <c r="F478" s="100"/>
      <c r="H478" s="100"/>
      <c r="J478" s="100"/>
      <c r="L478" s="100"/>
      <c r="M478" s="94"/>
      <c r="N478" s="100"/>
      <c r="P478" s="100"/>
      <c r="R478" s="100"/>
      <c r="T478" s="100"/>
    </row>
    <row r="479" spans="4:20">
      <c r="D479" s="100"/>
      <c r="F479" s="100"/>
      <c r="H479" s="100"/>
      <c r="J479" s="100"/>
      <c r="L479" s="100"/>
      <c r="M479" s="94"/>
      <c r="N479" s="100"/>
      <c r="P479" s="100"/>
      <c r="R479" s="100"/>
      <c r="T479" s="100"/>
    </row>
    <row r="480" spans="4:20">
      <c r="D480" s="100"/>
      <c r="F480" s="100"/>
      <c r="H480" s="100"/>
      <c r="J480" s="100"/>
      <c r="L480" s="100"/>
      <c r="M480" s="94"/>
      <c r="N480" s="100"/>
      <c r="P480" s="100"/>
      <c r="R480" s="100"/>
      <c r="T480" s="100"/>
    </row>
    <row r="481" spans="4:20">
      <c r="D481" s="100"/>
      <c r="F481" s="100"/>
      <c r="H481" s="100"/>
      <c r="J481" s="100"/>
      <c r="L481" s="100"/>
      <c r="M481" s="94"/>
      <c r="N481" s="100"/>
      <c r="P481" s="100"/>
      <c r="R481" s="100"/>
      <c r="T481" s="100"/>
    </row>
    <row r="482" spans="4:20">
      <c r="D482" s="100"/>
      <c r="F482" s="100"/>
      <c r="H482" s="100"/>
      <c r="J482" s="100"/>
      <c r="L482" s="100"/>
      <c r="M482" s="94"/>
      <c r="N482" s="100"/>
      <c r="P482" s="100"/>
      <c r="R482" s="100"/>
      <c r="T482" s="100"/>
    </row>
    <row r="483" spans="4:20">
      <c r="D483" s="100"/>
      <c r="F483" s="100"/>
      <c r="H483" s="100"/>
      <c r="J483" s="100"/>
      <c r="L483" s="100"/>
      <c r="M483" s="94"/>
      <c r="N483" s="100"/>
      <c r="P483" s="100"/>
      <c r="R483" s="100"/>
      <c r="T483" s="100"/>
    </row>
    <row r="484" spans="4:20">
      <c r="D484" s="100"/>
      <c r="F484" s="100"/>
      <c r="H484" s="100"/>
      <c r="J484" s="100"/>
      <c r="L484" s="100"/>
      <c r="M484" s="94"/>
      <c r="N484" s="100"/>
      <c r="P484" s="100"/>
      <c r="R484" s="100"/>
      <c r="T484" s="100"/>
    </row>
    <row r="485" spans="4:20">
      <c r="D485" s="100"/>
      <c r="F485" s="100"/>
      <c r="H485" s="100"/>
      <c r="J485" s="100"/>
      <c r="L485" s="100"/>
      <c r="M485" s="94"/>
      <c r="N485" s="100"/>
      <c r="P485" s="100"/>
      <c r="R485" s="100"/>
      <c r="T485" s="100"/>
    </row>
    <row r="486" spans="4:20">
      <c r="D486" s="100"/>
      <c r="F486" s="100"/>
      <c r="H486" s="100"/>
      <c r="J486" s="100"/>
      <c r="L486" s="100"/>
      <c r="M486" s="94"/>
      <c r="N486" s="100"/>
      <c r="P486" s="100"/>
      <c r="R486" s="100"/>
      <c r="T486" s="100"/>
    </row>
    <row r="487" spans="4:20">
      <c r="D487" s="100"/>
      <c r="F487" s="100"/>
      <c r="H487" s="100"/>
      <c r="J487" s="100"/>
      <c r="L487" s="100"/>
      <c r="M487" s="94"/>
      <c r="N487" s="100"/>
      <c r="P487" s="100"/>
      <c r="R487" s="100"/>
      <c r="T487" s="100"/>
    </row>
    <row r="488" spans="4:20">
      <c r="D488" s="100"/>
      <c r="F488" s="100"/>
      <c r="H488" s="100"/>
      <c r="J488" s="100"/>
      <c r="L488" s="100"/>
      <c r="M488" s="94"/>
      <c r="N488" s="100"/>
      <c r="P488" s="100"/>
      <c r="R488" s="100"/>
      <c r="T488" s="100"/>
    </row>
    <row r="489" spans="4:20">
      <c r="D489" s="100"/>
      <c r="F489" s="100"/>
      <c r="H489" s="100"/>
      <c r="J489" s="100"/>
      <c r="L489" s="100"/>
      <c r="M489" s="94"/>
      <c r="N489" s="100"/>
      <c r="P489" s="100"/>
      <c r="R489" s="100"/>
      <c r="T489" s="100"/>
    </row>
    <row r="490" spans="4:20">
      <c r="D490" s="100"/>
      <c r="F490" s="100"/>
      <c r="H490" s="100"/>
      <c r="J490" s="100"/>
      <c r="L490" s="100"/>
      <c r="M490" s="94"/>
      <c r="N490" s="100"/>
      <c r="P490" s="100"/>
      <c r="R490" s="100"/>
      <c r="T490" s="100"/>
    </row>
    <row r="491" spans="4:20">
      <c r="D491" s="100"/>
      <c r="F491" s="100"/>
      <c r="H491" s="100"/>
      <c r="J491" s="100"/>
      <c r="L491" s="100"/>
      <c r="M491" s="94"/>
      <c r="N491" s="100"/>
      <c r="P491" s="100"/>
      <c r="R491" s="100"/>
      <c r="T491" s="100"/>
    </row>
    <row r="492" spans="4:20">
      <c r="D492" s="100"/>
      <c r="F492" s="100"/>
      <c r="H492" s="100"/>
      <c r="J492" s="100"/>
      <c r="L492" s="100"/>
      <c r="M492" s="94"/>
      <c r="N492" s="100"/>
      <c r="P492" s="100"/>
      <c r="R492" s="100"/>
      <c r="T492" s="100"/>
    </row>
    <row r="493" spans="4:20">
      <c r="D493" s="100"/>
      <c r="F493" s="100"/>
      <c r="H493" s="100"/>
      <c r="J493" s="100"/>
      <c r="L493" s="100"/>
      <c r="M493" s="94"/>
      <c r="N493" s="100"/>
      <c r="P493" s="100"/>
      <c r="R493" s="100"/>
      <c r="T493" s="100"/>
    </row>
    <row r="494" spans="4:20">
      <c r="D494" s="100"/>
      <c r="F494" s="100"/>
      <c r="H494" s="100"/>
      <c r="J494" s="100"/>
      <c r="L494" s="100"/>
      <c r="M494" s="94"/>
      <c r="N494" s="100"/>
      <c r="P494" s="100"/>
      <c r="R494" s="100"/>
      <c r="T494" s="100"/>
    </row>
    <row r="495" spans="4:20">
      <c r="D495" s="100"/>
      <c r="F495" s="100"/>
      <c r="H495" s="100"/>
      <c r="J495" s="100"/>
      <c r="L495" s="100"/>
      <c r="M495" s="94"/>
      <c r="N495" s="100"/>
      <c r="P495" s="100"/>
      <c r="R495" s="100"/>
      <c r="T495" s="100"/>
    </row>
    <row r="496" spans="4:20">
      <c r="D496" s="100"/>
      <c r="F496" s="100"/>
      <c r="H496" s="100"/>
      <c r="J496" s="100"/>
      <c r="L496" s="100"/>
      <c r="M496" s="94"/>
      <c r="N496" s="100"/>
      <c r="P496" s="100"/>
      <c r="R496" s="100"/>
      <c r="T496" s="100"/>
    </row>
    <row r="497" spans="4:20">
      <c r="D497" s="100"/>
      <c r="F497" s="100"/>
      <c r="H497" s="100"/>
      <c r="J497" s="100"/>
      <c r="L497" s="100"/>
      <c r="M497" s="94"/>
      <c r="N497" s="100"/>
      <c r="P497" s="100"/>
      <c r="R497" s="100"/>
      <c r="T497" s="100"/>
    </row>
    <row r="498" spans="4:20">
      <c r="D498" s="100"/>
      <c r="F498" s="100"/>
      <c r="H498" s="100"/>
      <c r="J498" s="100"/>
      <c r="L498" s="100"/>
      <c r="M498" s="94"/>
      <c r="N498" s="100"/>
      <c r="P498" s="100"/>
      <c r="R498" s="100"/>
      <c r="T498" s="100"/>
    </row>
    <row r="499" spans="4:20">
      <c r="D499" s="100"/>
      <c r="F499" s="100"/>
      <c r="H499" s="100"/>
      <c r="J499" s="100"/>
      <c r="L499" s="100"/>
      <c r="M499" s="94"/>
      <c r="N499" s="100"/>
      <c r="P499" s="100"/>
      <c r="R499" s="100"/>
      <c r="T499" s="100"/>
    </row>
    <row r="500" spans="4:20">
      <c r="D500" s="100"/>
      <c r="F500" s="100"/>
      <c r="H500" s="100"/>
      <c r="J500" s="100"/>
      <c r="L500" s="100"/>
      <c r="M500" s="94"/>
      <c r="N500" s="100"/>
      <c r="P500" s="100"/>
      <c r="R500" s="100"/>
      <c r="T500" s="100"/>
    </row>
    <row r="501" spans="4:20">
      <c r="D501" s="100"/>
      <c r="F501" s="100"/>
      <c r="H501" s="100"/>
      <c r="J501" s="100"/>
      <c r="L501" s="100"/>
      <c r="M501" s="94"/>
      <c r="N501" s="100"/>
      <c r="P501" s="100"/>
      <c r="R501" s="100"/>
      <c r="T501" s="100"/>
    </row>
    <row r="502" spans="4:20">
      <c r="D502" s="100"/>
      <c r="F502" s="100"/>
      <c r="H502" s="100"/>
      <c r="J502" s="100"/>
      <c r="L502" s="100"/>
      <c r="M502" s="94"/>
      <c r="N502" s="100"/>
      <c r="P502" s="100"/>
      <c r="R502" s="100"/>
      <c r="T502" s="100"/>
    </row>
    <row r="503" spans="4:20">
      <c r="D503" s="100"/>
      <c r="F503" s="100"/>
      <c r="H503" s="100"/>
      <c r="J503" s="100"/>
      <c r="L503" s="100"/>
      <c r="M503" s="94"/>
      <c r="N503" s="100"/>
      <c r="P503" s="100"/>
      <c r="R503" s="100"/>
      <c r="T503" s="100"/>
    </row>
    <row r="504" spans="4:20">
      <c r="D504" s="100"/>
      <c r="F504" s="100"/>
      <c r="H504" s="100"/>
      <c r="J504" s="100"/>
      <c r="L504" s="100"/>
      <c r="M504" s="94"/>
      <c r="N504" s="100"/>
      <c r="P504" s="100"/>
      <c r="R504" s="100"/>
      <c r="T504" s="100"/>
    </row>
    <row r="505" spans="4:20">
      <c r="D505" s="100"/>
      <c r="F505" s="100"/>
      <c r="H505" s="100"/>
      <c r="J505" s="100"/>
      <c r="L505" s="100"/>
      <c r="M505" s="94"/>
      <c r="N505" s="100"/>
      <c r="P505" s="100"/>
      <c r="R505" s="100"/>
      <c r="T505" s="100"/>
    </row>
    <row r="506" spans="4:20">
      <c r="D506" s="100"/>
      <c r="F506" s="100"/>
      <c r="H506" s="100"/>
      <c r="J506" s="100"/>
      <c r="L506" s="100"/>
      <c r="M506" s="94"/>
      <c r="N506" s="100"/>
      <c r="P506" s="100"/>
      <c r="R506" s="100"/>
      <c r="T506" s="100"/>
    </row>
    <row r="507" spans="4:20">
      <c r="D507" s="100"/>
      <c r="F507" s="100"/>
      <c r="H507" s="100"/>
      <c r="J507" s="100"/>
      <c r="L507" s="100"/>
      <c r="M507" s="94"/>
      <c r="N507" s="100"/>
      <c r="P507" s="100"/>
      <c r="R507" s="100"/>
      <c r="T507" s="100"/>
    </row>
    <row r="508" spans="4:20">
      <c r="D508" s="100"/>
      <c r="F508" s="100"/>
      <c r="H508" s="100"/>
      <c r="J508" s="100"/>
      <c r="L508" s="100"/>
      <c r="M508" s="94"/>
      <c r="N508" s="100"/>
      <c r="P508" s="100"/>
      <c r="R508" s="100"/>
      <c r="T508" s="100"/>
    </row>
    <row r="509" spans="4:20">
      <c r="D509" s="100"/>
      <c r="F509" s="100"/>
      <c r="H509" s="100"/>
      <c r="J509" s="100"/>
      <c r="L509" s="100"/>
      <c r="M509" s="94"/>
      <c r="N509" s="100"/>
      <c r="P509" s="100"/>
      <c r="R509" s="100"/>
      <c r="T509" s="100"/>
    </row>
    <row r="510" spans="4:20">
      <c r="D510" s="100"/>
      <c r="F510" s="100"/>
      <c r="H510" s="100"/>
      <c r="J510" s="100"/>
      <c r="L510" s="100"/>
      <c r="M510" s="94"/>
      <c r="N510" s="100"/>
      <c r="P510" s="100"/>
      <c r="R510" s="100"/>
      <c r="T510" s="100"/>
    </row>
    <row r="511" spans="4:20">
      <c r="D511" s="100"/>
      <c r="F511" s="100"/>
      <c r="H511" s="100"/>
      <c r="J511" s="100"/>
      <c r="L511" s="100"/>
      <c r="M511" s="94"/>
      <c r="N511" s="100"/>
      <c r="P511" s="100"/>
      <c r="R511" s="100"/>
      <c r="T511" s="100"/>
    </row>
    <row r="512" spans="4:20">
      <c r="D512" s="100"/>
      <c r="F512" s="100"/>
      <c r="H512" s="100"/>
      <c r="J512" s="100"/>
      <c r="L512" s="100"/>
      <c r="M512" s="94"/>
      <c r="N512" s="100"/>
      <c r="P512" s="100"/>
      <c r="R512" s="100"/>
      <c r="T512" s="100"/>
    </row>
    <row r="513" spans="4:20">
      <c r="D513" s="100"/>
      <c r="F513" s="100"/>
      <c r="H513" s="100"/>
      <c r="J513" s="100"/>
      <c r="L513" s="100"/>
      <c r="M513" s="94"/>
      <c r="N513" s="100"/>
      <c r="P513" s="100"/>
      <c r="R513" s="100"/>
      <c r="T513" s="100"/>
    </row>
    <row r="514" spans="4:20">
      <c r="D514" s="100"/>
      <c r="F514" s="100"/>
      <c r="H514" s="100"/>
      <c r="J514" s="100"/>
      <c r="L514" s="100"/>
      <c r="M514" s="94"/>
      <c r="N514" s="100"/>
      <c r="P514" s="100"/>
      <c r="R514" s="100"/>
      <c r="T514" s="100"/>
    </row>
    <row r="515" spans="4:20">
      <c r="D515" s="100"/>
      <c r="F515" s="100"/>
      <c r="H515" s="100"/>
      <c r="J515" s="100"/>
      <c r="L515" s="100"/>
      <c r="M515" s="94"/>
      <c r="N515" s="100"/>
      <c r="P515" s="100"/>
      <c r="R515" s="100"/>
      <c r="T515" s="100"/>
    </row>
    <row r="516" spans="4:20">
      <c r="D516" s="100"/>
      <c r="F516" s="100"/>
      <c r="H516" s="100"/>
      <c r="J516" s="100"/>
      <c r="L516" s="100"/>
      <c r="M516" s="94"/>
      <c r="N516" s="100"/>
      <c r="P516" s="100"/>
      <c r="R516" s="100"/>
      <c r="T516" s="100"/>
    </row>
    <row r="517" spans="4:20">
      <c r="D517" s="100"/>
      <c r="F517" s="100"/>
      <c r="H517" s="100"/>
      <c r="J517" s="100"/>
      <c r="L517" s="100"/>
      <c r="M517" s="94"/>
      <c r="N517" s="100"/>
      <c r="P517" s="100"/>
      <c r="R517" s="100"/>
      <c r="T517" s="100"/>
    </row>
    <row r="518" spans="4:20">
      <c r="D518" s="100"/>
      <c r="F518" s="100"/>
      <c r="H518" s="100"/>
      <c r="J518" s="100"/>
      <c r="L518" s="100"/>
      <c r="M518" s="94"/>
      <c r="N518" s="100"/>
      <c r="P518" s="100"/>
      <c r="R518" s="100"/>
      <c r="T518" s="100"/>
    </row>
    <row r="519" spans="4:20">
      <c r="D519" s="100"/>
      <c r="F519" s="100"/>
      <c r="H519" s="100"/>
      <c r="J519" s="100"/>
      <c r="L519" s="100"/>
      <c r="M519" s="94"/>
      <c r="N519" s="100"/>
      <c r="P519" s="100"/>
      <c r="R519" s="100"/>
      <c r="T519" s="100"/>
    </row>
    <row r="520" spans="4:20">
      <c r="D520" s="100"/>
      <c r="F520" s="100"/>
      <c r="H520" s="100"/>
      <c r="J520" s="100"/>
      <c r="L520" s="100"/>
      <c r="M520" s="94"/>
      <c r="N520" s="100"/>
      <c r="P520" s="100"/>
      <c r="R520" s="100"/>
      <c r="T520" s="100"/>
    </row>
    <row r="521" spans="4:20">
      <c r="D521" s="100"/>
      <c r="F521" s="100"/>
      <c r="H521" s="100"/>
      <c r="J521" s="100"/>
      <c r="L521" s="100"/>
      <c r="M521" s="94"/>
      <c r="N521" s="100"/>
      <c r="P521" s="100"/>
      <c r="R521" s="100"/>
      <c r="T521" s="100"/>
    </row>
    <row r="522" spans="4:20">
      <c r="D522" s="100"/>
      <c r="F522" s="100"/>
      <c r="H522" s="100"/>
      <c r="J522" s="100"/>
      <c r="L522" s="100"/>
      <c r="M522" s="94"/>
      <c r="N522" s="100"/>
      <c r="P522" s="100"/>
      <c r="R522" s="100"/>
      <c r="T522" s="100"/>
    </row>
    <row r="523" spans="4:20">
      <c r="D523" s="100"/>
      <c r="F523" s="100"/>
      <c r="H523" s="100"/>
      <c r="J523" s="100"/>
      <c r="L523" s="100"/>
      <c r="M523" s="94"/>
      <c r="N523" s="100"/>
      <c r="P523" s="100"/>
      <c r="R523" s="100"/>
      <c r="T523" s="100"/>
    </row>
    <row r="524" spans="4:20">
      <c r="D524" s="100"/>
      <c r="F524" s="100"/>
      <c r="H524" s="100"/>
      <c r="J524" s="100"/>
      <c r="L524" s="100"/>
      <c r="M524" s="94"/>
      <c r="N524" s="100"/>
      <c r="P524" s="100"/>
      <c r="R524" s="100"/>
      <c r="T524" s="100"/>
    </row>
    <row r="525" spans="4:20">
      <c r="D525" s="100"/>
      <c r="F525" s="100"/>
      <c r="H525" s="100"/>
      <c r="J525" s="100"/>
      <c r="L525" s="100"/>
      <c r="M525" s="94"/>
      <c r="N525" s="100"/>
      <c r="P525" s="100"/>
      <c r="R525" s="100"/>
      <c r="T525" s="100"/>
    </row>
    <row r="526" spans="4:20">
      <c r="D526" s="100"/>
      <c r="F526" s="100"/>
      <c r="H526" s="100"/>
      <c r="J526" s="100"/>
      <c r="L526" s="100"/>
      <c r="M526" s="94"/>
      <c r="N526" s="100"/>
      <c r="P526" s="100"/>
      <c r="R526" s="100"/>
      <c r="T526" s="100"/>
    </row>
    <row r="527" spans="4:20">
      <c r="D527" s="100"/>
      <c r="F527" s="100"/>
      <c r="H527" s="100"/>
      <c r="J527" s="100"/>
      <c r="L527" s="100"/>
      <c r="M527" s="94"/>
      <c r="N527" s="100"/>
      <c r="P527" s="100"/>
      <c r="R527" s="100"/>
      <c r="T527" s="100"/>
    </row>
    <row r="528" spans="4:20">
      <c r="D528" s="100"/>
      <c r="F528" s="100"/>
      <c r="H528" s="100"/>
      <c r="J528" s="100"/>
      <c r="L528" s="100"/>
      <c r="M528" s="94"/>
      <c r="N528" s="100"/>
      <c r="P528" s="100"/>
      <c r="R528" s="100"/>
      <c r="T528" s="100"/>
    </row>
    <row r="529" spans="4:20">
      <c r="D529" s="100"/>
      <c r="F529" s="100"/>
      <c r="H529" s="100"/>
      <c r="J529" s="100"/>
      <c r="L529" s="100"/>
      <c r="M529" s="94"/>
      <c r="N529" s="100"/>
      <c r="P529" s="100"/>
      <c r="R529" s="100"/>
      <c r="T529" s="100"/>
    </row>
    <row r="530" spans="4:20">
      <c r="D530" s="100"/>
      <c r="F530" s="100"/>
      <c r="H530" s="100"/>
      <c r="J530" s="100"/>
      <c r="L530" s="100"/>
      <c r="M530" s="94"/>
      <c r="N530" s="100"/>
      <c r="P530" s="100"/>
      <c r="R530" s="100"/>
      <c r="T530" s="100"/>
    </row>
    <row r="531" spans="4:20">
      <c r="D531" s="100"/>
      <c r="F531" s="100"/>
      <c r="H531" s="100"/>
      <c r="J531" s="100"/>
      <c r="L531" s="100"/>
      <c r="M531" s="94"/>
      <c r="N531" s="100"/>
      <c r="P531" s="100"/>
      <c r="R531" s="100"/>
      <c r="T531" s="100"/>
    </row>
    <row r="532" spans="4:20">
      <c r="D532" s="100"/>
      <c r="F532" s="100"/>
      <c r="H532" s="100"/>
      <c r="J532" s="100"/>
      <c r="L532" s="100"/>
      <c r="M532" s="94"/>
      <c r="N532" s="100"/>
      <c r="P532" s="100"/>
      <c r="R532" s="100"/>
      <c r="T532" s="100"/>
    </row>
    <row r="533" spans="4:20">
      <c r="D533" s="100"/>
      <c r="F533" s="100"/>
      <c r="H533" s="100"/>
      <c r="J533" s="100"/>
      <c r="L533" s="100"/>
      <c r="M533" s="94"/>
      <c r="N533" s="100"/>
      <c r="P533" s="100"/>
      <c r="R533" s="100"/>
      <c r="T533" s="100"/>
    </row>
    <row r="534" spans="4:20">
      <c r="D534" s="100"/>
      <c r="F534" s="100"/>
      <c r="H534" s="100"/>
      <c r="J534" s="100"/>
      <c r="L534" s="100"/>
      <c r="M534" s="94"/>
      <c r="N534" s="100"/>
      <c r="P534" s="100"/>
      <c r="R534" s="100"/>
      <c r="T534" s="100"/>
    </row>
    <row r="535" spans="4:20">
      <c r="D535" s="100"/>
      <c r="F535" s="100"/>
      <c r="H535" s="100"/>
      <c r="J535" s="100"/>
      <c r="L535" s="100"/>
      <c r="M535" s="94"/>
      <c r="N535" s="100"/>
      <c r="P535" s="100"/>
      <c r="R535" s="100"/>
      <c r="T535" s="100"/>
    </row>
    <row r="536" spans="4:20">
      <c r="D536" s="100"/>
      <c r="F536" s="100"/>
      <c r="H536" s="100"/>
      <c r="J536" s="100"/>
      <c r="L536" s="100"/>
      <c r="M536" s="94"/>
      <c r="N536" s="100"/>
      <c r="P536" s="100"/>
      <c r="R536" s="100"/>
      <c r="T536" s="100"/>
    </row>
    <row r="537" spans="4:20">
      <c r="D537" s="100"/>
      <c r="F537" s="100"/>
      <c r="H537" s="100"/>
      <c r="J537" s="100"/>
      <c r="L537" s="100"/>
      <c r="M537" s="94"/>
      <c r="N537" s="100"/>
      <c r="P537" s="100"/>
      <c r="R537" s="100"/>
      <c r="T537" s="100"/>
    </row>
    <row r="538" spans="4:20">
      <c r="D538" s="100"/>
      <c r="F538" s="100"/>
      <c r="H538" s="100"/>
      <c r="J538" s="100"/>
      <c r="L538" s="100"/>
      <c r="M538" s="94"/>
      <c r="N538" s="100"/>
      <c r="P538" s="100"/>
      <c r="R538" s="100"/>
      <c r="T538" s="100"/>
    </row>
    <row r="539" spans="4:20">
      <c r="D539" s="100"/>
      <c r="F539" s="100"/>
      <c r="H539" s="100"/>
      <c r="J539" s="100"/>
      <c r="L539" s="100"/>
      <c r="M539" s="94"/>
      <c r="N539" s="100"/>
      <c r="P539" s="100"/>
      <c r="R539" s="100"/>
      <c r="T539" s="100"/>
    </row>
    <row r="540" spans="4:20">
      <c r="D540" s="100"/>
      <c r="F540" s="100"/>
      <c r="H540" s="100"/>
      <c r="J540" s="100"/>
      <c r="L540" s="100"/>
      <c r="M540" s="94"/>
      <c r="N540" s="100"/>
      <c r="P540" s="100"/>
      <c r="R540" s="100"/>
      <c r="T540" s="100"/>
    </row>
    <row r="541" spans="4:20">
      <c r="D541" s="100"/>
      <c r="F541" s="100"/>
      <c r="H541" s="100"/>
      <c r="J541" s="100"/>
      <c r="L541" s="100"/>
      <c r="M541" s="94"/>
      <c r="N541" s="100"/>
      <c r="P541" s="100"/>
      <c r="R541" s="100"/>
      <c r="T541" s="100"/>
    </row>
    <row r="542" spans="4:20">
      <c r="D542" s="100"/>
      <c r="F542" s="100"/>
      <c r="H542" s="100"/>
      <c r="J542" s="100"/>
      <c r="L542" s="100"/>
      <c r="M542" s="94"/>
      <c r="N542" s="100"/>
      <c r="P542" s="100"/>
      <c r="R542" s="100"/>
      <c r="T542" s="100"/>
    </row>
    <row r="543" spans="4:20">
      <c r="D543" s="100"/>
      <c r="F543" s="100"/>
      <c r="H543" s="100"/>
      <c r="J543" s="100"/>
      <c r="L543" s="100"/>
      <c r="M543" s="94"/>
      <c r="N543" s="100"/>
      <c r="P543" s="100"/>
      <c r="R543" s="100"/>
      <c r="T543" s="100"/>
    </row>
    <row r="544" spans="4:20">
      <c r="D544" s="100"/>
      <c r="F544" s="100"/>
      <c r="H544" s="100"/>
      <c r="J544" s="100"/>
      <c r="L544" s="100"/>
      <c r="M544" s="94"/>
      <c r="N544" s="100"/>
      <c r="P544" s="100"/>
      <c r="R544" s="100"/>
      <c r="T544" s="100"/>
    </row>
    <row r="545" spans="4:20">
      <c r="D545" s="100"/>
      <c r="F545" s="100"/>
      <c r="H545" s="100"/>
      <c r="J545" s="100"/>
      <c r="L545" s="100"/>
      <c r="M545" s="94"/>
      <c r="N545" s="100"/>
      <c r="P545" s="100"/>
      <c r="R545" s="100"/>
      <c r="T545" s="100"/>
    </row>
    <row r="546" spans="4:20">
      <c r="D546" s="100"/>
      <c r="F546" s="100"/>
      <c r="H546" s="100"/>
      <c r="J546" s="100"/>
      <c r="L546" s="100"/>
      <c r="M546" s="94"/>
      <c r="N546" s="100"/>
      <c r="P546" s="100"/>
      <c r="R546" s="100"/>
      <c r="T546" s="100"/>
    </row>
    <row r="547" spans="4:20">
      <c r="D547" s="100"/>
      <c r="F547" s="100"/>
      <c r="H547" s="100"/>
      <c r="J547" s="100"/>
      <c r="L547" s="100"/>
      <c r="M547" s="94"/>
      <c r="N547" s="100"/>
      <c r="P547" s="100"/>
      <c r="R547" s="100"/>
      <c r="T547" s="100"/>
    </row>
    <row r="548" spans="4:20">
      <c r="D548" s="100"/>
      <c r="F548" s="100"/>
      <c r="H548" s="100"/>
      <c r="J548" s="100"/>
      <c r="L548" s="100"/>
      <c r="M548" s="94"/>
      <c r="N548" s="100"/>
      <c r="P548" s="100"/>
      <c r="R548" s="100"/>
      <c r="T548" s="100"/>
    </row>
    <row r="549" spans="4:20">
      <c r="D549" s="100"/>
      <c r="F549" s="100"/>
      <c r="H549" s="100"/>
      <c r="J549" s="100"/>
      <c r="L549" s="100"/>
      <c r="M549" s="94"/>
      <c r="N549" s="100"/>
      <c r="P549" s="100"/>
      <c r="R549" s="100"/>
      <c r="T549" s="100"/>
    </row>
    <row r="550" spans="4:20">
      <c r="D550" s="100"/>
      <c r="F550" s="100"/>
      <c r="H550" s="100"/>
      <c r="J550" s="100"/>
      <c r="L550" s="100"/>
      <c r="M550" s="94"/>
      <c r="N550" s="100"/>
      <c r="P550" s="100"/>
      <c r="R550" s="100"/>
      <c r="T550" s="100"/>
    </row>
    <row r="551" spans="4:20">
      <c r="D551" s="100"/>
      <c r="F551" s="100"/>
      <c r="H551" s="100"/>
      <c r="J551" s="100"/>
      <c r="L551" s="100"/>
      <c r="M551" s="94"/>
      <c r="N551" s="100"/>
      <c r="P551" s="100"/>
      <c r="R551" s="100"/>
      <c r="T551" s="100"/>
    </row>
    <row r="552" spans="4:20">
      <c r="D552" s="100"/>
      <c r="F552" s="100"/>
      <c r="H552" s="100"/>
      <c r="J552" s="100"/>
      <c r="L552" s="100"/>
      <c r="M552" s="94"/>
      <c r="N552" s="100"/>
      <c r="P552" s="100"/>
      <c r="R552" s="100"/>
      <c r="T552" s="100"/>
    </row>
    <row r="553" spans="4:20">
      <c r="D553" s="100"/>
      <c r="F553" s="100"/>
      <c r="H553" s="100"/>
      <c r="J553" s="100"/>
      <c r="L553" s="100"/>
      <c r="M553" s="94"/>
      <c r="N553" s="100"/>
      <c r="P553" s="100"/>
      <c r="R553" s="100"/>
      <c r="T553" s="100"/>
    </row>
    <row r="554" spans="4:20">
      <c r="D554" s="100"/>
      <c r="F554" s="100"/>
      <c r="H554" s="100"/>
      <c r="J554" s="100"/>
      <c r="L554" s="100"/>
      <c r="M554" s="94"/>
      <c r="N554" s="100"/>
      <c r="P554" s="100"/>
      <c r="R554" s="100"/>
      <c r="T554" s="100"/>
    </row>
    <row r="555" spans="4:20">
      <c r="D555" s="100"/>
      <c r="F555" s="100"/>
      <c r="H555" s="100"/>
      <c r="J555" s="100"/>
      <c r="L555" s="100"/>
      <c r="M555" s="94"/>
      <c r="N555" s="100"/>
      <c r="P555" s="100"/>
      <c r="R555" s="100"/>
      <c r="T555" s="100"/>
    </row>
    <row r="556" spans="4:20">
      <c r="D556" s="100"/>
      <c r="F556" s="100"/>
      <c r="H556" s="100"/>
      <c r="J556" s="100"/>
      <c r="L556" s="100"/>
      <c r="M556" s="94"/>
      <c r="N556" s="100"/>
      <c r="P556" s="100"/>
      <c r="R556" s="100"/>
      <c r="T556" s="100"/>
    </row>
    <row r="557" spans="4:20">
      <c r="D557" s="100"/>
      <c r="F557" s="100"/>
      <c r="H557" s="100"/>
      <c r="J557" s="100"/>
      <c r="L557" s="100"/>
      <c r="M557" s="94"/>
      <c r="N557" s="100"/>
      <c r="P557" s="100"/>
      <c r="R557" s="100"/>
      <c r="T557" s="100"/>
    </row>
    <row r="558" spans="4:20">
      <c r="D558" s="100"/>
      <c r="F558" s="100"/>
      <c r="H558" s="100"/>
      <c r="J558" s="100"/>
      <c r="L558" s="100"/>
      <c r="M558" s="94"/>
      <c r="N558" s="100"/>
      <c r="P558" s="100"/>
      <c r="R558" s="100"/>
      <c r="T558" s="100"/>
    </row>
    <row r="559" spans="4:20">
      <c r="D559" s="100"/>
      <c r="F559" s="100"/>
      <c r="H559" s="100"/>
      <c r="J559" s="100"/>
      <c r="L559" s="100"/>
      <c r="M559" s="94"/>
      <c r="N559" s="100"/>
      <c r="P559" s="100"/>
      <c r="R559" s="100"/>
      <c r="T559" s="100"/>
    </row>
    <row r="560" spans="4:20">
      <c r="D560" s="100"/>
      <c r="F560" s="100"/>
      <c r="H560" s="100"/>
      <c r="J560" s="100"/>
      <c r="L560" s="100"/>
      <c r="M560" s="94"/>
      <c r="N560" s="100"/>
      <c r="P560" s="100"/>
      <c r="R560" s="100"/>
      <c r="T560" s="100"/>
    </row>
    <row r="561" spans="4:20">
      <c r="D561" s="100"/>
      <c r="F561" s="100"/>
      <c r="H561" s="100"/>
      <c r="J561" s="100"/>
      <c r="L561" s="100"/>
      <c r="M561" s="94"/>
      <c r="N561" s="100"/>
      <c r="P561" s="100"/>
      <c r="R561" s="100"/>
      <c r="T561" s="100"/>
    </row>
    <row r="562" spans="4:20">
      <c r="D562" s="100"/>
      <c r="F562" s="100"/>
      <c r="H562" s="100"/>
      <c r="J562" s="100"/>
      <c r="L562" s="100"/>
      <c r="M562" s="94"/>
      <c r="N562" s="100"/>
      <c r="P562" s="100"/>
      <c r="R562" s="100"/>
      <c r="T562" s="100"/>
    </row>
    <row r="563" spans="4:20">
      <c r="D563" s="100"/>
      <c r="F563" s="100"/>
      <c r="H563" s="100"/>
      <c r="J563" s="100"/>
      <c r="L563" s="100"/>
      <c r="M563" s="94"/>
      <c r="N563" s="100"/>
      <c r="P563" s="100"/>
      <c r="R563" s="100"/>
      <c r="T563" s="100"/>
    </row>
    <row r="564" spans="4:20">
      <c r="D564" s="100"/>
      <c r="F564" s="100"/>
      <c r="H564" s="100"/>
      <c r="J564" s="100"/>
      <c r="L564" s="100"/>
      <c r="M564" s="94"/>
      <c r="N564" s="100"/>
      <c r="P564" s="100"/>
      <c r="R564" s="100"/>
      <c r="T564" s="100"/>
    </row>
    <row r="565" spans="4:20">
      <c r="D565" s="100"/>
      <c r="F565" s="100"/>
      <c r="H565" s="100"/>
      <c r="J565" s="100"/>
      <c r="L565" s="100"/>
      <c r="M565" s="94"/>
      <c r="N565" s="100"/>
      <c r="P565" s="100"/>
      <c r="R565" s="100"/>
      <c r="T565" s="100"/>
    </row>
    <row r="566" spans="4:20">
      <c r="D566" s="100"/>
      <c r="F566" s="100"/>
      <c r="H566" s="100"/>
      <c r="J566" s="100"/>
      <c r="L566" s="100"/>
      <c r="M566" s="94"/>
      <c r="N566" s="100"/>
      <c r="P566" s="100"/>
      <c r="R566" s="100"/>
      <c r="T566" s="100"/>
    </row>
    <row r="567" spans="4:20">
      <c r="D567" s="100"/>
      <c r="F567" s="100"/>
      <c r="H567" s="100"/>
      <c r="J567" s="100"/>
      <c r="L567" s="100"/>
      <c r="M567" s="94"/>
      <c r="N567" s="100"/>
      <c r="P567" s="100"/>
      <c r="R567" s="100"/>
      <c r="T567" s="100"/>
    </row>
    <row r="568" spans="4:20">
      <c r="D568" s="100"/>
      <c r="F568" s="100"/>
      <c r="H568" s="100"/>
      <c r="J568" s="100"/>
      <c r="L568" s="100"/>
      <c r="M568" s="94"/>
      <c r="N568" s="100"/>
      <c r="P568" s="100"/>
      <c r="R568" s="100"/>
      <c r="T568" s="100"/>
    </row>
    <row r="569" spans="4:20">
      <c r="D569" s="100"/>
      <c r="F569" s="100"/>
      <c r="H569" s="100"/>
      <c r="J569" s="100"/>
      <c r="L569" s="100"/>
      <c r="M569" s="94"/>
      <c r="N569" s="100"/>
      <c r="P569" s="100"/>
      <c r="R569" s="100"/>
      <c r="T569" s="100"/>
    </row>
    <row r="570" spans="4:20">
      <c r="D570" s="100"/>
      <c r="F570" s="100"/>
      <c r="H570" s="100"/>
      <c r="J570" s="100"/>
      <c r="L570" s="100"/>
      <c r="M570" s="94"/>
      <c r="N570" s="100"/>
      <c r="P570" s="100"/>
      <c r="R570" s="100"/>
      <c r="T570" s="100"/>
    </row>
    <row r="571" spans="4:20">
      <c r="D571" s="100"/>
      <c r="F571" s="100"/>
      <c r="H571" s="100"/>
      <c r="J571" s="100"/>
      <c r="L571" s="100"/>
      <c r="M571" s="94"/>
      <c r="N571" s="100"/>
      <c r="P571" s="100"/>
      <c r="R571" s="100"/>
      <c r="T571" s="100"/>
    </row>
    <row r="572" spans="4:20">
      <c r="D572" s="100"/>
      <c r="F572" s="100"/>
      <c r="H572" s="100"/>
      <c r="J572" s="100"/>
      <c r="L572" s="100"/>
      <c r="M572" s="94"/>
      <c r="N572" s="100"/>
      <c r="P572" s="100"/>
      <c r="R572" s="100"/>
      <c r="T572" s="100"/>
    </row>
    <row r="573" spans="4:20">
      <c r="D573" s="100"/>
      <c r="F573" s="100"/>
      <c r="H573" s="100"/>
      <c r="J573" s="100"/>
      <c r="L573" s="100"/>
      <c r="M573" s="94"/>
      <c r="N573" s="100"/>
      <c r="P573" s="100"/>
      <c r="R573" s="100"/>
      <c r="T573" s="100"/>
    </row>
    <row r="574" spans="4:20">
      <c r="D574" s="100"/>
      <c r="F574" s="100"/>
      <c r="H574" s="100"/>
      <c r="J574" s="100"/>
      <c r="L574" s="100"/>
      <c r="M574" s="94"/>
      <c r="N574" s="100"/>
      <c r="P574" s="100"/>
      <c r="R574" s="100"/>
      <c r="T574" s="100"/>
    </row>
    <row r="575" spans="4:20">
      <c r="D575" s="100"/>
      <c r="F575" s="100"/>
      <c r="H575" s="100"/>
      <c r="J575" s="100"/>
      <c r="L575" s="100"/>
      <c r="M575" s="94"/>
      <c r="N575" s="100"/>
      <c r="P575" s="100"/>
      <c r="R575" s="100"/>
      <c r="T575" s="100"/>
    </row>
    <row r="576" spans="4:20">
      <c r="D576" s="100"/>
      <c r="F576" s="100"/>
      <c r="H576" s="100"/>
      <c r="J576" s="100"/>
      <c r="L576" s="100"/>
      <c r="M576" s="94"/>
      <c r="N576" s="100"/>
      <c r="P576" s="100"/>
      <c r="R576" s="100"/>
      <c r="T576" s="100"/>
    </row>
    <row r="577" spans="4:20">
      <c r="D577" s="100"/>
      <c r="F577" s="100"/>
      <c r="H577" s="100"/>
      <c r="J577" s="100"/>
      <c r="L577" s="100"/>
      <c r="M577" s="94"/>
      <c r="N577" s="100"/>
      <c r="P577" s="100"/>
      <c r="R577" s="100"/>
      <c r="T577" s="100"/>
    </row>
    <row r="578" spans="4:20">
      <c r="D578" s="100"/>
      <c r="F578" s="100"/>
      <c r="H578" s="100"/>
      <c r="J578" s="100"/>
      <c r="L578" s="100"/>
      <c r="M578" s="94"/>
      <c r="N578" s="100"/>
      <c r="P578" s="100"/>
      <c r="R578" s="100"/>
      <c r="T578" s="100"/>
    </row>
    <row r="579" spans="4:20">
      <c r="D579" s="100"/>
      <c r="F579" s="100"/>
      <c r="H579" s="100"/>
      <c r="J579" s="100"/>
      <c r="L579" s="100"/>
      <c r="M579" s="94"/>
      <c r="N579" s="100"/>
      <c r="P579" s="100"/>
      <c r="R579" s="100"/>
      <c r="T579" s="100"/>
    </row>
    <row r="580" spans="4:20">
      <c r="D580" s="100"/>
      <c r="F580" s="100"/>
      <c r="H580" s="100"/>
      <c r="J580" s="100"/>
      <c r="L580" s="100"/>
      <c r="M580" s="94"/>
      <c r="N580" s="100"/>
      <c r="P580" s="100"/>
      <c r="R580" s="100"/>
      <c r="T580" s="100"/>
    </row>
    <row r="581" spans="4:20">
      <c r="D581" s="100"/>
      <c r="F581" s="100"/>
      <c r="H581" s="100"/>
      <c r="J581" s="100"/>
      <c r="L581" s="100"/>
      <c r="M581" s="94"/>
      <c r="N581" s="100"/>
      <c r="P581" s="100"/>
      <c r="R581" s="100"/>
      <c r="T581" s="100"/>
    </row>
    <row r="582" spans="4:20">
      <c r="D582" s="100"/>
      <c r="F582" s="100"/>
      <c r="H582" s="100"/>
      <c r="J582" s="100"/>
      <c r="L582" s="100"/>
      <c r="M582" s="94"/>
      <c r="N582" s="100"/>
      <c r="P582" s="100"/>
      <c r="R582" s="100"/>
      <c r="T582" s="100"/>
    </row>
    <row r="583" spans="4:20">
      <c r="D583" s="100"/>
      <c r="F583" s="100"/>
      <c r="H583" s="100"/>
      <c r="J583" s="100"/>
      <c r="L583" s="100"/>
      <c r="M583" s="94"/>
      <c r="N583" s="100"/>
      <c r="P583" s="100"/>
      <c r="R583" s="100"/>
      <c r="T583" s="100"/>
    </row>
    <row r="584" spans="4:20">
      <c r="D584" s="100"/>
      <c r="F584" s="100"/>
      <c r="H584" s="100"/>
      <c r="J584" s="100"/>
      <c r="L584" s="100"/>
      <c r="M584" s="94"/>
      <c r="N584" s="100"/>
      <c r="P584" s="100"/>
      <c r="R584" s="100"/>
      <c r="T584" s="100"/>
    </row>
    <row r="585" spans="4:20">
      <c r="D585" s="100"/>
      <c r="F585" s="100"/>
      <c r="H585" s="100"/>
      <c r="J585" s="100"/>
      <c r="L585" s="100"/>
      <c r="M585" s="94"/>
      <c r="N585" s="100"/>
      <c r="P585" s="100"/>
      <c r="R585" s="100"/>
      <c r="T585" s="100"/>
    </row>
    <row r="586" spans="4:20">
      <c r="D586" s="100"/>
      <c r="F586" s="100"/>
      <c r="H586" s="100"/>
      <c r="J586" s="100"/>
      <c r="L586" s="100"/>
      <c r="M586" s="94"/>
      <c r="N586" s="100"/>
      <c r="P586" s="100"/>
      <c r="R586" s="100"/>
      <c r="T586" s="100"/>
    </row>
    <row r="587" spans="4:20">
      <c r="D587" s="100"/>
      <c r="F587" s="100"/>
      <c r="H587" s="100"/>
      <c r="J587" s="100"/>
      <c r="L587" s="100"/>
      <c r="M587" s="94"/>
      <c r="N587" s="100"/>
      <c r="P587" s="100"/>
      <c r="R587" s="100"/>
      <c r="T587" s="100"/>
    </row>
    <row r="588" spans="4:20">
      <c r="D588" s="100"/>
      <c r="F588" s="100"/>
      <c r="H588" s="100"/>
      <c r="J588" s="100"/>
      <c r="L588" s="100"/>
      <c r="M588" s="94"/>
      <c r="N588" s="100"/>
      <c r="P588" s="100"/>
      <c r="R588" s="100"/>
      <c r="T588" s="100"/>
    </row>
    <row r="589" spans="4:20">
      <c r="D589" s="100"/>
      <c r="F589" s="100"/>
      <c r="H589" s="100"/>
      <c r="J589" s="100"/>
      <c r="L589" s="100"/>
      <c r="M589" s="94"/>
      <c r="N589" s="100"/>
      <c r="P589" s="100"/>
      <c r="R589" s="100"/>
      <c r="T589" s="100"/>
    </row>
    <row r="590" spans="4:20">
      <c r="D590" s="100"/>
      <c r="F590" s="100"/>
      <c r="H590" s="100"/>
      <c r="J590" s="100"/>
      <c r="L590" s="100"/>
      <c r="M590" s="94"/>
      <c r="N590" s="100"/>
      <c r="P590" s="100"/>
      <c r="R590" s="100"/>
      <c r="T590" s="100"/>
    </row>
    <row r="591" spans="4:20">
      <c r="D591" s="100"/>
      <c r="F591" s="100"/>
      <c r="H591" s="100"/>
      <c r="J591" s="100"/>
      <c r="L591" s="100"/>
      <c r="M591" s="94"/>
      <c r="N591" s="100"/>
      <c r="P591" s="100"/>
      <c r="R591" s="100"/>
      <c r="T591" s="100"/>
    </row>
    <row r="592" spans="4:20">
      <c r="D592" s="100"/>
      <c r="F592" s="100"/>
      <c r="H592" s="100"/>
      <c r="J592" s="100"/>
      <c r="L592" s="100"/>
      <c r="M592" s="94"/>
      <c r="N592" s="100"/>
      <c r="P592" s="100"/>
      <c r="R592" s="100"/>
      <c r="T592" s="100"/>
    </row>
    <row r="593" spans="4:20">
      <c r="D593" s="100"/>
      <c r="F593" s="100"/>
      <c r="H593" s="100"/>
      <c r="J593" s="100"/>
      <c r="L593" s="100"/>
      <c r="M593" s="94"/>
      <c r="N593" s="100"/>
      <c r="P593" s="100"/>
      <c r="R593" s="100"/>
      <c r="T593" s="100"/>
    </row>
    <row r="594" spans="4:20">
      <c r="D594" s="100"/>
      <c r="F594" s="100"/>
      <c r="H594" s="100"/>
      <c r="J594" s="100"/>
      <c r="L594" s="100"/>
      <c r="M594" s="94"/>
      <c r="N594" s="100"/>
      <c r="P594" s="100"/>
      <c r="R594" s="100"/>
      <c r="T594" s="100"/>
    </row>
    <row r="595" spans="4:20">
      <c r="D595" s="100"/>
      <c r="F595" s="100"/>
      <c r="H595" s="100"/>
      <c r="J595" s="100"/>
      <c r="L595" s="100"/>
      <c r="M595" s="94"/>
      <c r="N595" s="100"/>
      <c r="P595" s="100"/>
      <c r="R595" s="100"/>
      <c r="T595" s="100"/>
    </row>
    <row r="596" spans="4:20">
      <c r="D596" s="100"/>
      <c r="F596" s="100"/>
      <c r="H596" s="100"/>
      <c r="J596" s="100"/>
      <c r="L596" s="100"/>
      <c r="M596" s="94"/>
      <c r="N596" s="100"/>
      <c r="P596" s="100"/>
      <c r="R596" s="100"/>
      <c r="T596" s="100"/>
    </row>
    <row r="597" spans="4:20">
      <c r="D597" s="100"/>
      <c r="F597" s="100"/>
      <c r="H597" s="100"/>
      <c r="J597" s="100"/>
      <c r="L597" s="100"/>
      <c r="M597" s="94"/>
      <c r="N597" s="100"/>
      <c r="P597" s="100"/>
      <c r="R597" s="100"/>
      <c r="T597" s="100"/>
    </row>
    <row r="598" spans="4:20">
      <c r="D598" s="100"/>
      <c r="F598" s="100"/>
      <c r="H598" s="100"/>
      <c r="J598" s="100"/>
      <c r="L598" s="100"/>
      <c r="M598" s="94"/>
      <c r="N598" s="100"/>
      <c r="P598" s="100"/>
      <c r="R598" s="100"/>
      <c r="T598" s="100"/>
    </row>
    <row r="599" spans="4:20">
      <c r="D599" s="100"/>
      <c r="F599" s="100"/>
      <c r="H599" s="100"/>
      <c r="J599" s="100"/>
      <c r="L599" s="100"/>
      <c r="M599" s="94"/>
      <c r="N599" s="100"/>
      <c r="P599" s="100"/>
      <c r="R599" s="100"/>
      <c r="T599" s="100"/>
    </row>
    <row r="600" spans="4:20">
      <c r="D600" s="100"/>
      <c r="F600" s="100"/>
      <c r="H600" s="100"/>
      <c r="J600" s="100"/>
      <c r="L600" s="100"/>
      <c r="M600" s="94"/>
      <c r="N600" s="100"/>
      <c r="P600" s="100"/>
      <c r="R600" s="100"/>
      <c r="T600" s="100"/>
    </row>
    <row r="601" spans="4:20">
      <c r="D601" s="100"/>
      <c r="F601" s="100"/>
      <c r="H601" s="100"/>
      <c r="J601" s="100"/>
      <c r="L601" s="100"/>
      <c r="M601" s="94"/>
      <c r="N601" s="100"/>
      <c r="P601" s="100"/>
      <c r="R601" s="100"/>
      <c r="T601" s="100"/>
    </row>
    <row r="602" spans="4:20">
      <c r="D602" s="100"/>
      <c r="F602" s="100"/>
      <c r="H602" s="100"/>
      <c r="J602" s="100"/>
      <c r="L602" s="100"/>
      <c r="M602" s="94"/>
      <c r="N602" s="100"/>
      <c r="P602" s="100"/>
      <c r="R602" s="100"/>
      <c r="T602" s="100"/>
    </row>
    <row r="603" spans="4:20">
      <c r="D603" s="100"/>
      <c r="F603" s="100"/>
      <c r="H603" s="100"/>
      <c r="J603" s="100"/>
      <c r="L603" s="100"/>
      <c r="M603" s="94"/>
      <c r="N603" s="100"/>
      <c r="P603" s="100"/>
      <c r="R603" s="100"/>
      <c r="T603" s="100"/>
    </row>
    <row r="604" spans="4:20">
      <c r="D604" s="100"/>
      <c r="F604" s="100"/>
      <c r="H604" s="100"/>
      <c r="J604" s="100"/>
      <c r="L604" s="100"/>
      <c r="M604" s="94"/>
      <c r="N604" s="100"/>
      <c r="P604" s="100"/>
      <c r="R604" s="100"/>
      <c r="T604" s="100"/>
    </row>
    <row r="605" spans="4:20">
      <c r="D605" s="100"/>
      <c r="F605" s="100"/>
      <c r="H605" s="100"/>
      <c r="J605" s="100"/>
      <c r="L605" s="100"/>
      <c r="M605" s="94"/>
      <c r="N605" s="100"/>
      <c r="P605" s="100"/>
      <c r="R605" s="100"/>
      <c r="T605" s="100"/>
    </row>
    <row r="606" spans="4:20">
      <c r="D606" s="100"/>
      <c r="F606" s="100"/>
      <c r="H606" s="100"/>
      <c r="J606" s="100"/>
      <c r="L606" s="100"/>
      <c r="M606" s="94"/>
      <c r="N606" s="100"/>
      <c r="P606" s="100"/>
      <c r="R606" s="100"/>
      <c r="T606" s="100"/>
    </row>
    <row r="607" spans="4:20">
      <c r="D607" s="100"/>
      <c r="F607" s="100"/>
      <c r="H607" s="100"/>
      <c r="J607" s="100"/>
      <c r="L607" s="100"/>
      <c r="M607" s="94"/>
      <c r="N607" s="100"/>
      <c r="P607" s="100"/>
      <c r="R607" s="100"/>
      <c r="T607" s="100"/>
    </row>
    <row r="608" spans="4:20">
      <c r="D608" s="100"/>
      <c r="F608" s="100"/>
      <c r="H608" s="100"/>
      <c r="J608" s="100"/>
      <c r="L608" s="100"/>
      <c r="M608" s="94"/>
      <c r="N608" s="100"/>
      <c r="P608" s="100"/>
      <c r="R608" s="100"/>
      <c r="T608" s="100"/>
    </row>
    <row r="609" spans="4:20">
      <c r="D609" s="100"/>
      <c r="F609" s="100"/>
      <c r="H609" s="100"/>
      <c r="J609" s="100"/>
      <c r="L609" s="100"/>
      <c r="M609" s="94"/>
      <c r="N609" s="100"/>
      <c r="P609" s="100"/>
      <c r="R609" s="100"/>
      <c r="T609" s="100"/>
    </row>
    <row r="610" spans="4:20">
      <c r="D610" s="100"/>
      <c r="F610" s="100"/>
      <c r="H610" s="100"/>
      <c r="J610" s="100"/>
      <c r="L610" s="100"/>
      <c r="M610" s="94"/>
      <c r="N610" s="100"/>
      <c r="P610" s="100"/>
      <c r="R610" s="100"/>
      <c r="T610" s="100"/>
    </row>
    <row r="611" spans="4:20">
      <c r="D611" s="100"/>
      <c r="F611" s="100"/>
      <c r="H611" s="100"/>
      <c r="J611" s="100"/>
      <c r="L611" s="100"/>
      <c r="M611" s="94"/>
      <c r="N611" s="100"/>
      <c r="P611" s="100"/>
      <c r="R611" s="100"/>
      <c r="T611" s="100"/>
    </row>
    <row r="612" spans="4:20">
      <c r="D612" s="100"/>
      <c r="F612" s="100"/>
      <c r="H612" s="100"/>
      <c r="J612" s="100"/>
      <c r="L612" s="100"/>
      <c r="M612" s="94"/>
      <c r="N612" s="100"/>
      <c r="P612" s="100"/>
      <c r="R612" s="100"/>
      <c r="T612" s="100"/>
    </row>
    <row r="613" spans="4:20">
      <c r="D613" s="100"/>
      <c r="F613" s="100"/>
      <c r="H613" s="100"/>
      <c r="J613" s="100"/>
      <c r="L613" s="100"/>
      <c r="M613" s="94"/>
      <c r="N613" s="100"/>
      <c r="P613" s="100"/>
      <c r="R613" s="100"/>
      <c r="T613" s="100"/>
    </row>
    <row r="614" spans="4:20">
      <c r="D614" s="100"/>
      <c r="F614" s="100"/>
      <c r="H614" s="100"/>
      <c r="J614" s="100"/>
      <c r="L614" s="100"/>
      <c r="M614" s="94"/>
      <c r="N614" s="100"/>
      <c r="P614" s="100"/>
      <c r="R614" s="100"/>
      <c r="T614" s="100"/>
    </row>
    <row r="615" spans="4:20">
      <c r="D615" s="100"/>
      <c r="F615" s="100"/>
      <c r="H615" s="100"/>
      <c r="J615" s="100"/>
      <c r="L615" s="100"/>
      <c r="M615" s="94"/>
      <c r="N615" s="100"/>
      <c r="P615" s="100"/>
      <c r="R615" s="100"/>
      <c r="T615" s="100"/>
    </row>
    <row r="616" spans="4:20">
      <c r="D616" s="100"/>
      <c r="F616" s="100"/>
      <c r="H616" s="100"/>
      <c r="J616" s="100"/>
      <c r="L616" s="100"/>
      <c r="M616" s="94"/>
      <c r="N616" s="100"/>
      <c r="P616" s="100"/>
      <c r="R616" s="100"/>
      <c r="T616" s="100"/>
    </row>
    <row r="617" spans="4:20">
      <c r="D617" s="100"/>
      <c r="F617" s="100"/>
      <c r="H617" s="100"/>
      <c r="J617" s="100"/>
      <c r="L617" s="100"/>
      <c r="M617" s="94"/>
      <c r="N617" s="100"/>
      <c r="P617" s="100"/>
      <c r="R617" s="100"/>
      <c r="T617" s="100"/>
    </row>
    <row r="618" spans="4:20">
      <c r="D618" s="100"/>
      <c r="F618" s="100"/>
      <c r="H618" s="100"/>
      <c r="J618" s="100"/>
      <c r="L618" s="100"/>
      <c r="M618" s="94"/>
      <c r="N618" s="100"/>
      <c r="P618" s="100"/>
      <c r="R618" s="100"/>
      <c r="T618" s="100"/>
    </row>
    <row r="619" spans="4:20">
      <c r="D619" s="100"/>
      <c r="F619" s="100"/>
      <c r="H619" s="100"/>
      <c r="J619" s="100"/>
      <c r="L619" s="100"/>
      <c r="M619" s="94"/>
      <c r="N619" s="100"/>
      <c r="P619" s="100"/>
      <c r="R619" s="100"/>
      <c r="T619" s="100"/>
    </row>
    <row r="620" spans="4:20">
      <c r="D620" s="100"/>
      <c r="F620" s="100"/>
      <c r="H620" s="100"/>
      <c r="J620" s="100"/>
      <c r="L620" s="100"/>
      <c r="M620" s="94"/>
      <c r="N620" s="100"/>
      <c r="P620" s="100"/>
      <c r="R620" s="100"/>
      <c r="T620" s="100"/>
    </row>
    <row r="621" spans="4:20">
      <c r="D621" s="100"/>
      <c r="F621" s="100"/>
      <c r="H621" s="100"/>
      <c r="J621" s="100"/>
      <c r="L621" s="100"/>
      <c r="M621" s="94"/>
      <c r="N621" s="100"/>
      <c r="P621" s="100"/>
      <c r="R621" s="100"/>
      <c r="T621" s="100"/>
    </row>
    <row r="622" spans="4:20">
      <c r="D622" s="100"/>
      <c r="F622" s="100"/>
      <c r="H622" s="100"/>
      <c r="J622" s="100"/>
      <c r="L622" s="100"/>
      <c r="M622" s="94"/>
      <c r="N622" s="100"/>
      <c r="P622" s="100"/>
      <c r="R622" s="100"/>
      <c r="T622" s="100"/>
    </row>
    <row r="623" spans="4:20">
      <c r="D623" s="100"/>
      <c r="F623" s="100"/>
      <c r="H623" s="100"/>
      <c r="J623" s="100"/>
      <c r="L623" s="100"/>
      <c r="M623" s="94"/>
      <c r="N623" s="100"/>
      <c r="P623" s="100"/>
      <c r="R623" s="100"/>
      <c r="T623" s="100"/>
    </row>
    <row r="624" spans="4:20">
      <c r="D624" s="100"/>
      <c r="F624" s="100"/>
      <c r="H624" s="100"/>
      <c r="J624" s="100"/>
      <c r="L624" s="100"/>
      <c r="M624" s="94"/>
      <c r="N624" s="100"/>
      <c r="P624" s="100"/>
      <c r="R624" s="100"/>
      <c r="T624" s="100"/>
    </row>
    <row r="625" spans="4:20">
      <c r="D625" s="100"/>
      <c r="F625" s="100"/>
      <c r="H625" s="100"/>
      <c r="J625" s="100"/>
      <c r="L625" s="100"/>
      <c r="M625" s="94"/>
      <c r="N625" s="100"/>
      <c r="P625" s="100"/>
      <c r="R625" s="100"/>
      <c r="T625" s="100"/>
    </row>
    <row r="626" spans="4:20">
      <c r="D626" s="100"/>
      <c r="F626" s="100"/>
      <c r="H626" s="100"/>
      <c r="J626" s="100"/>
      <c r="L626" s="100"/>
      <c r="M626" s="94"/>
      <c r="N626" s="100"/>
      <c r="P626" s="100"/>
      <c r="R626" s="100"/>
      <c r="T626" s="100"/>
    </row>
    <row r="627" spans="4:20">
      <c r="D627" s="100"/>
      <c r="F627" s="100"/>
      <c r="H627" s="100"/>
      <c r="J627" s="100"/>
      <c r="L627" s="100"/>
      <c r="M627" s="94"/>
      <c r="N627" s="100"/>
      <c r="P627" s="100"/>
      <c r="R627" s="100"/>
      <c r="T627" s="100"/>
    </row>
    <row r="628" spans="4:20">
      <c r="D628" s="100"/>
      <c r="F628" s="100"/>
      <c r="H628" s="100"/>
      <c r="J628" s="100"/>
      <c r="L628" s="100"/>
      <c r="M628" s="94"/>
      <c r="N628" s="100"/>
      <c r="P628" s="100"/>
      <c r="R628" s="100"/>
      <c r="T628" s="100"/>
    </row>
    <row r="629" spans="4:20">
      <c r="D629" s="100"/>
      <c r="F629" s="100"/>
      <c r="H629" s="100"/>
      <c r="J629" s="100"/>
      <c r="L629" s="100"/>
      <c r="M629" s="94"/>
      <c r="N629" s="100"/>
      <c r="P629" s="100"/>
      <c r="R629" s="100"/>
      <c r="T629" s="100"/>
    </row>
    <row r="630" spans="4:20">
      <c r="D630" s="100"/>
      <c r="F630" s="100"/>
      <c r="H630" s="100"/>
      <c r="J630" s="100"/>
      <c r="L630" s="100"/>
      <c r="M630" s="94"/>
      <c r="N630" s="100"/>
      <c r="P630" s="100"/>
      <c r="R630" s="100"/>
      <c r="T630" s="100"/>
    </row>
    <row r="631" spans="4:20">
      <c r="D631" s="100"/>
      <c r="F631" s="100"/>
      <c r="H631" s="100"/>
      <c r="J631" s="100"/>
      <c r="L631" s="100"/>
      <c r="M631" s="94"/>
      <c r="N631" s="100"/>
      <c r="P631" s="100"/>
      <c r="R631" s="100"/>
      <c r="T631" s="100"/>
    </row>
    <row r="632" spans="4:20">
      <c r="D632" s="100"/>
      <c r="F632" s="100"/>
      <c r="H632" s="100"/>
      <c r="J632" s="100"/>
      <c r="L632" s="100"/>
      <c r="M632" s="94"/>
      <c r="N632" s="100"/>
      <c r="P632" s="100"/>
      <c r="R632" s="100"/>
      <c r="T632" s="100"/>
    </row>
    <row r="633" spans="4:20">
      <c r="D633" s="100"/>
      <c r="F633" s="100"/>
      <c r="H633" s="100"/>
      <c r="J633" s="100"/>
      <c r="L633" s="100"/>
      <c r="M633" s="94"/>
      <c r="N633" s="100"/>
      <c r="P633" s="100"/>
      <c r="R633" s="100"/>
      <c r="T633" s="100"/>
    </row>
    <row r="634" spans="4:20">
      <c r="D634" s="100"/>
      <c r="F634" s="100"/>
      <c r="H634" s="100"/>
      <c r="J634" s="100"/>
      <c r="L634" s="100"/>
      <c r="M634" s="94"/>
      <c r="N634" s="100"/>
      <c r="P634" s="100"/>
      <c r="R634" s="100"/>
      <c r="T634" s="100"/>
    </row>
    <row r="635" spans="4:20">
      <c r="D635" s="100"/>
      <c r="F635" s="100"/>
      <c r="H635" s="100"/>
      <c r="J635" s="100"/>
      <c r="L635" s="100"/>
      <c r="M635" s="94"/>
      <c r="N635" s="100"/>
      <c r="P635" s="100"/>
      <c r="R635" s="100"/>
      <c r="T635" s="100"/>
    </row>
    <row r="636" spans="4:20">
      <c r="D636" s="100"/>
      <c r="F636" s="100"/>
      <c r="H636" s="100"/>
      <c r="J636" s="100"/>
      <c r="L636" s="100"/>
      <c r="M636" s="94"/>
      <c r="N636" s="100"/>
      <c r="P636" s="100"/>
      <c r="R636" s="100"/>
      <c r="T636" s="100"/>
    </row>
    <row r="637" spans="4:20">
      <c r="D637" s="100"/>
      <c r="F637" s="100"/>
      <c r="H637" s="100"/>
      <c r="J637" s="100"/>
      <c r="L637" s="100"/>
      <c r="M637" s="94"/>
      <c r="N637" s="100"/>
      <c r="P637" s="100"/>
      <c r="R637" s="100"/>
      <c r="T637" s="100"/>
    </row>
    <row r="638" spans="4:20">
      <c r="D638" s="100"/>
      <c r="F638" s="100"/>
      <c r="H638" s="100"/>
      <c r="J638" s="100"/>
      <c r="L638" s="100"/>
      <c r="M638" s="94"/>
      <c r="N638" s="100"/>
      <c r="P638" s="100"/>
      <c r="R638" s="100"/>
      <c r="T638" s="100"/>
    </row>
    <row r="639" spans="4:20">
      <c r="D639" s="100"/>
      <c r="F639" s="100"/>
      <c r="H639" s="100"/>
      <c r="J639" s="100"/>
      <c r="L639" s="100"/>
      <c r="M639" s="94"/>
      <c r="N639" s="100"/>
      <c r="P639" s="100"/>
      <c r="R639" s="100"/>
      <c r="T639" s="100"/>
    </row>
    <row r="640" spans="4:20">
      <c r="D640" s="100"/>
      <c r="F640" s="100"/>
      <c r="H640" s="100"/>
      <c r="J640" s="100"/>
      <c r="L640" s="100"/>
      <c r="M640" s="94"/>
      <c r="N640" s="100"/>
      <c r="P640" s="100"/>
      <c r="R640" s="100"/>
      <c r="T640" s="100"/>
    </row>
    <row r="641" spans="4:20">
      <c r="D641" s="100"/>
      <c r="F641" s="100"/>
      <c r="H641" s="100"/>
      <c r="J641" s="100"/>
      <c r="L641" s="100"/>
      <c r="M641" s="94"/>
      <c r="N641" s="100"/>
      <c r="P641" s="100"/>
      <c r="R641" s="100"/>
      <c r="T641" s="100"/>
    </row>
    <row r="642" spans="4:20">
      <c r="D642" s="100"/>
      <c r="F642" s="100"/>
      <c r="H642" s="100"/>
      <c r="J642" s="100"/>
      <c r="L642" s="100"/>
      <c r="M642" s="94"/>
      <c r="N642" s="100"/>
      <c r="P642" s="100"/>
      <c r="R642" s="100"/>
      <c r="T642" s="100"/>
    </row>
    <row r="643" spans="4:20">
      <c r="D643" s="100"/>
      <c r="F643" s="100"/>
      <c r="H643" s="100"/>
      <c r="J643" s="100"/>
      <c r="L643" s="100"/>
      <c r="M643" s="94"/>
      <c r="N643" s="100"/>
      <c r="P643" s="100"/>
      <c r="R643" s="100"/>
      <c r="T643" s="100"/>
    </row>
    <row r="644" spans="4:20">
      <c r="D644" s="100"/>
      <c r="F644" s="100"/>
      <c r="H644" s="100"/>
      <c r="J644" s="100"/>
      <c r="L644" s="100"/>
      <c r="M644" s="94"/>
      <c r="N644" s="100"/>
      <c r="P644" s="100"/>
      <c r="R644" s="100"/>
      <c r="T644" s="100"/>
    </row>
    <row r="645" spans="4:20">
      <c r="D645" s="100"/>
      <c r="F645" s="100"/>
      <c r="H645" s="100"/>
      <c r="J645" s="100"/>
      <c r="L645" s="100"/>
      <c r="M645" s="94"/>
      <c r="N645" s="100"/>
      <c r="P645" s="100"/>
      <c r="R645" s="100"/>
      <c r="T645" s="100"/>
    </row>
    <row r="646" spans="4:20">
      <c r="D646" s="100"/>
      <c r="F646" s="100"/>
      <c r="H646" s="100"/>
      <c r="J646" s="100"/>
      <c r="L646" s="100"/>
      <c r="M646" s="94"/>
      <c r="N646" s="100"/>
      <c r="P646" s="100"/>
      <c r="R646" s="100"/>
      <c r="T646" s="100"/>
    </row>
    <row r="647" spans="4:20">
      <c r="D647" s="100"/>
      <c r="F647" s="100"/>
      <c r="H647" s="100"/>
      <c r="J647" s="100"/>
      <c r="L647" s="100"/>
      <c r="M647" s="94"/>
      <c r="N647" s="100"/>
      <c r="P647" s="100"/>
      <c r="R647" s="100"/>
      <c r="T647" s="100"/>
    </row>
    <row r="648" spans="4:20">
      <c r="D648" s="100"/>
      <c r="F648" s="100"/>
      <c r="H648" s="100"/>
      <c r="J648" s="100"/>
      <c r="L648" s="100"/>
      <c r="M648" s="94"/>
      <c r="N648" s="100"/>
      <c r="P648" s="100"/>
      <c r="R648" s="100"/>
      <c r="T648" s="100"/>
    </row>
    <row r="649" spans="4:20">
      <c r="D649" s="100"/>
      <c r="F649" s="100"/>
      <c r="H649" s="100"/>
      <c r="J649" s="100"/>
      <c r="L649" s="100"/>
      <c r="M649" s="94"/>
      <c r="N649" s="100"/>
      <c r="P649" s="100"/>
      <c r="R649" s="100"/>
      <c r="T649" s="100"/>
    </row>
    <row r="650" spans="4:20">
      <c r="D650" s="100"/>
      <c r="F650" s="100"/>
      <c r="H650" s="100"/>
      <c r="J650" s="100"/>
      <c r="L650" s="100"/>
      <c r="M650" s="94"/>
      <c r="N650" s="100"/>
      <c r="P650" s="100"/>
      <c r="R650" s="100"/>
      <c r="T650" s="100"/>
    </row>
    <row r="651" spans="4:20">
      <c r="D651" s="100"/>
      <c r="F651" s="100"/>
      <c r="H651" s="100"/>
      <c r="J651" s="100"/>
      <c r="L651" s="100"/>
      <c r="M651" s="94"/>
      <c r="N651" s="100"/>
      <c r="P651" s="100"/>
      <c r="R651" s="100"/>
      <c r="T651" s="100"/>
    </row>
    <row r="652" spans="4:20">
      <c r="D652" s="100"/>
      <c r="F652" s="100"/>
      <c r="H652" s="100"/>
      <c r="J652" s="100"/>
      <c r="L652" s="100"/>
      <c r="M652" s="94"/>
      <c r="N652" s="100"/>
      <c r="P652" s="100"/>
      <c r="R652" s="100"/>
      <c r="T652" s="100"/>
    </row>
    <row r="653" spans="4:20">
      <c r="D653" s="100"/>
      <c r="F653" s="100"/>
      <c r="H653" s="100"/>
      <c r="J653" s="100"/>
      <c r="L653" s="100"/>
      <c r="M653" s="94"/>
      <c r="N653" s="100"/>
      <c r="P653" s="100"/>
      <c r="R653" s="100"/>
      <c r="T653" s="100"/>
    </row>
    <row r="654" spans="4:20">
      <c r="D654" s="100"/>
      <c r="F654" s="100"/>
      <c r="H654" s="100"/>
      <c r="J654" s="100"/>
      <c r="L654" s="100"/>
      <c r="M654" s="94"/>
      <c r="N654" s="100"/>
      <c r="P654" s="100"/>
      <c r="R654" s="100"/>
      <c r="T654" s="100"/>
    </row>
    <row r="655" spans="4:20">
      <c r="D655" s="100"/>
      <c r="F655" s="100"/>
      <c r="H655" s="100"/>
      <c r="J655" s="100"/>
      <c r="L655" s="100"/>
      <c r="M655" s="94"/>
      <c r="N655" s="100"/>
      <c r="P655" s="100"/>
      <c r="R655" s="100"/>
      <c r="T655" s="100"/>
    </row>
    <row r="656" spans="4:20">
      <c r="D656" s="100"/>
      <c r="F656" s="100"/>
      <c r="H656" s="100"/>
      <c r="J656" s="100"/>
      <c r="L656" s="100"/>
      <c r="M656" s="94"/>
      <c r="N656" s="100"/>
      <c r="P656" s="100"/>
      <c r="R656" s="100"/>
      <c r="T656" s="100"/>
    </row>
    <row r="657" spans="4:20">
      <c r="D657" s="100"/>
      <c r="F657" s="100"/>
      <c r="H657" s="100"/>
      <c r="J657" s="100"/>
      <c r="L657" s="100"/>
      <c r="M657" s="94"/>
      <c r="N657" s="100"/>
      <c r="P657" s="100"/>
      <c r="R657" s="100"/>
      <c r="T657" s="100"/>
    </row>
    <row r="658" spans="4:20">
      <c r="D658" s="100"/>
      <c r="F658" s="100"/>
      <c r="H658" s="100"/>
      <c r="J658" s="100"/>
      <c r="L658" s="100"/>
      <c r="M658" s="94"/>
      <c r="N658" s="100"/>
      <c r="P658" s="100"/>
      <c r="R658" s="100"/>
      <c r="T658" s="100"/>
    </row>
    <row r="659" spans="4:20">
      <c r="D659" s="100"/>
      <c r="F659" s="100"/>
      <c r="H659" s="100"/>
      <c r="J659" s="100"/>
      <c r="L659" s="100"/>
      <c r="M659" s="94"/>
      <c r="N659" s="100"/>
      <c r="P659" s="100"/>
      <c r="R659" s="100"/>
      <c r="T659" s="100"/>
    </row>
    <row r="660" spans="4:20">
      <c r="D660" s="100"/>
      <c r="F660" s="100"/>
      <c r="H660" s="100"/>
      <c r="J660" s="100"/>
      <c r="L660" s="100"/>
      <c r="M660" s="94"/>
      <c r="N660" s="100"/>
      <c r="P660" s="100"/>
      <c r="R660" s="100"/>
      <c r="T660" s="100"/>
    </row>
    <row r="661" spans="4:20">
      <c r="D661" s="100"/>
      <c r="F661" s="100"/>
      <c r="H661" s="100"/>
      <c r="J661" s="100"/>
      <c r="L661" s="100"/>
      <c r="M661" s="94"/>
      <c r="N661" s="100"/>
      <c r="P661" s="100"/>
      <c r="R661" s="100"/>
      <c r="T661" s="100"/>
    </row>
    <row r="662" spans="4:20">
      <c r="D662" s="100"/>
      <c r="F662" s="100"/>
      <c r="H662" s="100"/>
      <c r="J662" s="100"/>
      <c r="L662" s="100"/>
      <c r="M662" s="94"/>
      <c r="N662" s="100"/>
      <c r="P662" s="100"/>
      <c r="R662" s="100"/>
      <c r="T662" s="100"/>
    </row>
    <row r="663" spans="4:20">
      <c r="D663" s="100"/>
      <c r="F663" s="100"/>
      <c r="H663" s="100"/>
      <c r="J663" s="100"/>
      <c r="L663" s="100"/>
      <c r="M663" s="94"/>
      <c r="N663" s="100"/>
      <c r="P663" s="100"/>
      <c r="R663" s="100"/>
      <c r="T663" s="100"/>
    </row>
    <row r="664" spans="4:20">
      <c r="D664" s="100"/>
      <c r="F664" s="100"/>
      <c r="H664" s="100"/>
      <c r="J664" s="100"/>
      <c r="L664" s="100"/>
      <c r="M664" s="94"/>
      <c r="N664" s="100"/>
      <c r="P664" s="100"/>
      <c r="R664" s="100"/>
      <c r="T664" s="100"/>
    </row>
    <row r="665" spans="4:20">
      <c r="D665" s="100"/>
      <c r="F665" s="100"/>
      <c r="H665" s="100"/>
      <c r="J665" s="100"/>
      <c r="L665" s="100"/>
      <c r="M665" s="94"/>
      <c r="N665" s="100"/>
      <c r="P665" s="100"/>
      <c r="R665" s="100"/>
      <c r="T665" s="100"/>
    </row>
    <row r="666" spans="4:20">
      <c r="D666" s="100"/>
      <c r="F666" s="100"/>
      <c r="H666" s="100"/>
      <c r="J666" s="100"/>
      <c r="L666" s="100"/>
      <c r="M666" s="94"/>
      <c r="N666" s="100"/>
      <c r="P666" s="100"/>
      <c r="R666" s="100"/>
      <c r="T666" s="100"/>
    </row>
    <row r="667" spans="4:20">
      <c r="D667" s="100"/>
      <c r="F667" s="100"/>
      <c r="H667" s="100"/>
      <c r="J667" s="100"/>
      <c r="L667" s="100"/>
      <c r="M667" s="94"/>
      <c r="N667" s="100"/>
      <c r="P667" s="100"/>
      <c r="R667" s="100"/>
      <c r="T667" s="100"/>
    </row>
    <row r="668" spans="4:20">
      <c r="D668" s="100"/>
      <c r="F668" s="100"/>
      <c r="H668" s="100"/>
      <c r="J668" s="100"/>
      <c r="L668" s="100"/>
      <c r="M668" s="94"/>
      <c r="N668" s="100"/>
      <c r="P668" s="100"/>
      <c r="R668" s="100"/>
      <c r="T668" s="100"/>
    </row>
    <row r="669" spans="4:20">
      <c r="D669" s="100"/>
      <c r="F669" s="100"/>
      <c r="H669" s="100"/>
      <c r="J669" s="100"/>
      <c r="L669" s="100"/>
      <c r="M669" s="94"/>
      <c r="N669" s="100"/>
      <c r="P669" s="100"/>
      <c r="R669" s="100"/>
      <c r="T669" s="100"/>
    </row>
    <row r="670" spans="4:20">
      <c r="D670" s="100"/>
      <c r="F670" s="100"/>
      <c r="H670" s="100"/>
      <c r="J670" s="100"/>
      <c r="L670" s="100"/>
      <c r="M670" s="94"/>
      <c r="N670" s="100"/>
      <c r="P670" s="100"/>
      <c r="R670" s="100"/>
      <c r="T670" s="100"/>
    </row>
    <row r="671" spans="4:20">
      <c r="D671" s="100"/>
      <c r="F671" s="100"/>
      <c r="H671" s="100"/>
      <c r="J671" s="100"/>
      <c r="L671" s="100"/>
      <c r="M671" s="94"/>
      <c r="N671" s="100"/>
      <c r="P671" s="100"/>
      <c r="R671" s="100"/>
      <c r="T671" s="100"/>
    </row>
    <row r="672" spans="4:20">
      <c r="D672" s="100"/>
      <c r="F672" s="100"/>
      <c r="H672" s="100"/>
      <c r="J672" s="100"/>
      <c r="L672" s="100"/>
      <c r="M672" s="94"/>
      <c r="N672" s="100"/>
      <c r="P672" s="100"/>
      <c r="R672" s="100"/>
      <c r="T672" s="100"/>
    </row>
    <row r="673" spans="4:20">
      <c r="D673" s="100"/>
      <c r="F673" s="100"/>
      <c r="H673" s="100"/>
      <c r="J673" s="100"/>
      <c r="L673" s="100"/>
      <c r="M673" s="94"/>
      <c r="N673" s="100"/>
      <c r="P673" s="100"/>
      <c r="R673" s="100"/>
      <c r="T673" s="100"/>
    </row>
    <row r="674" spans="4:20">
      <c r="D674" s="100"/>
      <c r="F674" s="100"/>
      <c r="H674" s="100"/>
      <c r="J674" s="100"/>
      <c r="L674" s="100"/>
      <c r="M674" s="94"/>
      <c r="N674" s="100"/>
      <c r="P674" s="100"/>
      <c r="R674" s="100"/>
      <c r="T674" s="100"/>
    </row>
    <row r="675" spans="4:20">
      <c r="D675" s="100"/>
      <c r="F675" s="100"/>
      <c r="H675" s="100"/>
      <c r="J675" s="100"/>
      <c r="L675" s="100"/>
      <c r="M675" s="94"/>
      <c r="N675" s="100"/>
      <c r="P675" s="100"/>
      <c r="R675" s="100"/>
      <c r="T675" s="100"/>
    </row>
    <row r="676" spans="4:20">
      <c r="D676" s="100"/>
      <c r="F676" s="100"/>
      <c r="H676" s="100"/>
      <c r="J676" s="100"/>
      <c r="L676" s="100"/>
      <c r="M676" s="94"/>
      <c r="N676" s="100"/>
      <c r="P676" s="100"/>
      <c r="R676" s="100"/>
      <c r="T676" s="100"/>
    </row>
    <row r="677" spans="4:20">
      <c r="D677" s="100"/>
      <c r="F677" s="100"/>
      <c r="H677" s="100"/>
      <c r="J677" s="100"/>
      <c r="L677" s="100"/>
      <c r="M677" s="94"/>
      <c r="N677" s="100"/>
      <c r="P677" s="100"/>
      <c r="R677" s="100"/>
      <c r="T677" s="100"/>
    </row>
    <row r="678" spans="4:20">
      <c r="D678" s="100"/>
      <c r="F678" s="100"/>
      <c r="H678" s="100"/>
      <c r="J678" s="100"/>
      <c r="L678" s="100"/>
      <c r="M678" s="94"/>
      <c r="N678" s="100"/>
      <c r="P678" s="100"/>
      <c r="R678" s="100"/>
      <c r="T678" s="100"/>
    </row>
    <row r="679" spans="4:20">
      <c r="D679" s="100"/>
      <c r="F679" s="100"/>
      <c r="H679" s="100"/>
      <c r="J679" s="100"/>
      <c r="L679" s="100"/>
      <c r="M679" s="94"/>
      <c r="N679" s="100"/>
      <c r="P679" s="100"/>
      <c r="R679" s="100"/>
      <c r="T679" s="100"/>
    </row>
    <row r="680" spans="4:20">
      <c r="D680" s="100"/>
      <c r="F680" s="100"/>
      <c r="H680" s="100"/>
      <c r="J680" s="100"/>
      <c r="L680" s="100"/>
      <c r="M680" s="94"/>
      <c r="N680" s="100"/>
      <c r="P680" s="100"/>
      <c r="R680" s="100"/>
      <c r="T680" s="100"/>
    </row>
    <row r="681" spans="4:20">
      <c r="D681" s="100"/>
      <c r="F681" s="100"/>
      <c r="H681" s="100"/>
      <c r="J681" s="100"/>
      <c r="L681" s="100"/>
      <c r="M681" s="94"/>
      <c r="N681" s="100"/>
      <c r="P681" s="100"/>
      <c r="R681" s="100"/>
      <c r="T681" s="100"/>
    </row>
    <row r="682" spans="4:20">
      <c r="D682" s="100"/>
      <c r="F682" s="100"/>
      <c r="H682" s="100"/>
      <c r="J682" s="100"/>
      <c r="L682" s="100"/>
      <c r="M682" s="94"/>
      <c r="N682" s="100"/>
      <c r="P682" s="100"/>
      <c r="R682" s="100"/>
      <c r="T682" s="100"/>
    </row>
    <row r="683" spans="4:20">
      <c r="D683" s="100"/>
      <c r="F683" s="100"/>
      <c r="H683" s="100"/>
      <c r="J683" s="100"/>
      <c r="L683" s="100"/>
      <c r="M683" s="94"/>
      <c r="N683" s="100"/>
      <c r="P683" s="100"/>
      <c r="R683" s="100"/>
      <c r="T683" s="100"/>
    </row>
    <row r="684" spans="4:20">
      <c r="D684" s="100"/>
      <c r="F684" s="100"/>
      <c r="H684" s="100"/>
      <c r="J684" s="100"/>
      <c r="L684" s="100"/>
      <c r="M684" s="94"/>
      <c r="N684" s="100"/>
      <c r="P684" s="100"/>
      <c r="R684" s="100"/>
      <c r="T684" s="100"/>
    </row>
    <row r="685" spans="4:20">
      <c r="D685" s="100"/>
      <c r="F685" s="100"/>
      <c r="H685" s="100"/>
      <c r="J685" s="100"/>
      <c r="L685" s="100"/>
      <c r="M685" s="94"/>
      <c r="N685" s="100"/>
      <c r="P685" s="100"/>
      <c r="R685" s="100"/>
      <c r="T685" s="100"/>
    </row>
    <row r="686" spans="4:20">
      <c r="D686" s="100"/>
      <c r="F686" s="100"/>
      <c r="H686" s="100"/>
      <c r="J686" s="100"/>
      <c r="L686" s="100"/>
      <c r="M686" s="94"/>
      <c r="N686" s="100"/>
      <c r="P686" s="100"/>
      <c r="R686" s="100"/>
      <c r="T686" s="100"/>
    </row>
    <row r="687" spans="4:20">
      <c r="D687" s="100"/>
      <c r="F687" s="100"/>
      <c r="H687" s="100"/>
      <c r="J687" s="100"/>
      <c r="L687" s="100"/>
      <c r="M687" s="94"/>
      <c r="N687" s="100"/>
      <c r="P687" s="100"/>
      <c r="R687" s="100"/>
      <c r="T687" s="100"/>
    </row>
    <row r="688" spans="4:20">
      <c r="D688" s="100"/>
      <c r="F688" s="100"/>
      <c r="H688" s="100"/>
      <c r="J688" s="100"/>
      <c r="L688" s="100"/>
      <c r="M688" s="94"/>
      <c r="N688" s="100"/>
      <c r="P688" s="100"/>
      <c r="R688" s="100"/>
      <c r="T688" s="100"/>
    </row>
    <row r="689" spans="4:20">
      <c r="D689" s="100"/>
      <c r="F689" s="100"/>
      <c r="H689" s="100"/>
      <c r="J689" s="100"/>
      <c r="L689" s="100"/>
      <c r="M689" s="94"/>
      <c r="N689" s="100"/>
      <c r="P689" s="100"/>
      <c r="R689" s="100"/>
      <c r="T689" s="100"/>
    </row>
    <row r="690" spans="4:20">
      <c r="D690" s="100"/>
      <c r="F690" s="100"/>
      <c r="H690" s="100"/>
      <c r="J690" s="100"/>
      <c r="L690" s="100"/>
      <c r="M690" s="94"/>
      <c r="N690" s="100"/>
      <c r="P690" s="100"/>
      <c r="R690" s="100"/>
      <c r="T690" s="100"/>
    </row>
    <row r="691" spans="4:20">
      <c r="D691" s="100"/>
      <c r="F691" s="100"/>
      <c r="H691" s="100"/>
      <c r="J691" s="100"/>
      <c r="L691" s="100"/>
      <c r="M691" s="94"/>
      <c r="N691" s="100"/>
      <c r="P691" s="100"/>
      <c r="R691" s="100"/>
      <c r="T691" s="100"/>
    </row>
    <row r="692" spans="4:20">
      <c r="D692" s="100"/>
      <c r="F692" s="100"/>
      <c r="H692" s="100"/>
      <c r="J692" s="100"/>
      <c r="L692" s="100"/>
      <c r="M692" s="94"/>
      <c r="N692" s="100"/>
      <c r="P692" s="100"/>
      <c r="R692" s="100"/>
      <c r="T692" s="100"/>
    </row>
    <row r="693" spans="4:20">
      <c r="D693" s="100"/>
      <c r="F693" s="100"/>
      <c r="H693" s="100"/>
      <c r="J693" s="100"/>
      <c r="L693" s="100"/>
      <c r="M693" s="94"/>
      <c r="N693" s="100"/>
      <c r="P693" s="100"/>
      <c r="R693" s="100"/>
      <c r="T693" s="100"/>
    </row>
    <row r="694" spans="4:20">
      <c r="D694" s="100"/>
      <c r="F694" s="100"/>
      <c r="H694" s="100"/>
      <c r="J694" s="100"/>
      <c r="L694" s="100"/>
      <c r="M694" s="94"/>
      <c r="N694" s="100"/>
      <c r="P694" s="100"/>
      <c r="R694" s="100"/>
      <c r="T694" s="100"/>
    </row>
    <row r="695" spans="4:20">
      <c r="D695" s="100"/>
      <c r="F695" s="100"/>
      <c r="H695" s="100"/>
      <c r="J695" s="100"/>
      <c r="L695" s="100"/>
      <c r="M695" s="94"/>
      <c r="N695" s="100"/>
      <c r="P695" s="100"/>
      <c r="R695" s="100"/>
      <c r="T695" s="100"/>
    </row>
    <row r="696" spans="4:20">
      <c r="D696" s="100"/>
      <c r="F696" s="100"/>
      <c r="H696" s="100"/>
      <c r="J696" s="100"/>
      <c r="L696" s="100"/>
      <c r="M696" s="94"/>
      <c r="N696" s="100"/>
      <c r="P696" s="100"/>
      <c r="R696" s="100"/>
      <c r="T696" s="100"/>
    </row>
    <row r="697" spans="4:20">
      <c r="D697" s="100"/>
      <c r="F697" s="100"/>
      <c r="H697" s="100"/>
      <c r="J697" s="100"/>
      <c r="L697" s="100"/>
      <c r="M697" s="94"/>
      <c r="N697" s="100"/>
      <c r="P697" s="100"/>
      <c r="R697" s="100"/>
      <c r="T697" s="100"/>
    </row>
    <row r="698" spans="4:20">
      <c r="D698" s="100"/>
      <c r="F698" s="100"/>
      <c r="H698" s="100"/>
      <c r="J698" s="100"/>
      <c r="L698" s="100"/>
      <c r="M698" s="94"/>
      <c r="N698" s="100"/>
      <c r="P698" s="100"/>
      <c r="R698" s="100"/>
      <c r="T698" s="100"/>
    </row>
    <row r="699" spans="4:20">
      <c r="D699" s="100"/>
      <c r="F699" s="100"/>
      <c r="H699" s="100"/>
      <c r="J699" s="100"/>
      <c r="L699" s="100"/>
      <c r="M699" s="94"/>
      <c r="N699" s="100"/>
      <c r="P699" s="100"/>
      <c r="R699" s="100"/>
      <c r="T699" s="100"/>
    </row>
    <row r="700" spans="4:20">
      <c r="D700" s="100"/>
      <c r="F700" s="100"/>
      <c r="H700" s="100"/>
      <c r="J700" s="100"/>
      <c r="L700" s="100"/>
      <c r="M700" s="94"/>
      <c r="N700" s="100"/>
      <c r="P700" s="100"/>
      <c r="R700" s="100"/>
      <c r="T700" s="100"/>
    </row>
    <row r="701" spans="4:20">
      <c r="D701" s="100"/>
      <c r="F701" s="100"/>
      <c r="H701" s="100"/>
      <c r="J701" s="100"/>
      <c r="L701" s="100"/>
      <c r="M701" s="94"/>
      <c r="N701" s="100"/>
      <c r="P701" s="100"/>
      <c r="R701" s="100"/>
      <c r="T701" s="100"/>
    </row>
    <row r="702" spans="4:20">
      <c r="D702" s="100"/>
      <c r="F702" s="100"/>
      <c r="H702" s="100"/>
      <c r="J702" s="100"/>
      <c r="L702" s="100"/>
      <c r="M702" s="94"/>
      <c r="N702" s="100"/>
      <c r="P702" s="100"/>
      <c r="R702" s="100"/>
      <c r="T702" s="100"/>
    </row>
    <row r="703" spans="4:20">
      <c r="D703" s="100"/>
      <c r="F703" s="100"/>
      <c r="H703" s="100"/>
      <c r="J703" s="100"/>
      <c r="L703" s="100"/>
      <c r="M703" s="94"/>
      <c r="N703" s="100"/>
      <c r="P703" s="100"/>
      <c r="R703" s="100"/>
      <c r="T703" s="100"/>
    </row>
    <row r="704" spans="4:20">
      <c r="D704" s="100"/>
      <c r="F704" s="100"/>
      <c r="H704" s="100"/>
      <c r="J704" s="100"/>
      <c r="L704" s="100"/>
      <c r="M704" s="94"/>
      <c r="N704" s="100"/>
      <c r="P704" s="100"/>
      <c r="R704" s="100"/>
      <c r="T704" s="100"/>
    </row>
    <row r="705" spans="4:20">
      <c r="D705" s="100"/>
      <c r="F705" s="100"/>
      <c r="H705" s="100"/>
      <c r="J705" s="100"/>
      <c r="L705" s="100"/>
      <c r="M705" s="94"/>
      <c r="N705" s="100"/>
      <c r="P705" s="100"/>
      <c r="R705" s="100"/>
      <c r="T705" s="100"/>
    </row>
    <row r="706" spans="4:20">
      <c r="D706" s="100"/>
      <c r="F706" s="100"/>
      <c r="H706" s="100"/>
      <c r="J706" s="100"/>
      <c r="L706" s="100"/>
      <c r="M706" s="94"/>
      <c r="N706" s="100"/>
      <c r="P706" s="100"/>
      <c r="R706" s="100"/>
      <c r="T706" s="100"/>
    </row>
    <row r="707" spans="4:20">
      <c r="D707" s="100"/>
      <c r="F707" s="100"/>
      <c r="H707" s="100"/>
      <c r="J707" s="100"/>
      <c r="L707" s="100"/>
      <c r="M707" s="94"/>
      <c r="N707" s="100"/>
      <c r="P707" s="100"/>
      <c r="R707" s="100"/>
      <c r="T707" s="100"/>
    </row>
    <row r="708" spans="4:20">
      <c r="D708" s="100"/>
      <c r="F708" s="100"/>
      <c r="H708" s="100"/>
      <c r="J708" s="100"/>
      <c r="L708" s="100"/>
      <c r="M708" s="94"/>
      <c r="N708" s="100"/>
      <c r="P708" s="100"/>
      <c r="R708" s="100"/>
      <c r="T708" s="100"/>
    </row>
    <row r="709" spans="4:20">
      <c r="D709" s="100"/>
      <c r="F709" s="100"/>
      <c r="H709" s="100"/>
      <c r="J709" s="100"/>
      <c r="L709" s="100"/>
      <c r="M709" s="94"/>
      <c r="N709" s="100"/>
      <c r="P709" s="100"/>
      <c r="R709" s="100"/>
      <c r="T709" s="100"/>
    </row>
    <row r="710" spans="4:20">
      <c r="D710" s="100"/>
      <c r="F710" s="100"/>
      <c r="H710" s="100"/>
      <c r="J710" s="100"/>
      <c r="L710" s="100"/>
      <c r="M710" s="94"/>
      <c r="N710" s="100"/>
      <c r="P710" s="100"/>
      <c r="R710" s="100"/>
      <c r="T710" s="100"/>
    </row>
    <row r="711" spans="4:20">
      <c r="D711" s="100"/>
      <c r="F711" s="100"/>
      <c r="H711" s="100"/>
      <c r="J711" s="100"/>
      <c r="L711" s="100"/>
      <c r="M711" s="94"/>
      <c r="N711" s="100"/>
      <c r="P711" s="100"/>
      <c r="R711" s="100"/>
      <c r="T711" s="100"/>
    </row>
    <row r="712" spans="4:20">
      <c r="D712" s="100"/>
      <c r="F712" s="100"/>
      <c r="H712" s="100"/>
      <c r="J712" s="100"/>
      <c r="L712" s="100"/>
      <c r="M712" s="94"/>
      <c r="N712" s="100"/>
      <c r="P712" s="100"/>
      <c r="R712" s="100"/>
      <c r="T712" s="100"/>
    </row>
    <row r="713" spans="4:20">
      <c r="D713" s="100"/>
      <c r="F713" s="100"/>
      <c r="H713" s="100"/>
      <c r="J713" s="100"/>
      <c r="L713" s="100"/>
      <c r="M713" s="94"/>
      <c r="N713" s="100"/>
      <c r="P713" s="100"/>
      <c r="R713" s="100"/>
      <c r="T713" s="100"/>
    </row>
    <row r="714" spans="4:20">
      <c r="D714" s="100"/>
      <c r="F714" s="100"/>
      <c r="H714" s="100"/>
      <c r="J714" s="100"/>
      <c r="L714" s="100"/>
      <c r="M714" s="94"/>
      <c r="N714" s="100"/>
      <c r="P714" s="100"/>
      <c r="R714" s="100"/>
      <c r="T714" s="100"/>
    </row>
    <row r="715" spans="4:20">
      <c r="D715" s="100"/>
      <c r="F715" s="100"/>
      <c r="H715" s="100"/>
      <c r="J715" s="100"/>
      <c r="L715" s="100"/>
      <c r="M715" s="94"/>
      <c r="N715" s="100"/>
      <c r="P715" s="100"/>
      <c r="R715" s="100"/>
      <c r="T715" s="100"/>
    </row>
    <row r="716" spans="4:20">
      <c r="D716" s="100"/>
      <c r="F716" s="100"/>
      <c r="H716" s="100"/>
      <c r="J716" s="100"/>
      <c r="L716" s="100"/>
      <c r="M716" s="94"/>
      <c r="N716" s="100"/>
      <c r="P716" s="100"/>
      <c r="R716" s="100"/>
      <c r="T716" s="100"/>
    </row>
    <row r="717" spans="4:20">
      <c r="D717" s="100"/>
      <c r="F717" s="100"/>
      <c r="H717" s="100"/>
      <c r="J717" s="100"/>
      <c r="L717" s="100"/>
      <c r="M717" s="94"/>
      <c r="N717" s="100"/>
      <c r="P717" s="100"/>
      <c r="R717" s="100"/>
      <c r="T717" s="100"/>
    </row>
    <row r="718" spans="4:20">
      <c r="D718" s="100"/>
      <c r="F718" s="100"/>
      <c r="H718" s="100"/>
      <c r="J718" s="100"/>
      <c r="L718" s="100"/>
      <c r="M718" s="94"/>
      <c r="N718" s="100"/>
      <c r="P718" s="100"/>
      <c r="R718" s="100"/>
      <c r="T718" s="100"/>
    </row>
    <row r="719" spans="4:20">
      <c r="D719" s="100"/>
      <c r="F719" s="100"/>
      <c r="H719" s="100"/>
      <c r="J719" s="100"/>
      <c r="L719" s="100"/>
      <c r="M719" s="94"/>
      <c r="N719" s="100"/>
      <c r="P719" s="100"/>
      <c r="R719" s="100"/>
      <c r="T719" s="100"/>
    </row>
    <row r="720" spans="4:20">
      <c r="D720" s="100"/>
      <c r="F720" s="100"/>
      <c r="H720" s="100"/>
      <c r="J720" s="100"/>
      <c r="L720" s="100"/>
      <c r="M720" s="94"/>
      <c r="N720" s="100"/>
      <c r="P720" s="100"/>
      <c r="R720" s="100"/>
      <c r="T720" s="100"/>
    </row>
    <row r="721" spans="4:20">
      <c r="D721" s="100"/>
      <c r="F721" s="100"/>
      <c r="H721" s="100"/>
      <c r="J721" s="100"/>
      <c r="L721" s="100"/>
      <c r="M721" s="94"/>
      <c r="N721" s="100"/>
      <c r="P721" s="100"/>
      <c r="R721" s="100"/>
      <c r="T721" s="100"/>
    </row>
    <row r="722" spans="4:20">
      <c r="D722" s="100"/>
      <c r="F722" s="100"/>
      <c r="H722" s="100"/>
      <c r="J722" s="100"/>
      <c r="L722" s="100"/>
      <c r="M722" s="94"/>
      <c r="N722" s="100"/>
      <c r="P722" s="100"/>
      <c r="R722" s="100"/>
      <c r="T722" s="100"/>
    </row>
    <row r="723" spans="4:20">
      <c r="D723" s="100"/>
      <c r="F723" s="100"/>
      <c r="H723" s="100"/>
      <c r="J723" s="100"/>
      <c r="L723" s="100"/>
      <c r="M723" s="94"/>
      <c r="N723" s="100"/>
      <c r="P723" s="100"/>
      <c r="R723" s="100"/>
      <c r="T723" s="100"/>
    </row>
    <row r="724" spans="4:20">
      <c r="D724" s="100"/>
      <c r="F724" s="100"/>
      <c r="H724" s="100"/>
      <c r="J724" s="100"/>
      <c r="L724" s="100"/>
      <c r="M724" s="94"/>
      <c r="N724" s="100"/>
      <c r="P724" s="100"/>
      <c r="R724" s="100"/>
      <c r="T724" s="100"/>
    </row>
    <row r="725" spans="4:20">
      <c r="D725" s="100"/>
      <c r="F725" s="100"/>
      <c r="H725" s="100"/>
      <c r="J725" s="100"/>
      <c r="L725" s="100"/>
      <c r="M725" s="94"/>
      <c r="N725" s="100"/>
      <c r="P725" s="100"/>
      <c r="R725" s="100"/>
      <c r="T725" s="100"/>
    </row>
    <row r="726" spans="4:20">
      <c r="D726" s="100"/>
      <c r="F726" s="100"/>
      <c r="H726" s="100"/>
      <c r="J726" s="100"/>
      <c r="L726" s="100"/>
      <c r="M726" s="94"/>
      <c r="N726" s="100"/>
      <c r="P726" s="100"/>
      <c r="R726" s="100"/>
      <c r="T726" s="100"/>
    </row>
    <row r="727" spans="4:20">
      <c r="D727" s="100"/>
      <c r="F727" s="100"/>
      <c r="H727" s="100"/>
      <c r="J727" s="100"/>
      <c r="L727" s="100"/>
      <c r="M727" s="94"/>
      <c r="N727" s="100"/>
      <c r="P727" s="100"/>
      <c r="R727" s="100"/>
      <c r="T727" s="100"/>
    </row>
    <row r="728" spans="4:20">
      <c r="D728" s="100"/>
      <c r="F728" s="100"/>
      <c r="H728" s="100"/>
      <c r="J728" s="100"/>
      <c r="L728" s="100"/>
      <c r="M728" s="94"/>
      <c r="N728" s="100"/>
      <c r="P728" s="100"/>
      <c r="R728" s="100"/>
      <c r="T728" s="100"/>
    </row>
    <row r="729" spans="4:20">
      <c r="D729" s="100"/>
      <c r="F729" s="100"/>
      <c r="H729" s="100"/>
      <c r="J729" s="100"/>
      <c r="L729" s="100"/>
      <c r="M729" s="94"/>
      <c r="N729" s="100"/>
      <c r="P729" s="100"/>
      <c r="R729" s="100"/>
      <c r="T729" s="100"/>
    </row>
    <row r="730" spans="4:20">
      <c r="D730" s="100"/>
      <c r="F730" s="100"/>
      <c r="H730" s="100"/>
      <c r="J730" s="100"/>
      <c r="L730" s="100"/>
      <c r="M730" s="94"/>
      <c r="N730" s="100"/>
      <c r="P730" s="100"/>
      <c r="R730" s="100"/>
      <c r="T730" s="100"/>
    </row>
    <row r="731" spans="4:20">
      <c r="D731" s="100"/>
      <c r="F731" s="100"/>
      <c r="H731" s="100"/>
      <c r="J731" s="100"/>
      <c r="L731" s="100"/>
      <c r="M731" s="94"/>
      <c r="N731" s="100"/>
      <c r="P731" s="100"/>
      <c r="R731" s="100"/>
      <c r="T731" s="100"/>
    </row>
    <row r="732" spans="4:20">
      <c r="D732" s="100"/>
      <c r="F732" s="100"/>
      <c r="H732" s="100"/>
      <c r="J732" s="100"/>
      <c r="L732" s="100"/>
      <c r="M732" s="94"/>
      <c r="N732" s="100"/>
      <c r="P732" s="100"/>
      <c r="R732" s="100"/>
      <c r="T732" s="100"/>
    </row>
    <row r="733" spans="4:20">
      <c r="D733" s="100"/>
      <c r="F733" s="100"/>
      <c r="H733" s="100"/>
      <c r="J733" s="100"/>
      <c r="L733" s="100"/>
      <c r="M733" s="94"/>
      <c r="N733" s="100"/>
      <c r="P733" s="100"/>
      <c r="R733" s="100"/>
      <c r="T733" s="100"/>
    </row>
    <row r="734" spans="4:20">
      <c r="D734" s="100"/>
      <c r="F734" s="100"/>
      <c r="H734" s="100"/>
      <c r="J734" s="100"/>
      <c r="L734" s="100"/>
      <c r="M734" s="94"/>
      <c r="N734" s="100"/>
      <c r="P734" s="100"/>
      <c r="R734" s="100"/>
      <c r="T734" s="100"/>
    </row>
    <row r="735" spans="4:20">
      <c r="D735" s="100"/>
      <c r="F735" s="100"/>
      <c r="H735" s="100"/>
      <c r="J735" s="100"/>
      <c r="L735" s="100"/>
      <c r="M735" s="94"/>
      <c r="N735" s="100"/>
      <c r="P735" s="100"/>
      <c r="R735" s="100"/>
      <c r="T735" s="100"/>
    </row>
    <row r="736" spans="4:20">
      <c r="D736" s="100"/>
      <c r="F736" s="100"/>
      <c r="H736" s="100"/>
      <c r="J736" s="100"/>
      <c r="L736" s="100"/>
      <c r="M736" s="94"/>
      <c r="N736" s="100"/>
      <c r="P736" s="100"/>
      <c r="R736" s="100"/>
      <c r="T736" s="100"/>
    </row>
    <row r="737" spans="4:20">
      <c r="D737" s="100"/>
      <c r="F737" s="100"/>
      <c r="H737" s="100"/>
      <c r="J737" s="100"/>
      <c r="L737" s="100"/>
      <c r="M737" s="94"/>
      <c r="N737" s="100"/>
      <c r="P737" s="100"/>
      <c r="R737" s="100"/>
      <c r="T737" s="100"/>
    </row>
    <row r="738" spans="4:20">
      <c r="D738" s="100"/>
      <c r="F738" s="100"/>
      <c r="H738" s="100"/>
      <c r="J738" s="100"/>
      <c r="L738" s="100"/>
      <c r="M738" s="94"/>
      <c r="N738" s="100"/>
      <c r="P738" s="100"/>
      <c r="R738" s="100"/>
      <c r="T738" s="100"/>
    </row>
    <row r="739" spans="4:20">
      <c r="D739" s="100"/>
      <c r="F739" s="100"/>
      <c r="H739" s="100"/>
      <c r="J739" s="100"/>
      <c r="L739" s="100"/>
      <c r="M739" s="94"/>
      <c r="N739" s="100"/>
      <c r="P739" s="100"/>
      <c r="R739" s="100"/>
      <c r="T739" s="100"/>
    </row>
    <row r="740" spans="4:20">
      <c r="D740" s="100"/>
      <c r="F740" s="100"/>
      <c r="H740" s="100"/>
      <c r="J740" s="100"/>
      <c r="L740" s="100"/>
      <c r="M740" s="94"/>
      <c r="N740" s="100"/>
      <c r="P740" s="100"/>
      <c r="R740" s="100"/>
      <c r="T740" s="100"/>
    </row>
    <row r="741" spans="4:20">
      <c r="D741" s="100"/>
      <c r="F741" s="100"/>
      <c r="H741" s="100"/>
      <c r="J741" s="100"/>
      <c r="L741" s="100"/>
      <c r="M741" s="94"/>
      <c r="N741" s="100"/>
      <c r="P741" s="100"/>
      <c r="R741" s="100"/>
      <c r="T741" s="100"/>
    </row>
    <row r="742" spans="4:20">
      <c r="D742" s="100"/>
      <c r="F742" s="100"/>
      <c r="H742" s="100"/>
      <c r="J742" s="100"/>
      <c r="L742" s="100"/>
      <c r="M742" s="94"/>
      <c r="N742" s="100"/>
      <c r="P742" s="100"/>
      <c r="R742" s="100"/>
      <c r="T742" s="100"/>
    </row>
    <row r="743" spans="4:20">
      <c r="D743" s="100"/>
      <c r="F743" s="100"/>
      <c r="H743" s="100"/>
      <c r="J743" s="100"/>
      <c r="L743" s="100"/>
      <c r="M743" s="94"/>
      <c r="N743" s="100"/>
      <c r="P743" s="100"/>
      <c r="R743" s="100"/>
      <c r="T743" s="100"/>
    </row>
    <row r="744" spans="4:20">
      <c r="D744" s="100"/>
      <c r="F744" s="100"/>
      <c r="H744" s="100"/>
      <c r="J744" s="100"/>
      <c r="L744" s="100"/>
      <c r="M744" s="94"/>
      <c r="N744" s="100"/>
      <c r="P744" s="100"/>
      <c r="R744" s="100"/>
      <c r="T744" s="100"/>
    </row>
    <row r="745" spans="4:20">
      <c r="D745" s="100"/>
      <c r="F745" s="100"/>
      <c r="H745" s="100"/>
      <c r="J745" s="100"/>
      <c r="L745" s="100"/>
      <c r="M745" s="94"/>
      <c r="N745" s="100"/>
      <c r="P745" s="100"/>
      <c r="R745" s="100"/>
      <c r="T745" s="100"/>
    </row>
    <row r="746" spans="4:20">
      <c r="D746" s="100"/>
      <c r="F746" s="100"/>
      <c r="H746" s="100"/>
      <c r="J746" s="100"/>
      <c r="L746" s="100"/>
      <c r="M746" s="94"/>
      <c r="N746" s="100"/>
      <c r="P746" s="100"/>
      <c r="R746" s="100"/>
      <c r="T746" s="100"/>
    </row>
    <row r="747" spans="4:20">
      <c r="D747" s="100"/>
      <c r="F747" s="100"/>
      <c r="H747" s="100"/>
      <c r="J747" s="100"/>
      <c r="L747" s="100"/>
      <c r="M747" s="94"/>
      <c r="N747" s="100"/>
      <c r="P747" s="100"/>
      <c r="R747" s="100"/>
      <c r="T747" s="100"/>
    </row>
    <row r="748" spans="4:20">
      <c r="D748" s="100"/>
      <c r="F748" s="100"/>
      <c r="H748" s="100"/>
      <c r="J748" s="100"/>
      <c r="L748" s="100"/>
      <c r="M748" s="94"/>
      <c r="N748" s="100"/>
      <c r="P748" s="100"/>
      <c r="R748" s="100"/>
      <c r="T748" s="100"/>
    </row>
    <row r="749" spans="4:20">
      <c r="D749" s="100"/>
      <c r="F749" s="100"/>
      <c r="H749" s="100"/>
      <c r="J749" s="100"/>
      <c r="L749" s="100"/>
      <c r="M749" s="94"/>
      <c r="N749" s="100"/>
      <c r="P749" s="100"/>
      <c r="R749" s="100"/>
      <c r="T749" s="100"/>
    </row>
    <row r="750" spans="4:20">
      <c r="D750" s="100"/>
      <c r="F750" s="100"/>
      <c r="H750" s="100"/>
      <c r="J750" s="100"/>
      <c r="L750" s="100"/>
      <c r="M750" s="94"/>
      <c r="N750" s="100"/>
      <c r="P750" s="100"/>
      <c r="R750" s="100"/>
      <c r="T750" s="100"/>
    </row>
    <row r="751" spans="4:20">
      <c r="D751" s="100"/>
      <c r="F751" s="100"/>
      <c r="H751" s="100"/>
      <c r="J751" s="100"/>
      <c r="L751" s="100"/>
      <c r="M751" s="94"/>
      <c r="N751" s="100"/>
      <c r="P751" s="100"/>
      <c r="R751" s="100"/>
      <c r="T751" s="100"/>
    </row>
    <row r="752" spans="4:20">
      <c r="D752" s="100"/>
      <c r="F752" s="100"/>
      <c r="H752" s="100"/>
      <c r="J752" s="100"/>
      <c r="L752" s="100"/>
      <c r="M752" s="94"/>
      <c r="N752" s="100"/>
      <c r="P752" s="100"/>
      <c r="R752" s="100"/>
      <c r="T752" s="100"/>
    </row>
    <row r="753" spans="4:20">
      <c r="D753" s="100"/>
      <c r="F753" s="100"/>
      <c r="H753" s="100"/>
      <c r="J753" s="100"/>
      <c r="L753" s="100"/>
      <c r="M753" s="94"/>
      <c r="N753" s="100"/>
      <c r="P753" s="100"/>
      <c r="R753" s="100"/>
      <c r="T753" s="100"/>
    </row>
    <row r="754" spans="4:20">
      <c r="D754" s="100"/>
      <c r="F754" s="100"/>
      <c r="H754" s="100"/>
      <c r="J754" s="100"/>
      <c r="L754" s="100"/>
      <c r="M754" s="94"/>
      <c r="N754" s="100"/>
      <c r="P754" s="100"/>
      <c r="R754" s="100"/>
      <c r="T754" s="100"/>
    </row>
    <row r="755" spans="4:20">
      <c r="D755" s="100"/>
      <c r="F755" s="100"/>
      <c r="H755" s="100"/>
      <c r="J755" s="100"/>
      <c r="L755" s="100"/>
      <c r="M755" s="94"/>
      <c r="N755" s="100"/>
      <c r="P755" s="100"/>
      <c r="R755" s="100"/>
      <c r="T755" s="100"/>
    </row>
    <row r="756" spans="4:20">
      <c r="D756" s="100"/>
      <c r="F756" s="100"/>
      <c r="H756" s="100"/>
      <c r="J756" s="100"/>
      <c r="L756" s="100"/>
      <c r="M756" s="94"/>
      <c r="N756" s="100"/>
      <c r="P756" s="100"/>
      <c r="R756" s="100"/>
      <c r="T756" s="100"/>
    </row>
    <row r="757" spans="4:20">
      <c r="D757" s="100"/>
      <c r="F757" s="100"/>
      <c r="H757" s="100"/>
      <c r="J757" s="100"/>
      <c r="L757" s="100"/>
      <c r="M757" s="94"/>
      <c r="N757" s="100"/>
      <c r="P757" s="100"/>
      <c r="R757" s="100"/>
      <c r="T757" s="100"/>
    </row>
    <row r="758" spans="4:20">
      <c r="D758" s="100"/>
      <c r="F758" s="100"/>
      <c r="H758" s="100"/>
      <c r="J758" s="100"/>
      <c r="L758" s="100"/>
      <c r="M758" s="94"/>
      <c r="N758" s="100"/>
      <c r="P758" s="100"/>
      <c r="R758" s="100"/>
      <c r="T758" s="100"/>
    </row>
    <row r="759" spans="4:20">
      <c r="D759" s="100"/>
      <c r="F759" s="100"/>
      <c r="H759" s="100"/>
      <c r="J759" s="100"/>
      <c r="L759" s="100"/>
      <c r="M759" s="94"/>
      <c r="N759" s="100"/>
      <c r="P759" s="100"/>
      <c r="R759" s="100"/>
      <c r="T759" s="100"/>
    </row>
    <row r="760" spans="4:20">
      <c r="D760" s="100"/>
      <c r="F760" s="100"/>
      <c r="H760" s="100"/>
      <c r="J760" s="100"/>
      <c r="L760" s="100"/>
      <c r="M760" s="94"/>
      <c r="N760" s="100"/>
      <c r="P760" s="100"/>
      <c r="R760" s="100"/>
      <c r="T760" s="100"/>
    </row>
    <row r="761" spans="4:20">
      <c r="D761" s="100"/>
      <c r="F761" s="100"/>
      <c r="H761" s="100"/>
      <c r="J761" s="100"/>
      <c r="L761" s="100"/>
      <c r="M761" s="94"/>
      <c r="N761" s="100"/>
      <c r="P761" s="100"/>
      <c r="R761" s="100"/>
      <c r="T761" s="100"/>
    </row>
    <row r="762" spans="4:20">
      <c r="D762" s="100"/>
      <c r="F762" s="100"/>
      <c r="H762" s="100"/>
      <c r="J762" s="100"/>
      <c r="L762" s="100"/>
      <c r="M762" s="94"/>
      <c r="N762" s="100"/>
      <c r="P762" s="100"/>
      <c r="R762" s="100"/>
      <c r="T762" s="100"/>
    </row>
    <row r="763" spans="4:20">
      <c r="D763" s="100"/>
      <c r="F763" s="100"/>
      <c r="H763" s="100"/>
      <c r="J763" s="100"/>
      <c r="L763" s="100"/>
      <c r="M763" s="94"/>
      <c r="N763" s="100"/>
      <c r="P763" s="100"/>
      <c r="R763" s="100"/>
      <c r="T763" s="100"/>
    </row>
    <row r="764" spans="4:20">
      <c r="D764" s="100"/>
      <c r="F764" s="100"/>
      <c r="H764" s="100"/>
      <c r="J764" s="100"/>
      <c r="L764" s="100"/>
      <c r="M764" s="94"/>
      <c r="N764" s="100"/>
      <c r="P764" s="100"/>
      <c r="R764" s="100"/>
      <c r="T764" s="100"/>
    </row>
    <row r="765" spans="4:20">
      <c r="D765" s="100"/>
      <c r="F765" s="100"/>
      <c r="H765" s="100"/>
      <c r="J765" s="100"/>
      <c r="L765" s="100"/>
      <c r="M765" s="94"/>
      <c r="N765" s="100"/>
      <c r="P765" s="100"/>
      <c r="R765" s="100"/>
      <c r="T765" s="100"/>
    </row>
    <row r="766" spans="4:20">
      <c r="D766" s="100"/>
      <c r="F766" s="100"/>
      <c r="H766" s="100"/>
      <c r="J766" s="100"/>
      <c r="L766" s="100"/>
      <c r="M766" s="94"/>
      <c r="N766" s="100"/>
      <c r="P766" s="100"/>
      <c r="R766" s="100"/>
      <c r="T766" s="100"/>
    </row>
    <row r="767" spans="4:20">
      <c r="D767" s="100"/>
      <c r="F767" s="100"/>
      <c r="H767" s="100"/>
      <c r="J767" s="100"/>
      <c r="L767" s="100"/>
      <c r="M767" s="94"/>
      <c r="N767" s="100"/>
      <c r="P767" s="100"/>
      <c r="R767" s="100"/>
      <c r="T767" s="100"/>
    </row>
    <row r="768" spans="4:20">
      <c r="D768" s="100"/>
      <c r="F768" s="100"/>
      <c r="H768" s="100"/>
      <c r="J768" s="100"/>
      <c r="L768" s="100"/>
      <c r="M768" s="94"/>
      <c r="N768" s="100"/>
      <c r="P768" s="100"/>
      <c r="R768" s="100"/>
      <c r="T768" s="100"/>
    </row>
    <row r="769" spans="4:20">
      <c r="D769" s="100"/>
      <c r="F769" s="100"/>
      <c r="H769" s="100"/>
      <c r="J769" s="100"/>
      <c r="L769" s="100"/>
      <c r="M769" s="94"/>
      <c r="N769" s="100"/>
      <c r="P769" s="100"/>
      <c r="R769" s="100"/>
      <c r="T769" s="100"/>
    </row>
    <row r="770" spans="4:20">
      <c r="D770" s="100"/>
      <c r="F770" s="100"/>
      <c r="H770" s="100"/>
      <c r="J770" s="100"/>
      <c r="L770" s="100"/>
      <c r="M770" s="94"/>
      <c r="N770" s="100"/>
      <c r="P770" s="100"/>
      <c r="R770" s="100"/>
      <c r="T770" s="100"/>
    </row>
    <row r="771" spans="4:20">
      <c r="D771" s="100"/>
      <c r="F771" s="100"/>
      <c r="H771" s="100"/>
      <c r="J771" s="100"/>
      <c r="L771" s="100"/>
      <c r="M771" s="94"/>
      <c r="N771" s="100"/>
      <c r="P771" s="100"/>
      <c r="R771" s="100"/>
      <c r="T771" s="100"/>
    </row>
    <row r="772" spans="4:20">
      <c r="D772" s="100"/>
      <c r="F772" s="100"/>
      <c r="H772" s="100"/>
      <c r="J772" s="100"/>
      <c r="L772" s="100"/>
      <c r="M772" s="94"/>
      <c r="N772" s="100"/>
      <c r="P772" s="100"/>
      <c r="R772" s="100"/>
      <c r="T772" s="100"/>
    </row>
    <row r="773" spans="4:20">
      <c r="D773" s="100"/>
      <c r="F773" s="100"/>
      <c r="H773" s="100"/>
      <c r="J773" s="100"/>
      <c r="L773" s="100"/>
      <c r="M773" s="94"/>
      <c r="N773" s="100"/>
      <c r="P773" s="100"/>
      <c r="R773" s="100"/>
      <c r="T773" s="100"/>
    </row>
    <row r="774" spans="4:20">
      <c r="D774" s="100"/>
      <c r="F774" s="100"/>
      <c r="H774" s="100"/>
      <c r="J774" s="100"/>
      <c r="L774" s="100"/>
      <c r="M774" s="94"/>
      <c r="N774" s="100"/>
      <c r="P774" s="100"/>
      <c r="R774" s="100"/>
      <c r="T774" s="100"/>
    </row>
    <row r="775" spans="4:20">
      <c r="D775" s="100"/>
      <c r="F775" s="100"/>
      <c r="H775" s="100"/>
      <c r="J775" s="100"/>
      <c r="L775" s="100"/>
      <c r="M775" s="94"/>
      <c r="N775" s="100"/>
      <c r="P775" s="100"/>
      <c r="R775" s="100"/>
      <c r="T775" s="100"/>
    </row>
    <row r="776" spans="4:20">
      <c r="D776" s="100"/>
      <c r="F776" s="100"/>
      <c r="H776" s="100"/>
      <c r="J776" s="100"/>
      <c r="L776" s="100"/>
      <c r="M776" s="94"/>
      <c r="N776" s="100"/>
      <c r="P776" s="100"/>
      <c r="R776" s="100"/>
      <c r="T776" s="100"/>
    </row>
    <row r="777" spans="4:20">
      <c r="D777" s="100"/>
      <c r="F777" s="100"/>
      <c r="H777" s="100"/>
      <c r="J777" s="100"/>
      <c r="L777" s="100"/>
      <c r="M777" s="94"/>
      <c r="N777" s="100"/>
      <c r="P777" s="100"/>
      <c r="R777" s="100"/>
      <c r="T777" s="100"/>
    </row>
    <row r="778" spans="4:20">
      <c r="D778" s="100"/>
      <c r="F778" s="100"/>
      <c r="H778" s="100"/>
      <c r="J778" s="100"/>
      <c r="L778" s="100"/>
      <c r="M778" s="94"/>
      <c r="N778" s="100"/>
      <c r="P778" s="100"/>
      <c r="R778" s="100"/>
      <c r="T778" s="100"/>
    </row>
    <row r="779" spans="4:20">
      <c r="D779" s="100"/>
      <c r="F779" s="100"/>
      <c r="H779" s="100"/>
      <c r="J779" s="100"/>
      <c r="L779" s="100"/>
      <c r="M779" s="94"/>
      <c r="N779" s="100"/>
      <c r="P779" s="100"/>
      <c r="R779" s="100"/>
      <c r="T779" s="100"/>
    </row>
    <row r="780" spans="4:20">
      <c r="D780" s="100"/>
      <c r="F780" s="100"/>
      <c r="H780" s="100"/>
      <c r="J780" s="100"/>
      <c r="L780" s="100"/>
      <c r="M780" s="94"/>
      <c r="N780" s="100"/>
      <c r="P780" s="100"/>
      <c r="R780" s="100"/>
      <c r="T780" s="100"/>
    </row>
    <row r="781" spans="4:20">
      <c r="D781" s="100"/>
      <c r="F781" s="100"/>
      <c r="H781" s="100"/>
      <c r="J781" s="100"/>
      <c r="L781" s="100"/>
      <c r="M781" s="94"/>
      <c r="N781" s="100"/>
      <c r="P781" s="100"/>
      <c r="R781" s="100"/>
      <c r="T781" s="100"/>
    </row>
    <row r="782" spans="4:20">
      <c r="D782" s="100"/>
      <c r="F782" s="100"/>
      <c r="H782" s="100"/>
      <c r="J782" s="100"/>
      <c r="L782" s="100"/>
      <c r="M782" s="94"/>
      <c r="N782" s="100"/>
      <c r="P782" s="100"/>
      <c r="R782" s="100"/>
      <c r="T782" s="100"/>
    </row>
    <row r="783" spans="4:20">
      <c r="D783" s="100"/>
      <c r="F783" s="100"/>
      <c r="H783" s="100"/>
      <c r="J783" s="100"/>
      <c r="L783" s="100"/>
      <c r="M783" s="94"/>
      <c r="N783" s="100"/>
      <c r="P783" s="100"/>
      <c r="R783" s="100"/>
      <c r="T783" s="100"/>
    </row>
    <row r="784" spans="4:20">
      <c r="D784" s="100"/>
      <c r="F784" s="100"/>
      <c r="H784" s="100"/>
      <c r="J784" s="100"/>
      <c r="L784" s="100"/>
      <c r="M784" s="94"/>
      <c r="N784" s="100"/>
      <c r="P784" s="100"/>
      <c r="R784" s="100"/>
      <c r="T784" s="100"/>
    </row>
    <row r="785" spans="4:20">
      <c r="D785" s="100"/>
      <c r="F785" s="100"/>
      <c r="H785" s="100"/>
      <c r="J785" s="100"/>
      <c r="L785" s="100"/>
      <c r="M785" s="94"/>
      <c r="N785" s="100"/>
      <c r="P785" s="100"/>
      <c r="R785" s="100"/>
      <c r="T785" s="100"/>
    </row>
    <row r="786" spans="4:20">
      <c r="D786" s="100"/>
      <c r="F786" s="100"/>
      <c r="H786" s="100"/>
      <c r="J786" s="100"/>
      <c r="L786" s="100"/>
      <c r="M786" s="94"/>
      <c r="N786" s="100"/>
      <c r="P786" s="100"/>
      <c r="R786" s="100"/>
      <c r="T786" s="100"/>
    </row>
    <row r="787" spans="4:20">
      <c r="D787" s="100"/>
      <c r="F787" s="100"/>
      <c r="H787" s="100"/>
      <c r="J787" s="100"/>
      <c r="L787" s="100"/>
      <c r="M787" s="94"/>
      <c r="N787" s="100"/>
      <c r="P787" s="100"/>
      <c r="R787" s="100"/>
      <c r="T787" s="100"/>
    </row>
    <row r="788" spans="4:20">
      <c r="D788" s="100"/>
      <c r="F788" s="100"/>
      <c r="H788" s="100"/>
      <c r="J788" s="100"/>
      <c r="L788" s="100"/>
      <c r="M788" s="94"/>
      <c r="N788" s="100"/>
      <c r="P788" s="100"/>
      <c r="R788" s="100"/>
      <c r="T788" s="100"/>
    </row>
    <row r="789" spans="4:20">
      <c r="D789" s="100"/>
      <c r="F789" s="100"/>
      <c r="H789" s="100"/>
      <c r="J789" s="100"/>
      <c r="L789" s="100"/>
      <c r="M789" s="94"/>
      <c r="N789" s="100"/>
      <c r="P789" s="100"/>
      <c r="R789" s="100"/>
      <c r="T789" s="100"/>
    </row>
    <row r="790" spans="4:20">
      <c r="D790" s="100"/>
      <c r="F790" s="100"/>
      <c r="H790" s="100"/>
      <c r="J790" s="100"/>
      <c r="L790" s="100"/>
      <c r="M790" s="94"/>
      <c r="N790" s="100"/>
      <c r="P790" s="100"/>
      <c r="R790" s="100"/>
      <c r="T790" s="100"/>
    </row>
    <row r="791" spans="4:20">
      <c r="D791" s="100"/>
      <c r="F791" s="100"/>
      <c r="H791" s="100"/>
      <c r="J791" s="100"/>
      <c r="L791" s="100"/>
      <c r="M791" s="94"/>
      <c r="N791" s="100"/>
      <c r="P791" s="100"/>
      <c r="R791" s="100"/>
      <c r="T791" s="100"/>
    </row>
    <row r="792" spans="4:20">
      <c r="D792" s="100"/>
      <c r="F792" s="100"/>
      <c r="H792" s="100"/>
      <c r="J792" s="100"/>
      <c r="L792" s="100"/>
      <c r="M792" s="94"/>
      <c r="N792" s="100"/>
      <c r="P792" s="100"/>
      <c r="R792" s="100"/>
      <c r="T792" s="100"/>
    </row>
    <row r="793" spans="4:20">
      <c r="D793" s="100"/>
      <c r="F793" s="100"/>
      <c r="H793" s="100"/>
      <c r="J793" s="100"/>
      <c r="L793" s="100"/>
      <c r="M793" s="94"/>
      <c r="N793" s="100"/>
      <c r="P793" s="100"/>
      <c r="R793" s="100"/>
      <c r="T793" s="100"/>
    </row>
    <row r="794" spans="4:20">
      <c r="D794" s="100"/>
      <c r="F794" s="100"/>
      <c r="H794" s="100"/>
      <c r="J794" s="100"/>
      <c r="L794" s="100"/>
      <c r="M794" s="94"/>
      <c r="N794" s="100"/>
      <c r="P794" s="100"/>
      <c r="R794" s="100"/>
      <c r="T794" s="100"/>
    </row>
    <row r="795" spans="4:20">
      <c r="D795" s="100"/>
      <c r="F795" s="100"/>
      <c r="H795" s="100"/>
      <c r="J795" s="100"/>
      <c r="L795" s="100"/>
      <c r="M795" s="94"/>
      <c r="N795" s="100"/>
      <c r="P795" s="100"/>
      <c r="R795" s="100"/>
      <c r="T795" s="100"/>
    </row>
    <row r="796" spans="4:20">
      <c r="D796" s="100"/>
      <c r="F796" s="100"/>
      <c r="H796" s="100"/>
      <c r="J796" s="100"/>
      <c r="L796" s="100"/>
      <c r="M796" s="94"/>
      <c r="N796" s="100"/>
      <c r="P796" s="100"/>
      <c r="R796" s="100"/>
      <c r="T796" s="100"/>
    </row>
    <row r="797" spans="4:20">
      <c r="D797" s="100"/>
      <c r="F797" s="100"/>
      <c r="H797" s="100"/>
      <c r="J797" s="100"/>
      <c r="L797" s="100"/>
      <c r="M797" s="94"/>
      <c r="N797" s="100"/>
      <c r="P797" s="100"/>
      <c r="R797" s="100"/>
      <c r="T797" s="100"/>
    </row>
    <row r="798" spans="4:20">
      <c r="D798" s="100"/>
      <c r="F798" s="100"/>
      <c r="H798" s="100"/>
      <c r="J798" s="100"/>
      <c r="L798" s="100"/>
      <c r="M798" s="94"/>
      <c r="N798" s="100"/>
      <c r="P798" s="100"/>
      <c r="R798" s="100"/>
      <c r="T798" s="100"/>
    </row>
    <row r="799" spans="4:20">
      <c r="D799" s="100"/>
      <c r="F799" s="100"/>
      <c r="H799" s="100"/>
      <c r="J799" s="100"/>
      <c r="L799" s="100"/>
      <c r="M799" s="94"/>
      <c r="N799" s="100"/>
      <c r="P799" s="100"/>
      <c r="R799" s="100"/>
      <c r="T799" s="100"/>
    </row>
    <row r="800" spans="4:20">
      <c r="D800" s="100"/>
      <c r="F800" s="100"/>
      <c r="H800" s="100"/>
      <c r="J800" s="100"/>
      <c r="L800" s="100"/>
      <c r="M800" s="94"/>
      <c r="N800" s="100"/>
      <c r="P800" s="100"/>
      <c r="R800" s="100"/>
      <c r="T800" s="100"/>
    </row>
    <row r="801" spans="4:20">
      <c r="D801" s="100"/>
      <c r="F801" s="100"/>
      <c r="H801" s="100"/>
      <c r="J801" s="100"/>
      <c r="L801" s="100"/>
      <c r="M801" s="94"/>
      <c r="N801" s="100"/>
      <c r="P801" s="100"/>
      <c r="R801" s="100"/>
      <c r="T801" s="100"/>
    </row>
    <row r="802" spans="4:20">
      <c r="D802" s="100"/>
      <c r="F802" s="100"/>
      <c r="H802" s="100"/>
      <c r="J802" s="100"/>
      <c r="L802" s="100"/>
      <c r="M802" s="94"/>
      <c r="N802" s="100"/>
      <c r="P802" s="100"/>
      <c r="R802" s="100"/>
      <c r="T802" s="100"/>
    </row>
    <row r="803" spans="4:20">
      <c r="D803" s="100"/>
      <c r="F803" s="100"/>
      <c r="H803" s="100"/>
      <c r="J803" s="100"/>
      <c r="L803" s="100"/>
      <c r="M803" s="94"/>
      <c r="N803" s="100"/>
      <c r="P803" s="100"/>
      <c r="R803" s="100"/>
      <c r="T803" s="100"/>
    </row>
    <row r="804" spans="4:20">
      <c r="D804" s="100"/>
      <c r="F804" s="100"/>
      <c r="H804" s="100"/>
      <c r="J804" s="100"/>
      <c r="L804" s="100"/>
      <c r="M804" s="94"/>
      <c r="N804" s="100"/>
      <c r="P804" s="100"/>
      <c r="R804" s="100"/>
      <c r="T804" s="100"/>
    </row>
    <row r="805" spans="4:20">
      <c r="D805" s="100"/>
      <c r="F805" s="100"/>
      <c r="H805" s="100"/>
      <c r="J805" s="100"/>
      <c r="L805" s="100"/>
      <c r="M805" s="94"/>
      <c r="N805" s="100"/>
      <c r="P805" s="100"/>
      <c r="R805" s="100"/>
      <c r="T805" s="100"/>
    </row>
    <row r="806" spans="4:20">
      <c r="D806" s="100"/>
      <c r="F806" s="100"/>
      <c r="H806" s="100"/>
      <c r="J806" s="100"/>
      <c r="L806" s="100"/>
      <c r="M806" s="94"/>
      <c r="N806" s="100"/>
      <c r="P806" s="100"/>
      <c r="R806" s="100"/>
      <c r="T806" s="100"/>
    </row>
    <row r="807" spans="4:20">
      <c r="D807" s="100"/>
      <c r="F807" s="100"/>
      <c r="H807" s="100"/>
      <c r="J807" s="100"/>
      <c r="L807" s="100"/>
      <c r="M807" s="94"/>
      <c r="N807" s="100"/>
      <c r="P807" s="100"/>
      <c r="R807" s="100"/>
      <c r="T807" s="100"/>
    </row>
    <row r="808" spans="4:20">
      <c r="D808" s="100"/>
      <c r="F808" s="100"/>
      <c r="H808" s="100"/>
      <c r="J808" s="100"/>
      <c r="L808" s="100"/>
      <c r="M808" s="94"/>
      <c r="N808" s="100"/>
      <c r="P808" s="100"/>
      <c r="R808" s="100"/>
      <c r="T808" s="100"/>
    </row>
    <row r="809" spans="4:20">
      <c r="D809" s="100"/>
      <c r="F809" s="100"/>
      <c r="H809" s="100"/>
      <c r="J809" s="100"/>
      <c r="L809" s="100"/>
      <c r="M809" s="94"/>
      <c r="N809" s="100"/>
      <c r="P809" s="100"/>
      <c r="R809" s="100"/>
      <c r="T809" s="100"/>
    </row>
    <row r="810" spans="4:20">
      <c r="D810" s="100"/>
      <c r="F810" s="100"/>
      <c r="H810" s="100"/>
      <c r="J810" s="100"/>
      <c r="L810" s="100"/>
      <c r="M810" s="94"/>
      <c r="N810" s="100"/>
      <c r="P810" s="100"/>
      <c r="R810" s="100"/>
      <c r="T810" s="100"/>
    </row>
    <row r="811" spans="4:20">
      <c r="D811" s="100"/>
      <c r="F811" s="100"/>
      <c r="H811" s="100"/>
      <c r="J811" s="100"/>
      <c r="L811" s="100"/>
      <c r="M811" s="94"/>
      <c r="N811" s="100"/>
      <c r="P811" s="100"/>
      <c r="R811" s="100"/>
      <c r="T811" s="100"/>
    </row>
    <row r="812" spans="4:20">
      <c r="D812" s="100"/>
      <c r="F812" s="100"/>
      <c r="H812" s="100"/>
      <c r="J812" s="100"/>
      <c r="L812" s="100"/>
      <c r="M812" s="94"/>
      <c r="N812" s="100"/>
      <c r="P812" s="100"/>
      <c r="R812" s="100"/>
      <c r="T812" s="100"/>
    </row>
    <row r="813" spans="4:20">
      <c r="D813" s="100"/>
      <c r="F813" s="100"/>
      <c r="H813" s="100"/>
      <c r="J813" s="100"/>
      <c r="L813" s="100"/>
      <c r="M813" s="94"/>
      <c r="N813" s="100"/>
      <c r="P813" s="100"/>
      <c r="R813" s="100"/>
      <c r="T813" s="100"/>
    </row>
    <row r="814" spans="4:20">
      <c r="D814" s="100"/>
      <c r="F814" s="100"/>
      <c r="H814" s="100"/>
      <c r="J814" s="100"/>
      <c r="L814" s="100"/>
      <c r="M814" s="94"/>
      <c r="N814" s="100"/>
      <c r="P814" s="100"/>
      <c r="R814" s="100"/>
      <c r="T814" s="100"/>
    </row>
    <row r="815" spans="4:20">
      <c r="D815" s="100"/>
      <c r="F815" s="100"/>
      <c r="H815" s="100"/>
      <c r="J815" s="100"/>
      <c r="L815" s="100"/>
      <c r="M815" s="94"/>
      <c r="N815" s="100"/>
      <c r="P815" s="100"/>
      <c r="R815" s="100"/>
      <c r="T815" s="100"/>
    </row>
    <row r="816" spans="4:20">
      <c r="D816" s="100"/>
      <c r="F816" s="100"/>
      <c r="H816" s="100"/>
      <c r="J816" s="100"/>
      <c r="L816" s="100"/>
      <c r="M816" s="94"/>
      <c r="N816" s="100"/>
      <c r="P816" s="100"/>
      <c r="R816" s="100"/>
      <c r="T816" s="100"/>
    </row>
    <row r="817" spans="4:20">
      <c r="D817" s="100"/>
      <c r="F817" s="100"/>
      <c r="H817" s="100"/>
      <c r="J817" s="100"/>
      <c r="L817" s="100"/>
      <c r="M817" s="94"/>
      <c r="N817" s="100"/>
      <c r="P817" s="100"/>
      <c r="R817" s="100"/>
      <c r="T817" s="100"/>
    </row>
    <row r="818" spans="4:20">
      <c r="D818" s="100"/>
      <c r="F818" s="100"/>
      <c r="H818" s="100"/>
      <c r="J818" s="100"/>
      <c r="L818" s="100"/>
      <c r="M818" s="94"/>
      <c r="N818" s="100"/>
      <c r="P818" s="100"/>
      <c r="R818" s="100"/>
      <c r="T818" s="100"/>
    </row>
    <row r="819" spans="4:20">
      <c r="D819" s="100"/>
      <c r="F819" s="100"/>
      <c r="H819" s="100"/>
      <c r="J819" s="100"/>
      <c r="L819" s="100"/>
      <c r="M819" s="94"/>
      <c r="N819" s="100"/>
      <c r="P819" s="100"/>
      <c r="R819" s="100"/>
      <c r="T819" s="100"/>
    </row>
    <row r="820" spans="4:20">
      <c r="D820" s="100"/>
      <c r="F820" s="100"/>
      <c r="H820" s="100"/>
      <c r="J820" s="100"/>
      <c r="L820" s="100"/>
      <c r="M820" s="94"/>
      <c r="N820" s="100"/>
      <c r="P820" s="100"/>
      <c r="R820" s="100"/>
      <c r="T820" s="100"/>
    </row>
    <row r="821" spans="4:20">
      <c r="D821" s="100"/>
      <c r="F821" s="100"/>
      <c r="H821" s="100"/>
      <c r="J821" s="100"/>
      <c r="L821" s="100"/>
      <c r="M821" s="94"/>
      <c r="N821" s="100"/>
      <c r="P821" s="100"/>
      <c r="R821" s="100"/>
      <c r="T821" s="100"/>
    </row>
    <row r="822" spans="4:20">
      <c r="D822" s="100"/>
      <c r="F822" s="100"/>
      <c r="H822" s="100"/>
      <c r="J822" s="100"/>
      <c r="L822" s="100"/>
      <c r="M822" s="94"/>
      <c r="N822" s="100"/>
      <c r="P822" s="100"/>
      <c r="R822" s="100"/>
      <c r="T822" s="100"/>
    </row>
    <row r="823" spans="4:20">
      <c r="D823" s="100"/>
      <c r="F823" s="100"/>
      <c r="H823" s="100"/>
      <c r="J823" s="100"/>
      <c r="L823" s="100"/>
      <c r="M823" s="94"/>
      <c r="N823" s="100"/>
      <c r="P823" s="100"/>
      <c r="R823" s="100"/>
      <c r="T823" s="100"/>
    </row>
    <row r="824" spans="4:20">
      <c r="D824" s="100"/>
      <c r="F824" s="100"/>
      <c r="H824" s="100"/>
      <c r="J824" s="100"/>
      <c r="L824" s="100"/>
      <c r="M824" s="94"/>
      <c r="N824" s="100"/>
      <c r="P824" s="100"/>
      <c r="R824" s="100"/>
      <c r="T824" s="100"/>
    </row>
    <row r="825" spans="4:20">
      <c r="D825" s="100"/>
      <c r="F825" s="100"/>
      <c r="H825" s="100"/>
      <c r="J825" s="100"/>
      <c r="L825" s="100"/>
      <c r="M825" s="94"/>
      <c r="N825" s="100"/>
      <c r="P825" s="100"/>
      <c r="R825" s="100"/>
      <c r="T825" s="100"/>
    </row>
    <row r="826" spans="4:20">
      <c r="D826" s="100"/>
      <c r="F826" s="100"/>
      <c r="H826" s="100"/>
      <c r="J826" s="100"/>
      <c r="L826" s="100"/>
      <c r="M826" s="94"/>
      <c r="N826" s="100"/>
      <c r="P826" s="100"/>
      <c r="R826" s="100"/>
      <c r="T826" s="100"/>
    </row>
    <row r="827" spans="4:20">
      <c r="D827" s="100"/>
      <c r="F827" s="100"/>
      <c r="H827" s="100"/>
      <c r="J827" s="100"/>
      <c r="L827" s="100"/>
      <c r="M827" s="94"/>
      <c r="N827" s="100"/>
      <c r="P827" s="100"/>
      <c r="R827" s="100"/>
      <c r="T827" s="100"/>
    </row>
    <row r="828" spans="4:20">
      <c r="D828" s="100"/>
      <c r="F828" s="100"/>
      <c r="H828" s="100"/>
      <c r="J828" s="100"/>
      <c r="L828" s="100"/>
      <c r="M828" s="94"/>
      <c r="N828" s="100"/>
      <c r="P828" s="100"/>
      <c r="R828" s="100"/>
      <c r="T828" s="100"/>
    </row>
    <row r="829" spans="4:20">
      <c r="D829" s="100"/>
      <c r="F829" s="100"/>
      <c r="H829" s="100"/>
      <c r="J829" s="100"/>
      <c r="L829" s="100"/>
      <c r="M829" s="94"/>
      <c r="N829" s="100"/>
      <c r="P829" s="100"/>
      <c r="R829" s="100"/>
      <c r="T829" s="100"/>
    </row>
    <row r="830" spans="4:20">
      <c r="D830" s="100"/>
      <c r="F830" s="100"/>
      <c r="H830" s="100"/>
      <c r="J830" s="100"/>
      <c r="L830" s="100"/>
      <c r="M830" s="94"/>
      <c r="N830" s="100"/>
      <c r="P830" s="100"/>
      <c r="R830" s="100"/>
      <c r="T830" s="100"/>
    </row>
    <row r="831" spans="4:20">
      <c r="D831" s="100"/>
      <c r="F831" s="100"/>
      <c r="H831" s="100"/>
      <c r="J831" s="100"/>
      <c r="L831" s="100"/>
      <c r="M831" s="94"/>
      <c r="N831" s="100"/>
      <c r="P831" s="100"/>
      <c r="R831" s="100"/>
      <c r="T831" s="100"/>
    </row>
    <row r="832" spans="4:20">
      <c r="D832" s="100"/>
      <c r="F832" s="100"/>
      <c r="H832" s="100"/>
      <c r="J832" s="100"/>
      <c r="L832" s="100"/>
      <c r="M832" s="94"/>
      <c r="N832" s="100"/>
      <c r="P832" s="100"/>
      <c r="R832" s="100"/>
      <c r="T832" s="100"/>
    </row>
    <row r="833" spans="4:20">
      <c r="D833" s="100"/>
      <c r="F833" s="100"/>
      <c r="H833" s="100"/>
      <c r="J833" s="100"/>
      <c r="L833" s="100"/>
      <c r="M833" s="94"/>
      <c r="N833" s="100"/>
      <c r="P833" s="100"/>
      <c r="R833" s="100"/>
      <c r="T833" s="100"/>
    </row>
    <row r="834" spans="4:20">
      <c r="D834" s="100"/>
      <c r="F834" s="100"/>
      <c r="H834" s="100"/>
      <c r="J834" s="100"/>
      <c r="L834" s="100"/>
      <c r="M834" s="94"/>
      <c r="N834" s="100"/>
      <c r="P834" s="100"/>
      <c r="R834" s="100"/>
      <c r="T834" s="100"/>
    </row>
    <row r="835" spans="4:20">
      <c r="D835" s="100"/>
      <c r="F835" s="100"/>
      <c r="H835" s="100"/>
      <c r="J835" s="100"/>
      <c r="L835" s="100"/>
      <c r="M835" s="94"/>
      <c r="N835" s="100"/>
      <c r="P835" s="100"/>
      <c r="R835" s="100"/>
      <c r="T835" s="100"/>
    </row>
    <row r="836" spans="4:20">
      <c r="D836" s="100"/>
      <c r="F836" s="100"/>
      <c r="H836" s="100"/>
      <c r="J836" s="100"/>
      <c r="L836" s="100"/>
      <c r="M836" s="94"/>
      <c r="N836" s="100"/>
      <c r="P836" s="100"/>
      <c r="R836" s="100"/>
      <c r="T836" s="100"/>
    </row>
    <row r="837" spans="4:20">
      <c r="D837" s="100"/>
      <c r="F837" s="100"/>
      <c r="H837" s="100"/>
      <c r="J837" s="100"/>
      <c r="L837" s="100"/>
      <c r="M837" s="94"/>
      <c r="N837" s="100"/>
      <c r="P837" s="100"/>
      <c r="R837" s="100"/>
      <c r="T837" s="100"/>
    </row>
    <row r="838" spans="4:20">
      <c r="D838" s="100"/>
      <c r="F838" s="100"/>
      <c r="H838" s="100"/>
      <c r="J838" s="100"/>
      <c r="L838" s="100"/>
      <c r="M838" s="94"/>
      <c r="N838" s="100"/>
      <c r="P838" s="100"/>
      <c r="R838" s="100"/>
      <c r="T838" s="100"/>
    </row>
    <row r="839" spans="4:20">
      <c r="D839" s="100"/>
      <c r="F839" s="100"/>
      <c r="H839" s="100"/>
      <c r="J839" s="100"/>
      <c r="L839" s="100"/>
      <c r="M839" s="94"/>
      <c r="N839" s="100"/>
      <c r="P839" s="100"/>
      <c r="R839" s="100"/>
      <c r="T839" s="100"/>
    </row>
    <row r="840" spans="4:20">
      <c r="D840" s="100"/>
      <c r="F840" s="100"/>
      <c r="H840" s="100"/>
      <c r="J840" s="100"/>
      <c r="L840" s="100"/>
      <c r="M840" s="94"/>
      <c r="N840" s="100"/>
      <c r="P840" s="100"/>
      <c r="R840" s="100"/>
      <c r="T840" s="100"/>
    </row>
    <row r="841" spans="4:20">
      <c r="D841" s="100"/>
      <c r="F841" s="100"/>
      <c r="H841" s="100"/>
      <c r="J841" s="100"/>
      <c r="L841" s="100"/>
      <c r="M841" s="94"/>
      <c r="N841" s="100"/>
      <c r="P841" s="100"/>
      <c r="R841" s="100"/>
      <c r="T841" s="100"/>
    </row>
    <row r="842" spans="4:20">
      <c r="D842" s="100"/>
      <c r="F842" s="100"/>
      <c r="H842" s="100"/>
      <c r="J842" s="100"/>
      <c r="L842" s="100"/>
      <c r="M842" s="94"/>
      <c r="N842" s="100"/>
      <c r="P842" s="100"/>
      <c r="R842" s="100"/>
      <c r="T842" s="100"/>
    </row>
    <row r="843" spans="4:20">
      <c r="D843" s="100"/>
      <c r="F843" s="100"/>
      <c r="H843" s="100"/>
      <c r="J843" s="100"/>
      <c r="L843" s="100"/>
      <c r="M843" s="94"/>
      <c r="N843" s="100"/>
      <c r="P843" s="100"/>
      <c r="R843" s="100"/>
      <c r="T843" s="100"/>
    </row>
    <row r="844" spans="4:20">
      <c r="D844" s="100"/>
      <c r="F844" s="100"/>
      <c r="H844" s="100"/>
      <c r="J844" s="100"/>
      <c r="L844" s="100"/>
      <c r="M844" s="94"/>
      <c r="N844" s="100"/>
      <c r="P844" s="100"/>
      <c r="R844" s="100"/>
      <c r="T844" s="100"/>
    </row>
    <row r="845" spans="4:20">
      <c r="D845" s="100"/>
      <c r="F845" s="100"/>
      <c r="H845" s="100"/>
      <c r="J845" s="100"/>
      <c r="L845" s="100"/>
      <c r="M845" s="94"/>
      <c r="N845" s="100"/>
      <c r="P845" s="100"/>
      <c r="R845" s="100"/>
      <c r="T845" s="100"/>
    </row>
    <row r="846" spans="4:20">
      <c r="D846" s="100"/>
      <c r="F846" s="100"/>
      <c r="H846" s="100"/>
      <c r="J846" s="100"/>
      <c r="L846" s="100"/>
      <c r="M846" s="94"/>
      <c r="N846" s="100"/>
      <c r="P846" s="100"/>
      <c r="R846" s="100"/>
      <c r="T846" s="100"/>
    </row>
    <row r="847" spans="4:20">
      <c r="D847" s="100"/>
      <c r="F847" s="100"/>
      <c r="H847" s="100"/>
      <c r="J847" s="100"/>
      <c r="L847" s="100"/>
      <c r="M847" s="94"/>
      <c r="N847" s="100"/>
      <c r="P847" s="100"/>
      <c r="R847" s="100"/>
      <c r="T847" s="100"/>
    </row>
    <row r="848" spans="4:20">
      <c r="D848" s="100"/>
      <c r="F848" s="100"/>
      <c r="H848" s="100"/>
      <c r="J848" s="100"/>
      <c r="L848" s="100"/>
      <c r="M848" s="94"/>
      <c r="N848" s="100"/>
      <c r="P848" s="100"/>
      <c r="R848" s="100"/>
      <c r="T848" s="100"/>
    </row>
    <row r="849" spans="4:20">
      <c r="D849" s="100"/>
      <c r="F849" s="100"/>
      <c r="H849" s="100"/>
      <c r="J849" s="100"/>
      <c r="L849" s="100"/>
      <c r="M849" s="94"/>
      <c r="N849" s="100"/>
      <c r="P849" s="100"/>
      <c r="R849" s="100"/>
      <c r="T849" s="100"/>
    </row>
    <row r="850" spans="4:20">
      <c r="D850" s="100"/>
      <c r="F850" s="100"/>
      <c r="H850" s="100"/>
      <c r="J850" s="100"/>
      <c r="L850" s="100"/>
      <c r="M850" s="94"/>
      <c r="N850" s="100"/>
      <c r="P850" s="100"/>
      <c r="R850" s="100"/>
      <c r="T850" s="100"/>
    </row>
    <row r="851" spans="4:20">
      <c r="D851" s="100"/>
      <c r="F851" s="100"/>
      <c r="H851" s="100"/>
      <c r="J851" s="100"/>
      <c r="L851" s="100"/>
      <c r="M851" s="94"/>
      <c r="N851" s="100"/>
      <c r="P851" s="100"/>
      <c r="R851" s="100"/>
      <c r="T851" s="100"/>
    </row>
    <row r="852" spans="4:20">
      <c r="D852" s="100"/>
      <c r="F852" s="100"/>
      <c r="H852" s="100"/>
      <c r="J852" s="100"/>
      <c r="L852" s="100"/>
      <c r="M852" s="94"/>
      <c r="N852" s="100"/>
      <c r="P852" s="100"/>
      <c r="R852" s="100"/>
      <c r="T852" s="100"/>
    </row>
    <row r="853" spans="4:20">
      <c r="D853" s="100"/>
      <c r="F853" s="100"/>
      <c r="H853" s="100"/>
      <c r="J853" s="100"/>
      <c r="L853" s="100"/>
      <c r="M853" s="94"/>
      <c r="N853" s="100"/>
      <c r="P853" s="100"/>
      <c r="R853" s="100"/>
      <c r="T853" s="100"/>
    </row>
    <row r="854" spans="4:20">
      <c r="D854" s="100"/>
      <c r="F854" s="100"/>
      <c r="H854" s="100"/>
      <c r="J854" s="100"/>
      <c r="L854" s="100"/>
      <c r="M854" s="94"/>
      <c r="N854" s="100"/>
      <c r="P854" s="100"/>
      <c r="R854" s="100"/>
      <c r="T854" s="100"/>
    </row>
    <row r="855" spans="4:20">
      <c r="D855" s="100"/>
      <c r="F855" s="100"/>
      <c r="H855" s="100"/>
      <c r="J855" s="100"/>
      <c r="L855" s="100"/>
      <c r="M855" s="94"/>
      <c r="N855" s="100"/>
      <c r="P855" s="100"/>
      <c r="R855" s="100"/>
      <c r="T855" s="100"/>
    </row>
    <row r="856" spans="4:20">
      <c r="D856" s="100"/>
      <c r="F856" s="100"/>
      <c r="H856" s="100"/>
      <c r="J856" s="100"/>
      <c r="L856" s="100"/>
      <c r="M856" s="94"/>
      <c r="N856" s="100"/>
      <c r="P856" s="100"/>
      <c r="R856" s="100"/>
      <c r="T856" s="100"/>
    </row>
    <row r="857" spans="4:20">
      <c r="D857" s="100"/>
      <c r="F857" s="100"/>
      <c r="H857" s="100"/>
      <c r="J857" s="100"/>
      <c r="L857" s="100"/>
      <c r="M857" s="94"/>
      <c r="N857" s="100"/>
      <c r="P857" s="100"/>
      <c r="R857" s="100"/>
      <c r="T857" s="100"/>
    </row>
    <row r="858" spans="4:20">
      <c r="D858" s="100"/>
      <c r="F858" s="100"/>
      <c r="H858" s="100"/>
      <c r="J858" s="100"/>
      <c r="L858" s="100"/>
      <c r="M858" s="94"/>
      <c r="N858" s="100"/>
      <c r="P858" s="100"/>
      <c r="R858" s="100"/>
      <c r="T858" s="100"/>
    </row>
    <row r="859" spans="4:20">
      <c r="D859" s="100"/>
      <c r="F859" s="100"/>
      <c r="H859" s="100"/>
      <c r="J859" s="100"/>
      <c r="L859" s="100"/>
      <c r="M859" s="94"/>
      <c r="N859" s="100"/>
      <c r="P859" s="100"/>
      <c r="R859" s="100"/>
      <c r="T859" s="100"/>
    </row>
    <row r="860" spans="4:20">
      <c r="D860" s="100"/>
      <c r="F860" s="100"/>
      <c r="H860" s="100"/>
      <c r="J860" s="100"/>
      <c r="L860" s="100"/>
      <c r="M860" s="94"/>
      <c r="N860" s="100"/>
      <c r="P860" s="100"/>
      <c r="R860" s="100"/>
      <c r="T860" s="100"/>
    </row>
    <row r="861" spans="4:20">
      <c r="D861" s="100"/>
      <c r="F861" s="100"/>
      <c r="H861" s="100"/>
      <c r="J861" s="100"/>
      <c r="L861" s="100"/>
      <c r="M861" s="94"/>
      <c r="N861" s="100"/>
      <c r="P861" s="100"/>
      <c r="R861" s="100"/>
      <c r="T861" s="100"/>
    </row>
    <row r="862" spans="4:20">
      <c r="D862" s="100"/>
      <c r="F862" s="100"/>
      <c r="H862" s="100"/>
      <c r="J862" s="100"/>
      <c r="L862" s="100"/>
      <c r="M862" s="94"/>
      <c r="N862" s="100"/>
      <c r="P862" s="100"/>
      <c r="R862" s="100"/>
      <c r="T862" s="100"/>
    </row>
    <row r="863" spans="4:20">
      <c r="D863" s="100"/>
      <c r="F863" s="100"/>
      <c r="H863" s="100"/>
      <c r="J863" s="100"/>
      <c r="L863" s="100"/>
      <c r="M863" s="94"/>
      <c r="N863" s="100"/>
      <c r="P863" s="100"/>
      <c r="R863" s="100"/>
      <c r="T863" s="100"/>
    </row>
    <row r="864" spans="4:20">
      <c r="D864" s="100"/>
      <c r="F864" s="100"/>
      <c r="H864" s="100"/>
      <c r="J864" s="100"/>
      <c r="L864" s="100"/>
      <c r="M864" s="94"/>
      <c r="N864" s="100"/>
      <c r="P864" s="100"/>
      <c r="R864" s="100"/>
      <c r="T864" s="100"/>
    </row>
    <row r="865" spans="4:20">
      <c r="D865" s="100"/>
      <c r="F865" s="100"/>
      <c r="H865" s="100"/>
      <c r="J865" s="100"/>
      <c r="L865" s="100"/>
      <c r="M865" s="94"/>
      <c r="N865" s="100"/>
      <c r="P865" s="100"/>
      <c r="R865" s="100"/>
      <c r="T865" s="100"/>
    </row>
    <row r="866" spans="4:20">
      <c r="D866" s="100"/>
      <c r="F866" s="100"/>
      <c r="H866" s="100"/>
      <c r="J866" s="100"/>
      <c r="L866" s="100"/>
      <c r="M866" s="94"/>
      <c r="N866" s="100"/>
      <c r="P866" s="100"/>
      <c r="R866" s="100"/>
      <c r="T866" s="100"/>
    </row>
    <row r="867" spans="4:20">
      <c r="D867" s="100"/>
      <c r="F867" s="100"/>
      <c r="H867" s="100"/>
      <c r="J867" s="100"/>
      <c r="L867" s="100"/>
      <c r="M867" s="94"/>
      <c r="N867" s="100"/>
      <c r="P867" s="100"/>
      <c r="R867" s="100"/>
      <c r="T867" s="100"/>
    </row>
    <row r="868" spans="4:20">
      <c r="D868" s="100"/>
      <c r="F868" s="100"/>
      <c r="H868" s="100"/>
      <c r="J868" s="100"/>
      <c r="L868" s="100"/>
      <c r="M868" s="94"/>
      <c r="N868" s="100"/>
      <c r="P868" s="100"/>
      <c r="R868" s="100"/>
      <c r="T868" s="100"/>
    </row>
    <row r="869" spans="4:20">
      <c r="D869" s="100"/>
      <c r="F869" s="100"/>
      <c r="H869" s="100"/>
      <c r="J869" s="100"/>
      <c r="L869" s="100"/>
      <c r="M869" s="94"/>
      <c r="N869" s="100"/>
      <c r="P869" s="100"/>
      <c r="R869" s="100"/>
      <c r="T869" s="100"/>
    </row>
    <row r="870" spans="4:20">
      <c r="D870" s="100"/>
      <c r="F870" s="100"/>
      <c r="H870" s="100"/>
      <c r="J870" s="100"/>
      <c r="L870" s="100"/>
      <c r="M870" s="94"/>
      <c r="N870" s="100"/>
      <c r="P870" s="100"/>
      <c r="R870" s="100"/>
      <c r="T870" s="100"/>
    </row>
    <row r="871" spans="4:20">
      <c r="D871" s="100"/>
      <c r="F871" s="100"/>
      <c r="H871" s="100"/>
      <c r="J871" s="100"/>
      <c r="L871" s="100"/>
      <c r="M871" s="94"/>
      <c r="N871" s="100"/>
      <c r="P871" s="100"/>
      <c r="R871" s="100"/>
      <c r="T871" s="100"/>
    </row>
    <row r="872" spans="4:20">
      <c r="D872" s="100"/>
      <c r="F872" s="100"/>
      <c r="H872" s="100"/>
      <c r="J872" s="100"/>
      <c r="L872" s="100"/>
      <c r="M872" s="94"/>
      <c r="N872" s="100"/>
      <c r="P872" s="100"/>
      <c r="R872" s="100"/>
      <c r="T872" s="100"/>
    </row>
    <row r="873" spans="4:20">
      <c r="D873" s="100"/>
      <c r="F873" s="100"/>
      <c r="H873" s="100"/>
      <c r="J873" s="100"/>
      <c r="L873" s="100"/>
      <c r="M873" s="94"/>
      <c r="N873" s="100"/>
      <c r="P873" s="100"/>
      <c r="R873" s="100"/>
      <c r="T873" s="100"/>
    </row>
    <row r="874" spans="4:20">
      <c r="D874" s="100"/>
      <c r="F874" s="100"/>
      <c r="H874" s="100"/>
      <c r="J874" s="100"/>
      <c r="L874" s="100"/>
      <c r="M874" s="94"/>
      <c r="N874" s="100"/>
      <c r="P874" s="100"/>
      <c r="R874" s="100"/>
      <c r="T874" s="100"/>
    </row>
    <row r="875" spans="4:20">
      <c r="D875" s="100"/>
      <c r="F875" s="100"/>
      <c r="H875" s="100"/>
      <c r="J875" s="100"/>
      <c r="L875" s="100"/>
      <c r="M875" s="94"/>
      <c r="N875" s="100"/>
      <c r="P875" s="100"/>
      <c r="R875" s="100"/>
      <c r="T875" s="100"/>
    </row>
    <row r="876" spans="4:20">
      <c r="D876" s="100"/>
      <c r="F876" s="100"/>
      <c r="H876" s="100"/>
      <c r="J876" s="100"/>
      <c r="L876" s="100"/>
      <c r="M876" s="94"/>
      <c r="N876" s="100"/>
      <c r="P876" s="100"/>
      <c r="R876" s="100"/>
      <c r="T876" s="100"/>
    </row>
    <row r="877" spans="4:20">
      <c r="D877" s="100"/>
      <c r="F877" s="100"/>
      <c r="H877" s="100"/>
      <c r="J877" s="100"/>
      <c r="L877" s="100"/>
      <c r="M877" s="94"/>
      <c r="N877" s="100"/>
      <c r="P877" s="100"/>
      <c r="R877" s="100"/>
      <c r="T877" s="100"/>
    </row>
    <row r="878" spans="4:20">
      <c r="D878" s="100"/>
      <c r="F878" s="100"/>
      <c r="H878" s="100"/>
      <c r="J878" s="100"/>
      <c r="L878" s="100"/>
      <c r="M878" s="94"/>
      <c r="N878" s="100"/>
      <c r="P878" s="100"/>
      <c r="R878" s="100"/>
      <c r="T878" s="100"/>
    </row>
    <row r="879" spans="4:20">
      <c r="D879" s="100"/>
      <c r="F879" s="100"/>
      <c r="H879" s="100"/>
      <c r="J879" s="100"/>
      <c r="L879" s="100"/>
      <c r="M879" s="94"/>
      <c r="N879" s="100"/>
      <c r="P879" s="100"/>
      <c r="R879" s="100"/>
      <c r="T879" s="100"/>
    </row>
    <row r="880" spans="4:20">
      <c r="D880" s="100"/>
      <c r="F880" s="100"/>
      <c r="H880" s="100"/>
      <c r="J880" s="100"/>
      <c r="L880" s="100"/>
      <c r="M880" s="94"/>
      <c r="N880" s="100"/>
      <c r="P880" s="100"/>
      <c r="R880" s="100"/>
      <c r="T880" s="100"/>
    </row>
    <row r="881" spans="4:20">
      <c r="D881" s="100"/>
      <c r="F881" s="100"/>
      <c r="H881" s="100"/>
      <c r="J881" s="100"/>
      <c r="L881" s="100"/>
      <c r="M881" s="94"/>
      <c r="N881" s="100"/>
      <c r="P881" s="100"/>
      <c r="R881" s="100"/>
      <c r="T881" s="100"/>
    </row>
    <row r="882" spans="4:20">
      <c r="D882" s="100"/>
      <c r="F882" s="100"/>
      <c r="H882" s="100"/>
      <c r="J882" s="100"/>
      <c r="L882" s="100"/>
      <c r="M882" s="94"/>
      <c r="N882" s="100"/>
      <c r="P882" s="100"/>
      <c r="R882" s="100"/>
      <c r="T882" s="100"/>
    </row>
    <row r="883" spans="4:20">
      <c r="D883" s="100"/>
      <c r="F883" s="100"/>
      <c r="H883" s="100"/>
      <c r="J883" s="100"/>
      <c r="L883" s="100"/>
      <c r="M883" s="94"/>
      <c r="N883" s="100"/>
      <c r="P883" s="100"/>
      <c r="R883" s="100"/>
      <c r="T883" s="100"/>
    </row>
    <row r="884" spans="4:20">
      <c r="D884" s="100"/>
      <c r="F884" s="100"/>
      <c r="H884" s="100"/>
      <c r="J884" s="100"/>
      <c r="L884" s="100"/>
      <c r="M884" s="94"/>
      <c r="N884" s="100"/>
      <c r="P884" s="100"/>
      <c r="R884" s="100"/>
      <c r="T884" s="100"/>
    </row>
    <row r="885" spans="4:20">
      <c r="D885" s="100"/>
      <c r="F885" s="100"/>
      <c r="H885" s="100"/>
      <c r="J885" s="100"/>
      <c r="L885" s="100"/>
      <c r="M885" s="94"/>
      <c r="N885" s="100"/>
      <c r="P885" s="100"/>
      <c r="R885" s="100"/>
      <c r="T885" s="100"/>
    </row>
    <row r="886" spans="4:20">
      <c r="D886" s="100"/>
      <c r="F886" s="100"/>
      <c r="H886" s="100"/>
      <c r="J886" s="100"/>
      <c r="L886" s="100"/>
      <c r="M886" s="94"/>
      <c r="N886" s="100"/>
      <c r="P886" s="100"/>
      <c r="R886" s="100"/>
      <c r="T886" s="100"/>
    </row>
    <row r="887" spans="4:20">
      <c r="D887" s="100"/>
      <c r="F887" s="100"/>
      <c r="H887" s="100"/>
      <c r="J887" s="100"/>
      <c r="L887" s="100"/>
      <c r="M887" s="94"/>
      <c r="N887" s="100"/>
      <c r="P887" s="100"/>
      <c r="R887" s="100"/>
      <c r="T887" s="100"/>
    </row>
    <row r="888" spans="4:20">
      <c r="D888" s="100"/>
      <c r="F888" s="100"/>
      <c r="H888" s="100"/>
      <c r="J888" s="100"/>
      <c r="L888" s="100"/>
      <c r="M888" s="94"/>
      <c r="N888" s="100"/>
      <c r="P888" s="100"/>
      <c r="R888" s="100"/>
      <c r="T888" s="100"/>
    </row>
    <row r="889" spans="4:20">
      <c r="D889" s="100"/>
      <c r="F889" s="100"/>
      <c r="H889" s="100"/>
      <c r="J889" s="100"/>
      <c r="L889" s="100"/>
      <c r="M889" s="94"/>
      <c r="N889" s="100"/>
      <c r="P889" s="100"/>
      <c r="R889" s="100"/>
      <c r="T889" s="100"/>
    </row>
    <row r="890" spans="4:20">
      <c r="D890" s="100"/>
      <c r="F890" s="100"/>
      <c r="H890" s="100"/>
      <c r="J890" s="100"/>
      <c r="L890" s="100"/>
      <c r="M890" s="94"/>
      <c r="N890" s="100"/>
      <c r="P890" s="100"/>
      <c r="R890" s="100"/>
      <c r="T890" s="100"/>
    </row>
    <row r="891" spans="4:20">
      <c r="D891" s="100"/>
      <c r="F891" s="100"/>
      <c r="H891" s="100"/>
      <c r="J891" s="100"/>
      <c r="L891" s="100"/>
      <c r="M891" s="94"/>
      <c r="N891" s="100"/>
      <c r="P891" s="100"/>
      <c r="R891" s="100"/>
      <c r="T891" s="100"/>
    </row>
    <row r="892" spans="4:20">
      <c r="D892" s="100"/>
      <c r="F892" s="100"/>
      <c r="H892" s="100"/>
      <c r="J892" s="100"/>
      <c r="L892" s="100"/>
      <c r="M892" s="94"/>
      <c r="N892" s="100"/>
      <c r="P892" s="100"/>
      <c r="R892" s="100"/>
      <c r="T892" s="100"/>
    </row>
    <row r="893" spans="4:20">
      <c r="D893" s="100"/>
      <c r="F893" s="100"/>
      <c r="H893" s="100"/>
      <c r="J893" s="100"/>
      <c r="L893" s="100"/>
      <c r="M893" s="94"/>
      <c r="N893" s="100"/>
      <c r="P893" s="100"/>
      <c r="R893" s="100"/>
      <c r="T893" s="100"/>
    </row>
    <row r="894" spans="4:20">
      <c r="D894" s="100"/>
      <c r="F894" s="100"/>
      <c r="H894" s="100"/>
      <c r="J894" s="100"/>
      <c r="L894" s="100"/>
      <c r="M894" s="94"/>
      <c r="N894" s="100"/>
      <c r="P894" s="100"/>
      <c r="R894" s="100"/>
      <c r="T894" s="100"/>
    </row>
    <row r="895" spans="4:20">
      <c r="D895" s="100"/>
      <c r="F895" s="100"/>
      <c r="H895" s="100"/>
      <c r="J895" s="100"/>
      <c r="L895" s="100"/>
      <c r="M895" s="94"/>
      <c r="N895" s="100"/>
      <c r="P895" s="100"/>
      <c r="R895" s="100"/>
      <c r="T895" s="100"/>
    </row>
    <row r="896" spans="4:20">
      <c r="D896" s="100"/>
      <c r="F896" s="100"/>
      <c r="H896" s="100"/>
      <c r="J896" s="100"/>
      <c r="L896" s="100"/>
      <c r="M896" s="94"/>
      <c r="N896" s="100"/>
      <c r="P896" s="100"/>
      <c r="R896" s="100"/>
      <c r="T896" s="100"/>
    </row>
    <row r="897" spans="4:20">
      <c r="D897" s="100"/>
      <c r="F897" s="100"/>
      <c r="H897" s="100"/>
      <c r="J897" s="100"/>
      <c r="L897" s="100"/>
      <c r="M897" s="94"/>
      <c r="N897" s="100"/>
      <c r="P897" s="100"/>
      <c r="R897" s="100"/>
      <c r="T897" s="100"/>
    </row>
    <row r="898" spans="4:20">
      <c r="D898" s="100"/>
      <c r="F898" s="100"/>
      <c r="H898" s="100"/>
      <c r="J898" s="100"/>
      <c r="L898" s="100"/>
      <c r="M898" s="94"/>
      <c r="N898" s="100"/>
      <c r="P898" s="100"/>
      <c r="R898" s="100"/>
      <c r="T898" s="100"/>
    </row>
    <row r="899" spans="4:20">
      <c r="D899" s="100"/>
      <c r="F899" s="100"/>
      <c r="H899" s="100"/>
      <c r="J899" s="100"/>
      <c r="L899" s="100"/>
      <c r="M899" s="94"/>
      <c r="N899" s="100"/>
      <c r="P899" s="100"/>
      <c r="R899" s="100"/>
      <c r="T899" s="100"/>
    </row>
    <row r="900" spans="4:20">
      <c r="D900" s="100"/>
      <c r="F900" s="100"/>
      <c r="H900" s="100"/>
      <c r="J900" s="100"/>
      <c r="L900" s="100"/>
      <c r="M900" s="94"/>
      <c r="N900" s="100"/>
      <c r="P900" s="100"/>
      <c r="R900" s="100"/>
      <c r="T900" s="100"/>
    </row>
    <row r="901" spans="4:20">
      <c r="D901" s="100"/>
      <c r="F901" s="100"/>
      <c r="H901" s="100"/>
      <c r="J901" s="100"/>
      <c r="L901" s="100"/>
      <c r="M901" s="94"/>
      <c r="N901" s="100"/>
      <c r="P901" s="100"/>
      <c r="R901" s="100"/>
      <c r="T901" s="100"/>
    </row>
    <row r="902" spans="4:20">
      <c r="D902" s="100"/>
      <c r="F902" s="100"/>
      <c r="H902" s="100"/>
      <c r="J902" s="100"/>
      <c r="L902" s="100"/>
      <c r="M902" s="94"/>
      <c r="N902" s="100"/>
      <c r="P902" s="100"/>
      <c r="R902" s="100"/>
      <c r="T902" s="100"/>
    </row>
    <row r="903" spans="4:20">
      <c r="D903" s="100"/>
      <c r="F903" s="100"/>
      <c r="H903" s="100"/>
      <c r="J903" s="100"/>
      <c r="L903" s="100"/>
      <c r="M903" s="94"/>
      <c r="N903" s="100"/>
      <c r="P903" s="100"/>
      <c r="R903" s="100"/>
      <c r="T903" s="100"/>
    </row>
    <row r="904" spans="4:20">
      <c r="D904" s="100"/>
      <c r="F904" s="100"/>
      <c r="H904" s="100"/>
      <c r="J904" s="100"/>
      <c r="L904" s="100"/>
      <c r="M904" s="94"/>
      <c r="N904" s="100"/>
      <c r="P904" s="100"/>
      <c r="R904" s="100"/>
      <c r="T904" s="100"/>
    </row>
    <row r="905" spans="4:20">
      <c r="D905" s="100"/>
      <c r="F905" s="100"/>
      <c r="H905" s="100"/>
      <c r="J905" s="100"/>
      <c r="L905" s="100"/>
      <c r="M905" s="94"/>
      <c r="N905" s="100"/>
      <c r="P905" s="100"/>
      <c r="R905" s="100"/>
      <c r="T905" s="100"/>
    </row>
    <row r="906" spans="4:20">
      <c r="D906" s="100"/>
      <c r="F906" s="100"/>
      <c r="H906" s="100"/>
      <c r="J906" s="100"/>
      <c r="L906" s="100"/>
      <c r="M906" s="94"/>
      <c r="N906" s="100"/>
      <c r="P906" s="100"/>
      <c r="R906" s="100"/>
      <c r="T906" s="100"/>
    </row>
    <row r="907" spans="4:20">
      <c r="D907" s="100"/>
      <c r="F907" s="100"/>
      <c r="H907" s="100"/>
      <c r="J907" s="100"/>
      <c r="L907" s="100"/>
      <c r="M907" s="94"/>
      <c r="N907" s="100"/>
      <c r="P907" s="100"/>
      <c r="R907" s="100"/>
      <c r="T907" s="100"/>
    </row>
    <row r="908" spans="4:20">
      <c r="D908" s="100"/>
      <c r="F908" s="100"/>
      <c r="H908" s="100"/>
      <c r="J908" s="100"/>
      <c r="L908" s="100"/>
      <c r="M908" s="94"/>
      <c r="N908" s="100"/>
      <c r="P908" s="100"/>
      <c r="R908" s="100"/>
      <c r="T908" s="100"/>
    </row>
    <row r="909" spans="4:20">
      <c r="D909" s="100"/>
      <c r="F909" s="100"/>
      <c r="H909" s="100"/>
      <c r="J909" s="100"/>
      <c r="L909" s="100"/>
      <c r="M909" s="94"/>
      <c r="N909" s="100"/>
      <c r="P909" s="100"/>
      <c r="R909" s="100"/>
      <c r="T909" s="100"/>
    </row>
    <row r="910" spans="4:20">
      <c r="D910" s="100"/>
      <c r="F910" s="100"/>
      <c r="H910" s="100"/>
      <c r="J910" s="100"/>
      <c r="L910" s="100"/>
      <c r="M910" s="94"/>
      <c r="N910" s="100"/>
      <c r="P910" s="100"/>
      <c r="R910" s="100"/>
      <c r="T910" s="100"/>
    </row>
    <row r="911" spans="4:20">
      <c r="D911" s="100"/>
      <c r="F911" s="100"/>
      <c r="H911" s="100"/>
      <c r="J911" s="100"/>
      <c r="L911" s="100"/>
      <c r="M911" s="94"/>
      <c r="N911" s="100"/>
      <c r="P911" s="100"/>
      <c r="R911" s="100"/>
      <c r="T911" s="100"/>
    </row>
    <row r="912" spans="4:20">
      <c r="D912" s="100"/>
      <c r="F912" s="100"/>
      <c r="H912" s="100"/>
      <c r="J912" s="100"/>
      <c r="L912" s="100"/>
      <c r="M912" s="94"/>
      <c r="N912" s="100"/>
      <c r="P912" s="100"/>
      <c r="R912" s="100"/>
      <c r="T912" s="100"/>
    </row>
    <row r="913" spans="4:20">
      <c r="D913" s="100"/>
      <c r="F913" s="100"/>
      <c r="H913" s="100"/>
      <c r="J913" s="100"/>
      <c r="L913" s="100"/>
      <c r="M913" s="94"/>
      <c r="N913" s="100"/>
      <c r="P913" s="100"/>
      <c r="R913" s="100"/>
      <c r="T913" s="100"/>
    </row>
    <row r="914" spans="4:20">
      <c r="D914" s="100"/>
      <c r="F914" s="100"/>
      <c r="H914" s="100"/>
      <c r="J914" s="100"/>
      <c r="L914" s="100"/>
      <c r="M914" s="94"/>
      <c r="N914" s="100"/>
      <c r="P914" s="100"/>
      <c r="R914" s="100"/>
      <c r="T914" s="100"/>
    </row>
    <row r="915" spans="4:20">
      <c r="D915" s="100"/>
      <c r="F915" s="100"/>
      <c r="H915" s="100"/>
      <c r="J915" s="100"/>
      <c r="L915" s="100"/>
      <c r="M915" s="94"/>
      <c r="N915" s="100"/>
      <c r="P915" s="100"/>
      <c r="R915" s="100"/>
      <c r="T915" s="100"/>
    </row>
    <row r="916" spans="4:20">
      <c r="D916" s="100"/>
      <c r="F916" s="100"/>
      <c r="H916" s="100"/>
      <c r="J916" s="100"/>
      <c r="L916" s="100"/>
      <c r="M916" s="94"/>
      <c r="N916" s="100"/>
      <c r="P916" s="100"/>
      <c r="R916" s="100"/>
      <c r="T916" s="100"/>
    </row>
    <row r="917" spans="4:20">
      <c r="D917" s="100"/>
      <c r="F917" s="100"/>
      <c r="H917" s="100"/>
      <c r="J917" s="100"/>
      <c r="L917" s="100"/>
      <c r="M917" s="94"/>
      <c r="N917" s="100"/>
      <c r="P917" s="100"/>
      <c r="R917" s="100"/>
      <c r="T917" s="100"/>
    </row>
    <row r="918" spans="4:20">
      <c r="D918" s="100"/>
      <c r="F918" s="100"/>
      <c r="H918" s="100"/>
      <c r="J918" s="100"/>
      <c r="L918" s="100"/>
      <c r="M918" s="94"/>
      <c r="N918" s="100"/>
      <c r="P918" s="100"/>
      <c r="R918" s="100"/>
      <c r="T918" s="100"/>
    </row>
    <row r="919" spans="4:20">
      <c r="D919" s="100"/>
      <c r="F919" s="100"/>
      <c r="H919" s="100"/>
      <c r="J919" s="100"/>
      <c r="L919" s="100"/>
      <c r="M919" s="94"/>
      <c r="N919" s="100"/>
      <c r="P919" s="100"/>
      <c r="R919" s="100"/>
      <c r="T919" s="100"/>
    </row>
    <row r="920" spans="4:20">
      <c r="D920" s="100"/>
      <c r="F920" s="100"/>
      <c r="H920" s="100"/>
      <c r="J920" s="100"/>
      <c r="L920" s="100"/>
      <c r="M920" s="94"/>
      <c r="N920" s="100"/>
      <c r="P920" s="100"/>
      <c r="R920" s="100"/>
      <c r="T920" s="100"/>
    </row>
    <row r="921" spans="4:20">
      <c r="D921" s="100"/>
      <c r="F921" s="100"/>
      <c r="H921" s="100"/>
      <c r="J921" s="100"/>
      <c r="L921" s="100"/>
      <c r="M921" s="94"/>
      <c r="N921" s="100"/>
      <c r="P921" s="100"/>
      <c r="R921" s="100"/>
      <c r="T921" s="100"/>
    </row>
    <row r="922" spans="4:20">
      <c r="D922" s="100"/>
      <c r="F922" s="100"/>
      <c r="H922" s="100"/>
      <c r="J922" s="100"/>
      <c r="L922" s="100"/>
      <c r="M922" s="94"/>
      <c r="N922" s="100"/>
      <c r="P922" s="100"/>
      <c r="R922" s="100"/>
      <c r="T922" s="100"/>
    </row>
    <row r="923" spans="4:20">
      <c r="D923" s="100"/>
      <c r="F923" s="100"/>
      <c r="H923" s="100"/>
      <c r="J923" s="100"/>
      <c r="L923" s="100"/>
      <c r="M923" s="94"/>
      <c r="N923" s="100"/>
      <c r="P923" s="100"/>
      <c r="R923" s="100"/>
      <c r="T923" s="100"/>
    </row>
    <row r="924" spans="4:20">
      <c r="D924" s="100"/>
      <c r="F924" s="100"/>
      <c r="H924" s="100"/>
      <c r="J924" s="100"/>
      <c r="L924" s="100"/>
      <c r="M924" s="94"/>
      <c r="N924" s="100"/>
      <c r="P924" s="100"/>
      <c r="R924" s="100"/>
      <c r="T924" s="100"/>
    </row>
    <row r="925" spans="4:20">
      <c r="D925" s="100"/>
      <c r="F925" s="100"/>
      <c r="H925" s="100"/>
      <c r="J925" s="100"/>
      <c r="L925" s="100"/>
      <c r="M925" s="94"/>
      <c r="N925" s="100"/>
      <c r="P925" s="100"/>
      <c r="R925" s="100"/>
      <c r="T925" s="100"/>
    </row>
    <row r="926" spans="4:20">
      <c r="D926" s="100"/>
      <c r="F926" s="100"/>
      <c r="H926" s="100"/>
      <c r="J926" s="100"/>
      <c r="L926" s="100"/>
      <c r="M926" s="94"/>
      <c r="N926" s="100"/>
      <c r="P926" s="100"/>
      <c r="R926" s="100"/>
      <c r="T926" s="100"/>
    </row>
    <row r="927" spans="4:20">
      <c r="D927" s="100"/>
      <c r="F927" s="100"/>
      <c r="H927" s="100"/>
      <c r="J927" s="100"/>
      <c r="L927" s="100"/>
      <c r="M927" s="94"/>
      <c r="N927" s="100"/>
      <c r="P927" s="100"/>
      <c r="R927" s="100"/>
      <c r="T927" s="100"/>
    </row>
    <row r="928" spans="4:20">
      <c r="D928" s="100"/>
      <c r="F928" s="100"/>
      <c r="H928" s="100"/>
      <c r="J928" s="100"/>
      <c r="L928" s="100"/>
      <c r="M928" s="94"/>
      <c r="N928" s="100"/>
      <c r="P928" s="100"/>
      <c r="R928" s="100"/>
      <c r="T928" s="100"/>
    </row>
    <row r="929" spans="4:20">
      <c r="D929" s="100"/>
      <c r="F929" s="100"/>
      <c r="H929" s="100"/>
      <c r="J929" s="100"/>
      <c r="L929" s="100"/>
      <c r="M929" s="94"/>
      <c r="N929" s="100"/>
      <c r="P929" s="100"/>
      <c r="R929" s="100"/>
      <c r="T929" s="100"/>
    </row>
    <row r="930" spans="4:20">
      <c r="D930" s="100"/>
      <c r="F930" s="100"/>
      <c r="H930" s="100"/>
      <c r="J930" s="100"/>
      <c r="L930" s="100"/>
      <c r="M930" s="94"/>
      <c r="N930" s="100"/>
      <c r="P930" s="100"/>
      <c r="R930" s="100"/>
      <c r="T930" s="100"/>
    </row>
    <row r="931" spans="4:20">
      <c r="D931" s="100"/>
      <c r="F931" s="100"/>
      <c r="H931" s="100"/>
      <c r="J931" s="100"/>
      <c r="L931" s="100"/>
      <c r="M931" s="94"/>
      <c r="N931" s="100"/>
      <c r="P931" s="100"/>
      <c r="R931" s="100"/>
      <c r="T931" s="100"/>
    </row>
    <row r="932" spans="4:20">
      <c r="D932" s="100"/>
      <c r="F932" s="100"/>
      <c r="H932" s="100"/>
      <c r="J932" s="100"/>
      <c r="L932" s="100"/>
      <c r="M932" s="94"/>
      <c r="N932" s="100"/>
      <c r="P932" s="100"/>
      <c r="R932" s="100"/>
      <c r="T932" s="100"/>
    </row>
    <row r="933" spans="4:20">
      <c r="D933" s="100"/>
      <c r="F933" s="100"/>
      <c r="H933" s="100"/>
      <c r="J933" s="100"/>
      <c r="L933" s="100"/>
      <c r="M933" s="94"/>
      <c r="N933" s="100"/>
      <c r="P933" s="100"/>
      <c r="R933" s="100"/>
      <c r="T933" s="100"/>
    </row>
    <row r="934" spans="4:20">
      <c r="D934" s="100"/>
      <c r="F934" s="100"/>
      <c r="H934" s="100"/>
      <c r="J934" s="100"/>
      <c r="L934" s="100"/>
      <c r="M934" s="94"/>
      <c r="N934" s="100"/>
      <c r="P934" s="100"/>
      <c r="R934" s="100"/>
      <c r="T934" s="100"/>
    </row>
    <row r="935" spans="4:20">
      <c r="D935" s="100"/>
      <c r="F935" s="100"/>
      <c r="H935" s="100"/>
      <c r="J935" s="100"/>
      <c r="L935" s="100"/>
      <c r="M935" s="94"/>
      <c r="N935" s="100"/>
      <c r="P935" s="100"/>
      <c r="R935" s="100"/>
      <c r="T935" s="100"/>
    </row>
    <row r="936" spans="4:20">
      <c r="D936" s="100"/>
      <c r="F936" s="100"/>
      <c r="H936" s="100"/>
      <c r="J936" s="100"/>
      <c r="L936" s="100"/>
      <c r="M936" s="94"/>
      <c r="N936" s="100"/>
      <c r="P936" s="100"/>
      <c r="R936" s="100"/>
      <c r="T936" s="100"/>
    </row>
    <row r="937" spans="4:20">
      <c r="D937" s="100"/>
      <c r="F937" s="100"/>
      <c r="H937" s="100"/>
      <c r="J937" s="100"/>
      <c r="L937" s="100"/>
      <c r="M937" s="94"/>
      <c r="N937" s="100"/>
      <c r="P937" s="100"/>
      <c r="R937" s="100"/>
      <c r="T937" s="100"/>
    </row>
    <row r="938" spans="4:20">
      <c r="D938" s="100"/>
      <c r="F938" s="100"/>
      <c r="H938" s="100"/>
      <c r="J938" s="100"/>
      <c r="L938" s="100"/>
      <c r="M938" s="94"/>
      <c r="N938" s="100"/>
      <c r="P938" s="100"/>
      <c r="R938" s="100"/>
      <c r="T938" s="100"/>
    </row>
    <row r="939" spans="4:20">
      <c r="D939" s="100"/>
      <c r="F939" s="100"/>
      <c r="H939" s="100"/>
      <c r="J939" s="100"/>
      <c r="L939" s="100"/>
      <c r="M939" s="94"/>
      <c r="N939" s="100"/>
      <c r="P939" s="100"/>
      <c r="R939" s="100"/>
      <c r="T939" s="100"/>
    </row>
    <row r="940" spans="4:20">
      <c r="D940" s="100"/>
      <c r="F940" s="100"/>
      <c r="H940" s="100"/>
      <c r="J940" s="100"/>
      <c r="L940" s="100"/>
      <c r="M940" s="94"/>
      <c r="N940" s="100"/>
      <c r="P940" s="100"/>
      <c r="R940" s="100"/>
      <c r="T940" s="100"/>
    </row>
    <row r="941" spans="4:20">
      <c r="D941" s="100"/>
      <c r="F941" s="100"/>
      <c r="H941" s="100"/>
      <c r="J941" s="100"/>
      <c r="L941" s="100"/>
      <c r="M941" s="94"/>
      <c r="N941" s="100"/>
      <c r="P941" s="100"/>
      <c r="R941" s="100"/>
      <c r="T941" s="100"/>
    </row>
    <row r="942" spans="4:20">
      <c r="D942" s="100"/>
      <c r="F942" s="100"/>
      <c r="H942" s="100"/>
      <c r="J942" s="100"/>
      <c r="L942" s="100"/>
      <c r="M942" s="94"/>
      <c r="N942" s="100"/>
      <c r="P942" s="100"/>
      <c r="R942" s="100"/>
      <c r="T942" s="100"/>
    </row>
    <row r="943" spans="4:20">
      <c r="D943" s="100"/>
      <c r="F943" s="100"/>
      <c r="H943" s="100"/>
      <c r="J943" s="100"/>
      <c r="L943" s="100"/>
      <c r="M943" s="94"/>
      <c r="N943" s="100"/>
      <c r="P943" s="100"/>
      <c r="R943" s="100"/>
      <c r="T943" s="100"/>
    </row>
    <row r="944" spans="4:20">
      <c r="D944" s="100"/>
      <c r="F944" s="100"/>
      <c r="H944" s="100"/>
      <c r="J944" s="100"/>
      <c r="L944" s="100"/>
      <c r="M944" s="94"/>
      <c r="N944" s="100"/>
      <c r="P944" s="100"/>
      <c r="R944" s="100"/>
      <c r="T944" s="100"/>
    </row>
    <row r="945" spans="4:20">
      <c r="D945" s="100"/>
      <c r="F945" s="100"/>
      <c r="H945" s="100"/>
      <c r="J945" s="100"/>
      <c r="L945" s="100"/>
      <c r="M945" s="94"/>
      <c r="N945" s="100"/>
      <c r="P945" s="100"/>
      <c r="R945" s="100"/>
      <c r="T945" s="100"/>
    </row>
    <row r="946" spans="4:20">
      <c r="D946" s="100"/>
      <c r="F946" s="100"/>
      <c r="H946" s="100"/>
      <c r="J946" s="100"/>
      <c r="L946" s="100"/>
      <c r="M946" s="94"/>
      <c r="N946" s="100"/>
      <c r="P946" s="100"/>
      <c r="R946" s="100"/>
      <c r="T946" s="100"/>
    </row>
    <row r="947" spans="4:20">
      <c r="D947" s="100"/>
      <c r="F947" s="100"/>
      <c r="H947" s="100"/>
      <c r="J947" s="100"/>
      <c r="L947" s="100"/>
      <c r="M947" s="94"/>
      <c r="N947" s="100"/>
      <c r="P947" s="100"/>
      <c r="R947" s="100"/>
      <c r="T947" s="100"/>
    </row>
    <row r="948" spans="4:20">
      <c r="D948" s="100"/>
      <c r="F948" s="100"/>
      <c r="H948" s="100"/>
      <c r="J948" s="100"/>
      <c r="L948" s="100"/>
      <c r="M948" s="94"/>
      <c r="N948" s="100"/>
      <c r="P948" s="100"/>
      <c r="R948" s="100"/>
      <c r="T948" s="100"/>
    </row>
    <row r="949" spans="4:20">
      <c r="D949" s="100"/>
      <c r="F949" s="100"/>
      <c r="H949" s="100"/>
      <c r="J949" s="100"/>
      <c r="L949" s="100"/>
      <c r="M949" s="94"/>
      <c r="N949" s="100"/>
      <c r="P949" s="100"/>
      <c r="R949" s="100"/>
      <c r="T949" s="100"/>
    </row>
    <row r="950" spans="4:20">
      <c r="D950" s="100"/>
      <c r="F950" s="100"/>
      <c r="H950" s="100"/>
      <c r="J950" s="100"/>
      <c r="L950" s="100"/>
      <c r="M950" s="94"/>
      <c r="N950" s="100"/>
      <c r="P950" s="100"/>
      <c r="R950" s="100"/>
      <c r="T950" s="100"/>
    </row>
    <row r="951" spans="4:20">
      <c r="D951" s="100"/>
      <c r="F951" s="100"/>
      <c r="H951" s="100"/>
      <c r="J951" s="100"/>
      <c r="L951" s="100"/>
      <c r="M951" s="94"/>
      <c r="N951" s="100"/>
      <c r="P951" s="100"/>
      <c r="R951" s="100"/>
      <c r="T951" s="100"/>
    </row>
    <row r="952" spans="4:20">
      <c r="D952" s="100"/>
      <c r="F952" s="100"/>
      <c r="H952" s="100"/>
      <c r="J952" s="100"/>
      <c r="L952" s="100"/>
      <c r="M952" s="94"/>
      <c r="N952" s="100"/>
      <c r="P952" s="100"/>
      <c r="R952" s="100"/>
      <c r="T952" s="100"/>
    </row>
    <row r="953" spans="4:20">
      <c r="D953" s="100"/>
      <c r="F953" s="100"/>
      <c r="H953" s="100"/>
      <c r="J953" s="100"/>
      <c r="L953" s="100"/>
      <c r="M953" s="94"/>
      <c r="N953" s="100"/>
      <c r="P953" s="100"/>
      <c r="R953" s="100"/>
      <c r="T953" s="100"/>
    </row>
    <row r="954" spans="4:20">
      <c r="D954" s="100"/>
      <c r="F954" s="100"/>
      <c r="H954" s="100"/>
      <c r="J954" s="100"/>
      <c r="L954" s="100"/>
      <c r="M954" s="94"/>
      <c r="N954" s="100"/>
      <c r="P954" s="100"/>
      <c r="R954" s="100"/>
      <c r="T954" s="100"/>
    </row>
    <row r="955" spans="4:20">
      <c r="D955" s="100"/>
      <c r="F955" s="100"/>
      <c r="H955" s="100"/>
      <c r="J955" s="100"/>
      <c r="L955" s="100"/>
      <c r="M955" s="94"/>
      <c r="N955" s="100"/>
      <c r="P955" s="100"/>
      <c r="R955" s="100"/>
      <c r="T955" s="100"/>
    </row>
    <row r="956" spans="4:20">
      <c r="D956" s="100"/>
      <c r="F956" s="100"/>
      <c r="H956" s="100"/>
      <c r="J956" s="100"/>
      <c r="L956" s="100"/>
      <c r="M956" s="94"/>
      <c r="N956" s="100"/>
      <c r="P956" s="100"/>
      <c r="R956" s="100"/>
      <c r="T956" s="100"/>
    </row>
    <row r="957" spans="4:20">
      <c r="D957" s="100"/>
      <c r="F957" s="100"/>
      <c r="H957" s="100"/>
      <c r="J957" s="100"/>
      <c r="L957" s="100"/>
      <c r="M957" s="94"/>
      <c r="N957" s="100"/>
      <c r="P957" s="100"/>
      <c r="R957" s="100"/>
      <c r="T957" s="100"/>
    </row>
    <row r="958" spans="4:20">
      <c r="D958" s="100"/>
      <c r="F958" s="100"/>
      <c r="H958" s="100"/>
      <c r="J958" s="100"/>
      <c r="L958" s="100"/>
      <c r="M958" s="94"/>
      <c r="N958" s="100"/>
      <c r="P958" s="100"/>
      <c r="R958" s="100"/>
      <c r="T958" s="100"/>
    </row>
    <row r="959" spans="4:20">
      <c r="D959" s="100"/>
      <c r="F959" s="100"/>
      <c r="H959" s="100"/>
      <c r="J959" s="100"/>
      <c r="L959" s="100"/>
      <c r="M959" s="94"/>
      <c r="N959" s="100"/>
      <c r="P959" s="100"/>
      <c r="R959" s="100"/>
      <c r="T959" s="100"/>
    </row>
    <row r="960" spans="4:20">
      <c r="D960" s="100"/>
      <c r="F960" s="100"/>
      <c r="H960" s="100"/>
      <c r="J960" s="100"/>
      <c r="L960" s="100"/>
      <c r="M960" s="94"/>
      <c r="N960" s="100"/>
      <c r="P960" s="100"/>
      <c r="R960" s="100"/>
      <c r="T960" s="100"/>
    </row>
    <row r="961" spans="4:20">
      <c r="D961" s="100"/>
      <c r="F961" s="100"/>
      <c r="H961" s="100"/>
      <c r="J961" s="100"/>
      <c r="L961" s="100"/>
      <c r="M961" s="94"/>
      <c r="N961" s="100"/>
      <c r="P961" s="100"/>
      <c r="R961" s="100"/>
      <c r="T961" s="100"/>
    </row>
    <row r="962" spans="4:20">
      <c r="D962" s="100"/>
      <c r="F962" s="100"/>
      <c r="H962" s="100"/>
      <c r="J962" s="100"/>
      <c r="L962" s="100"/>
      <c r="M962" s="94"/>
      <c r="N962" s="100"/>
      <c r="P962" s="100"/>
      <c r="R962" s="100"/>
      <c r="T962" s="100"/>
    </row>
    <row r="963" spans="4:20">
      <c r="D963" s="100"/>
      <c r="F963" s="100"/>
      <c r="H963" s="100"/>
      <c r="J963" s="100"/>
      <c r="L963" s="100"/>
      <c r="M963" s="94"/>
      <c r="N963" s="100"/>
      <c r="P963" s="100"/>
      <c r="R963" s="100"/>
      <c r="T963" s="100"/>
    </row>
    <row r="964" spans="4:20">
      <c r="D964" s="100"/>
      <c r="F964" s="100"/>
      <c r="H964" s="100"/>
      <c r="J964" s="100"/>
      <c r="L964" s="100"/>
      <c r="M964" s="94"/>
      <c r="N964" s="100"/>
      <c r="P964" s="100"/>
      <c r="R964" s="100"/>
      <c r="T964" s="100"/>
    </row>
    <row r="965" spans="4:20">
      <c r="D965" s="100"/>
      <c r="F965" s="100"/>
      <c r="H965" s="100"/>
      <c r="J965" s="100"/>
      <c r="L965" s="100"/>
      <c r="M965" s="94"/>
      <c r="N965" s="100"/>
      <c r="P965" s="100"/>
      <c r="R965" s="100"/>
      <c r="T965" s="100"/>
    </row>
    <row r="966" spans="4:20">
      <c r="D966" s="100"/>
      <c r="F966" s="100"/>
      <c r="H966" s="100"/>
      <c r="J966" s="100"/>
      <c r="L966" s="100"/>
      <c r="M966" s="94"/>
      <c r="N966" s="100"/>
      <c r="P966" s="100"/>
      <c r="R966" s="100"/>
      <c r="T966" s="100"/>
    </row>
    <row r="967" spans="4:20">
      <c r="D967" s="100"/>
      <c r="F967" s="100"/>
      <c r="H967" s="100"/>
      <c r="J967" s="100"/>
      <c r="L967" s="100"/>
      <c r="M967" s="94"/>
      <c r="N967" s="100"/>
      <c r="P967" s="100"/>
      <c r="R967" s="100"/>
      <c r="T967" s="100"/>
    </row>
    <row r="968" spans="4:20">
      <c r="D968" s="100"/>
      <c r="F968" s="100"/>
      <c r="H968" s="100"/>
      <c r="J968" s="100"/>
      <c r="L968" s="100"/>
      <c r="M968" s="94"/>
      <c r="N968" s="100"/>
      <c r="P968" s="100"/>
      <c r="R968" s="100"/>
      <c r="T968" s="100"/>
    </row>
    <row r="969" spans="4:20">
      <c r="D969" s="100"/>
      <c r="F969" s="100"/>
      <c r="H969" s="100"/>
      <c r="J969" s="100"/>
      <c r="L969" s="100"/>
      <c r="M969" s="94"/>
      <c r="N969" s="100"/>
      <c r="P969" s="100"/>
      <c r="R969" s="100"/>
      <c r="T969" s="100"/>
    </row>
    <row r="970" spans="4:20">
      <c r="D970" s="100"/>
      <c r="F970" s="100"/>
      <c r="H970" s="100"/>
      <c r="J970" s="100"/>
      <c r="L970" s="100"/>
      <c r="M970" s="94"/>
      <c r="N970" s="100"/>
      <c r="P970" s="100"/>
      <c r="R970" s="100"/>
      <c r="T970" s="100"/>
    </row>
    <row r="971" spans="4:20">
      <c r="D971" s="100"/>
      <c r="F971" s="100"/>
      <c r="H971" s="100"/>
      <c r="J971" s="100"/>
      <c r="L971" s="100"/>
      <c r="M971" s="94"/>
      <c r="N971" s="100"/>
      <c r="P971" s="100"/>
      <c r="R971" s="100"/>
      <c r="T971" s="100"/>
    </row>
    <row r="972" spans="4:20">
      <c r="D972" s="100"/>
      <c r="F972" s="100"/>
      <c r="H972" s="100"/>
      <c r="J972" s="100"/>
      <c r="L972" s="100"/>
      <c r="M972" s="94"/>
      <c r="N972" s="100"/>
      <c r="P972" s="100"/>
      <c r="R972" s="100"/>
      <c r="T972" s="100"/>
    </row>
    <row r="973" spans="4:20">
      <c r="D973" s="100"/>
      <c r="F973" s="100"/>
      <c r="H973" s="100"/>
      <c r="J973" s="100"/>
      <c r="L973" s="100"/>
      <c r="M973" s="94"/>
      <c r="N973" s="100"/>
      <c r="P973" s="100"/>
      <c r="R973" s="100"/>
      <c r="T973" s="100"/>
    </row>
    <row r="974" spans="4:20">
      <c r="D974" s="100"/>
      <c r="F974" s="100"/>
      <c r="H974" s="100"/>
      <c r="J974" s="100"/>
      <c r="L974" s="100"/>
      <c r="M974" s="94"/>
      <c r="N974" s="100"/>
      <c r="P974" s="100"/>
      <c r="R974" s="100"/>
      <c r="T974" s="100"/>
    </row>
    <row r="975" spans="4:20">
      <c r="D975" s="100"/>
      <c r="F975" s="100"/>
      <c r="H975" s="100"/>
      <c r="J975" s="100"/>
      <c r="L975" s="100"/>
      <c r="M975" s="94"/>
      <c r="N975" s="100"/>
      <c r="P975" s="100"/>
      <c r="R975" s="100"/>
      <c r="T975" s="100"/>
    </row>
    <row r="976" spans="4:20">
      <c r="D976" s="100"/>
      <c r="F976" s="100"/>
      <c r="H976" s="100"/>
      <c r="J976" s="100"/>
      <c r="L976" s="100"/>
      <c r="M976" s="94"/>
      <c r="N976" s="100"/>
      <c r="P976" s="100"/>
      <c r="R976" s="100"/>
      <c r="T976" s="100"/>
    </row>
    <row r="977" spans="4:20">
      <c r="D977" s="100"/>
      <c r="F977" s="100"/>
      <c r="H977" s="100"/>
      <c r="J977" s="100"/>
      <c r="L977" s="100"/>
      <c r="M977" s="94"/>
      <c r="N977" s="100"/>
      <c r="P977" s="100"/>
      <c r="R977" s="100"/>
      <c r="T977" s="100"/>
    </row>
    <row r="978" spans="4:20">
      <c r="D978" s="100"/>
      <c r="F978" s="100"/>
      <c r="H978" s="100"/>
      <c r="J978" s="100"/>
      <c r="L978" s="100"/>
      <c r="M978" s="94"/>
      <c r="N978" s="100"/>
      <c r="P978" s="100"/>
      <c r="R978" s="100"/>
      <c r="T978" s="100"/>
    </row>
    <row r="979" spans="4:20">
      <c r="D979" s="100"/>
      <c r="F979" s="100"/>
      <c r="H979" s="100"/>
      <c r="J979" s="100"/>
      <c r="L979" s="100"/>
      <c r="M979" s="94"/>
      <c r="N979" s="100"/>
      <c r="P979" s="100"/>
      <c r="R979" s="100"/>
      <c r="T979" s="100"/>
    </row>
    <row r="980" spans="4:20">
      <c r="D980" s="100"/>
      <c r="F980" s="100"/>
      <c r="H980" s="100"/>
      <c r="J980" s="100"/>
      <c r="L980" s="100"/>
      <c r="M980" s="94"/>
      <c r="N980" s="100"/>
      <c r="P980" s="100"/>
      <c r="R980" s="100"/>
      <c r="T980" s="100"/>
    </row>
    <row r="981" spans="4:20">
      <c r="D981" s="100"/>
      <c r="F981" s="100"/>
      <c r="H981" s="100"/>
      <c r="J981" s="100"/>
      <c r="L981" s="100"/>
      <c r="M981" s="94"/>
      <c r="N981" s="100"/>
      <c r="P981" s="100"/>
      <c r="R981" s="100"/>
      <c r="T981" s="100"/>
    </row>
    <row r="982" spans="4:20">
      <c r="D982" s="100"/>
      <c r="F982" s="100"/>
      <c r="H982" s="100"/>
      <c r="J982" s="100"/>
      <c r="L982" s="100"/>
      <c r="M982" s="94"/>
      <c r="N982" s="100"/>
      <c r="P982" s="100"/>
      <c r="R982" s="100"/>
      <c r="T982" s="100"/>
    </row>
    <row r="983" spans="4:20">
      <c r="D983" s="100"/>
      <c r="F983" s="100"/>
      <c r="H983" s="100"/>
      <c r="J983" s="100"/>
      <c r="L983" s="100"/>
      <c r="M983" s="94"/>
      <c r="N983" s="100"/>
      <c r="P983" s="100"/>
      <c r="R983" s="100"/>
      <c r="T983" s="100"/>
    </row>
    <row r="984" spans="4:20">
      <c r="D984" s="100"/>
      <c r="F984" s="100"/>
      <c r="H984" s="100"/>
      <c r="J984" s="100"/>
      <c r="L984" s="100"/>
      <c r="M984" s="94"/>
      <c r="N984" s="100"/>
      <c r="P984" s="100"/>
      <c r="R984" s="100"/>
      <c r="T984" s="100"/>
    </row>
    <row r="985" spans="4:20">
      <c r="D985" s="100"/>
      <c r="F985" s="100"/>
      <c r="H985" s="100"/>
      <c r="J985" s="100"/>
      <c r="L985" s="100"/>
      <c r="M985" s="94"/>
      <c r="N985" s="100"/>
      <c r="P985" s="100"/>
      <c r="R985" s="100"/>
      <c r="T985" s="100"/>
    </row>
    <row r="986" spans="4:20">
      <c r="D986" s="100"/>
      <c r="F986" s="100"/>
      <c r="H986" s="100"/>
      <c r="J986" s="100"/>
      <c r="L986" s="100"/>
      <c r="M986" s="94"/>
      <c r="N986" s="100"/>
      <c r="P986" s="100"/>
      <c r="R986" s="100"/>
      <c r="T986" s="100"/>
    </row>
    <row r="987" spans="4:20">
      <c r="D987" s="100"/>
      <c r="F987" s="100"/>
      <c r="H987" s="100"/>
      <c r="J987" s="100"/>
      <c r="L987" s="100"/>
      <c r="M987" s="94"/>
      <c r="N987" s="100"/>
      <c r="P987" s="100"/>
      <c r="R987" s="100"/>
      <c r="T987" s="100"/>
    </row>
    <row r="988" spans="4:20">
      <c r="D988" s="100"/>
      <c r="F988" s="100"/>
      <c r="H988" s="100"/>
      <c r="J988" s="100"/>
      <c r="L988" s="100"/>
      <c r="M988" s="94"/>
      <c r="N988" s="100"/>
      <c r="P988" s="100"/>
      <c r="R988" s="100"/>
      <c r="T988" s="100"/>
    </row>
    <row r="989" spans="4:20">
      <c r="D989" s="100"/>
      <c r="F989" s="100"/>
      <c r="H989" s="100"/>
      <c r="J989" s="100"/>
      <c r="L989" s="100"/>
      <c r="M989" s="94"/>
      <c r="N989" s="100"/>
      <c r="P989" s="100"/>
      <c r="R989" s="100"/>
      <c r="T989" s="100"/>
    </row>
    <row r="990" spans="4:20">
      <c r="D990" s="100"/>
      <c r="F990" s="100"/>
      <c r="H990" s="100"/>
      <c r="J990" s="100"/>
      <c r="L990" s="100"/>
      <c r="M990" s="94"/>
      <c r="N990" s="100"/>
      <c r="P990" s="100"/>
      <c r="R990" s="100"/>
      <c r="T990" s="100"/>
    </row>
    <row r="991" spans="4:20">
      <c r="D991" s="100"/>
      <c r="F991" s="100"/>
      <c r="H991" s="100"/>
      <c r="J991" s="100"/>
      <c r="L991" s="100"/>
      <c r="M991" s="94"/>
      <c r="N991" s="100"/>
      <c r="P991" s="100"/>
      <c r="R991" s="100"/>
      <c r="T991" s="100"/>
    </row>
    <row r="992" spans="4:20">
      <c r="D992" s="100"/>
      <c r="F992" s="100"/>
      <c r="H992" s="100"/>
      <c r="J992" s="100"/>
      <c r="L992" s="100"/>
      <c r="M992" s="94"/>
      <c r="N992" s="100"/>
      <c r="P992" s="100"/>
      <c r="R992" s="100"/>
      <c r="T992" s="100"/>
    </row>
    <row r="993" spans="4:20">
      <c r="D993" s="100"/>
      <c r="F993" s="100"/>
      <c r="H993" s="100"/>
      <c r="J993" s="100"/>
      <c r="L993" s="100"/>
      <c r="M993" s="94"/>
      <c r="N993" s="100"/>
      <c r="P993" s="100"/>
      <c r="R993" s="100"/>
      <c r="T993" s="100"/>
    </row>
    <row r="994" spans="4:20">
      <c r="D994" s="100"/>
      <c r="F994" s="100"/>
      <c r="H994" s="100"/>
      <c r="J994" s="100"/>
      <c r="L994" s="100"/>
      <c r="M994" s="94"/>
      <c r="N994" s="100"/>
      <c r="P994" s="100"/>
      <c r="R994" s="100"/>
      <c r="T994" s="100"/>
    </row>
    <row r="995" spans="4:20">
      <c r="D995" s="100"/>
      <c r="F995" s="100"/>
      <c r="H995" s="100"/>
      <c r="J995" s="100"/>
      <c r="L995" s="100"/>
      <c r="M995" s="94"/>
      <c r="N995" s="100"/>
      <c r="P995" s="100"/>
      <c r="R995" s="100"/>
      <c r="T995" s="100"/>
    </row>
    <row r="996" spans="4:20">
      <c r="D996" s="100"/>
      <c r="F996" s="100"/>
      <c r="H996" s="100"/>
      <c r="J996" s="100"/>
      <c r="L996" s="100"/>
      <c r="M996" s="94"/>
      <c r="N996" s="100"/>
      <c r="P996" s="100"/>
      <c r="R996" s="100"/>
      <c r="T996" s="100"/>
    </row>
    <row r="997" spans="4:20">
      <c r="D997" s="100"/>
      <c r="F997" s="100"/>
      <c r="H997" s="100"/>
      <c r="J997" s="100"/>
      <c r="L997" s="100"/>
      <c r="M997" s="94"/>
      <c r="N997" s="100"/>
      <c r="P997" s="100"/>
      <c r="R997" s="100"/>
      <c r="T997" s="100"/>
    </row>
    <row r="998" spans="4:20">
      <c r="D998" s="100"/>
      <c r="F998" s="100"/>
      <c r="H998" s="100"/>
      <c r="J998" s="100"/>
      <c r="L998" s="100"/>
      <c r="M998" s="94"/>
      <c r="N998" s="100"/>
      <c r="P998" s="100"/>
      <c r="R998" s="100"/>
      <c r="T998" s="100"/>
    </row>
    <row r="999" spans="4:20">
      <c r="D999" s="100"/>
      <c r="F999" s="100"/>
      <c r="H999" s="100"/>
      <c r="J999" s="100"/>
      <c r="L999" s="100"/>
      <c r="M999" s="94"/>
      <c r="N999" s="100"/>
      <c r="P999" s="100"/>
      <c r="R999" s="100"/>
      <c r="T999" s="100"/>
    </row>
    <row r="1000" spans="4:20">
      <c r="D1000" s="100"/>
      <c r="F1000" s="100"/>
      <c r="H1000" s="100"/>
      <c r="J1000" s="100"/>
      <c r="L1000" s="100"/>
      <c r="M1000" s="94"/>
      <c r="N1000" s="100"/>
      <c r="P1000" s="100"/>
      <c r="R1000" s="100"/>
      <c r="T1000" s="100"/>
    </row>
    <row r="1001" spans="4:20">
      <c r="D1001" s="100"/>
      <c r="F1001" s="100"/>
      <c r="H1001" s="100"/>
      <c r="J1001" s="100"/>
      <c r="L1001" s="100"/>
      <c r="M1001" s="94"/>
      <c r="N1001" s="100"/>
      <c r="P1001" s="100"/>
      <c r="R1001" s="100"/>
      <c r="T1001" s="100"/>
    </row>
  </sheetData>
  <mergeCells count="9">
    <mergeCell ref="O1:P1"/>
    <mergeCell ref="Q1:R1"/>
    <mergeCell ref="S1:T1"/>
    <mergeCell ref="C1:D1"/>
    <mergeCell ref="E1:F1"/>
    <mergeCell ref="G1:H1"/>
    <mergeCell ref="I1:J1"/>
    <mergeCell ref="K1:L1"/>
    <mergeCell ref="M1:N1"/>
  </mergeCells>
  <hyperlinks>
    <hyperlink ref="D23" r:id="rId1"/>
    <hyperlink ref="F23" r:id="rId2"/>
    <hyperlink ref="H23" r:id="rId3"/>
    <hyperlink ref="J23" r:id="rId4"/>
    <hyperlink ref="L23" r:id="rId5"/>
    <hyperlink ref="N23" r:id="rId6"/>
    <hyperlink ref="P23" r:id="rId7"/>
    <hyperlink ref="R23" r:id="rId8"/>
    <hyperlink ref="T23" r:id="rId9"/>
    <hyperlink ref="D24" r:id="rId10"/>
    <hyperlink ref="F24" r:id="rId11"/>
    <hyperlink ref="H24" r:id="rId12"/>
    <hyperlink ref="J24" r:id="rId13"/>
    <hyperlink ref="L24" r:id="rId14"/>
    <hyperlink ref="N24" r:id="rId15" location=":~:text=1%20Trabajo%2C%20hacia%20la%20jornada%20laboral%20de%2036,y%20gasto%20social%20...%207%20Financiaci%C3%B3n%20auton%C3%B3mica%20"/>
    <hyperlink ref="P24" r:id="rId16"/>
    <hyperlink ref="R24" r:id="rId17"/>
    <hyperlink ref="T24" r:id="rId18"/>
    <hyperlink ref="D25" r:id="rId19"/>
    <hyperlink ref="F25" r:id="rId20"/>
    <hyperlink ref="J25" r:id="rId21"/>
    <hyperlink ref="L25" r:id="rId22"/>
    <hyperlink ref="N25" r:id="rId23"/>
    <hyperlink ref="P25" r:id="rId24"/>
    <hyperlink ref="R25" r:id="rId25"/>
    <hyperlink ref="D26" r:id="rId26"/>
    <hyperlink ref="F26" r:id="rId27"/>
    <hyperlink ref="L26" r:id="rId28"/>
    <hyperlink ref="N26" r:id="rId29"/>
    <hyperlink ref="P26" r:id="rId30"/>
    <hyperlink ref="R26" r:id="rId31"/>
    <hyperlink ref="L27" r:id="rId32"/>
    <hyperlink ref="D31" r:id="rId33"/>
    <hyperlink ref="F31" r:id="rId34"/>
    <hyperlink ref="H31" r:id="rId35"/>
    <hyperlink ref="J31" r:id="rId36"/>
    <hyperlink ref="L31" r:id="rId37"/>
    <hyperlink ref="N31" r:id="rId38" location=":~:text=1%20Trabajo%2C%20hacia%20la%20jornada%20laboral%20de%2036,y%20gasto%20social%20...%207%20Financiaci%C3%B3n%20auton%C3%B3mica%20"/>
    <hyperlink ref="P31" r:id="rId39"/>
    <hyperlink ref="R31" r:id="rId40"/>
    <hyperlink ref="T31" r:id="rId41"/>
    <hyperlink ref="D32" r:id="rId42"/>
    <hyperlink ref="F32" r:id="rId43"/>
    <hyperlink ref="H32" r:id="rId44"/>
    <hyperlink ref="J32" r:id="rId45"/>
    <hyperlink ref="L32" r:id="rId46"/>
    <hyperlink ref="N32" r:id="rId47"/>
    <hyperlink ref="P32" r:id="rId48"/>
    <hyperlink ref="R32" r:id="rId49"/>
    <hyperlink ref="T32" r:id="rId50"/>
    <hyperlink ref="D33" r:id="rId51"/>
    <hyperlink ref="F33" r:id="rId52"/>
    <hyperlink ref="H33" r:id="rId53"/>
    <hyperlink ref="J33" r:id="rId54"/>
    <hyperlink ref="L33" r:id="rId55"/>
    <hyperlink ref="N33" r:id="rId56"/>
    <hyperlink ref="P33" r:id="rId57"/>
    <hyperlink ref="R33" r:id="rId58"/>
    <hyperlink ref="T33" r:id="rId59"/>
    <hyperlink ref="F34" r:id="rId60"/>
    <hyperlink ref="H34" r:id="rId61"/>
    <hyperlink ref="N34" r:id="rId62"/>
    <hyperlink ref="T34" r:id="rId63"/>
    <hyperlink ref="F35" r:id="rId64"/>
    <hyperlink ref="H35" r:id="rId65"/>
    <hyperlink ref="D39" r:id="rId66" location="gb-energy"/>
    <hyperlink ref="F39" r:id="rId67"/>
    <hyperlink ref="H39" r:id="rId68"/>
    <hyperlink ref="J39" r:id="rId69"/>
    <hyperlink ref="L39" r:id="rId70"/>
    <hyperlink ref="N39" r:id="rId71"/>
    <hyperlink ref="P39" r:id="rId72"/>
    <hyperlink ref="R39" r:id="rId73"/>
    <hyperlink ref="T39" r:id="rId74"/>
    <hyperlink ref="D40" r:id="rId75"/>
    <hyperlink ref="F40" r:id="rId76"/>
    <hyperlink ref="H40" r:id="rId77"/>
    <hyperlink ref="J40" r:id="rId78"/>
    <hyperlink ref="L40" r:id="rId79"/>
    <hyperlink ref="N40" r:id="rId80"/>
    <hyperlink ref="P40" r:id="rId81"/>
    <hyperlink ref="R40" r:id="rId82"/>
    <hyperlink ref="T40" r:id="rId83"/>
    <hyperlink ref="F41" r:id="rId84"/>
    <hyperlink ref="L41" r:id="rId85"/>
    <hyperlink ref="N41" r:id="rId86"/>
    <hyperlink ref="F42" r:id="rId87"/>
    <hyperlink ref="D46" r:id="rId88"/>
    <hyperlink ref="F46" r:id="rId89"/>
    <hyperlink ref="H46" r:id="rId90"/>
    <hyperlink ref="J46" r:id="rId91"/>
    <hyperlink ref="L46" r:id="rId92"/>
    <hyperlink ref="N46" r:id="rId93"/>
    <hyperlink ref="P46" r:id="rId94"/>
    <hyperlink ref="R46" r:id="rId95"/>
    <hyperlink ref="T46" r:id="rId96"/>
    <hyperlink ref="D47" r:id="rId97"/>
    <hyperlink ref="F47" r:id="rId98"/>
    <hyperlink ref="H47" r:id="rId99" location="SPRAWIEDLIWA-GOSPODARKA-STABILNE-FINANSE"/>
    <hyperlink ref="J47" r:id="rId100"/>
    <hyperlink ref="L47" r:id="rId101"/>
    <hyperlink ref="N47" r:id="rId102"/>
    <hyperlink ref="P47" r:id="rId103"/>
    <hyperlink ref="R47" r:id="rId104"/>
    <hyperlink ref="T47" r:id="rId105"/>
    <hyperlink ref="D48" r:id="rId106"/>
    <hyperlink ref="F48" r:id="rId107"/>
    <hyperlink ref="H48" r:id="rId108"/>
    <hyperlink ref="J48" r:id="rId109"/>
    <hyperlink ref="N48" r:id="rId110"/>
    <hyperlink ref="P48" r:id="rId111"/>
    <hyperlink ref="R48" r:id="rId112" location=":~:text=%E2%80%9EDie%20FDP%20steht%20klar%20zur%20Einhaltung%20der%20Schuldenbremse,Partei%20keine%20Schuldenberge%20auf%20die%20kommenden%20Generationen%20abw%C3%A4lzen."/>
    <hyperlink ref="T48" r:id="rId113"/>
    <hyperlink ref="F49" r:id="rId114"/>
    <hyperlink ref="H49" r:id="rId115"/>
    <hyperlink ref="J49" r:id="rId116"/>
    <hyperlink ref="N49" r:id="rId117"/>
    <hyperlink ref="R49" r:id="rId118"/>
    <hyperlink ref="F50" r:id="rId119"/>
    <hyperlink ref="F51" r:id="rId120"/>
    <hyperlink ref="D55" r:id="rId121"/>
    <hyperlink ref="F55" r:id="rId122"/>
    <hyperlink ref="H55" r:id="rId123"/>
    <hyperlink ref="J55" r:id="rId124"/>
    <hyperlink ref="L55" r:id="rId125"/>
    <hyperlink ref="N55" r:id="rId126"/>
    <hyperlink ref="P55" r:id="rId127"/>
    <hyperlink ref="R55" r:id="rId128"/>
    <hyperlink ref="T55" r:id="rId129"/>
    <hyperlink ref="H56" r:id="rId130"/>
  </hyperlinks>
  <pageMargins left="0.7" right="0.7" top="0.75" bottom="0.75" header="0.3" footer="0.3"/>
  <pageSetup orientation="portrait" r:id="rId131"/>
  <legacyDrawing r:id="rId13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42"/>
  <sheetViews>
    <sheetView workbookViewId="0">
      <pane ySplit="1" topLeftCell="A2" activePane="bottomLeft" state="frozen"/>
      <selection pane="bottomLeft" activeCell="A34" sqref="A34"/>
    </sheetView>
  </sheetViews>
  <sheetFormatPr baseColWidth="10" defaultColWidth="9.109375" defaultRowHeight="14.4"/>
  <cols>
    <col min="1" max="1" width="33.44140625" style="1" customWidth="1"/>
    <col min="2" max="2" width="10.44140625" customWidth="1"/>
    <col min="3" max="3" width="10" customWidth="1"/>
    <col min="4" max="8" width="10.44140625" bestFit="1" customWidth="1"/>
    <col min="9" max="9" width="10.44140625" customWidth="1"/>
    <col min="10" max="10" width="11.44140625" bestFit="1" customWidth="1"/>
    <col min="13" max="13" width="11.44140625" bestFit="1" customWidth="1"/>
    <col min="14" max="15" width="10.44140625" bestFit="1" customWidth="1"/>
    <col min="16" max="16" width="11.44140625" bestFit="1" customWidth="1"/>
    <col min="17" max="17" width="10.44140625" bestFit="1" customWidth="1"/>
    <col min="18" max="18" width="9.44140625" bestFit="1" customWidth="1"/>
  </cols>
  <sheetData>
    <row r="1" spans="1:18" s="1" customFormat="1">
      <c r="A1" s="1" t="s">
        <v>0</v>
      </c>
      <c r="B1" s="1" t="s">
        <v>249</v>
      </c>
      <c r="C1" s="1" t="s">
        <v>8</v>
      </c>
      <c r="D1" s="1" t="s">
        <v>1</v>
      </c>
      <c r="E1" s="1" t="s">
        <v>2</v>
      </c>
      <c r="F1" s="1" t="s">
        <v>3</v>
      </c>
      <c r="G1" s="1" t="s">
        <v>4</v>
      </c>
      <c r="H1" s="1" t="s">
        <v>5</v>
      </c>
      <c r="I1" s="1" t="s">
        <v>244</v>
      </c>
      <c r="J1" s="1" t="s">
        <v>6</v>
      </c>
      <c r="K1" s="1" t="s">
        <v>190</v>
      </c>
      <c r="L1" s="1" t="s">
        <v>191</v>
      </c>
      <c r="M1" s="1" t="s">
        <v>7</v>
      </c>
    </row>
    <row r="2" spans="1:18" s="1" customFormat="1">
      <c r="A2" s="1" t="s">
        <v>248</v>
      </c>
      <c r="B2" s="7">
        <v>4500</v>
      </c>
      <c r="C2" s="7">
        <f>ROUND($B$2*C3/SUM($C3:$H3),0)</f>
        <v>798</v>
      </c>
      <c r="D2" s="7">
        <f>ROUND($B$2*D3/SUM($C3:$H3),0)</f>
        <v>1048</v>
      </c>
      <c r="E2" s="7">
        <f>ROUND($B$2*E3/SUM($C3:$H3),0)</f>
        <v>756</v>
      </c>
      <c r="F2" s="7">
        <f>MAX(500,ROUND($B$2*F3/SUM($C3:$H3),0))</f>
        <v>500</v>
      </c>
      <c r="G2" s="7">
        <f>ROUND($B$2*G3/SUM($C3:$H3),0)</f>
        <v>603</v>
      </c>
      <c r="H2" s="7">
        <f>ROUND($B$2*H3/SUM($C3:$H3),0)</f>
        <v>826</v>
      </c>
      <c r="I2" s="7">
        <v>469</v>
      </c>
      <c r="J2" s="1">
        <v>2000</v>
      </c>
      <c r="K2" s="1">
        <v>1000</v>
      </c>
      <c r="L2" s="1">
        <v>1000</v>
      </c>
      <c r="M2" s="1">
        <v>3000</v>
      </c>
    </row>
    <row r="3" spans="1:18">
      <c r="A3" s="1" t="s">
        <v>247</v>
      </c>
      <c r="B3" s="6"/>
      <c r="C3" s="2">
        <v>53362</v>
      </c>
      <c r="D3" s="33">
        <v>70087</v>
      </c>
      <c r="E3" s="2">
        <v>50531</v>
      </c>
      <c r="F3" s="2">
        <v>31352</v>
      </c>
      <c r="G3" s="2">
        <v>40302</v>
      </c>
      <c r="H3" s="2">
        <v>55199</v>
      </c>
      <c r="I3" s="2">
        <v>7365</v>
      </c>
      <c r="J3" s="2">
        <v>105918</v>
      </c>
      <c r="K3">
        <v>114401</v>
      </c>
      <c r="L3" s="2">
        <v>24903</v>
      </c>
      <c r="M3" s="2">
        <v>274384</v>
      </c>
      <c r="N3" s="2"/>
      <c r="O3" s="2"/>
      <c r="P3" s="2"/>
      <c r="Q3" s="2"/>
      <c r="R3" s="2"/>
    </row>
    <row r="4" spans="1:18">
      <c r="A4" s="2" t="s">
        <v>246</v>
      </c>
      <c r="B4" s="32"/>
      <c r="C4" s="32">
        <v>66651</v>
      </c>
      <c r="D4" s="32">
        <v>84075</v>
      </c>
      <c r="E4" s="32">
        <v>59146</v>
      </c>
      <c r="F4" s="32">
        <v>38141</v>
      </c>
      <c r="G4" s="32">
        <v>47890</v>
      </c>
      <c r="H4" s="32">
        <v>69551</v>
      </c>
      <c r="I4" s="32">
        <v>8967</v>
      </c>
      <c r="J4" s="32">
        <v>123103</v>
      </c>
      <c r="K4" s="2">
        <v>143997</v>
      </c>
      <c r="L4" s="2">
        <v>34566</v>
      </c>
      <c r="M4" s="32">
        <v>347276</v>
      </c>
      <c r="N4" s="2"/>
      <c r="O4" s="2"/>
      <c r="P4" s="2"/>
      <c r="Q4" s="2"/>
      <c r="R4" s="2"/>
    </row>
    <row r="5" spans="1:18">
      <c r="A5" s="1" t="s">
        <v>250</v>
      </c>
      <c r="B5" s="32"/>
      <c r="C5" s="32" t="s">
        <v>251</v>
      </c>
      <c r="D5" s="32"/>
      <c r="E5" s="32"/>
      <c r="F5" s="32"/>
      <c r="G5" s="32"/>
      <c r="H5" s="32"/>
      <c r="I5" s="32"/>
      <c r="J5" s="32"/>
      <c r="K5" s="2"/>
      <c r="L5" s="2"/>
      <c r="M5" s="32" t="s">
        <v>252</v>
      </c>
      <c r="N5" s="2"/>
      <c r="O5" s="2"/>
      <c r="P5" s="2"/>
      <c r="Q5" s="2"/>
      <c r="R5" s="2"/>
    </row>
    <row r="6" spans="1:18">
      <c r="B6" s="32"/>
      <c r="C6" s="32"/>
      <c r="D6" s="32"/>
      <c r="E6" s="32"/>
      <c r="F6" s="32"/>
      <c r="G6" s="32"/>
      <c r="H6" s="32"/>
      <c r="I6" s="32"/>
      <c r="J6" s="32"/>
      <c r="K6" s="2"/>
      <c r="L6" s="2"/>
      <c r="M6" s="32"/>
      <c r="N6" s="2"/>
      <c r="O6" s="2"/>
      <c r="P6" s="2"/>
      <c r="Q6" s="2"/>
      <c r="R6" s="2"/>
    </row>
    <row r="7" spans="1:18">
      <c r="B7" s="32"/>
      <c r="C7" s="32"/>
      <c r="D7" s="32"/>
      <c r="E7" s="32"/>
      <c r="F7" s="32"/>
      <c r="G7" s="32"/>
      <c r="H7" s="32"/>
      <c r="I7" s="32"/>
      <c r="J7" s="32"/>
      <c r="K7" s="2"/>
      <c r="L7" s="2"/>
      <c r="M7" s="32"/>
      <c r="N7" s="2"/>
      <c r="O7" s="2"/>
      <c r="P7" s="2"/>
      <c r="Q7" s="2"/>
      <c r="R7" s="2"/>
    </row>
    <row r="8" spans="1:18">
      <c r="A8" s="2"/>
      <c r="B8" s="32"/>
      <c r="C8" s="32"/>
      <c r="D8" s="32"/>
      <c r="E8" s="32"/>
      <c r="F8" s="32"/>
      <c r="G8" s="32"/>
      <c r="H8" s="32"/>
      <c r="I8" s="32"/>
      <c r="J8" s="32"/>
      <c r="K8" s="2"/>
      <c r="L8" s="2"/>
      <c r="M8" s="32"/>
      <c r="N8" s="2"/>
      <c r="O8" s="2"/>
      <c r="P8" s="2"/>
      <c r="Q8" s="2"/>
      <c r="R8" s="2"/>
    </row>
    <row r="9" spans="1:18">
      <c r="B9" s="31"/>
      <c r="C9" s="31"/>
      <c r="D9" s="127" t="s">
        <v>245</v>
      </c>
      <c r="E9" s="127"/>
      <c r="F9" s="127"/>
      <c r="G9" s="127"/>
      <c r="H9" s="127"/>
      <c r="I9" s="31"/>
      <c r="J9" s="31"/>
      <c r="K9" s="31"/>
      <c r="L9" s="31"/>
      <c r="M9" s="31"/>
      <c r="N9" s="2"/>
      <c r="O9" s="2"/>
      <c r="P9" s="2"/>
      <c r="Q9" s="2"/>
      <c r="R9" s="2"/>
    </row>
    <row r="10" spans="1:18">
      <c r="A10" s="2" t="s">
        <v>187</v>
      </c>
      <c r="B10" s="2"/>
      <c r="C10" s="2">
        <v>45</v>
      </c>
      <c r="D10" s="2">
        <v>45</v>
      </c>
      <c r="E10" s="2">
        <v>45</v>
      </c>
      <c r="F10" s="2">
        <v>45</v>
      </c>
      <c r="G10" s="2">
        <v>45</v>
      </c>
      <c r="H10" s="2">
        <v>45</v>
      </c>
      <c r="I10" s="2"/>
      <c r="J10" s="2">
        <v>45</v>
      </c>
      <c r="L10" s="2"/>
      <c r="M10" s="2">
        <v>45</v>
      </c>
    </row>
    <row r="11" spans="1:18">
      <c r="A11" s="2" t="s">
        <v>229</v>
      </c>
      <c r="B11" s="21"/>
      <c r="C11" s="21">
        <f t="shared" ref="C11:H11" si="0">2.5*C10/1000</f>
        <v>0.1125</v>
      </c>
      <c r="D11" s="21">
        <f t="shared" si="0"/>
        <v>0.1125</v>
      </c>
      <c r="E11" s="21">
        <f t="shared" si="0"/>
        <v>0.1125</v>
      </c>
      <c r="F11" s="21">
        <f t="shared" si="0"/>
        <v>0.1125</v>
      </c>
      <c r="G11" s="21">
        <f t="shared" si="0"/>
        <v>0.1125</v>
      </c>
      <c r="H11" s="21">
        <f t="shared" si="0"/>
        <v>0.1125</v>
      </c>
      <c r="I11" s="21"/>
      <c r="J11" s="21">
        <f>2.5*J10/1000</f>
        <v>0.1125</v>
      </c>
      <c r="L11" s="21"/>
      <c r="M11" s="21">
        <f>2.5*M10/1000</f>
        <v>0.1125</v>
      </c>
      <c r="N11" s="12"/>
      <c r="O11" s="12"/>
      <c r="P11" s="12"/>
      <c r="Q11" s="12"/>
      <c r="R11" s="12"/>
    </row>
    <row r="12" spans="1:18">
      <c r="A12" s="2" t="s">
        <v>188</v>
      </c>
      <c r="B12" s="18"/>
      <c r="C12" s="18">
        <f t="shared" ref="C12:H12" si="1">C11*C86</f>
        <v>9.5625000000000002E-2</v>
      </c>
      <c r="D12" s="18">
        <f t="shared" si="1"/>
        <v>9.5625000000000002E-2</v>
      </c>
      <c r="E12" s="18">
        <f t="shared" si="1"/>
        <v>9.5625000000000002E-2</v>
      </c>
      <c r="F12" s="18">
        <f t="shared" si="1"/>
        <v>0.43762500000000004</v>
      </c>
      <c r="G12" s="18">
        <f t="shared" si="1"/>
        <v>9.5625000000000002E-2</v>
      </c>
      <c r="H12" s="18">
        <f t="shared" si="1"/>
        <v>8.2125000000000004E-2</v>
      </c>
      <c r="I12" s="18"/>
      <c r="J12" s="18">
        <f>J11*J86</f>
        <v>12.262500000000001</v>
      </c>
      <c r="L12" s="18"/>
      <c r="M12" s="18">
        <f>M11*M86*3.78541</f>
        <v>0.42585862500000005</v>
      </c>
      <c r="N12" s="10"/>
      <c r="O12" s="10"/>
      <c r="P12" s="10"/>
      <c r="Q12" s="10"/>
      <c r="R12" s="10"/>
    </row>
    <row r="13" spans="1:18">
      <c r="A13" s="1" t="s">
        <v>189</v>
      </c>
      <c r="B13" s="2"/>
      <c r="C13" s="2" t="s">
        <v>95</v>
      </c>
      <c r="D13" s="2" t="s">
        <v>90</v>
      </c>
      <c r="E13" s="2" t="s">
        <v>90</v>
      </c>
      <c r="F13" s="2" t="s">
        <v>91</v>
      </c>
      <c r="G13" s="2" t="s">
        <v>90</v>
      </c>
      <c r="H13" s="2" t="s">
        <v>92</v>
      </c>
      <c r="I13" s="2"/>
      <c r="J13" s="2" t="s">
        <v>93</v>
      </c>
      <c r="L13" s="2"/>
      <c r="M13" s="2" t="s">
        <v>94</v>
      </c>
      <c r="N13" s="1"/>
    </row>
    <row r="14" spans="1:18">
      <c r="A14" s="2" t="s">
        <v>207</v>
      </c>
      <c r="B14" s="6"/>
      <c r="C14" s="6">
        <f t="shared" ref="C14:H14" si="2">0.8*0.8*C97*C10*1000000*C86/C98</f>
        <v>164.25391156221337</v>
      </c>
      <c r="D14" s="6">
        <f t="shared" si="2"/>
        <v>284.54272571526855</v>
      </c>
      <c r="E14" s="6">
        <f t="shared" si="2"/>
        <v>178.03117201498719</v>
      </c>
      <c r="F14" s="6">
        <f t="shared" si="2"/>
        <v>1139.8701297301359</v>
      </c>
      <c r="G14" s="6">
        <f t="shared" si="2"/>
        <v>180.84008419659901</v>
      </c>
      <c r="H14" s="6">
        <f t="shared" si="2"/>
        <v>154.39364344375809</v>
      </c>
      <c r="I14" s="6"/>
      <c r="J14" s="6">
        <f>0.8*0.8*J97*J10*1000000*J86/J98</f>
        <v>38475.475811006392</v>
      </c>
      <c r="L14" s="6"/>
      <c r="M14" s="6">
        <f>0.8*0.8*M97*M10*1000000*M86/M98</f>
        <v>598.70913057561188</v>
      </c>
      <c r="N14" s="4"/>
      <c r="O14" s="4"/>
      <c r="P14" s="4"/>
      <c r="Q14" s="4"/>
      <c r="R14" s="4"/>
    </row>
    <row r="15" spans="1:18">
      <c r="A15" s="1" t="s">
        <v>208</v>
      </c>
      <c r="B15" s="2"/>
      <c r="C15" s="2" t="s">
        <v>103</v>
      </c>
      <c r="D15" s="2" t="s">
        <v>96</v>
      </c>
      <c r="E15" s="2" t="s">
        <v>97</v>
      </c>
      <c r="F15" s="2" t="s">
        <v>98</v>
      </c>
      <c r="G15" s="2" t="s">
        <v>99</v>
      </c>
      <c r="H15" s="2" t="s">
        <v>100</v>
      </c>
      <c r="I15" s="2"/>
      <c r="J15" s="2" t="s">
        <v>101</v>
      </c>
      <c r="L15" s="2"/>
      <c r="M15" s="2" t="s">
        <v>102</v>
      </c>
      <c r="N15" s="1"/>
    </row>
    <row r="16" spans="1:18">
      <c r="B16" s="2"/>
      <c r="C16" s="2"/>
      <c r="D16" s="2"/>
      <c r="E16" s="2"/>
      <c r="F16" s="2"/>
      <c r="G16" s="2"/>
      <c r="H16" s="2"/>
      <c r="I16" s="2"/>
      <c r="J16" s="2"/>
      <c r="L16" s="2"/>
      <c r="M16" s="2"/>
      <c r="N16" s="1"/>
    </row>
    <row r="17" spans="1:18">
      <c r="B17" s="32"/>
      <c r="C17" s="32"/>
      <c r="D17" s="32"/>
      <c r="E17" s="32"/>
      <c r="F17" s="32"/>
      <c r="G17" s="32"/>
      <c r="H17" s="32"/>
      <c r="I17" s="32"/>
      <c r="J17" s="32"/>
      <c r="L17" s="2"/>
      <c r="M17" s="32"/>
      <c r="N17" s="2"/>
      <c r="O17" s="2"/>
      <c r="P17" s="2"/>
      <c r="Q17" s="2"/>
      <c r="R17" s="2"/>
    </row>
    <row r="18" spans="1:18">
      <c r="A18" s="2" t="s">
        <v>192</v>
      </c>
      <c r="B18" s="6"/>
      <c r="C18" s="6">
        <f t="shared" ref="C18:H18" si="3">$M$18*C86</f>
        <v>25.5</v>
      </c>
      <c r="D18" s="6">
        <f t="shared" si="3"/>
        <v>25.5</v>
      </c>
      <c r="E18" s="6">
        <f t="shared" si="3"/>
        <v>25.5</v>
      </c>
      <c r="F18" s="6">
        <f t="shared" si="3"/>
        <v>116.7</v>
      </c>
      <c r="G18" s="6">
        <f t="shared" si="3"/>
        <v>25.5</v>
      </c>
      <c r="H18" s="6">
        <f t="shared" si="3"/>
        <v>21.9</v>
      </c>
      <c r="I18" s="6"/>
      <c r="J18" s="6">
        <v>3300</v>
      </c>
      <c r="L18" s="6"/>
      <c r="M18" s="2">
        <v>30</v>
      </c>
      <c r="N18" s="7"/>
      <c r="O18" s="7"/>
      <c r="P18" s="7"/>
      <c r="Q18" s="7"/>
      <c r="R18" s="7"/>
    </row>
    <row r="19" spans="1:18">
      <c r="A19" s="2" t="s">
        <v>209</v>
      </c>
      <c r="B19" s="2"/>
      <c r="C19" s="2">
        <v>46</v>
      </c>
      <c r="D19" s="2">
        <v>61</v>
      </c>
      <c r="E19" s="2">
        <v>42</v>
      </c>
      <c r="F19" s="2">
        <v>42</v>
      </c>
      <c r="G19" s="2">
        <v>39</v>
      </c>
      <c r="H19" s="2">
        <v>59</v>
      </c>
      <c r="I19" s="2"/>
      <c r="J19" s="2">
        <v>60</v>
      </c>
      <c r="L19" s="2"/>
      <c r="M19" s="2">
        <v>128</v>
      </c>
    </row>
    <row r="20" spans="1:18">
      <c r="A20" s="1" t="s">
        <v>193</v>
      </c>
      <c r="B20" s="6"/>
      <c r="C20" s="6">
        <f t="shared" ref="C20:H20" si="4">C19*C86</f>
        <v>39.1</v>
      </c>
      <c r="D20" s="6">
        <f t="shared" si="4"/>
        <v>51.85</v>
      </c>
      <c r="E20" s="6">
        <f t="shared" si="4"/>
        <v>35.699999999999996</v>
      </c>
      <c r="F20" s="6">
        <f t="shared" si="4"/>
        <v>163.38</v>
      </c>
      <c r="G20" s="6">
        <f t="shared" si="4"/>
        <v>33.15</v>
      </c>
      <c r="H20" s="6">
        <f t="shared" si="4"/>
        <v>43.07</v>
      </c>
      <c r="I20" s="6"/>
      <c r="J20" s="6">
        <v>6500</v>
      </c>
      <c r="L20" s="6"/>
      <c r="M20" s="2" t="s">
        <v>107</v>
      </c>
      <c r="N20" s="7"/>
      <c r="O20" s="7"/>
      <c r="P20" s="7"/>
      <c r="Q20" s="7"/>
      <c r="R20" s="7"/>
    </row>
    <row r="21" spans="1:18">
      <c r="B21" s="6"/>
      <c r="C21" s="6"/>
      <c r="D21" s="6"/>
      <c r="E21" s="6"/>
      <c r="F21" s="6"/>
      <c r="G21" s="6"/>
      <c r="H21" s="6"/>
      <c r="I21" s="6"/>
      <c r="J21" s="6"/>
      <c r="L21" s="6"/>
      <c r="M21" s="2"/>
      <c r="N21" s="7"/>
      <c r="O21" s="7"/>
      <c r="P21" s="7"/>
      <c r="Q21" s="7"/>
      <c r="R21" s="7"/>
    </row>
    <row r="22" spans="1:18">
      <c r="A22" s="41" t="s">
        <v>1096</v>
      </c>
      <c r="B22" s="2"/>
      <c r="C22" s="2"/>
      <c r="D22" s="2"/>
      <c r="E22" s="2"/>
      <c r="F22" s="2"/>
      <c r="G22" s="2"/>
      <c r="H22" s="2"/>
      <c r="I22" s="2"/>
      <c r="J22" s="2"/>
      <c r="K22" s="2"/>
      <c r="L22" s="2"/>
      <c r="M22" s="2"/>
    </row>
    <row r="23" spans="1:18">
      <c r="A23" s="41" t="s">
        <v>1097</v>
      </c>
      <c r="B23" s="2"/>
      <c r="C23" s="2"/>
      <c r="D23" s="2"/>
      <c r="E23" s="2"/>
      <c r="F23" s="2"/>
      <c r="G23" s="2"/>
      <c r="H23" s="2"/>
      <c r="I23" s="2"/>
      <c r="J23" s="2"/>
      <c r="K23" s="2"/>
      <c r="L23" s="2"/>
      <c r="M23" s="2"/>
    </row>
    <row r="24" spans="1:18">
      <c r="A24" s="52" t="s">
        <v>1098</v>
      </c>
      <c r="B24" s="53">
        <v>0.9</v>
      </c>
      <c r="C24" s="53">
        <v>0.9</v>
      </c>
      <c r="D24" s="53">
        <v>0.9</v>
      </c>
      <c r="E24" s="53">
        <v>0.9</v>
      </c>
      <c r="F24" s="15">
        <v>0.9</v>
      </c>
      <c r="G24" s="53">
        <v>0.9</v>
      </c>
      <c r="H24" s="53">
        <v>0.9</v>
      </c>
      <c r="I24" s="53">
        <v>0.9</v>
      </c>
      <c r="J24" s="53">
        <v>0.9</v>
      </c>
      <c r="K24" s="53">
        <v>0.9</v>
      </c>
      <c r="L24" s="15">
        <v>0.9</v>
      </c>
      <c r="M24" s="53">
        <v>0.9</v>
      </c>
      <c r="N24" t="s">
        <v>1105</v>
      </c>
      <c r="O24" t="s">
        <v>1107</v>
      </c>
      <c r="P24" t="s">
        <v>1108</v>
      </c>
    </row>
    <row r="25" spans="1:18">
      <c r="A25" s="41" t="s">
        <v>1099</v>
      </c>
      <c r="B25" s="2"/>
      <c r="C25" s="6">
        <f t="shared" ref="C25:M25" si="5">(C28*(C30/C29)*$O$29/$O$30)*$O$28/C29/12-$O$25</f>
        <v>-5.8213445601484608</v>
      </c>
      <c r="D25" s="6">
        <f t="shared" si="5"/>
        <v>-0.3339862452499105</v>
      </c>
      <c r="E25" s="6">
        <f t="shared" si="5"/>
        <v>-7.7350194066496059</v>
      </c>
      <c r="F25" s="6">
        <f t="shared" si="5"/>
        <v>3.8636804858914395</v>
      </c>
      <c r="G25" s="6">
        <f t="shared" si="5"/>
        <v>-7.1482464460668851</v>
      </c>
      <c r="H25" s="6">
        <f t="shared" si="5"/>
        <v>-6.4453959508781153</v>
      </c>
      <c r="I25" s="6">
        <f t="shared" si="5"/>
        <v>-9.1677437344968986</v>
      </c>
      <c r="J25" s="6">
        <f t="shared" si="5"/>
        <v>-2.3386660245131097</v>
      </c>
      <c r="K25" s="6">
        <f t="shared" si="5"/>
        <v>37.311076166399275</v>
      </c>
      <c r="L25" s="6">
        <f t="shared" si="5"/>
        <v>111.38326162942874</v>
      </c>
      <c r="M25" s="6">
        <f t="shared" si="5"/>
        <v>50.307426568214552</v>
      </c>
      <c r="N25" t="s">
        <v>1113</v>
      </c>
      <c r="O25" s="9">
        <f>O28/O30/12</f>
        <v>30.22537731649803</v>
      </c>
    </row>
    <row r="26" spans="1:18">
      <c r="A26" s="52" t="s">
        <v>1100</v>
      </c>
      <c r="B26" s="2"/>
      <c r="C26" s="54">
        <v>54111901.200000003</v>
      </c>
      <c r="D26" s="54">
        <v>68790855.400000006</v>
      </c>
      <c r="E26" s="54">
        <v>49348414.399999999</v>
      </c>
      <c r="F26" s="54">
        <v>30809621.599999998</v>
      </c>
      <c r="G26" s="54">
        <v>39183865</v>
      </c>
      <c r="H26" s="54">
        <v>56025497.79999999</v>
      </c>
      <c r="I26" s="54">
        <v>7553446.4000000004</v>
      </c>
      <c r="J26" s="54">
        <v>103484205.8</v>
      </c>
      <c r="K26" s="54">
        <v>110678564.59999999</v>
      </c>
      <c r="L26" s="54">
        <v>29158395.599999994</v>
      </c>
      <c r="M26" s="54">
        <v>277698298.59999996</v>
      </c>
      <c r="N26" t="s">
        <v>1106</v>
      </c>
    </row>
    <row r="27" spans="1:18" ht="28.8">
      <c r="A27" s="52" t="s">
        <v>1110</v>
      </c>
      <c r="B27" s="2"/>
      <c r="C27" s="2">
        <v>385520</v>
      </c>
      <c r="D27" s="2">
        <v>681810</v>
      </c>
      <c r="E27" s="2">
        <v>374124</v>
      </c>
      <c r="F27" s="2">
        <v>363794</v>
      </c>
      <c r="G27" s="2">
        <v>285383</v>
      </c>
      <c r="H27" s="2">
        <v>379318</v>
      </c>
      <c r="I27" s="2">
        <v>43446</v>
      </c>
      <c r="J27" s="2">
        <v>1041012</v>
      </c>
      <c r="K27" s="2">
        <v>2672039</v>
      </c>
      <c r="L27" s="2">
        <v>805158</v>
      </c>
      <c r="M27" s="2">
        <v>5960804</v>
      </c>
      <c r="N27" t="s">
        <v>1109</v>
      </c>
      <c r="O27">
        <v>52962900</v>
      </c>
    </row>
    <row r="28" spans="1:18">
      <c r="A28" s="52" t="s">
        <v>1101</v>
      </c>
      <c r="B28" s="2"/>
      <c r="C28" s="56">
        <f t="shared" ref="C28:M28" si="6">C27/$O27</f>
        <v>7.2790576044740752E-3</v>
      </c>
      <c r="D28" s="56">
        <f t="shared" si="6"/>
        <v>1.2873350968319333E-2</v>
      </c>
      <c r="E28" s="56">
        <f t="shared" si="6"/>
        <v>7.0638881179089516E-3</v>
      </c>
      <c r="F28" s="56">
        <f t="shared" si="6"/>
        <v>6.8688459279986555E-3</v>
      </c>
      <c r="G28" s="56">
        <f t="shared" si="6"/>
        <v>5.3883567553891501E-3</v>
      </c>
      <c r="H28" s="56">
        <f t="shared" si="6"/>
        <v>7.1619567659625891E-3</v>
      </c>
      <c r="I28" s="56">
        <f t="shared" si="6"/>
        <v>8.2031006610287576E-4</v>
      </c>
      <c r="J28" s="56">
        <f t="shared" si="6"/>
        <v>1.9655494695343344E-2</v>
      </c>
      <c r="K28" s="56">
        <f t="shared" si="6"/>
        <v>5.0451145990872859E-2</v>
      </c>
      <c r="L28" s="56">
        <f t="shared" si="6"/>
        <v>1.5202301988750616E-2</v>
      </c>
      <c r="M28" s="56">
        <f t="shared" si="6"/>
        <v>0.11254678274792354</v>
      </c>
      <c r="N28" t="s">
        <v>1111</v>
      </c>
      <c r="O28" s="13">
        <v>2367000000000</v>
      </c>
    </row>
    <row r="29" spans="1:18">
      <c r="A29" s="52" t="s">
        <v>1102</v>
      </c>
      <c r="B29" s="2"/>
      <c r="C29" s="55">
        <v>52684006.999999993</v>
      </c>
      <c r="D29" s="55">
        <v>70988739.999999985</v>
      </c>
      <c r="E29" s="55">
        <v>51336241</v>
      </c>
      <c r="F29" s="55">
        <v>32569900</v>
      </c>
      <c r="G29" s="55">
        <v>39480741</v>
      </c>
      <c r="H29" s="55">
        <v>53897216.999999993</v>
      </c>
      <c r="I29" s="55">
        <v>7089710</v>
      </c>
      <c r="J29" s="55">
        <v>111349449</v>
      </c>
      <c r="K29" s="55">
        <v>119667855.99999996</v>
      </c>
      <c r="L29" s="55">
        <v>23352752.000000004</v>
      </c>
      <c r="M29" s="55">
        <v>258461619</v>
      </c>
      <c r="N29" t="s">
        <v>1106</v>
      </c>
      <c r="O29">
        <v>5452476469</v>
      </c>
    </row>
    <row r="30" spans="1:18">
      <c r="A30" s="52" t="s">
        <v>1103</v>
      </c>
      <c r="B30" s="2"/>
      <c r="C30" s="54">
        <v>56464893</v>
      </c>
      <c r="D30" s="54">
        <v>71001565</v>
      </c>
      <c r="E30" s="54">
        <v>50913758</v>
      </c>
      <c r="F30" s="54">
        <v>31944679.999999996</v>
      </c>
      <c r="G30" s="54">
        <v>40507042</v>
      </c>
      <c r="H30" s="54">
        <v>58525746.999999993</v>
      </c>
      <c r="I30" s="54">
        <v>7829300</v>
      </c>
      <c r="J30" s="54">
        <v>106739198</v>
      </c>
      <c r="K30" s="54">
        <v>116320619</v>
      </c>
      <c r="L30" s="54">
        <v>30824141.999999993</v>
      </c>
      <c r="M30" s="54">
        <v>290045628.99999994</v>
      </c>
      <c r="N30" t="s">
        <v>1106</v>
      </c>
      <c r="O30">
        <v>6525973123</v>
      </c>
    </row>
    <row r="31" spans="1:18">
      <c r="A31" s="41" t="s">
        <v>1104</v>
      </c>
      <c r="B31" s="2"/>
      <c r="C31" s="9">
        <f t="shared" ref="C31:M31" si="7">1000*C27/C29</f>
        <v>7.3175907064168459</v>
      </c>
      <c r="D31" s="9">
        <f t="shared" si="7"/>
        <v>9.6044809359906953</v>
      </c>
      <c r="E31" s="9">
        <f t="shared" si="7"/>
        <v>7.2877170730128062</v>
      </c>
      <c r="F31" s="9">
        <f t="shared" si="7"/>
        <v>11.169638224249997</v>
      </c>
      <c r="G31" s="9">
        <f t="shared" si="7"/>
        <v>7.2284104292774041</v>
      </c>
      <c r="H31" s="9">
        <f t="shared" si="7"/>
        <v>7.0378030835989183</v>
      </c>
      <c r="I31" s="9">
        <f t="shared" si="7"/>
        <v>6.1280362666456032</v>
      </c>
      <c r="J31" s="9">
        <f t="shared" si="7"/>
        <v>9.3490538960816956</v>
      </c>
      <c r="K31" s="9">
        <f t="shared" si="7"/>
        <v>22.328794793482395</v>
      </c>
      <c r="L31" s="9">
        <f t="shared" si="7"/>
        <v>34.478077787149019</v>
      </c>
      <c r="M31" s="9">
        <f t="shared" si="7"/>
        <v>23.062627337330113</v>
      </c>
      <c r="O31" s="9">
        <f>O27*1000/O30</f>
        <v>8.1157091826410817</v>
      </c>
    </row>
    <row r="32" spans="1:18">
      <c r="B32" s="32"/>
      <c r="C32" s="32"/>
      <c r="D32" s="32"/>
      <c r="E32" s="32"/>
      <c r="F32" s="32"/>
      <c r="G32" s="32"/>
      <c r="H32" s="32"/>
      <c r="I32" s="32"/>
      <c r="J32" s="32"/>
      <c r="L32" s="2"/>
      <c r="M32" s="32"/>
      <c r="N32" s="2"/>
      <c r="O32" s="2"/>
      <c r="P32" s="2"/>
      <c r="Q32" s="2"/>
      <c r="R32" s="2"/>
    </row>
    <row r="33" spans="1:18">
      <c r="A33" s="1" t="s">
        <v>194</v>
      </c>
      <c r="B33" s="18"/>
      <c r="C33" s="18" t="s">
        <v>29</v>
      </c>
      <c r="D33" s="18" t="s">
        <v>67</v>
      </c>
      <c r="E33" s="18" t="s">
        <v>28</v>
      </c>
      <c r="F33" s="18" t="s">
        <v>28</v>
      </c>
      <c r="G33" s="18" t="s">
        <v>52</v>
      </c>
      <c r="H33" s="18" t="s">
        <v>29</v>
      </c>
      <c r="I33" s="18"/>
      <c r="J33" s="18" t="s">
        <v>67</v>
      </c>
      <c r="L33" s="18"/>
      <c r="M33" s="18" t="s">
        <v>37</v>
      </c>
      <c r="N33" s="10"/>
      <c r="O33" s="10"/>
      <c r="P33" s="10"/>
      <c r="Q33" s="10"/>
    </row>
    <row r="34" spans="1:18">
      <c r="A34" s="1" t="s">
        <v>195</v>
      </c>
      <c r="B34" s="2"/>
      <c r="C34" s="2">
        <v>1</v>
      </c>
      <c r="D34" s="2">
        <v>1.5</v>
      </c>
      <c r="E34" s="2">
        <v>0.7</v>
      </c>
      <c r="F34" s="2">
        <v>0.25</v>
      </c>
      <c r="G34" s="2">
        <v>0.4</v>
      </c>
      <c r="H34" s="2">
        <v>3</v>
      </c>
      <c r="I34" s="2"/>
      <c r="J34" s="2">
        <v>12</v>
      </c>
      <c r="L34" s="2"/>
      <c r="M34" s="19">
        <v>4.3</v>
      </c>
    </row>
    <row r="35" spans="1:18">
      <c r="B35" s="30"/>
      <c r="C35" s="30"/>
      <c r="D35" s="30"/>
      <c r="E35" s="30"/>
      <c r="F35" s="30"/>
      <c r="G35" s="30"/>
      <c r="H35" s="30"/>
      <c r="I35" s="30"/>
      <c r="J35" s="30"/>
      <c r="L35" s="2"/>
      <c r="M35" s="30"/>
      <c r="N35" s="2"/>
      <c r="O35" s="2"/>
      <c r="P35" s="2"/>
      <c r="Q35" s="2"/>
      <c r="R35" s="2"/>
    </row>
    <row r="36" spans="1:18">
      <c r="B36" s="32"/>
      <c r="C36" s="32"/>
      <c r="D36" s="32"/>
      <c r="E36" s="32"/>
      <c r="F36" s="32"/>
      <c r="G36" s="32"/>
      <c r="H36" s="32"/>
      <c r="I36" s="32"/>
      <c r="J36" s="32"/>
      <c r="L36" s="2"/>
      <c r="M36" s="32"/>
      <c r="N36" s="2"/>
      <c r="O36" s="2"/>
      <c r="P36" s="2"/>
      <c r="Q36" s="2"/>
      <c r="R36" s="2"/>
    </row>
    <row r="37" spans="1:18">
      <c r="A37" s="1" t="s">
        <v>211</v>
      </c>
      <c r="B37" s="2"/>
      <c r="C37" s="2" t="s">
        <v>34</v>
      </c>
      <c r="D37" s="2" t="s">
        <v>30</v>
      </c>
      <c r="E37" s="2" t="s">
        <v>23</v>
      </c>
      <c r="F37" s="2" t="s">
        <v>31</v>
      </c>
      <c r="G37" s="2" t="s">
        <v>32</v>
      </c>
      <c r="H37" s="2" t="s">
        <v>23</v>
      </c>
      <c r="I37" s="2"/>
      <c r="J37" s="2" t="s">
        <v>33</v>
      </c>
      <c r="L37" s="2"/>
      <c r="M37" s="2" t="s">
        <v>35</v>
      </c>
    </row>
    <row r="38" spans="1:18">
      <c r="A38" s="1" t="s">
        <v>212</v>
      </c>
      <c r="B38" s="2"/>
      <c r="C38" s="2" t="s">
        <v>37</v>
      </c>
      <c r="D38" s="2" t="s">
        <v>31</v>
      </c>
      <c r="E38" s="2" t="s">
        <v>36</v>
      </c>
      <c r="F38" s="2" t="s">
        <v>25</v>
      </c>
      <c r="G38" s="2" t="s">
        <v>36</v>
      </c>
      <c r="H38" s="2" t="s">
        <v>27</v>
      </c>
      <c r="I38" s="2"/>
      <c r="J38" s="2" t="s">
        <v>27</v>
      </c>
      <c r="L38" s="2"/>
      <c r="M38" s="2" t="s">
        <v>38</v>
      </c>
    </row>
    <row r="39" spans="1:18">
      <c r="B39" s="2"/>
      <c r="C39" s="2"/>
      <c r="D39" s="2"/>
      <c r="E39" s="2"/>
      <c r="F39" s="2"/>
      <c r="G39" s="2"/>
      <c r="H39" s="2"/>
      <c r="I39" s="2"/>
      <c r="J39" s="2"/>
      <c r="L39" s="2"/>
      <c r="M39" s="2"/>
    </row>
    <row r="40" spans="1:18">
      <c r="B40" s="32"/>
      <c r="C40" s="32"/>
      <c r="D40" s="32"/>
      <c r="E40" s="32"/>
      <c r="F40" s="32"/>
      <c r="G40" s="32"/>
      <c r="H40" s="32"/>
      <c r="I40" s="32"/>
      <c r="J40" s="32"/>
      <c r="L40" s="2"/>
      <c r="M40" s="32"/>
      <c r="N40" s="2"/>
      <c r="O40" s="2"/>
      <c r="P40" s="2"/>
      <c r="Q40" s="2"/>
      <c r="R40" s="2"/>
    </row>
    <row r="41" spans="1:18">
      <c r="A41" s="1" t="s">
        <v>214</v>
      </c>
      <c r="B41" s="2"/>
      <c r="C41" s="2" t="s">
        <v>87</v>
      </c>
      <c r="D41" s="2" t="s">
        <v>80</v>
      </c>
      <c r="E41" s="2" t="s">
        <v>81</v>
      </c>
      <c r="F41" s="2" t="s">
        <v>82</v>
      </c>
      <c r="G41" s="2" t="s">
        <v>83</v>
      </c>
      <c r="H41" s="2" t="s">
        <v>84</v>
      </c>
      <c r="I41" s="2"/>
      <c r="J41" s="2" t="s">
        <v>85</v>
      </c>
      <c r="L41" s="2"/>
      <c r="M41" s="2" t="s">
        <v>86</v>
      </c>
    </row>
    <row r="42" spans="1:18">
      <c r="A42" s="1" t="s">
        <v>213</v>
      </c>
      <c r="B42" s="2"/>
      <c r="C42" s="2" t="s">
        <v>88</v>
      </c>
      <c r="D42" s="2" t="s">
        <v>88</v>
      </c>
      <c r="E42" s="2" t="s">
        <v>88</v>
      </c>
      <c r="F42" s="2" t="s">
        <v>88</v>
      </c>
      <c r="G42" s="2" t="s">
        <v>88</v>
      </c>
      <c r="H42" s="2" t="s">
        <v>88</v>
      </c>
      <c r="I42" s="2"/>
      <c r="J42" s="2" t="s">
        <v>88</v>
      </c>
      <c r="L42" s="2"/>
      <c r="M42" s="2" t="s">
        <v>89</v>
      </c>
    </row>
    <row r="43" spans="1:18">
      <c r="B43" s="2"/>
      <c r="C43" s="2"/>
      <c r="D43" s="2"/>
      <c r="E43" s="2"/>
      <c r="F43" s="2"/>
      <c r="G43" s="2"/>
      <c r="H43" s="2"/>
      <c r="I43" s="2"/>
      <c r="J43" s="2"/>
      <c r="L43" s="2"/>
      <c r="M43" s="2"/>
    </row>
    <row r="44" spans="1:18">
      <c r="B44" s="32"/>
      <c r="C44" s="32"/>
      <c r="D44" s="32"/>
      <c r="E44" s="32"/>
      <c r="F44" s="32"/>
      <c r="G44" s="32"/>
      <c r="H44" s="32"/>
      <c r="I44" s="32"/>
      <c r="J44" s="32"/>
      <c r="L44" s="2"/>
      <c r="M44" s="32"/>
      <c r="N44" s="2"/>
      <c r="O44" s="2"/>
      <c r="P44" s="2"/>
      <c r="Q44" s="2"/>
      <c r="R44" s="2"/>
    </row>
    <row r="45" spans="1:18">
      <c r="A45" s="2" t="s">
        <v>220</v>
      </c>
      <c r="B45" s="2"/>
      <c r="C45" s="2">
        <v>16754</v>
      </c>
      <c r="D45" s="2">
        <v>16942</v>
      </c>
      <c r="E45" s="2">
        <v>11457</v>
      </c>
      <c r="F45" s="2">
        <v>21850</v>
      </c>
      <c r="G45" s="2">
        <v>9831</v>
      </c>
      <c r="H45" s="2">
        <v>13363</v>
      </c>
      <c r="I45" s="2"/>
      <c r="J45" s="2">
        <v>2874373</v>
      </c>
      <c r="L45" s="6"/>
      <c r="M45" s="2" t="s">
        <v>39</v>
      </c>
    </row>
    <row r="46" spans="1:18">
      <c r="A46" s="2" t="s">
        <v>221</v>
      </c>
      <c r="B46" s="2"/>
      <c r="C46" s="2">
        <v>22562</v>
      </c>
      <c r="D46" s="2">
        <v>23515</v>
      </c>
      <c r="E46" s="2">
        <v>17165</v>
      </c>
      <c r="F46" s="2">
        <v>30360</v>
      </c>
      <c r="G46" s="2">
        <v>15015</v>
      </c>
      <c r="H46" s="2">
        <v>19625</v>
      </c>
      <c r="I46" s="2"/>
      <c r="J46" s="2">
        <v>4250597</v>
      </c>
      <c r="L46" s="6"/>
      <c r="M46" s="2" t="s">
        <v>41</v>
      </c>
    </row>
    <row r="47" spans="1:18">
      <c r="A47" s="2" t="s">
        <v>222</v>
      </c>
      <c r="B47" s="2"/>
      <c r="C47" s="2">
        <v>29932</v>
      </c>
      <c r="D47" s="2">
        <v>31800</v>
      </c>
      <c r="E47" s="2">
        <v>24482</v>
      </c>
      <c r="F47" s="2">
        <v>41566</v>
      </c>
      <c r="G47" s="2">
        <v>22231</v>
      </c>
      <c r="H47" s="2">
        <v>28783</v>
      </c>
      <c r="I47" s="2"/>
      <c r="J47" s="2">
        <v>6238189</v>
      </c>
      <c r="L47" s="6"/>
      <c r="M47" s="2" t="s">
        <v>43</v>
      </c>
    </row>
    <row r="48" spans="1:18">
      <c r="A48" s="22" t="s">
        <v>196</v>
      </c>
      <c r="B48" s="2"/>
      <c r="C48" s="2" t="s">
        <v>144</v>
      </c>
      <c r="D48" s="2" t="s">
        <v>166</v>
      </c>
      <c r="E48" s="2" t="s">
        <v>166</v>
      </c>
      <c r="F48" s="2" t="s">
        <v>144</v>
      </c>
      <c r="G48" s="2" t="s">
        <v>166</v>
      </c>
      <c r="H48" s="2" t="s">
        <v>166</v>
      </c>
      <c r="I48" s="2"/>
      <c r="J48" s="2" t="s">
        <v>166</v>
      </c>
      <c r="L48" s="2"/>
      <c r="M48" s="2" t="s">
        <v>166</v>
      </c>
    </row>
    <row r="49" spans="1:13">
      <c r="A49" s="1" t="s">
        <v>197</v>
      </c>
      <c r="B49" s="2"/>
      <c r="C49" s="2">
        <v>1400</v>
      </c>
      <c r="D49" s="2" t="s">
        <v>40</v>
      </c>
      <c r="E49" s="2" t="s">
        <v>44</v>
      </c>
      <c r="F49" s="2" t="s">
        <v>45</v>
      </c>
      <c r="G49" s="2" t="s">
        <v>46</v>
      </c>
      <c r="H49" s="2" t="s">
        <v>47</v>
      </c>
      <c r="I49" s="2"/>
      <c r="J49" s="2" t="s">
        <v>48</v>
      </c>
      <c r="L49" s="2"/>
      <c r="M49" s="2" t="s">
        <v>39</v>
      </c>
    </row>
    <row r="50" spans="1:13">
      <c r="A50" s="1" t="s">
        <v>198</v>
      </c>
      <c r="B50" s="2"/>
      <c r="C50" s="2">
        <v>1900</v>
      </c>
      <c r="D50" s="2" t="s">
        <v>51</v>
      </c>
      <c r="E50" s="2" t="s">
        <v>40</v>
      </c>
      <c r="F50" s="2" t="s">
        <v>29</v>
      </c>
      <c r="G50" s="2" t="s">
        <v>52</v>
      </c>
      <c r="H50" s="2" t="s">
        <v>50</v>
      </c>
      <c r="I50" s="2"/>
      <c r="J50" s="2" t="s">
        <v>53</v>
      </c>
      <c r="L50" s="2"/>
      <c r="M50" s="2" t="s">
        <v>41</v>
      </c>
    </row>
    <row r="51" spans="1:13">
      <c r="A51" s="1" t="s">
        <v>199</v>
      </c>
      <c r="B51" s="2"/>
      <c r="C51" s="2">
        <v>2500</v>
      </c>
      <c r="D51" s="2" t="s">
        <v>54</v>
      </c>
      <c r="E51" s="2" t="s">
        <v>55</v>
      </c>
      <c r="F51" s="2" t="s">
        <v>56</v>
      </c>
      <c r="G51" s="2" t="s">
        <v>45</v>
      </c>
      <c r="H51" s="2" t="s">
        <v>57</v>
      </c>
      <c r="I51" s="2"/>
      <c r="J51" s="2" t="s">
        <v>58</v>
      </c>
      <c r="L51" s="2"/>
      <c r="M51" s="2" t="s">
        <v>43</v>
      </c>
    </row>
    <row r="52" spans="1:13">
      <c r="A52" s="2" t="s">
        <v>59</v>
      </c>
      <c r="B52" s="2"/>
      <c r="C52" s="2">
        <v>0.25</v>
      </c>
      <c r="D52" s="2">
        <v>0.25</v>
      </c>
      <c r="E52" s="2">
        <v>0.25</v>
      </c>
      <c r="F52" s="2">
        <v>0.25</v>
      </c>
      <c r="G52" s="2">
        <v>0.25</v>
      </c>
      <c r="H52" s="2">
        <v>0.25</v>
      </c>
      <c r="I52" s="2"/>
      <c r="J52" s="2">
        <v>0.25</v>
      </c>
      <c r="L52" s="2"/>
      <c r="M52" s="2">
        <v>0.2034</v>
      </c>
    </row>
    <row r="53" spans="1:13">
      <c r="A53" s="2" t="s">
        <v>60</v>
      </c>
      <c r="B53" s="2"/>
      <c r="C53" s="2">
        <v>0.25</v>
      </c>
      <c r="D53" s="2">
        <v>0.25</v>
      </c>
      <c r="E53" s="2">
        <v>0.25</v>
      </c>
      <c r="F53" s="2">
        <v>0.25</v>
      </c>
      <c r="G53" s="2">
        <v>0.25</v>
      </c>
      <c r="H53" s="2">
        <v>0.25</v>
      </c>
      <c r="I53" s="2"/>
      <c r="J53" s="2">
        <v>0.25</v>
      </c>
      <c r="L53" s="2"/>
      <c r="M53" s="2">
        <v>0.23899999999999999</v>
      </c>
    </row>
    <row r="54" spans="1:13">
      <c r="A54" s="2" t="s">
        <v>61</v>
      </c>
      <c r="B54" s="2"/>
      <c r="C54" s="2">
        <v>0.25</v>
      </c>
      <c r="D54" s="2">
        <v>0.25</v>
      </c>
      <c r="E54" s="2">
        <v>0.25</v>
      </c>
      <c r="F54" s="2">
        <v>0.25</v>
      </c>
      <c r="G54" s="2">
        <v>0.25</v>
      </c>
      <c r="H54" s="2">
        <v>0.25</v>
      </c>
      <c r="I54" s="2"/>
      <c r="J54" s="2">
        <v>0.25</v>
      </c>
      <c r="L54" s="2"/>
      <c r="M54" s="2">
        <v>0.24390000000000001</v>
      </c>
    </row>
    <row r="55" spans="1:13">
      <c r="A55" s="2" t="s">
        <v>62</v>
      </c>
      <c r="B55" s="2"/>
      <c r="C55" s="2">
        <v>0.25</v>
      </c>
      <c r="D55" s="2">
        <v>0.25</v>
      </c>
      <c r="E55" s="2">
        <v>0.25</v>
      </c>
      <c r="F55" s="2">
        <v>0.25</v>
      </c>
      <c r="G55" s="2">
        <v>0.25</v>
      </c>
      <c r="H55" s="2">
        <v>0.25</v>
      </c>
      <c r="I55" s="2"/>
      <c r="J55" s="2">
        <v>0.25</v>
      </c>
      <c r="L55" s="2"/>
      <c r="M55" s="2">
        <v>0.31369999999999998</v>
      </c>
    </row>
    <row r="56" spans="1:13">
      <c r="A56" s="1" t="s">
        <v>223</v>
      </c>
      <c r="B56" s="2"/>
      <c r="C56" s="2" t="s">
        <v>46</v>
      </c>
      <c r="D56" s="2" t="s">
        <v>63</v>
      </c>
      <c r="E56" s="2" t="s">
        <v>42</v>
      </c>
      <c r="F56" s="2" t="s">
        <v>28</v>
      </c>
      <c r="G56" s="2" t="s">
        <v>50</v>
      </c>
      <c r="H56" s="2" t="s">
        <v>42</v>
      </c>
      <c r="I56" s="2"/>
      <c r="J56" s="2" t="s">
        <v>30</v>
      </c>
      <c r="L56" s="2"/>
      <c r="M56" s="2">
        <v>0</v>
      </c>
    </row>
    <row r="57" spans="1:13">
      <c r="A57" s="1" t="s">
        <v>224</v>
      </c>
      <c r="B57" s="2"/>
      <c r="C57" s="2" t="s">
        <v>69</v>
      </c>
      <c r="D57" s="2" t="s">
        <v>39</v>
      </c>
      <c r="E57" s="2" t="s">
        <v>25</v>
      </c>
      <c r="F57" s="2" t="s">
        <v>37</v>
      </c>
      <c r="G57" s="2" t="s">
        <v>64</v>
      </c>
      <c r="H57" s="2" t="s">
        <v>65</v>
      </c>
      <c r="I57" s="2"/>
      <c r="J57" s="2" t="s">
        <v>66</v>
      </c>
      <c r="L57" s="2"/>
      <c r="M57" s="2" t="s">
        <v>68</v>
      </c>
    </row>
    <row r="58" spans="1:13">
      <c r="A58" s="1" t="s">
        <v>225</v>
      </c>
      <c r="B58" s="2"/>
      <c r="C58" s="2" t="s">
        <v>72</v>
      </c>
      <c r="D58" s="2" t="s">
        <v>36</v>
      </c>
      <c r="E58" s="2" t="s">
        <v>37</v>
      </c>
      <c r="F58" s="2" t="s">
        <v>32</v>
      </c>
      <c r="G58" s="2" t="s">
        <v>70</v>
      </c>
      <c r="H58" s="2" t="s">
        <v>27</v>
      </c>
      <c r="I58" s="2"/>
      <c r="J58" s="2" t="s">
        <v>71</v>
      </c>
      <c r="L58" s="2"/>
      <c r="M58" s="2" t="s">
        <v>43</v>
      </c>
    </row>
    <row r="59" spans="1:13">
      <c r="A59" s="1" t="s">
        <v>226</v>
      </c>
      <c r="B59" s="2"/>
      <c r="C59" s="2" t="s">
        <v>32</v>
      </c>
      <c r="D59" s="2" t="s">
        <v>73</v>
      </c>
      <c r="E59" s="2" t="s">
        <v>32</v>
      </c>
      <c r="F59" s="2" t="s">
        <v>24</v>
      </c>
      <c r="G59" s="2" t="s">
        <v>73</v>
      </c>
      <c r="H59" s="2" t="s">
        <v>34</v>
      </c>
      <c r="I59" s="2"/>
      <c r="J59" s="2" t="s">
        <v>74</v>
      </c>
      <c r="L59" s="2"/>
      <c r="M59" s="2" t="s">
        <v>75</v>
      </c>
    </row>
    <row r="60" spans="1:13">
      <c r="A60" s="1" t="s">
        <v>200</v>
      </c>
      <c r="B60" s="2"/>
      <c r="C60" s="2"/>
      <c r="D60" s="2"/>
      <c r="E60" s="2"/>
      <c r="F60" s="2"/>
      <c r="G60" s="2"/>
      <c r="H60" s="2"/>
      <c r="I60" s="2"/>
      <c r="J60" s="2"/>
      <c r="L60" s="2"/>
      <c r="M60" s="2"/>
    </row>
    <row r="61" spans="1:13">
      <c r="A61" s="1" t="s">
        <v>201</v>
      </c>
      <c r="B61" s="2"/>
      <c r="C61" s="2" t="s">
        <v>77</v>
      </c>
      <c r="D61" s="2" t="s">
        <v>77</v>
      </c>
      <c r="E61" s="2" t="s">
        <v>77</v>
      </c>
      <c r="F61" s="2" t="s">
        <v>77</v>
      </c>
      <c r="G61" s="2" t="s">
        <v>77</v>
      </c>
      <c r="H61" s="2" t="s">
        <v>77</v>
      </c>
      <c r="I61" s="2"/>
      <c r="J61" s="2" t="s">
        <v>50</v>
      </c>
      <c r="L61" s="2"/>
      <c r="M61" s="2" t="s">
        <v>77</v>
      </c>
    </row>
    <row r="62" spans="1:13">
      <c r="A62" s="1" t="s">
        <v>202</v>
      </c>
      <c r="B62" s="2"/>
      <c r="C62" s="2" t="s">
        <v>50</v>
      </c>
      <c r="D62" s="2" t="s">
        <v>50</v>
      </c>
      <c r="E62" s="2" t="s">
        <v>50</v>
      </c>
      <c r="F62" s="2" t="s">
        <v>50</v>
      </c>
      <c r="G62" s="2" t="s">
        <v>50</v>
      </c>
      <c r="H62" s="2" t="s">
        <v>50</v>
      </c>
      <c r="I62" s="2"/>
      <c r="J62" s="2" t="s">
        <v>49</v>
      </c>
      <c r="L62" s="2"/>
      <c r="M62" s="2" t="s">
        <v>50</v>
      </c>
    </row>
    <row r="63" spans="1:13">
      <c r="A63" s="1" t="s">
        <v>203</v>
      </c>
      <c r="B63" s="2"/>
      <c r="C63" s="2" t="s">
        <v>49</v>
      </c>
      <c r="D63" s="2" t="s">
        <v>49</v>
      </c>
      <c r="E63" s="2" t="s">
        <v>49</v>
      </c>
      <c r="F63" s="2" t="s">
        <v>49</v>
      </c>
      <c r="G63" s="2" t="s">
        <v>49</v>
      </c>
      <c r="H63" s="2" t="s">
        <v>49</v>
      </c>
      <c r="I63" s="2"/>
      <c r="J63" s="2" t="s">
        <v>25</v>
      </c>
      <c r="L63" s="2"/>
      <c r="M63" s="2" t="s">
        <v>49</v>
      </c>
    </row>
    <row r="64" spans="1:13">
      <c r="A64" s="1" t="s">
        <v>204</v>
      </c>
      <c r="B64" s="2"/>
      <c r="C64" s="2" t="s">
        <v>27</v>
      </c>
      <c r="D64" s="2" t="s">
        <v>27</v>
      </c>
      <c r="E64" s="2" t="s">
        <v>27</v>
      </c>
      <c r="F64" s="2" t="s">
        <v>27</v>
      </c>
      <c r="G64" s="2" t="s">
        <v>27</v>
      </c>
      <c r="H64" s="2" t="s">
        <v>27</v>
      </c>
      <c r="I64" s="2"/>
      <c r="J64" s="2" t="s">
        <v>27</v>
      </c>
      <c r="L64" s="2"/>
      <c r="M64" s="2" t="s">
        <v>27</v>
      </c>
    </row>
    <row r="65" spans="1:18">
      <c r="A65" s="1" t="s">
        <v>205</v>
      </c>
      <c r="B65" s="2"/>
      <c r="C65" s="2" t="s">
        <v>79</v>
      </c>
      <c r="D65" s="2" t="s">
        <v>76</v>
      </c>
      <c r="E65" s="2" t="s">
        <v>30</v>
      </c>
      <c r="F65" s="2" t="s">
        <v>30</v>
      </c>
      <c r="G65" s="2" t="s">
        <v>76</v>
      </c>
      <c r="H65" s="2" t="s">
        <v>78</v>
      </c>
      <c r="I65" s="2"/>
      <c r="J65" s="2" t="s">
        <v>76</v>
      </c>
      <c r="L65" s="2"/>
      <c r="M65" s="2" t="s">
        <v>76</v>
      </c>
    </row>
    <row r="66" spans="1:18" s="4" customFormat="1">
      <c r="A66" s="7" t="s">
        <v>243</v>
      </c>
      <c r="C66" s="4">
        <v>64.7</v>
      </c>
      <c r="D66" s="4">
        <v>49.1</v>
      </c>
      <c r="E66" s="4">
        <v>73.7</v>
      </c>
      <c r="F66" s="4">
        <v>80</v>
      </c>
      <c r="G66" s="4">
        <v>57.3</v>
      </c>
      <c r="H66" s="4">
        <v>76</v>
      </c>
      <c r="J66" s="4">
        <v>55</v>
      </c>
      <c r="M66" s="4">
        <v>57.5</v>
      </c>
    </row>
    <row r="67" spans="1:18">
      <c r="B67" s="2"/>
      <c r="C67" s="2"/>
      <c r="D67" s="2"/>
      <c r="E67" s="2"/>
      <c r="F67" s="2"/>
      <c r="G67" s="2"/>
      <c r="H67" s="2"/>
      <c r="I67" s="2"/>
      <c r="J67" s="2"/>
      <c r="L67" s="2"/>
      <c r="M67" s="2"/>
    </row>
    <row r="68" spans="1:18">
      <c r="B68" s="32"/>
      <c r="C68" s="32"/>
      <c r="D68" s="32"/>
      <c r="E68" s="32"/>
      <c r="F68" s="32"/>
      <c r="G68" s="32"/>
      <c r="H68" s="32"/>
      <c r="I68" s="32"/>
      <c r="J68" s="32"/>
      <c r="L68" s="2"/>
      <c r="M68" s="32"/>
    </row>
    <row r="69" spans="1:18">
      <c r="A69" s="1" t="s">
        <v>219</v>
      </c>
      <c r="B69" s="2"/>
      <c r="C69" s="2" t="s">
        <v>104</v>
      </c>
      <c r="D69" s="2" t="s">
        <v>104</v>
      </c>
      <c r="E69" s="2" t="s">
        <v>104</v>
      </c>
      <c r="F69" s="2" t="s">
        <v>105</v>
      </c>
      <c r="G69" s="2" t="s">
        <v>104</v>
      </c>
      <c r="H69" s="2"/>
      <c r="I69" s="2"/>
      <c r="J69" s="2" t="s">
        <v>106</v>
      </c>
      <c r="L69" s="2"/>
      <c r="M69" s="2" t="s">
        <v>104</v>
      </c>
    </row>
    <row r="70" spans="1:18">
      <c r="A70" s="1" t="s">
        <v>215</v>
      </c>
      <c r="B70" s="2"/>
      <c r="C70" s="2">
        <v>100</v>
      </c>
      <c r="D70" s="2">
        <v>100</v>
      </c>
      <c r="E70" s="2">
        <v>100</v>
      </c>
      <c r="F70" s="2">
        <v>500</v>
      </c>
      <c r="G70" s="2">
        <v>100</v>
      </c>
      <c r="H70" s="2">
        <v>100</v>
      </c>
      <c r="I70" s="2"/>
      <c r="J70" s="5">
        <v>10000</v>
      </c>
      <c r="L70" s="6"/>
      <c r="M70" s="2">
        <v>100</v>
      </c>
      <c r="N70" s="6"/>
      <c r="O70" s="2"/>
      <c r="P70" s="2"/>
      <c r="Q70" s="2"/>
      <c r="R70" s="2"/>
    </row>
    <row r="71" spans="1:18">
      <c r="A71" s="1" t="s">
        <v>216</v>
      </c>
      <c r="B71" s="2"/>
      <c r="C71" s="2" t="s">
        <v>108</v>
      </c>
      <c r="D71" s="2" t="s">
        <v>108</v>
      </c>
      <c r="E71" s="2" t="s">
        <v>108</v>
      </c>
      <c r="F71" s="2" t="s">
        <v>108</v>
      </c>
      <c r="G71" s="2" t="s">
        <v>108</v>
      </c>
      <c r="H71" s="2" t="s">
        <v>109</v>
      </c>
      <c r="I71" s="2"/>
      <c r="J71" s="2" t="s">
        <v>110</v>
      </c>
      <c r="L71" s="2"/>
      <c r="M71" s="2" t="s">
        <v>111</v>
      </c>
      <c r="N71" s="1"/>
      <c r="O71" s="1"/>
      <c r="Q71" s="1"/>
    </row>
    <row r="72" spans="1:18">
      <c r="A72" s="1" t="s">
        <v>206</v>
      </c>
      <c r="B72" s="18"/>
      <c r="C72" s="18" t="s">
        <v>118</v>
      </c>
      <c r="D72" s="18" t="s">
        <v>117</v>
      </c>
      <c r="E72" s="18" t="s">
        <v>117</v>
      </c>
      <c r="F72" s="18" t="s">
        <v>117</v>
      </c>
      <c r="G72" s="18" t="s">
        <v>117</v>
      </c>
      <c r="H72" s="18" t="s">
        <v>117</v>
      </c>
      <c r="I72" s="18"/>
      <c r="J72" s="18" t="s">
        <v>117</v>
      </c>
      <c r="L72" s="18"/>
      <c r="M72" s="18" t="s">
        <v>118</v>
      </c>
      <c r="N72" s="10"/>
      <c r="O72" s="10"/>
      <c r="P72" s="10"/>
      <c r="Q72" s="10"/>
    </row>
    <row r="73" spans="1:18">
      <c r="A73" s="1" t="s">
        <v>218</v>
      </c>
      <c r="B73" s="18"/>
      <c r="C73" s="18" t="s">
        <v>122</v>
      </c>
      <c r="D73" s="18" t="s">
        <v>119</v>
      </c>
      <c r="E73" s="18" t="s">
        <v>119</v>
      </c>
      <c r="F73" s="18" t="s">
        <v>120</v>
      </c>
      <c r="G73" s="18" t="s">
        <v>119</v>
      </c>
      <c r="H73" s="18" t="s">
        <v>119</v>
      </c>
      <c r="I73" s="18"/>
      <c r="J73" s="18" t="s">
        <v>121</v>
      </c>
      <c r="L73" s="18"/>
      <c r="M73" s="18" t="s">
        <v>122</v>
      </c>
    </row>
    <row r="74" spans="1:18">
      <c r="A74" s="1" t="s">
        <v>217</v>
      </c>
      <c r="B74" s="18"/>
      <c r="C74" s="18" t="s">
        <v>126</v>
      </c>
      <c r="D74" s="18" t="s">
        <v>123</v>
      </c>
      <c r="E74" s="18" t="s">
        <v>123</v>
      </c>
      <c r="F74" s="18" t="s">
        <v>124</v>
      </c>
      <c r="G74" s="18" t="s">
        <v>123</v>
      </c>
      <c r="H74" s="18" t="s">
        <v>123</v>
      </c>
      <c r="I74" s="18"/>
      <c r="J74" s="18" t="s">
        <v>125</v>
      </c>
      <c r="L74" s="18"/>
      <c r="M74" s="18" t="s">
        <v>126</v>
      </c>
    </row>
    <row r="75" spans="1:18" s="1" customFormat="1"/>
    <row r="76" spans="1:18" s="1" customFormat="1">
      <c r="B76" s="31"/>
      <c r="C76" s="31"/>
      <c r="D76" s="31"/>
      <c r="E76" s="31"/>
      <c r="F76" s="31"/>
      <c r="G76" s="31"/>
      <c r="H76" s="31"/>
      <c r="I76" s="31"/>
      <c r="J76" s="31"/>
      <c r="M76" s="31"/>
    </row>
    <row r="77" spans="1:18">
      <c r="A77" s="1" t="s">
        <v>9</v>
      </c>
      <c r="B77" s="24"/>
      <c r="C77" s="24">
        <v>44341</v>
      </c>
      <c r="D77" s="24">
        <v>44407</v>
      </c>
      <c r="E77" s="24">
        <v>44462</v>
      </c>
      <c r="F77" s="24">
        <v>44467</v>
      </c>
      <c r="G77" s="24">
        <v>44462</v>
      </c>
      <c r="H77" s="24">
        <v>44462</v>
      </c>
      <c r="I77" s="24"/>
      <c r="J77" s="24">
        <v>44462</v>
      </c>
      <c r="L77" s="25"/>
      <c r="M77" s="24">
        <v>44280</v>
      </c>
    </row>
    <row r="78" spans="1:18">
      <c r="A78" s="22" t="s">
        <v>167</v>
      </c>
      <c r="B78" s="24"/>
      <c r="C78" s="24">
        <v>44356</v>
      </c>
      <c r="D78" s="24">
        <v>44434</v>
      </c>
      <c r="E78" s="24">
        <v>44509</v>
      </c>
      <c r="F78" s="24">
        <v>44523</v>
      </c>
      <c r="G78" s="24">
        <v>44551</v>
      </c>
      <c r="H78" s="24">
        <v>44602</v>
      </c>
      <c r="I78" s="24"/>
      <c r="J78" s="24">
        <v>44515</v>
      </c>
      <c r="L78" s="25"/>
      <c r="M78" s="24">
        <v>44325</v>
      </c>
    </row>
    <row r="79" spans="1:18">
      <c r="A79" s="22" t="s">
        <v>165</v>
      </c>
      <c r="B79" s="24"/>
      <c r="C79" s="24">
        <v>44370</v>
      </c>
      <c r="D79" s="24">
        <v>44441</v>
      </c>
      <c r="E79" s="24">
        <v>44551</v>
      </c>
      <c r="F79" s="24">
        <v>44564</v>
      </c>
      <c r="G79" s="24">
        <v>44562</v>
      </c>
      <c r="H79" s="24">
        <v>44617</v>
      </c>
      <c r="I79" s="24"/>
      <c r="J79" s="24">
        <v>44571</v>
      </c>
      <c r="L79" s="25"/>
      <c r="M79" s="24">
        <v>44567</v>
      </c>
    </row>
    <row r="80" spans="1:18">
      <c r="A80" s="22" t="s">
        <v>168</v>
      </c>
      <c r="C80" s="18" t="s">
        <v>179</v>
      </c>
      <c r="D80" t="s">
        <v>180</v>
      </c>
      <c r="E80" t="s">
        <v>181</v>
      </c>
      <c r="F80" t="s">
        <v>183</v>
      </c>
      <c r="G80" t="s">
        <v>184</v>
      </c>
      <c r="H80" t="s">
        <v>185</v>
      </c>
      <c r="J80" t="s">
        <v>182</v>
      </c>
      <c r="M80" t="s">
        <v>186</v>
      </c>
    </row>
    <row r="81" spans="1:18">
      <c r="A81" s="3" t="s">
        <v>145</v>
      </c>
      <c r="B81" s="2"/>
      <c r="C81" s="2" t="s">
        <v>143</v>
      </c>
      <c r="D81" s="2" t="s">
        <v>148</v>
      </c>
      <c r="E81" s="2" t="s">
        <v>150</v>
      </c>
      <c r="F81" s="2" t="s">
        <v>154</v>
      </c>
      <c r="G81" s="2" t="s">
        <v>156</v>
      </c>
      <c r="H81" s="2" t="s">
        <v>158</v>
      </c>
      <c r="I81" s="2"/>
      <c r="J81" s="2" t="s">
        <v>152</v>
      </c>
      <c r="L81" s="2"/>
      <c r="M81" s="2" t="s">
        <v>142</v>
      </c>
    </row>
    <row r="82" spans="1:18">
      <c r="A82" s="3" t="s">
        <v>146</v>
      </c>
      <c r="B82" s="2"/>
      <c r="C82" s="2" t="s">
        <v>141</v>
      </c>
      <c r="D82" s="2" t="s">
        <v>147</v>
      </c>
      <c r="E82" s="2" t="s">
        <v>149</v>
      </c>
      <c r="F82" s="2" t="s">
        <v>153</v>
      </c>
      <c r="G82" s="2" t="s">
        <v>155</v>
      </c>
      <c r="H82" s="2" t="s">
        <v>157</v>
      </c>
      <c r="I82" s="2"/>
      <c r="J82" s="2" t="s">
        <v>151</v>
      </c>
      <c r="L82" s="2"/>
      <c r="M82" s="2" t="s">
        <v>140</v>
      </c>
    </row>
    <row r="83" spans="1:18">
      <c r="A83" s="3"/>
      <c r="B83" s="2"/>
      <c r="C83" s="2"/>
      <c r="D83" s="2"/>
      <c r="E83" s="2"/>
      <c r="F83" s="2"/>
      <c r="G83" s="2"/>
      <c r="H83" s="2"/>
      <c r="I83" s="2"/>
      <c r="J83" s="2"/>
      <c r="L83" s="2"/>
      <c r="M83" s="2"/>
    </row>
    <row r="84" spans="1:18">
      <c r="A84" s="3"/>
      <c r="B84" s="31"/>
      <c r="C84" s="31"/>
      <c r="D84" s="31"/>
      <c r="E84" s="31"/>
      <c r="F84" s="31"/>
      <c r="G84" s="31"/>
      <c r="H84" s="31"/>
      <c r="I84" s="31"/>
      <c r="J84" s="31"/>
      <c r="L84" s="2"/>
      <c r="M84" s="31"/>
    </row>
    <row r="85" spans="1:18">
      <c r="A85" s="2" t="s">
        <v>10</v>
      </c>
      <c r="B85" s="2"/>
      <c r="C85" s="2" t="s">
        <v>11</v>
      </c>
      <c r="D85" s="2" t="s">
        <v>11</v>
      </c>
      <c r="E85" s="2" t="s">
        <v>11</v>
      </c>
      <c r="F85" s="2" t="s">
        <v>12</v>
      </c>
      <c r="G85" s="2" t="s">
        <v>11</v>
      </c>
      <c r="H85" s="2" t="s">
        <v>13</v>
      </c>
      <c r="I85" s="2"/>
      <c r="J85" s="2" t="s">
        <v>14</v>
      </c>
      <c r="L85" s="2"/>
      <c r="M85" s="2" t="s">
        <v>15</v>
      </c>
    </row>
    <row r="86" spans="1:18">
      <c r="A86" s="2" t="s">
        <v>16</v>
      </c>
      <c r="B86" s="2"/>
      <c r="C86" s="2">
        <v>0.85</v>
      </c>
      <c r="D86" s="2">
        <v>0.85</v>
      </c>
      <c r="E86" s="2">
        <v>0.85</v>
      </c>
      <c r="F86" s="2">
        <v>3.89</v>
      </c>
      <c r="G86" s="2">
        <v>0.85</v>
      </c>
      <c r="H86" s="2">
        <v>0.73</v>
      </c>
      <c r="I86" s="2"/>
      <c r="J86" s="2">
        <v>109</v>
      </c>
      <c r="L86" s="2"/>
      <c r="M86" s="2">
        <v>1</v>
      </c>
    </row>
    <row r="87" spans="1:18">
      <c r="A87" s="2" t="s">
        <v>169</v>
      </c>
      <c r="B87" s="2"/>
      <c r="C87" s="2" t="s">
        <v>22</v>
      </c>
      <c r="D87" s="2" t="s">
        <v>17</v>
      </c>
      <c r="E87" s="2" t="s">
        <v>18</v>
      </c>
      <c r="F87" s="2" t="s">
        <v>19</v>
      </c>
      <c r="G87" s="2" t="s">
        <v>20</v>
      </c>
      <c r="H87" s="2" t="s">
        <v>5</v>
      </c>
      <c r="I87" s="2"/>
      <c r="J87" s="2" t="s">
        <v>21</v>
      </c>
      <c r="L87" s="2"/>
      <c r="M87" s="2" t="s">
        <v>7</v>
      </c>
      <c r="N87" s="2"/>
      <c r="O87" s="2"/>
      <c r="P87" s="2"/>
      <c r="Q87" s="2"/>
      <c r="R87" s="2"/>
    </row>
    <row r="88" spans="1:18">
      <c r="A88" s="2" t="s">
        <v>170</v>
      </c>
      <c r="B88" s="2"/>
      <c r="C88" s="2" t="s">
        <v>171</v>
      </c>
      <c r="D88" s="2" t="s">
        <v>172</v>
      </c>
      <c r="E88" s="2" t="s">
        <v>173</v>
      </c>
      <c r="F88" s="2" t="s">
        <v>175</v>
      </c>
      <c r="G88" s="2" t="s">
        <v>176</v>
      </c>
      <c r="H88" s="2" t="s">
        <v>177</v>
      </c>
      <c r="I88" s="2"/>
      <c r="J88" s="2" t="s">
        <v>174</v>
      </c>
      <c r="L88" s="2"/>
      <c r="M88" s="2" t="s">
        <v>178</v>
      </c>
      <c r="N88" s="2"/>
      <c r="O88" s="2"/>
      <c r="P88" s="2"/>
      <c r="Q88" s="2"/>
      <c r="R88" s="2"/>
    </row>
    <row r="89" spans="1:18">
      <c r="A89" s="2" t="s">
        <v>160</v>
      </c>
      <c r="B89" s="2"/>
      <c r="C89" s="2">
        <v>65.3</v>
      </c>
      <c r="D89" s="2">
        <v>76.2</v>
      </c>
      <c r="E89" s="2">
        <v>58.1</v>
      </c>
      <c r="F89" s="2">
        <v>68.7</v>
      </c>
      <c r="G89" s="2">
        <v>61.9</v>
      </c>
      <c r="H89" s="2">
        <v>75.3</v>
      </c>
      <c r="I89" s="2"/>
      <c r="J89" s="2">
        <v>77.3</v>
      </c>
      <c r="L89" s="2"/>
      <c r="M89" s="2">
        <v>67.099999999999994</v>
      </c>
    </row>
    <row r="90" spans="1:18">
      <c r="A90" s="2" t="s">
        <v>161</v>
      </c>
      <c r="B90" s="2"/>
      <c r="C90" s="2">
        <v>71</v>
      </c>
      <c r="D90" s="2">
        <v>79.2</v>
      </c>
      <c r="E90" s="2">
        <v>64.099999999999994</v>
      </c>
      <c r="F90" s="2">
        <v>71</v>
      </c>
      <c r="G90" s="2">
        <v>73.400000000000006</v>
      </c>
      <c r="H90" s="2">
        <v>78.900000000000006</v>
      </c>
      <c r="I90" s="2"/>
      <c r="J90" s="2">
        <v>79.599999999999994</v>
      </c>
      <c r="L90" s="2"/>
      <c r="M90" s="2">
        <v>73</v>
      </c>
    </row>
    <row r="91" spans="1:18">
      <c r="A91" s="2" t="s">
        <v>163</v>
      </c>
      <c r="B91" s="2"/>
      <c r="C91" s="2">
        <v>8.1000000000000003E-2</v>
      </c>
      <c r="D91" s="2">
        <v>3.9E-2</v>
      </c>
      <c r="E91" s="2">
        <v>9.4E-2</v>
      </c>
      <c r="F91" s="2">
        <v>3.2000000000000001E-2</v>
      </c>
      <c r="G91" s="2">
        <v>0.156</v>
      </c>
      <c r="H91" s="2">
        <v>4.5999999999999999E-2</v>
      </c>
      <c r="I91" s="2"/>
      <c r="J91" s="2">
        <v>0.03</v>
      </c>
      <c r="L91" s="2"/>
      <c r="M91" s="2">
        <v>8.1000000000000003E-2</v>
      </c>
    </row>
    <row r="92" spans="1:18">
      <c r="A92" s="2" t="s">
        <v>164</v>
      </c>
      <c r="B92" s="2"/>
      <c r="C92" s="2">
        <v>0.28999999999999998</v>
      </c>
      <c r="D92" s="2">
        <v>0.20799999999999999</v>
      </c>
      <c r="E92" s="2">
        <v>0.35899999999999999</v>
      </c>
      <c r="F92" s="2">
        <v>0.29099999999999998</v>
      </c>
      <c r="G92" s="2">
        <v>0.27800000000000002</v>
      </c>
      <c r="H92" s="2">
        <v>0.20899999999999999</v>
      </c>
      <c r="I92" s="2"/>
      <c r="J92" s="2">
        <v>0.20300000000000001</v>
      </c>
      <c r="L92" s="2"/>
      <c r="M92" s="2">
        <v>0.27</v>
      </c>
    </row>
    <row r="93" spans="1:18">
      <c r="A93" s="2" t="s">
        <v>162</v>
      </c>
      <c r="B93" s="2"/>
      <c r="C93" s="2">
        <v>0.248</v>
      </c>
      <c r="D93" s="2">
        <v>0.30700000000000005</v>
      </c>
      <c r="E93" s="2">
        <v>0.28699999999999998</v>
      </c>
      <c r="F93" s="2">
        <v>0.18900000000000003</v>
      </c>
      <c r="G93" s="2">
        <v>0.27500000000000002</v>
      </c>
      <c r="H93" s="2">
        <v>0.39899999999999997</v>
      </c>
      <c r="I93" s="2"/>
      <c r="J93" s="2">
        <v>0.313</v>
      </c>
      <c r="L93" s="2"/>
      <c r="M93" s="2">
        <v>0.39100000000000001</v>
      </c>
    </row>
    <row r="94" spans="1:18">
      <c r="A94" s="2" t="s">
        <v>112</v>
      </c>
      <c r="B94" s="2"/>
      <c r="C94" s="2">
        <v>6.8</v>
      </c>
      <c r="D94" s="2">
        <v>10</v>
      </c>
      <c r="E94" s="2">
        <v>7.7</v>
      </c>
      <c r="F94" s="2">
        <v>7.9</v>
      </c>
      <c r="G94" s="2">
        <v>6.2</v>
      </c>
      <c r="H94" s="2">
        <v>8</v>
      </c>
      <c r="I94" s="2"/>
      <c r="J94" s="2">
        <v>10</v>
      </c>
      <c r="L94" s="2"/>
      <c r="M94" s="2">
        <v>18</v>
      </c>
      <c r="N94" s="2"/>
      <c r="O94" s="2"/>
    </row>
    <row r="95" spans="1:18">
      <c r="A95" s="2" t="s">
        <v>113</v>
      </c>
      <c r="B95" s="2"/>
      <c r="C95" s="2">
        <v>447</v>
      </c>
      <c r="D95" s="2">
        <v>887</v>
      </c>
      <c r="E95" s="2">
        <v>458</v>
      </c>
      <c r="F95" s="2">
        <v>376</v>
      </c>
      <c r="G95" s="2">
        <v>296</v>
      </c>
      <c r="H95" s="2">
        <v>557</v>
      </c>
      <c r="I95" s="2"/>
      <c r="J95" s="2">
        <v>1411</v>
      </c>
      <c r="L95" s="2"/>
      <c r="M95" s="2">
        <v>5716</v>
      </c>
      <c r="N95" s="1"/>
      <c r="O95" s="2"/>
      <c r="R95" s="8"/>
    </row>
    <row r="96" spans="1:18">
      <c r="A96" s="2" t="s">
        <v>114</v>
      </c>
      <c r="B96" s="19"/>
      <c r="C96" s="19">
        <f t="shared" ref="C96:H96" si="8">C95/C99</f>
        <v>6.8769230769230774</v>
      </c>
      <c r="D96" s="19">
        <f t="shared" si="8"/>
        <v>10.55952380952381</v>
      </c>
      <c r="E96" s="19">
        <f t="shared" si="8"/>
        <v>7.6333333333333337</v>
      </c>
      <c r="F96" s="19">
        <f t="shared" si="8"/>
        <v>9.8947368421052637</v>
      </c>
      <c r="G96" s="19">
        <f t="shared" si="8"/>
        <v>6.2978723404255321</v>
      </c>
      <c r="H96" s="19">
        <f t="shared" si="8"/>
        <v>8.1911764705882355</v>
      </c>
      <c r="I96" s="19"/>
      <c r="J96" s="19">
        <f>J95/J99</f>
        <v>11.110236220472441</v>
      </c>
      <c r="L96" s="19"/>
      <c r="M96" s="19">
        <f>M95/M99</f>
        <v>17.268882175226587</v>
      </c>
      <c r="N96" s="9"/>
      <c r="O96" s="9"/>
      <c r="P96" s="9"/>
      <c r="Q96" s="9"/>
      <c r="R96" s="9"/>
    </row>
    <row r="97" spans="1:18">
      <c r="A97" s="2" t="s">
        <v>159</v>
      </c>
      <c r="B97" s="6"/>
      <c r="C97" s="6">
        <v>338.19299999999998</v>
      </c>
      <c r="D97" s="6">
        <v>796.529</v>
      </c>
      <c r="E97" s="6">
        <v>361.17599999999999</v>
      </c>
      <c r="F97" s="6">
        <v>319.02800000000002</v>
      </c>
      <c r="G97" s="6">
        <v>282.36399999999998</v>
      </c>
      <c r="H97" s="6">
        <v>379.15</v>
      </c>
      <c r="I97" s="6"/>
      <c r="J97" s="6">
        <v>1320.7760000000001</v>
      </c>
      <c r="L97" s="6"/>
      <c r="M97" s="6">
        <v>5107.393</v>
      </c>
      <c r="N97" s="4"/>
      <c r="O97" s="4"/>
      <c r="P97" s="4"/>
      <c r="Q97" s="4"/>
      <c r="R97" s="4"/>
    </row>
    <row r="98" spans="1:18">
      <c r="A98" s="2" t="s">
        <v>115</v>
      </c>
      <c r="B98" s="20"/>
      <c r="C98" s="14">
        <v>50403455</v>
      </c>
      <c r="D98" s="20">
        <v>68527599.400000006</v>
      </c>
      <c r="E98" s="20">
        <v>49663148.200000003</v>
      </c>
      <c r="F98" s="20">
        <v>31355629</v>
      </c>
      <c r="G98" s="20">
        <v>38223111.600000001</v>
      </c>
      <c r="H98" s="20">
        <v>51629389.799999997</v>
      </c>
      <c r="I98" s="20"/>
      <c r="J98" s="20">
        <v>107761630.8</v>
      </c>
      <c r="L98" s="11"/>
      <c r="M98" s="20">
        <v>245683439.40000001</v>
      </c>
      <c r="N98" s="13"/>
      <c r="O98" s="13"/>
      <c r="P98" s="13"/>
      <c r="Q98" s="13"/>
      <c r="R98" s="13"/>
    </row>
    <row r="99" spans="1:18">
      <c r="A99" s="2" t="s">
        <v>116</v>
      </c>
      <c r="B99" s="6"/>
      <c r="C99" s="11">
        <v>65</v>
      </c>
      <c r="D99" s="6">
        <v>84</v>
      </c>
      <c r="E99" s="6">
        <v>60</v>
      </c>
      <c r="F99" s="6">
        <v>38</v>
      </c>
      <c r="G99" s="6">
        <v>47</v>
      </c>
      <c r="H99" s="6">
        <v>68</v>
      </c>
      <c r="I99" s="6"/>
      <c r="J99" s="6">
        <v>127</v>
      </c>
      <c r="L99" s="2"/>
      <c r="M99" s="6">
        <v>331</v>
      </c>
      <c r="O99" s="4"/>
    </row>
    <row r="100" spans="1:18">
      <c r="A100" s="16"/>
      <c r="B100" s="2"/>
      <c r="C100" s="2"/>
      <c r="D100" s="2"/>
      <c r="E100" s="2"/>
      <c r="F100" s="2"/>
      <c r="G100" s="2"/>
      <c r="H100" s="2"/>
      <c r="I100" s="2"/>
      <c r="J100" s="2"/>
      <c r="M100" s="2"/>
    </row>
    <row r="103" spans="1:18">
      <c r="L103" s="2"/>
    </row>
    <row r="142" s="17" customFormat="1"/>
  </sheetData>
  <mergeCells count="1">
    <mergeCell ref="D9:H9"/>
  </mergeCell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7"/>
  <sheetViews>
    <sheetView zoomScale="110" zoomScaleNormal="110" workbookViewId="0">
      <pane xSplit="1" topLeftCell="H1" activePane="topRight" state="frozen"/>
      <selection pane="topRight" activeCell="K16" sqref="K16"/>
    </sheetView>
  </sheetViews>
  <sheetFormatPr baseColWidth="10" defaultRowHeight="14.4"/>
  <cols>
    <col min="1" max="1" width="39" customWidth="1"/>
    <col min="2" max="2" width="26.44140625" customWidth="1"/>
    <col min="3" max="3" width="25.109375" customWidth="1"/>
    <col min="4" max="4" width="26.6640625" customWidth="1"/>
    <col min="5" max="5" width="23.109375" customWidth="1"/>
    <col min="6" max="6" width="27.6640625" customWidth="1"/>
    <col min="7" max="7" width="27.44140625" customWidth="1"/>
    <col min="8" max="8" width="25.109375" customWidth="1"/>
    <col min="9" max="10" width="26.44140625" customWidth="1"/>
    <col min="11" max="11" width="39.33203125" customWidth="1"/>
    <col min="12" max="13" width="24" customWidth="1"/>
  </cols>
  <sheetData>
    <row r="1" spans="1:18" ht="15" thickBot="1">
      <c r="B1" s="1" t="s">
        <v>8</v>
      </c>
      <c r="C1" s="1" t="s">
        <v>1</v>
      </c>
      <c r="D1" s="1" t="s">
        <v>2</v>
      </c>
      <c r="E1" s="1" t="s">
        <v>3</v>
      </c>
      <c r="F1" s="1" t="s">
        <v>4</v>
      </c>
      <c r="G1" s="1" t="s">
        <v>5</v>
      </c>
      <c r="H1" s="1" t="s">
        <v>244</v>
      </c>
      <c r="I1" s="1" t="s">
        <v>6</v>
      </c>
      <c r="J1" s="1" t="s">
        <v>6</v>
      </c>
      <c r="K1" s="1" t="s">
        <v>190</v>
      </c>
      <c r="L1" s="1" t="s">
        <v>191</v>
      </c>
      <c r="M1" s="1" t="s">
        <v>191</v>
      </c>
      <c r="N1" s="1" t="s">
        <v>7</v>
      </c>
      <c r="O1" s="84" t="s">
        <v>359</v>
      </c>
      <c r="P1" s="84" t="s">
        <v>358</v>
      </c>
      <c r="Q1" s="84" t="s">
        <v>338</v>
      </c>
      <c r="R1" s="84" t="s">
        <v>362</v>
      </c>
    </row>
    <row r="2" spans="1:18">
      <c r="A2" s="1" t="s">
        <v>709</v>
      </c>
      <c r="B2" t="s">
        <v>734</v>
      </c>
      <c r="C2" s="32" t="s">
        <v>710</v>
      </c>
      <c r="D2" s="32" t="s">
        <v>903</v>
      </c>
      <c r="E2" s="2" t="s">
        <v>1144</v>
      </c>
      <c r="F2" t="s">
        <v>740</v>
      </c>
      <c r="G2" t="s">
        <v>716</v>
      </c>
      <c r="H2" s="2" t="s">
        <v>914</v>
      </c>
      <c r="I2" s="2" t="s">
        <v>925</v>
      </c>
      <c r="J2" s="2" t="s">
        <v>2025</v>
      </c>
      <c r="K2" s="2" t="s">
        <v>2283</v>
      </c>
      <c r="L2" s="2" t="s">
        <v>1496</v>
      </c>
      <c r="M2" s="2" t="s">
        <v>716</v>
      </c>
      <c r="N2" s="2" t="s">
        <v>727</v>
      </c>
      <c r="O2" s="2"/>
    </row>
    <row r="3" spans="1:18">
      <c r="A3" s="1" t="s">
        <v>704</v>
      </c>
      <c r="B3" t="s">
        <v>735</v>
      </c>
      <c r="C3" t="s">
        <v>711</v>
      </c>
      <c r="D3" s="2" t="s">
        <v>773</v>
      </c>
      <c r="E3" s="2" t="s">
        <v>1145</v>
      </c>
      <c r="F3" t="s">
        <v>741</v>
      </c>
      <c r="G3" t="s">
        <v>717</v>
      </c>
      <c r="H3" t="s">
        <v>878</v>
      </c>
      <c r="I3" s="2" t="s">
        <v>2037</v>
      </c>
      <c r="J3" s="2" t="s">
        <v>2026</v>
      </c>
      <c r="K3" s="2" t="s">
        <v>2284</v>
      </c>
      <c r="L3" s="2" t="s">
        <v>2032</v>
      </c>
      <c r="M3" t="s">
        <v>1997</v>
      </c>
      <c r="N3" s="2" t="s">
        <v>728</v>
      </c>
      <c r="O3" s="2"/>
    </row>
    <row r="4" spans="1:18">
      <c r="A4" s="1" t="s">
        <v>748</v>
      </c>
      <c r="B4" t="s">
        <v>917</v>
      </c>
      <c r="C4" t="s">
        <v>712</v>
      </c>
      <c r="D4" s="2" t="s">
        <v>910</v>
      </c>
      <c r="E4" s="2" t="s">
        <v>1146</v>
      </c>
      <c r="F4" t="s">
        <v>742</v>
      </c>
      <c r="G4" t="s">
        <v>718</v>
      </c>
      <c r="H4" t="s">
        <v>915</v>
      </c>
      <c r="I4" s="2" t="s">
        <v>2038</v>
      </c>
      <c r="J4" s="2" t="s">
        <v>2027</v>
      </c>
      <c r="K4" s="2" t="s">
        <v>2285</v>
      </c>
      <c r="N4" s="2" t="s">
        <v>2043</v>
      </c>
      <c r="O4" s="2"/>
    </row>
    <row r="5" spans="1:18">
      <c r="A5" s="1" t="s">
        <v>705</v>
      </c>
      <c r="B5" s="48" t="s">
        <v>916</v>
      </c>
      <c r="C5" s="48" t="s">
        <v>713</v>
      </c>
      <c r="D5" s="2" t="s">
        <v>911</v>
      </c>
      <c r="E5" s="2" t="s">
        <v>1147</v>
      </c>
      <c r="F5" s="48" t="s">
        <v>744</v>
      </c>
      <c r="G5" s="48" t="s">
        <v>720</v>
      </c>
      <c r="H5" s="76" t="s">
        <v>919</v>
      </c>
      <c r="I5" s="76" t="s">
        <v>786</v>
      </c>
      <c r="J5" s="76" t="s">
        <v>2028</v>
      </c>
      <c r="K5" s="2" t="s">
        <v>2286</v>
      </c>
      <c r="L5" s="1" t="s">
        <v>2034</v>
      </c>
      <c r="M5" s="1" t="s">
        <v>1999</v>
      </c>
      <c r="N5" s="2" t="s">
        <v>730</v>
      </c>
    </row>
    <row r="6" spans="1:18">
      <c r="A6" s="1" t="s">
        <v>705</v>
      </c>
      <c r="B6" s="48" t="s">
        <v>736</v>
      </c>
      <c r="C6" s="48" t="s">
        <v>906</v>
      </c>
      <c r="F6" s="48" t="s">
        <v>743</v>
      </c>
      <c r="G6" s="48" t="s">
        <v>719</v>
      </c>
      <c r="H6" s="48" t="s">
        <v>918</v>
      </c>
      <c r="I6" s="48" t="s">
        <v>2039</v>
      </c>
      <c r="J6" s="48" t="s">
        <v>2029</v>
      </c>
      <c r="L6" s="2" t="s">
        <v>2033</v>
      </c>
      <c r="M6" t="s">
        <v>1998</v>
      </c>
      <c r="O6" s="2"/>
    </row>
    <row r="7" spans="1:18">
      <c r="A7" s="1" t="s">
        <v>706</v>
      </c>
      <c r="C7" s="1" t="s">
        <v>1943</v>
      </c>
      <c r="D7" t="s">
        <v>1855</v>
      </c>
      <c r="E7" s="2" t="s">
        <v>1148</v>
      </c>
      <c r="K7" s="2" t="s">
        <v>2287</v>
      </c>
      <c r="L7" s="2" t="s">
        <v>2035</v>
      </c>
      <c r="M7" s="2" t="s">
        <v>2000</v>
      </c>
      <c r="N7" s="32" t="s">
        <v>1015</v>
      </c>
      <c r="O7" s="32"/>
    </row>
    <row r="8" spans="1:18">
      <c r="A8" s="1" t="s">
        <v>707</v>
      </c>
      <c r="B8" t="s">
        <v>737</v>
      </c>
      <c r="D8" s="32" t="s">
        <v>913</v>
      </c>
      <c r="E8" s="32" t="s">
        <v>1149</v>
      </c>
      <c r="F8" t="s">
        <v>745</v>
      </c>
      <c r="G8" t="s">
        <v>723</v>
      </c>
      <c r="H8" t="s">
        <v>922</v>
      </c>
      <c r="I8" t="s">
        <v>2040</v>
      </c>
      <c r="J8" s="32" t="s">
        <v>2030</v>
      </c>
      <c r="K8" s="2" t="s">
        <v>931</v>
      </c>
      <c r="L8" s="2" t="s">
        <v>2036</v>
      </c>
      <c r="M8" s="2" t="s">
        <v>2001</v>
      </c>
      <c r="N8" s="32" t="s">
        <v>907</v>
      </c>
      <c r="O8" s="2"/>
    </row>
    <row r="9" spans="1:18">
      <c r="A9" s="1" t="s">
        <v>708</v>
      </c>
      <c r="B9" t="s">
        <v>738</v>
      </c>
      <c r="C9" t="s">
        <v>1949</v>
      </c>
      <c r="D9" s="2" t="s">
        <v>909</v>
      </c>
      <c r="E9" s="32" t="s">
        <v>1150</v>
      </c>
      <c r="F9" t="s">
        <v>746</v>
      </c>
      <c r="G9" t="s">
        <v>722</v>
      </c>
      <c r="H9" t="s">
        <v>1570</v>
      </c>
      <c r="I9" s="32" t="s">
        <v>854</v>
      </c>
      <c r="J9" s="32" t="s">
        <v>2031</v>
      </c>
      <c r="K9" s="2" t="s">
        <v>928</v>
      </c>
      <c r="L9" s="2" t="s">
        <v>1497</v>
      </c>
      <c r="M9" s="2" t="s">
        <v>1939</v>
      </c>
      <c r="N9" s="32" t="s">
        <v>732</v>
      </c>
    </row>
    <row r="10" spans="1:18">
      <c r="A10" s="1" t="s">
        <v>715</v>
      </c>
      <c r="B10" t="s">
        <v>739</v>
      </c>
      <c r="C10" t="s">
        <v>714</v>
      </c>
      <c r="D10" t="s">
        <v>1521</v>
      </c>
      <c r="E10" s="32" t="s">
        <v>1151</v>
      </c>
      <c r="F10" t="s">
        <v>747</v>
      </c>
      <c r="G10" t="s">
        <v>721</v>
      </c>
      <c r="H10" t="s">
        <v>714</v>
      </c>
      <c r="I10" s="32" t="s">
        <v>2041</v>
      </c>
      <c r="J10" s="32" t="s">
        <v>1940</v>
      </c>
      <c r="K10" s="32" t="s">
        <v>929</v>
      </c>
      <c r="L10" s="2" t="s">
        <v>1498</v>
      </c>
      <c r="M10" t="s">
        <v>1940</v>
      </c>
      <c r="N10" s="32" t="s">
        <v>733</v>
      </c>
    </row>
    <row r="11" spans="1:18">
      <c r="A11" s="1"/>
      <c r="B11" s="2"/>
      <c r="C11" s="2"/>
      <c r="D11" s="2"/>
      <c r="E11" s="2"/>
      <c r="F11" s="2"/>
      <c r="G11" s="2"/>
      <c r="H11" s="2"/>
      <c r="I11" s="2"/>
      <c r="J11" s="2"/>
      <c r="L11" s="6"/>
      <c r="M11" s="6"/>
      <c r="N11" s="2"/>
    </row>
    <row r="12" spans="1:18">
      <c r="A12" s="1" t="s">
        <v>2047</v>
      </c>
      <c r="B12" s="2" t="s">
        <v>734</v>
      </c>
      <c r="C12" s="2" t="s">
        <v>710</v>
      </c>
      <c r="D12" s="2" t="s">
        <v>903</v>
      </c>
      <c r="E12" s="2" t="s">
        <v>1144</v>
      </c>
      <c r="F12" s="2" t="s">
        <v>740</v>
      </c>
      <c r="G12" s="2" t="s">
        <v>716</v>
      </c>
      <c r="H12" s="2" t="s">
        <v>1167</v>
      </c>
      <c r="I12" s="2" t="s">
        <v>925</v>
      </c>
      <c r="K12" s="2" t="s">
        <v>926</v>
      </c>
      <c r="L12" s="6" t="s">
        <v>1496</v>
      </c>
      <c r="M12" t="s">
        <v>716</v>
      </c>
      <c r="N12" s="6" t="s">
        <v>727</v>
      </c>
      <c r="O12" s="2" t="s">
        <v>734</v>
      </c>
      <c r="P12" t="s">
        <v>914</v>
      </c>
      <c r="Q12" t="s">
        <v>1557</v>
      </c>
      <c r="R12" t="s">
        <v>1174</v>
      </c>
    </row>
    <row r="13" spans="1:18">
      <c r="A13" s="1" t="s">
        <v>2048</v>
      </c>
      <c r="B13" s="2" t="s">
        <v>735</v>
      </c>
      <c r="C13" s="2" t="s">
        <v>711</v>
      </c>
      <c r="D13" s="2" t="s">
        <v>773</v>
      </c>
      <c r="E13" s="2" t="s">
        <v>1145</v>
      </c>
      <c r="F13" s="2" t="s">
        <v>741</v>
      </c>
      <c r="G13" s="2" t="s">
        <v>1411</v>
      </c>
      <c r="H13" s="2" t="s">
        <v>1168</v>
      </c>
      <c r="I13" s="2" t="s">
        <v>2037</v>
      </c>
      <c r="K13" s="2" t="s">
        <v>927</v>
      </c>
      <c r="L13" s="6" t="s">
        <v>2032</v>
      </c>
      <c r="M13" t="s">
        <v>2055</v>
      </c>
      <c r="N13" s="6" t="s">
        <v>1376</v>
      </c>
      <c r="O13" s="2" t="s">
        <v>1160</v>
      </c>
      <c r="P13" t="s">
        <v>878</v>
      </c>
      <c r="Q13" t="s">
        <v>1558</v>
      </c>
      <c r="R13" t="s">
        <v>1175</v>
      </c>
    </row>
    <row r="14" spans="1:18">
      <c r="A14" s="1" t="s">
        <v>2049</v>
      </c>
      <c r="B14" s="2" t="s">
        <v>917</v>
      </c>
      <c r="C14" s="2" t="s">
        <v>712</v>
      </c>
      <c r="D14" s="2" t="s">
        <v>910</v>
      </c>
      <c r="E14" s="2" t="s">
        <v>1146</v>
      </c>
      <c r="F14" s="2" t="s">
        <v>742</v>
      </c>
      <c r="G14" s="2" t="s">
        <v>1377</v>
      </c>
      <c r="H14" s="2" t="s">
        <v>1169</v>
      </c>
      <c r="I14" s="2" t="s">
        <v>2038</v>
      </c>
      <c r="K14" s="2" t="s">
        <v>932</v>
      </c>
      <c r="L14" s="6" t="s">
        <v>2034</v>
      </c>
      <c r="M14" t="s">
        <v>2056</v>
      </c>
      <c r="N14" s="6" t="s">
        <v>2043</v>
      </c>
      <c r="O14" s="2" t="s">
        <v>1161</v>
      </c>
      <c r="P14" t="s">
        <v>915</v>
      </c>
      <c r="Q14" t="s">
        <v>1559</v>
      </c>
      <c r="R14" t="s">
        <v>1176</v>
      </c>
    </row>
    <row r="15" spans="1:18">
      <c r="A15" s="1" t="s">
        <v>2050</v>
      </c>
      <c r="B15" s="2" t="s">
        <v>916</v>
      </c>
      <c r="C15" s="2" t="s">
        <v>713</v>
      </c>
      <c r="D15" s="2" t="s">
        <v>911</v>
      </c>
      <c r="E15" s="2" t="s">
        <v>1147</v>
      </c>
      <c r="F15" s="2" t="s">
        <v>744</v>
      </c>
      <c r="G15" s="2" t="s">
        <v>1378</v>
      </c>
      <c r="H15" s="2" t="s">
        <v>1171</v>
      </c>
      <c r="I15" s="2" t="s">
        <v>786</v>
      </c>
      <c r="K15" s="2" t="s">
        <v>930</v>
      </c>
      <c r="L15" s="6" t="s">
        <v>2033</v>
      </c>
      <c r="M15" t="s">
        <v>2057</v>
      </c>
      <c r="N15" s="6" t="s">
        <v>1379</v>
      </c>
      <c r="O15" s="2" t="s">
        <v>1163</v>
      </c>
      <c r="P15" t="s">
        <v>919</v>
      </c>
      <c r="Q15" t="s">
        <v>1560</v>
      </c>
      <c r="R15" t="s">
        <v>1177</v>
      </c>
    </row>
    <row r="16" spans="1:18">
      <c r="A16" s="1" t="s">
        <v>2051</v>
      </c>
      <c r="B16" s="2" t="s">
        <v>736</v>
      </c>
      <c r="C16" s="2" t="s">
        <v>906</v>
      </c>
      <c r="D16" s="2" t="s">
        <v>1855</v>
      </c>
      <c r="E16" s="2" t="s">
        <v>1148</v>
      </c>
      <c r="F16" s="2" t="s">
        <v>743</v>
      </c>
      <c r="G16" s="2" t="s">
        <v>1412</v>
      </c>
      <c r="H16" s="2" t="s">
        <v>1170</v>
      </c>
      <c r="I16" s="2" t="s">
        <v>2039</v>
      </c>
      <c r="K16" s="2" t="s">
        <v>933</v>
      </c>
      <c r="L16" s="6" t="s">
        <v>2035</v>
      </c>
      <c r="M16" t="s">
        <v>2058</v>
      </c>
      <c r="N16" s="6" t="s">
        <v>1380</v>
      </c>
      <c r="O16" s="2" t="s">
        <v>1162</v>
      </c>
      <c r="P16" t="s">
        <v>918</v>
      </c>
      <c r="Q16" t="s">
        <v>1166</v>
      </c>
      <c r="R16" t="s">
        <v>1178</v>
      </c>
    </row>
    <row r="17" spans="1:18" ht="13.95" customHeight="1">
      <c r="A17" s="1" t="s">
        <v>2052</v>
      </c>
      <c r="B17" s="2" t="s">
        <v>737</v>
      </c>
      <c r="C17" s="2" t="s">
        <v>1943</v>
      </c>
      <c r="D17" s="2" t="s">
        <v>1856</v>
      </c>
      <c r="E17" s="2" t="s">
        <v>1149</v>
      </c>
      <c r="F17" s="2" t="s">
        <v>745</v>
      </c>
      <c r="G17" s="2" t="s">
        <v>1381</v>
      </c>
      <c r="H17" s="2" t="s">
        <v>1172</v>
      </c>
      <c r="I17" s="2" t="s">
        <v>2040</v>
      </c>
      <c r="K17" s="2" t="s">
        <v>928</v>
      </c>
      <c r="L17" s="6" t="s">
        <v>2036</v>
      </c>
      <c r="M17" t="s">
        <v>2059</v>
      </c>
      <c r="N17" s="6" t="s">
        <v>907</v>
      </c>
      <c r="O17" s="2" t="s">
        <v>1164</v>
      </c>
      <c r="P17" t="s">
        <v>922</v>
      </c>
      <c r="Q17" t="s">
        <v>1561</v>
      </c>
      <c r="R17" t="s">
        <v>1179</v>
      </c>
    </row>
    <row r="18" spans="1:18">
      <c r="A18" s="1" t="s">
        <v>2053</v>
      </c>
      <c r="B18" s="2" t="s">
        <v>738</v>
      </c>
      <c r="C18" s="2" t="s">
        <v>1949</v>
      </c>
      <c r="D18" s="2" t="s">
        <v>909</v>
      </c>
      <c r="E18" s="2" t="s">
        <v>1150</v>
      </c>
      <c r="F18" s="2" t="s">
        <v>746</v>
      </c>
      <c r="G18" s="2" t="s">
        <v>722</v>
      </c>
      <c r="H18" s="2" t="s">
        <v>1576</v>
      </c>
      <c r="I18" s="2" t="s">
        <v>854</v>
      </c>
      <c r="K18" s="2" t="s">
        <v>931</v>
      </c>
      <c r="L18" s="6" t="s">
        <v>1497</v>
      </c>
      <c r="M18" t="s">
        <v>1939</v>
      </c>
      <c r="N18" s="6" t="s">
        <v>732</v>
      </c>
      <c r="O18" s="2" t="s">
        <v>1569</v>
      </c>
      <c r="P18" t="s">
        <v>1570</v>
      </c>
      <c r="Q18" t="s">
        <v>1571</v>
      </c>
      <c r="R18" t="s">
        <v>1180</v>
      </c>
    </row>
    <row r="19" spans="1:18" ht="14.4" customHeight="1">
      <c r="A19" s="1" t="s">
        <v>2054</v>
      </c>
      <c r="B19" s="2" t="s">
        <v>739</v>
      </c>
      <c r="C19" s="2" t="s">
        <v>714</v>
      </c>
      <c r="D19" s="2" t="s">
        <v>1521</v>
      </c>
      <c r="E19" s="2" t="s">
        <v>1151</v>
      </c>
      <c r="F19" s="2" t="s">
        <v>747</v>
      </c>
      <c r="G19" s="2" t="s">
        <v>721</v>
      </c>
      <c r="H19" s="2" t="s">
        <v>1173</v>
      </c>
      <c r="I19" s="2" t="s">
        <v>2041</v>
      </c>
      <c r="K19" s="2" t="s">
        <v>929</v>
      </c>
      <c r="L19" s="6" t="s">
        <v>1498</v>
      </c>
      <c r="M19" t="s">
        <v>1940</v>
      </c>
      <c r="N19" s="6" t="s">
        <v>733</v>
      </c>
      <c r="O19" s="2" t="s">
        <v>1165</v>
      </c>
      <c r="P19" t="s">
        <v>714</v>
      </c>
      <c r="Q19" t="s">
        <v>1521</v>
      </c>
      <c r="R19" t="s">
        <v>1181</v>
      </c>
    </row>
    <row r="20" spans="1:18">
      <c r="A20" s="1"/>
      <c r="B20" s="2"/>
      <c r="C20" s="2"/>
      <c r="D20" s="2"/>
      <c r="E20" s="2"/>
      <c r="F20" s="2"/>
      <c r="G20" s="2"/>
      <c r="H20" s="2"/>
      <c r="I20" s="2"/>
      <c r="J20" s="2"/>
      <c r="L20" s="6"/>
      <c r="M20" s="6"/>
      <c r="N20" s="2"/>
    </row>
    <row r="21" spans="1:18" s="48" customFormat="1">
      <c r="A21" s="48" t="s">
        <v>825</v>
      </c>
      <c r="B21" s="48" t="s">
        <v>752</v>
      </c>
      <c r="C21" s="48" t="s">
        <v>753</v>
      </c>
      <c r="D21" s="48" t="s">
        <v>754</v>
      </c>
      <c r="E21" s="48" t="s">
        <v>755</v>
      </c>
      <c r="F21" s="48" t="s">
        <v>756</v>
      </c>
      <c r="G21" s="48" t="s">
        <v>757</v>
      </c>
      <c r="H21" s="48" t="s">
        <v>753</v>
      </c>
      <c r="I21" s="48" t="s">
        <v>758</v>
      </c>
      <c r="K21" s="48" t="s">
        <v>759</v>
      </c>
      <c r="L21" s="48" t="s">
        <v>760</v>
      </c>
      <c r="N21" s="48" t="s">
        <v>822</v>
      </c>
    </row>
    <row r="22" spans="1:18" s="48" customFormat="1">
      <c r="A22" s="48" t="s">
        <v>826</v>
      </c>
      <c r="B22" s="48" t="s">
        <v>761</v>
      </c>
      <c r="C22" s="48" t="s">
        <v>762</v>
      </c>
      <c r="D22" s="48" t="s">
        <v>763</v>
      </c>
      <c r="E22" s="48" t="s">
        <v>764</v>
      </c>
      <c r="F22" s="48" t="s">
        <v>765</v>
      </c>
      <c r="H22" s="48" t="s">
        <v>767</v>
      </c>
      <c r="I22" s="48" t="s">
        <v>768</v>
      </c>
      <c r="K22" s="48" t="s">
        <v>769</v>
      </c>
      <c r="L22" s="48" t="s">
        <v>770</v>
      </c>
      <c r="N22" s="48" t="s">
        <v>823</v>
      </c>
    </row>
    <row r="23" spans="1:18" s="48" customFormat="1">
      <c r="A23" s="48" t="s">
        <v>827</v>
      </c>
      <c r="B23" s="48" t="s">
        <v>771</v>
      </c>
      <c r="C23" s="48" t="s">
        <v>772</v>
      </c>
      <c r="D23" s="48" t="s">
        <v>773</v>
      </c>
      <c r="E23" s="8" t="s">
        <v>774</v>
      </c>
      <c r="F23" s="48" t="s">
        <v>775</v>
      </c>
      <c r="G23" s="48" t="s">
        <v>766</v>
      </c>
      <c r="H23" s="48" t="s">
        <v>777</v>
      </c>
      <c r="I23" s="48" t="s">
        <v>778</v>
      </c>
      <c r="K23" s="48" t="s">
        <v>779</v>
      </c>
      <c r="L23" s="48" t="s">
        <v>780</v>
      </c>
      <c r="N23" s="48" t="s">
        <v>824</v>
      </c>
    </row>
    <row r="24" spans="1:18" s="48" customFormat="1">
      <c r="A24" s="48" t="s">
        <v>828</v>
      </c>
      <c r="B24" s="48" t="s">
        <v>781</v>
      </c>
      <c r="C24" s="48" t="s">
        <v>713</v>
      </c>
      <c r="D24" s="48" t="s">
        <v>782</v>
      </c>
      <c r="E24" s="8" t="s">
        <v>783</v>
      </c>
      <c r="F24" s="48" t="s">
        <v>744</v>
      </c>
      <c r="G24" s="48" t="s">
        <v>776</v>
      </c>
      <c r="H24" s="48" t="s">
        <v>785</v>
      </c>
      <c r="I24" s="48" t="s">
        <v>786</v>
      </c>
      <c r="K24" s="48" t="s">
        <v>787</v>
      </c>
      <c r="L24" s="48" t="s">
        <v>788</v>
      </c>
      <c r="N24" s="48" t="s">
        <v>749</v>
      </c>
    </row>
    <row r="25" spans="1:18" s="48" customFormat="1">
      <c r="A25" s="48" t="s">
        <v>829</v>
      </c>
      <c r="B25" s="48" t="s">
        <v>789</v>
      </c>
      <c r="C25" s="48" t="s">
        <v>790</v>
      </c>
      <c r="F25" s="48" t="s">
        <v>791</v>
      </c>
      <c r="G25" s="48" t="s">
        <v>784</v>
      </c>
      <c r="H25" s="8" t="s">
        <v>792</v>
      </c>
      <c r="I25" s="48" t="s">
        <v>793</v>
      </c>
      <c r="K25" s="48" t="s">
        <v>794</v>
      </c>
      <c r="L25" s="48" t="s">
        <v>795</v>
      </c>
    </row>
    <row r="26" spans="1:18" s="48" customFormat="1">
      <c r="A26" s="48" t="s">
        <v>830</v>
      </c>
      <c r="C26" s="48" t="s">
        <v>796</v>
      </c>
    </row>
    <row r="27" spans="1:18" s="48" customFormat="1">
      <c r="A27" s="48" t="s">
        <v>831</v>
      </c>
      <c r="B27" s="48" t="s">
        <v>797</v>
      </c>
      <c r="C27" s="48" t="s">
        <v>798</v>
      </c>
      <c r="D27" s="48" t="s">
        <v>799</v>
      </c>
      <c r="E27" s="48" t="s">
        <v>800</v>
      </c>
      <c r="F27" s="48" t="s">
        <v>746</v>
      </c>
      <c r="G27" s="48" t="s">
        <v>749</v>
      </c>
      <c r="H27" s="8" t="s">
        <v>801</v>
      </c>
      <c r="I27" s="48" t="s">
        <v>802</v>
      </c>
      <c r="K27" s="48" t="s">
        <v>803</v>
      </c>
      <c r="L27" s="48" t="s">
        <v>804</v>
      </c>
      <c r="N27" s="48" t="s">
        <v>749</v>
      </c>
    </row>
    <row r="28" spans="1:18" s="48" customFormat="1">
      <c r="A28" s="48" t="s">
        <v>832</v>
      </c>
      <c r="B28" s="48" t="s">
        <v>805</v>
      </c>
      <c r="C28" s="48" t="s">
        <v>805</v>
      </c>
      <c r="D28" s="48" t="s">
        <v>806</v>
      </c>
      <c r="E28" s="48" t="s">
        <v>807</v>
      </c>
      <c r="F28" s="48" t="s">
        <v>808</v>
      </c>
      <c r="G28" s="48" t="s">
        <v>750</v>
      </c>
      <c r="H28" s="48" t="s">
        <v>809</v>
      </c>
      <c r="I28" s="48" t="s">
        <v>810</v>
      </c>
      <c r="K28" s="48" t="s">
        <v>811</v>
      </c>
      <c r="L28" s="48" t="s">
        <v>812</v>
      </c>
      <c r="N28" s="48" t="s">
        <v>750</v>
      </c>
    </row>
    <row r="29" spans="1:18" s="48" customFormat="1">
      <c r="A29" s="48" t="s">
        <v>833</v>
      </c>
      <c r="B29" s="48" t="s">
        <v>813</v>
      </c>
      <c r="C29" s="48" t="s">
        <v>814</v>
      </c>
      <c r="D29" s="48" t="s">
        <v>815</v>
      </c>
      <c r="E29" s="48" t="s">
        <v>816</v>
      </c>
      <c r="F29" s="48" t="s">
        <v>817</v>
      </c>
      <c r="G29" s="48" t="s">
        <v>818</v>
      </c>
      <c r="H29" s="48" t="s">
        <v>816</v>
      </c>
      <c r="I29" s="48" t="s">
        <v>819</v>
      </c>
      <c r="K29" s="48" t="s">
        <v>820</v>
      </c>
      <c r="L29" s="48" t="s">
        <v>821</v>
      </c>
      <c r="N29" s="48" t="s">
        <v>751</v>
      </c>
    </row>
    <row r="30" spans="1:18" s="48" customFormat="1">
      <c r="A30" s="8"/>
    </row>
    <row r="31" spans="1:18" s="48" customFormat="1">
      <c r="A31" s="48" t="s">
        <v>895</v>
      </c>
      <c r="B31" s="48" t="s">
        <v>894</v>
      </c>
      <c r="C31" s="48" t="s">
        <v>893</v>
      </c>
      <c r="D31" s="48" t="s">
        <v>902</v>
      </c>
      <c r="E31" s="48" t="s">
        <v>892</v>
      </c>
      <c r="F31" s="48" t="s">
        <v>891</v>
      </c>
      <c r="G31" s="48" t="s">
        <v>890</v>
      </c>
      <c r="H31" s="48" t="s">
        <v>889</v>
      </c>
      <c r="I31" s="48" t="s">
        <v>888</v>
      </c>
      <c r="K31" s="48" t="s">
        <v>887</v>
      </c>
      <c r="L31" s="48" t="s">
        <v>886</v>
      </c>
      <c r="N31" s="48" t="s">
        <v>885</v>
      </c>
    </row>
    <row r="32" spans="1:18" s="48" customFormat="1">
      <c r="A32" s="48" t="s">
        <v>896</v>
      </c>
      <c r="B32" s="48" t="s">
        <v>884</v>
      </c>
      <c r="C32" s="48" t="s">
        <v>883</v>
      </c>
      <c r="D32" s="48" t="s">
        <v>882</v>
      </c>
      <c r="E32" s="8" t="s">
        <v>881</v>
      </c>
      <c r="F32" s="48" t="s">
        <v>880</v>
      </c>
      <c r="G32" s="48" t="s">
        <v>879</v>
      </c>
      <c r="H32" s="48" t="s">
        <v>878</v>
      </c>
      <c r="I32" s="48" t="s">
        <v>877</v>
      </c>
      <c r="K32" s="48" t="s">
        <v>779</v>
      </c>
      <c r="N32" s="48" t="s">
        <v>876</v>
      </c>
    </row>
    <row r="33" spans="1:14" s="48" customFormat="1">
      <c r="A33" s="48" t="s">
        <v>897</v>
      </c>
      <c r="B33" s="48" t="s">
        <v>875</v>
      </c>
      <c r="C33" s="48" t="s">
        <v>713</v>
      </c>
      <c r="D33" s="48" t="s">
        <v>874</v>
      </c>
      <c r="E33" s="8" t="s">
        <v>873</v>
      </c>
      <c r="F33" s="48" t="s">
        <v>872</v>
      </c>
      <c r="G33" s="48" t="s">
        <v>776</v>
      </c>
      <c r="H33" s="48" t="s">
        <v>871</v>
      </c>
      <c r="I33" s="48" t="s">
        <v>870</v>
      </c>
      <c r="K33" s="48" t="s">
        <v>787</v>
      </c>
      <c r="L33" s="48" t="s">
        <v>869</v>
      </c>
      <c r="N33" s="48" t="s">
        <v>823</v>
      </c>
    </row>
    <row r="34" spans="1:14" s="48" customFormat="1">
      <c r="A34" s="48" t="s">
        <v>901</v>
      </c>
      <c r="B34" s="48" t="s">
        <v>868</v>
      </c>
      <c r="C34" s="8" t="s">
        <v>867</v>
      </c>
      <c r="D34" s="48" t="s">
        <v>866</v>
      </c>
      <c r="E34" s="48" t="s">
        <v>865</v>
      </c>
      <c r="F34" s="48" t="s">
        <v>864</v>
      </c>
      <c r="G34" s="48" t="s">
        <v>863</v>
      </c>
      <c r="H34" s="8" t="s">
        <v>862</v>
      </c>
      <c r="I34" s="48" t="s">
        <v>793</v>
      </c>
      <c r="K34" s="48" t="s">
        <v>794</v>
      </c>
      <c r="L34" s="48" t="s">
        <v>861</v>
      </c>
      <c r="N34" s="48" t="s">
        <v>860</v>
      </c>
    </row>
    <row r="35" spans="1:14" s="48" customFormat="1">
      <c r="A35" s="48" t="s">
        <v>898</v>
      </c>
      <c r="B35" s="48" t="s">
        <v>859</v>
      </c>
      <c r="C35" s="48" t="s">
        <v>855</v>
      </c>
      <c r="D35" s="48" t="s">
        <v>858</v>
      </c>
      <c r="E35" s="48" t="s">
        <v>857</v>
      </c>
      <c r="F35" s="48" t="s">
        <v>856</v>
      </c>
      <c r="G35" s="48" t="s">
        <v>851</v>
      </c>
      <c r="H35" s="48" t="s">
        <v>855</v>
      </c>
      <c r="I35" s="48" t="s">
        <v>854</v>
      </c>
      <c r="K35" s="48" t="s">
        <v>853</v>
      </c>
      <c r="L35" s="48" t="s">
        <v>852</v>
      </c>
      <c r="N35" s="48" t="s">
        <v>851</v>
      </c>
    </row>
    <row r="36" spans="1:14" s="48" customFormat="1">
      <c r="A36" s="48" t="s">
        <v>899</v>
      </c>
      <c r="B36" s="48" t="s">
        <v>850</v>
      </c>
      <c r="C36" s="48" t="s">
        <v>846</v>
      </c>
      <c r="D36" s="48" t="s">
        <v>849</v>
      </c>
      <c r="E36" s="48" t="s">
        <v>848</v>
      </c>
      <c r="F36" s="48" t="s">
        <v>847</v>
      </c>
      <c r="G36" s="48" t="s">
        <v>843</v>
      </c>
      <c r="H36" s="48" t="s">
        <v>846</v>
      </c>
      <c r="I36" s="48" t="s">
        <v>810</v>
      </c>
      <c r="K36" s="48" t="s">
        <v>845</v>
      </c>
      <c r="L36" s="48" t="s">
        <v>844</v>
      </c>
      <c r="N36" s="48" t="s">
        <v>843</v>
      </c>
    </row>
    <row r="37" spans="1:14" s="48" customFormat="1">
      <c r="A37" s="48" t="s">
        <v>900</v>
      </c>
      <c r="B37" s="48" t="s">
        <v>842</v>
      </c>
      <c r="C37" s="48" t="s">
        <v>841</v>
      </c>
      <c r="D37" s="48" t="s">
        <v>840</v>
      </c>
      <c r="E37" s="48" t="s">
        <v>839</v>
      </c>
      <c r="F37" s="48" t="s">
        <v>838</v>
      </c>
      <c r="G37" s="48" t="s">
        <v>834</v>
      </c>
      <c r="H37" s="48" t="s">
        <v>837</v>
      </c>
      <c r="I37" s="48" t="s">
        <v>819</v>
      </c>
      <c r="K37" s="48" t="s">
        <v>836</v>
      </c>
      <c r="L37" s="48" t="s">
        <v>835</v>
      </c>
      <c r="N37" s="48" t="s">
        <v>834</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80"/>
  <sheetViews>
    <sheetView zoomScale="110" zoomScaleNormal="110" workbookViewId="0">
      <selection activeCell="H15" sqref="H15"/>
    </sheetView>
  </sheetViews>
  <sheetFormatPr baseColWidth="10" defaultRowHeight="14.4"/>
  <cols>
    <col min="1" max="1" width="30.5546875" customWidth="1"/>
    <col min="10" max="10" width="11.5546875" customWidth="1"/>
  </cols>
  <sheetData>
    <row r="1" spans="1:17">
      <c r="A1" t="s">
        <v>994</v>
      </c>
      <c r="B1" s="1" t="s">
        <v>22</v>
      </c>
      <c r="C1" s="1" t="s">
        <v>17</v>
      </c>
      <c r="D1" s="1" t="s">
        <v>18</v>
      </c>
      <c r="E1" s="1" t="s">
        <v>19</v>
      </c>
      <c r="F1" s="1" t="s">
        <v>262</v>
      </c>
      <c r="G1" s="1" t="s">
        <v>263</v>
      </c>
      <c r="H1" s="1" t="s">
        <v>264</v>
      </c>
      <c r="I1" s="1" t="s">
        <v>21</v>
      </c>
      <c r="J1" s="1" t="s">
        <v>265</v>
      </c>
      <c r="K1" s="1" t="s">
        <v>266</v>
      </c>
      <c r="L1" s="1" t="s">
        <v>7</v>
      </c>
      <c r="M1" s="1" t="s">
        <v>2163</v>
      </c>
      <c r="N1" s="1" t="s">
        <v>2164</v>
      </c>
    </row>
    <row r="2" spans="1:17">
      <c r="A2" t="s">
        <v>951</v>
      </c>
      <c r="B2" s="4">
        <f t="shared" ref="B2:B12" si="0">B57*B$26</f>
        <v>12997.222414165408</v>
      </c>
      <c r="C2" s="4">
        <f>C57</f>
        <v>14190</v>
      </c>
      <c r="D2" s="4">
        <f t="shared" ref="D2:E12" si="1">D57*D$26</f>
        <v>9588.6275314022023</v>
      </c>
      <c r="E2" s="4">
        <f t="shared" si="1"/>
        <v>25323.510098041897</v>
      </c>
      <c r="F2" s="4">
        <f>F57</f>
        <v>8391</v>
      </c>
      <c r="G2" s="4">
        <f t="shared" ref="G2:I12" si="2">G31*G$28</f>
        <v>13693.28097164294</v>
      </c>
      <c r="H2" s="4">
        <f t="shared" si="2"/>
        <v>40271.256418955687</v>
      </c>
      <c r="I2" s="4">
        <f t="shared" si="2"/>
        <v>1501467.1169903141</v>
      </c>
      <c r="J2" s="4">
        <f>J57*J$26</f>
        <v>429398.94879175711</v>
      </c>
      <c r="K2" s="4">
        <f>K70*K$26</f>
        <v>10891.537903473718</v>
      </c>
      <c r="L2" s="4">
        <f t="shared" ref="L2:L12" si="3">L57*L$26</f>
        <v>16936.832688588009</v>
      </c>
      <c r="M2" s="4">
        <f>J2/12</f>
        <v>35783.245732646428</v>
      </c>
      <c r="N2" s="4">
        <v>35000</v>
      </c>
    </row>
    <row r="3" spans="1:17">
      <c r="A3" t="s">
        <v>952</v>
      </c>
      <c r="B3" s="4">
        <f t="shared" si="0"/>
        <v>16596.676527747786</v>
      </c>
      <c r="C3" s="4">
        <f t="shared" ref="C3:C12" si="4">C58</f>
        <v>18104</v>
      </c>
      <c r="D3" s="4">
        <f t="shared" si="1"/>
        <v>12588.946680338373</v>
      </c>
      <c r="E3" s="4">
        <f t="shared" si="1"/>
        <v>32307.597474146969</v>
      </c>
      <c r="F3" s="4">
        <f t="shared" ref="F3:F12" si="5">F58</f>
        <v>11687</v>
      </c>
      <c r="G3" s="4">
        <f t="shared" si="2"/>
        <v>17594.381257213285</v>
      </c>
      <c r="H3" s="4">
        <f t="shared" si="2"/>
        <v>50784.832770715147</v>
      </c>
      <c r="I3" s="4">
        <f t="shared" si="2"/>
        <v>2130928.3312979308</v>
      </c>
      <c r="J3" s="4">
        <f t="shared" ref="J3:J12" si="6">J58*J$26</f>
        <v>600779.80045330233</v>
      </c>
      <c r="K3" s="4">
        <f t="shared" ref="K3:K12" si="7">K71*K$26</f>
        <v>32130.016600061484</v>
      </c>
      <c r="L3" s="4">
        <f t="shared" si="3"/>
        <v>30031.523210831721</v>
      </c>
      <c r="M3" s="4">
        <f t="shared" ref="M3:M12" si="8">J3/12</f>
        <v>50064.98337110853</v>
      </c>
      <c r="N3" s="4">
        <v>50000</v>
      </c>
    </row>
    <row r="4" spans="1:17">
      <c r="A4" t="s">
        <v>953</v>
      </c>
      <c r="B4" s="4">
        <f t="shared" si="0"/>
        <v>18144.483264953575</v>
      </c>
      <c r="C4" s="4">
        <f t="shared" si="4"/>
        <v>19836</v>
      </c>
      <c r="D4" s="4">
        <f t="shared" si="1"/>
        <v>13979.111766213789</v>
      </c>
      <c r="E4" s="4">
        <f t="shared" si="1"/>
        <v>35237.941359473807</v>
      </c>
      <c r="F4" s="4">
        <f t="shared" si="5"/>
        <v>13090</v>
      </c>
      <c r="G4" s="4">
        <f t="shared" si="2"/>
        <v>19316.441811842469</v>
      </c>
      <c r="H4" s="4">
        <f t="shared" si="2"/>
        <v>55393.549721700743</v>
      </c>
      <c r="I4" s="4">
        <f t="shared" si="2"/>
        <v>2415052.1088043214</v>
      </c>
      <c r="J4" s="4">
        <f t="shared" si="6"/>
        <v>678890.35328776063</v>
      </c>
      <c r="K4" s="4">
        <f t="shared" si="7"/>
        <v>35803.722348601288</v>
      </c>
      <c r="L4" s="4">
        <f t="shared" si="3"/>
        <v>36205.123307543523</v>
      </c>
      <c r="M4" s="4">
        <f t="shared" si="8"/>
        <v>56574.196107313386</v>
      </c>
      <c r="N4" s="4">
        <v>55000</v>
      </c>
      <c r="Q4" s="4"/>
    </row>
    <row r="5" spans="1:17">
      <c r="A5" t="s">
        <v>954</v>
      </c>
      <c r="B5" s="4">
        <f t="shared" si="0"/>
        <v>19647.711509393219</v>
      </c>
      <c r="C5" s="4">
        <f t="shared" si="4"/>
        <v>21415</v>
      </c>
      <c r="D5" s="4">
        <f t="shared" si="1"/>
        <v>15190.600358882335</v>
      </c>
      <c r="E5" s="4">
        <f t="shared" si="1"/>
        <v>37805.27853160799</v>
      </c>
      <c r="F5" s="4">
        <f t="shared" si="5"/>
        <v>14387</v>
      </c>
      <c r="G5" s="4">
        <f t="shared" si="2"/>
        <v>21229.631268537079</v>
      </c>
      <c r="H5" s="4">
        <f t="shared" si="2"/>
        <v>59852.606613967168</v>
      </c>
      <c r="I5" s="4">
        <f t="shared" si="2"/>
        <v>2663660.4141224134</v>
      </c>
      <c r="J5" s="4">
        <f t="shared" si="6"/>
        <v>748917.20458496653</v>
      </c>
      <c r="K5" s="4">
        <f t="shared" si="7"/>
        <v>41715.04703350753</v>
      </c>
      <c r="L5" s="4">
        <f t="shared" si="3"/>
        <v>43108.416344294004</v>
      </c>
      <c r="M5" s="4">
        <f t="shared" si="8"/>
        <v>62409.767048747213</v>
      </c>
      <c r="N5" s="4">
        <v>60000</v>
      </c>
      <c r="Q5" s="4"/>
    </row>
    <row r="6" spans="1:17">
      <c r="A6" t="s">
        <v>955</v>
      </c>
      <c r="B6" s="4">
        <f t="shared" si="0"/>
        <v>22348.338803714101</v>
      </c>
      <c r="C6" s="4">
        <f t="shared" si="4"/>
        <v>24440</v>
      </c>
      <c r="D6" s="4">
        <f t="shared" si="1"/>
        <v>18000.882081517557</v>
      </c>
      <c r="E6" s="4">
        <f t="shared" si="1"/>
        <v>42734.687241396932</v>
      </c>
      <c r="F6" s="4">
        <f t="shared" si="5"/>
        <v>16887</v>
      </c>
      <c r="G6" s="4">
        <f t="shared" si="2"/>
        <v>25146.998215288375</v>
      </c>
      <c r="H6" s="4">
        <f t="shared" si="2"/>
        <v>68412.515572120014</v>
      </c>
      <c r="I6" s="4">
        <f t="shared" si="2"/>
        <v>3172715.5154880304</v>
      </c>
      <c r="J6" s="4">
        <f t="shared" si="6"/>
        <v>888108.55117730412</v>
      </c>
      <c r="K6" s="4">
        <f t="shared" si="7"/>
        <v>49539.536919766368</v>
      </c>
      <c r="L6" s="4">
        <f t="shared" si="3"/>
        <v>56375.846228239847</v>
      </c>
      <c r="M6" s="4">
        <f t="shared" si="8"/>
        <v>74009.045931442015</v>
      </c>
      <c r="N6" s="4">
        <v>75000</v>
      </c>
      <c r="Q6" s="4"/>
    </row>
    <row r="7" spans="1:17">
      <c r="A7" t="s">
        <v>956</v>
      </c>
      <c r="B7" s="4">
        <f t="shared" si="0"/>
        <v>25066.590153314621</v>
      </c>
      <c r="C7" s="4">
        <f t="shared" si="4"/>
        <v>27556</v>
      </c>
      <c r="D7" s="4">
        <f t="shared" si="1"/>
        <v>20469.302999230964</v>
      </c>
      <c r="E7" s="4">
        <f t="shared" si="1"/>
        <v>47609.493270092826</v>
      </c>
      <c r="F7" s="4">
        <f t="shared" si="5"/>
        <v>19307</v>
      </c>
      <c r="G7" s="4">
        <f t="shared" si="2"/>
        <v>29290.796526726746</v>
      </c>
      <c r="H7" s="4">
        <f t="shared" si="2"/>
        <v>77170.692676626612</v>
      </c>
      <c r="I7" s="4">
        <f t="shared" si="2"/>
        <v>3696991.5301233493</v>
      </c>
      <c r="J7" s="4">
        <f t="shared" si="6"/>
        <v>1040456.1426944376</v>
      </c>
      <c r="K7" s="4">
        <f t="shared" si="7"/>
        <v>66571.033261604665</v>
      </c>
      <c r="L7" s="4">
        <f t="shared" si="3"/>
        <v>72097.221953578337</v>
      </c>
      <c r="M7" s="4">
        <f t="shared" si="8"/>
        <v>86704.678557869804</v>
      </c>
      <c r="N7" s="4">
        <v>85000</v>
      </c>
      <c r="Q7" s="4"/>
    </row>
    <row r="8" spans="1:17">
      <c r="A8" t="s">
        <v>957</v>
      </c>
      <c r="B8" s="4">
        <f t="shared" si="0"/>
        <v>27997.366875404881</v>
      </c>
      <c r="C8" s="4">
        <f t="shared" si="4"/>
        <v>31182</v>
      </c>
      <c r="D8" s="4">
        <f t="shared" si="1"/>
        <v>23439.670597282744</v>
      </c>
      <c r="E8" s="4">
        <f t="shared" si="1"/>
        <v>52935.276998186848</v>
      </c>
      <c r="F8" s="4">
        <f t="shared" si="5"/>
        <v>22172</v>
      </c>
      <c r="G8" s="4">
        <f t="shared" si="2"/>
        <v>34405.8690375445</v>
      </c>
      <c r="H8" s="4">
        <f t="shared" si="2"/>
        <v>87947.711484992687</v>
      </c>
      <c r="I8" s="4">
        <f t="shared" si="2"/>
        <v>4321049.1162430262</v>
      </c>
      <c r="J8" s="4">
        <f t="shared" si="6"/>
        <v>1202691.2954956281</v>
      </c>
      <c r="K8" s="4">
        <f t="shared" si="7"/>
        <v>84381.420719335991</v>
      </c>
      <c r="L8" s="4">
        <f t="shared" si="3"/>
        <v>91173.928916827848</v>
      </c>
      <c r="M8" s="4">
        <f t="shared" si="8"/>
        <v>100224.27462463568</v>
      </c>
      <c r="N8" s="4">
        <v>100000</v>
      </c>
      <c r="Q8" s="4"/>
    </row>
    <row r="9" spans="1:17">
      <c r="A9" t="s">
        <v>958</v>
      </c>
      <c r="B9" s="4">
        <f t="shared" si="0"/>
        <v>31759.584323040381</v>
      </c>
      <c r="C9" s="4">
        <f t="shared" si="4"/>
        <v>35572</v>
      </c>
      <c r="D9" s="4">
        <f t="shared" si="1"/>
        <v>26792.178672135346</v>
      </c>
      <c r="E9" s="4">
        <f t="shared" si="1"/>
        <v>59704.998292963661</v>
      </c>
      <c r="F9" s="4">
        <f t="shared" si="5"/>
        <v>25381</v>
      </c>
      <c r="G9" s="4">
        <f t="shared" si="2"/>
        <v>40289.162541109457</v>
      </c>
      <c r="H9" s="4">
        <f t="shared" si="2"/>
        <v>99976.469129256671</v>
      </c>
      <c r="I9" s="4">
        <f t="shared" si="2"/>
        <v>4972166.106361839</v>
      </c>
      <c r="J9" s="4">
        <f t="shared" si="6"/>
        <v>1417186.4033321112</v>
      </c>
      <c r="K9" s="4">
        <f t="shared" si="7"/>
        <v>111648.57325545652</v>
      </c>
      <c r="L9" s="4">
        <f t="shared" si="3"/>
        <v>114965.89700193424</v>
      </c>
      <c r="M9" s="4">
        <f t="shared" si="8"/>
        <v>118098.8669443426</v>
      </c>
      <c r="N9" s="4">
        <v>120000</v>
      </c>
      <c r="Q9" s="4"/>
    </row>
    <row r="10" spans="1:17">
      <c r="A10" t="s">
        <v>959</v>
      </c>
      <c r="B10" s="4">
        <f t="shared" si="0"/>
        <v>34020.646944504428</v>
      </c>
      <c r="C10" s="4">
        <f t="shared" si="4"/>
        <v>38196</v>
      </c>
      <c r="D10" s="4">
        <f t="shared" si="1"/>
        <v>28889.820046142009</v>
      </c>
      <c r="E10" s="4">
        <f t="shared" si="1"/>
        <v>63657.625707643652</v>
      </c>
      <c r="F10" s="4">
        <f t="shared" si="5"/>
        <v>27399</v>
      </c>
      <c r="G10" s="4">
        <f t="shared" si="2"/>
        <v>43783.717403374263</v>
      </c>
      <c r="H10" s="4">
        <f t="shared" si="2"/>
        <v>107184.46482220349</v>
      </c>
      <c r="I10" s="4">
        <f t="shared" si="2"/>
        <v>5493059.6984568881</v>
      </c>
      <c r="J10" s="4">
        <f t="shared" si="6"/>
        <v>1549032.3668821231</v>
      </c>
      <c r="K10" s="4">
        <f t="shared" si="7"/>
        <v>131363.23123270826</v>
      </c>
      <c r="L10" s="4">
        <f t="shared" si="3"/>
        <v>129898.95309477756</v>
      </c>
      <c r="M10" s="4">
        <f t="shared" si="8"/>
        <v>129086.03057351026</v>
      </c>
      <c r="N10" s="4">
        <v>130000</v>
      </c>
      <c r="Q10" s="4"/>
    </row>
    <row r="11" spans="1:17">
      <c r="A11" t="s">
        <v>960</v>
      </c>
      <c r="B11" s="4">
        <f t="shared" si="0"/>
        <v>36659.071690779529</v>
      </c>
      <c r="C11" s="4">
        <f t="shared" si="4"/>
        <v>41370</v>
      </c>
      <c r="D11" s="4">
        <f t="shared" si="1"/>
        <v>31440.86593181235</v>
      </c>
      <c r="E11" s="4">
        <f t="shared" si="1"/>
        <v>69100.704084011624</v>
      </c>
      <c r="F11" s="4">
        <f t="shared" si="5"/>
        <v>29828</v>
      </c>
      <c r="G11" s="4">
        <f t="shared" si="2"/>
        <v>47988.094442563757</v>
      </c>
      <c r="H11" s="4">
        <f t="shared" si="2"/>
        <v>116904.01819424664</v>
      </c>
      <c r="I11" s="4">
        <f t="shared" si="2"/>
        <v>6031053.3274551239</v>
      </c>
      <c r="J11" s="4">
        <f t="shared" si="6"/>
        <v>1726676.5219998294</v>
      </c>
      <c r="K11" s="4">
        <f t="shared" si="7"/>
        <v>154737.24217645251</v>
      </c>
      <c r="L11" s="4">
        <f t="shared" si="3"/>
        <v>149695.93085106384</v>
      </c>
      <c r="M11" s="4">
        <f t="shared" si="8"/>
        <v>143889.71016665245</v>
      </c>
      <c r="N11" s="4">
        <v>145000</v>
      </c>
      <c r="Q11" s="4"/>
    </row>
    <row r="12" spans="1:17">
      <c r="A12" t="s">
        <v>961</v>
      </c>
      <c r="B12" s="4">
        <f t="shared" si="0"/>
        <v>45688.808248758367</v>
      </c>
      <c r="C12" s="4">
        <f t="shared" si="4"/>
        <v>51810</v>
      </c>
      <c r="D12" s="4">
        <f t="shared" si="1"/>
        <v>39493.701871315039</v>
      </c>
      <c r="E12" s="4">
        <f t="shared" si="1"/>
        <v>85005.251693502956</v>
      </c>
      <c r="F12" s="4">
        <f t="shared" si="5"/>
        <v>37303</v>
      </c>
      <c r="G12" s="4">
        <f t="shared" si="2"/>
        <v>62682.79691055177</v>
      </c>
      <c r="H12" s="4">
        <f t="shared" si="2"/>
        <v>146643.92003772949</v>
      </c>
      <c r="I12" s="4">
        <f t="shared" si="2"/>
        <v>7623988.0297548193</v>
      </c>
      <c r="J12" s="4">
        <f t="shared" si="6"/>
        <v>2256393.462643845</v>
      </c>
      <c r="K12" s="4">
        <f t="shared" si="7"/>
        <v>286259.87015063019</v>
      </c>
      <c r="L12" s="4">
        <f t="shared" si="3"/>
        <v>212538.51063829788</v>
      </c>
      <c r="M12" s="4">
        <f t="shared" si="8"/>
        <v>188032.78855365375</v>
      </c>
      <c r="N12" s="4">
        <v>190000</v>
      </c>
      <c r="Q12" s="4"/>
    </row>
    <row r="13" spans="1:17">
      <c r="A13" t="s">
        <v>684</v>
      </c>
      <c r="B13" s="19" t="s">
        <v>1009</v>
      </c>
      <c r="C13" s="19" t="s">
        <v>1010</v>
      </c>
      <c r="D13" s="19" t="s">
        <v>1009</v>
      </c>
      <c r="E13" s="19" t="s">
        <v>1009</v>
      </c>
      <c r="F13" s="19" t="s">
        <v>1011</v>
      </c>
      <c r="G13" s="19" t="s">
        <v>1012</v>
      </c>
      <c r="H13" s="19" t="s">
        <v>1013</v>
      </c>
      <c r="I13" s="19" t="s">
        <v>1014</v>
      </c>
      <c r="J13" s="19" t="s">
        <v>2162</v>
      </c>
      <c r="K13" s="19" t="s">
        <v>1008</v>
      </c>
      <c r="L13" s="19" t="s">
        <v>1019</v>
      </c>
    </row>
    <row r="14" spans="1:17">
      <c r="A14" t="s">
        <v>366</v>
      </c>
      <c r="B14" s="6">
        <v>12</v>
      </c>
      <c r="C14" s="6">
        <v>12</v>
      </c>
      <c r="D14" s="6">
        <v>12</v>
      </c>
      <c r="E14" s="6">
        <v>12</v>
      </c>
      <c r="F14" s="6">
        <v>12</v>
      </c>
      <c r="G14" s="6">
        <v>1</v>
      </c>
      <c r="H14" s="6">
        <v>1</v>
      </c>
      <c r="I14" s="6">
        <v>1</v>
      </c>
      <c r="J14" s="6">
        <v>12</v>
      </c>
      <c r="K14" s="6">
        <v>12</v>
      </c>
      <c r="L14" s="6">
        <v>1</v>
      </c>
    </row>
    <row r="15" spans="1:17">
      <c r="A15" t="s">
        <v>1022</v>
      </c>
      <c r="B15" s="6">
        <v>50</v>
      </c>
      <c r="C15" s="6">
        <v>50</v>
      </c>
      <c r="D15" s="6">
        <v>50</v>
      </c>
      <c r="E15" s="6">
        <v>50</v>
      </c>
      <c r="F15" s="6">
        <v>50</v>
      </c>
      <c r="G15" s="6">
        <v>500</v>
      </c>
      <c r="H15" s="6">
        <v>1000</v>
      </c>
      <c r="I15" s="6">
        <v>10000</v>
      </c>
      <c r="J15" s="6">
        <v>1000</v>
      </c>
      <c r="K15" s="6">
        <v>50</v>
      </c>
      <c r="L15" s="6">
        <v>1000</v>
      </c>
    </row>
    <row r="17" spans="1:36">
      <c r="A17" t="s">
        <v>987</v>
      </c>
      <c r="G17">
        <v>34264</v>
      </c>
      <c r="H17">
        <v>80695</v>
      </c>
      <c r="I17">
        <v>4432138</v>
      </c>
      <c r="J17">
        <v>1035817</v>
      </c>
    </row>
    <row r="18" spans="1:36">
      <c r="A18" t="s">
        <v>986</v>
      </c>
      <c r="G18">
        <v>38805</v>
      </c>
      <c r="H18">
        <v>86961</v>
      </c>
      <c r="I18">
        <v>5025289</v>
      </c>
      <c r="J18">
        <v>1161019</v>
      </c>
    </row>
    <row r="20" spans="1:36">
      <c r="A20" t="s">
        <v>988</v>
      </c>
      <c r="B20">
        <v>46310</v>
      </c>
      <c r="C20">
        <v>53570</v>
      </c>
      <c r="D20">
        <v>39010</v>
      </c>
      <c r="E20">
        <v>22090</v>
      </c>
      <c r="F20">
        <v>33900</v>
      </c>
      <c r="G20">
        <v>49650</v>
      </c>
      <c r="H20">
        <v>101510</v>
      </c>
      <c r="I20">
        <v>33900</v>
      </c>
      <c r="J20">
        <v>13740</v>
      </c>
      <c r="K20">
        <v>32530</v>
      </c>
      <c r="L20">
        <v>82720</v>
      </c>
    </row>
    <row r="21" spans="1:36">
      <c r="A21" t="s">
        <v>989</v>
      </c>
      <c r="B21">
        <v>48010</v>
      </c>
      <c r="C21">
        <v>55520</v>
      </c>
      <c r="D21">
        <v>40290</v>
      </c>
      <c r="E21">
        <v>23560</v>
      </c>
      <c r="F21">
        <v>35790</v>
      </c>
      <c r="G21">
        <v>52420</v>
      </c>
      <c r="H21">
        <v>106100</v>
      </c>
      <c r="I21">
        <v>32860</v>
      </c>
      <c r="J21">
        <v>14950</v>
      </c>
      <c r="K21">
        <v>32880</v>
      </c>
      <c r="L21">
        <v>86600</v>
      </c>
    </row>
    <row r="23" spans="1:36">
      <c r="A23" t="s">
        <v>990</v>
      </c>
      <c r="B23">
        <v>0.92400000000000004</v>
      </c>
      <c r="C23">
        <v>0.92400000000000004</v>
      </c>
      <c r="D23">
        <v>0.92400000000000004</v>
      </c>
      <c r="E23">
        <v>4.1980000000000004</v>
      </c>
      <c r="F23">
        <v>0.92400000000000004</v>
      </c>
      <c r="G23">
        <v>0.80400000000000005</v>
      </c>
      <c r="H23">
        <v>0.89900000000000002</v>
      </c>
      <c r="I23">
        <v>140.511</v>
      </c>
      <c r="J23">
        <v>85.509</v>
      </c>
      <c r="K23">
        <v>3.7519999999999998</v>
      </c>
      <c r="L23">
        <v>1</v>
      </c>
    </row>
    <row r="24" spans="1:36">
      <c r="A24" t="s">
        <v>991</v>
      </c>
      <c r="B24">
        <v>0.92400000000000004</v>
      </c>
      <c r="C24">
        <v>0.92400000000000004</v>
      </c>
      <c r="D24">
        <v>0.92400000000000004</v>
      </c>
      <c r="E24">
        <v>3.98</v>
      </c>
      <c r="F24">
        <v>0.92400000000000004</v>
      </c>
      <c r="G24">
        <v>0.78300000000000003</v>
      </c>
      <c r="H24">
        <v>0.88100000000000001</v>
      </c>
      <c r="I24">
        <v>151.35300000000001</v>
      </c>
      <c r="J24">
        <v>92.837000000000003</v>
      </c>
      <c r="K24">
        <v>3.7519999999999998</v>
      </c>
      <c r="L24">
        <v>1</v>
      </c>
    </row>
    <row r="26" spans="1:36">
      <c r="A26" t="s">
        <v>992</v>
      </c>
      <c r="B26" s="12">
        <f>B21*B24/(B20*B23)</f>
        <v>1.0367091340963075</v>
      </c>
      <c r="C26" s="12">
        <f t="shared" ref="C26:L26" si="9">C21*C24/(C20*C23)</f>
        <v>1.0364009706925519</v>
      </c>
      <c r="D26" s="12">
        <f t="shared" si="9"/>
        <v>1.0328120994616763</v>
      </c>
      <c r="E26" s="12">
        <f t="shared" si="9"/>
        <v>1.011160760982347</v>
      </c>
      <c r="F26" s="12">
        <f t="shared" si="9"/>
        <v>1.0557522123893803</v>
      </c>
      <c r="G26" s="12">
        <f t="shared" si="9"/>
        <v>1.0282139153176713</v>
      </c>
      <c r="H26" s="12">
        <f t="shared" si="9"/>
        <v>1.0242896226928879</v>
      </c>
      <c r="I26" s="12">
        <f t="shared" si="9"/>
        <v>1.0441155647877662</v>
      </c>
      <c r="J26" s="21">
        <f t="shared" si="9"/>
        <v>1.181309591882554</v>
      </c>
      <c r="K26" s="12">
        <f t="shared" si="9"/>
        <v>1.0107592991085153</v>
      </c>
      <c r="L26" s="12">
        <f t="shared" si="9"/>
        <v>1.0469052224371374</v>
      </c>
    </row>
    <row r="27" spans="1:36">
      <c r="A27" t="s">
        <v>993</v>
      </c>
      <c r="G27" s="12">
        <f>G18/G17</f>
        <v>1.1325297688536073</v>
      </c>
      <c r="H27" s="12">
        <f>H18/H17</f>
        <v>1.0776504120453561</v>
      </c>
      <c r="I27" s="12">
        <f>I18/I17</f>
        <v>1.1338295423111826</v>
      </c>
      <c r="J27" s="12">
        <f>J18/J17</f>
        <v>1.120872702417512</v>
      </c>
    </row>
    <row r="28" spans="1:36">
      <c r="A28" t="s">
        <v>995</v>
      </c>
      <c r="G28" s="12">
        <f>G27*G26</f>
        <v>1.1644828678467849</v>
      </c>
      <c r="H28" s="12">
        <f>H27*H26</f>
        <v>1.1038261339487729</v>
      </c>
      <c r="I28" s="12">
        <f>I27*I26</f>
        <v>1.1838490729432949</v>
      </c>
      <c r="J28" s="12">
        <f>J27*J26</f>
        <v>1.3240976746451265</v>
      </c>
    </row>
    <row r="30" spans="1:36">
      <c r="A30" t="s">
        <v>996</v>
      </c>
      <c r="B30" t="s">
        <v>941</v>
      </c>
      <c r="C30" t="s">
        <v>942</v>
      </c>
      <c r="D30" t="s">
        <v>943</v>
      </c>
      <c r="E30" t="s">
        <v>944</v>
      </c>
      <c r="F30" t="s">
        <v>945</v>
      </c>
      <c r="G30" t="s">
        <v>946</v>
      </c>
      <c r="H30" t="s">
        <v>947</v>
      </c>
      <c r="I30" t="s">
        <v>948</v>
      </c>
      <c r="J30" t="s">
        <v>949</v>
      </c>
      <c r="K30" t="s">
        <v>985</v>
      </c>
      <c r="L30" t="s">
        <v>950</v>
      </c>
      <c r="M30" t="s">
        <v>962</v>
      </c>
      <c r="N30" t="s">
        <v>963</v>
      </c>
      <c r="O30" t="s">
        <v>964</v>
      </c>
      <c r="P30" t="s">
        <v>965</v>
      </c>
      <c r="Q30" t="s">
        <v>966</v>
      </c>
      <c r="R30" t="s">
        <v>967</v>
      </c>
      <c r="S30" t="s">
        <v>968</v>
      </c>
      <c r="T30" t="s">
        <v>969</v>
      </c>
      <c r="U30" t="s">
        <v>970</v>
      </c>
      <c r="V30" t="s">
        <v>971</v>
      </c>
      <c r="W30" t="s">
        <v>972</v>
      </c>
      <c r="X30" t="s">
        <v>973</v>
      </c>
      <c r="Y30" t="s">
        <v>974</v>
      </c>
      <c r="Z30" t="s">
        <v>975</v>
      </c>
      <c r="AA30" t="s">
        <v>976</v>
      </c>
      <c r="AB30" t="s">
        <v>977</v>
      </c>
      <c r="AC30" t="s">
        <v>978</v>
      </c>
      <c r="AD30" t="s">
        <v>979</v>
      </c>
      <c r="AE30" t="s">
        <v>980</v>
      </c>
      <c r="AF30" t="s">
        <v>981</v>
      </c>
      <c r="AG30" t="s">
        <v>982</v>
      </c>
      <c r="AH30" t="s">
        <v>983</v>
      </c>
      <c r="AI30" t="s">
        <v>984</v>
      </c>
    </row>
    <row r="31" spans="1:36">
      <c r="A31" t="s">
        <v>951</v>
      </c>
      <c r="B31" s="4">
        <v>13520</v>
      </c>
      <c r="C31" s="4">
        <v>13666.666999999999</v>
      </c>
      <c r="D31" s="4">
        <v>6875.1360000000004</v>
      </c>
      <c r="E31" s="4">
        <v>16320</v>
      </c>
      <c r="F31" s="4">
        <v>9421.1110000000008</v>
      </c>
      <c r="G31" s="4">
        <v>11759.109</v>
      </c>
      <c r="H31" s="4">
        <v>36483.332999999999</v>
      </c>
      <c r="I31" s="4">
        <v>1268292.683</v>
      </c>
      <c r="J31" s="4">
        <v>306350.3</v>
      </c>
      <c r="K31" s="4"/>
      <c r="L31" s="4">
        <v>18493.332999999999</v>
      </c>
      <c r="M31" s="4">
        <v>23567.280999999999</v>
      </c>
      <c r="N31" s="4">
        <v>16520.22</v>
      </c>
      <c r="O31" s="4">
        <v>16222.31</v>
      </c>
      <c r="P31" s="4">
        <v>7800</v>
      </c>
      <c r="Q31" s="4">
        <v>10342.746999999999</v>
      </c>
      <c r="R31" s="4">
        <v>3107037.5610000002</v>
      </c>
      <c r="S31" s="4">
        <v>197734</v>
      </c>
      <c r="T31" s="4">
        <v>12686666.666999999</v>
      </c>
      <c r="U31" s="4">
        <v>16320</v>
      </c>
      <c r="V31" s="4">
        <v>36480</v>
      </c>
      <c r="W31" s="4">
        <v>4844.4799999999996</v>
      </c>
      <c r="X31" s="4">
        <v>29836.891</v>
      </c>
      <c r="Y31" s="4">
        <v>178730.98</v>
      </c>
      <c r="Z31" s="4">
        <v>36194.330999999998</v>
      </c>
      <c r="AA31" s="4">
        <v>18784.667000000001</v>
      </c>
      <c r="AB31" s="4">
        <v>264508</v>
      </c>
      <c r="AC31" s="4">
        <v>2513.6089999999999</v>
      </c>
      <c r="AD31" s="4">
        <v>15536.703</v>
      </c>
      <c r="AE31" s="4">
        <v>214340.571</v>
      </c>
      <c r="AF31" s="4">
        <v>175859.13</v>
      </c>
      <c r="AG31" s="4">
        <v>243878</v>
      </c>
      <c r="AH31" s="4">
        <v>169666.66699999999</v>
      </c>
      <c r="AI31" s="4">
        <v>8128</v>
      </c>
      <c r="AJ31" s="4">
        <v>7407</v>
      </c>
    </row>
    <row r="32" spans="1:36">
      <c r="A32" t="s">
        <v>952</v>
      </c>
      <c r="B32" s="4">
        <v>17520</v>
      </c>
      <c r="C32" s="4">
        <v>19366.25</v>
      </c>
      <c r="D32" s="4">
        <v>9549.25</v>
      </c>
      <c r="E32" s="4">
        <v>21913.040000000001</v>
      </c>
      <c r="F32" s="4">
        <v>12749.6</v>
      </c>
      <c r="G32" s="4">
        <v>15109.18</v>
      </c>
      <c r="H32" s="4">
        <v>46008</v>
      </c>
      <c r="I32" s="4">
        <v>1800000</v>
      </c>
      <c r="J32" s="4">
        <v>380686.67</v>
      </c>
      <c r="K32" s="4"/>
      <c r="L32" s="4">
        <v>26749</v>
      </c>
      <c r="M32" s="4">
        <v>30200.53</v>
      </c>
      <c r="N32" s="4">
        <v>22153.98</v>
      </c>
      <c r="O32" s="4">
        <v>20273.13</v>
      </c>
      <c r="P32" s="4">
        <v>11913.48</v>
      </c>
      <c r="Q32" s="4">
        <v>16176.86</v>
      </c>
      <c r="R32" s="4">
        <v>5217391.3</v>
      </c>
      <c r="S32" s="4">
        <v>247307.08</v>
      </c>
      <c r="T32" s="4">
        <v>18075000</v>
      </c>
      <c r="U32" s="4">
        <v>20660</v>
      </c>
      <c r="V32" s="4">
        <v>51497.14</v>
      </c>
      <c r="W32" s="4">
        <v>6605.4</v>
      </c>
      <c r="X32" s="4">
        <v>38289.29</v>
      </c>
      <c r="Y32" s="4">
        <v>245369.23</v>
      </c>
      <c r="Z32" s="4">
        <v>49332.69</v>
      </c>
      <c r="AA32" s="4">
        <v>23349</v>
      </c>
      <c r="AB32" s="4">
        <v>352064</v>
      </c>
      <c r="AC32" s="4">
        <v>4542.91</v>
      </c>
      <c r="AD32" s="4">
        <v>23247.040000000001</v>
      </c>
      <c r="AE32" s="4">
        <v>288000</v>
      </c>
      <c r="AF32" s="4">
        <v>225693.33</v>
      </c>
      <c r="AG32" s="4">
        <v>319537</v>
      </c>
      <c r="AH32" s="4">
        <v>224582.41</v>
      </c>
      <c r="AI32" s="4">
        <v>13406.9</v>
      </c>
      <c r="AJ32" s="4">
        <v>11800</v>
      </c>
    </row>
    <row r="33" spans="1:36">
      <c r="A33" t="s">
        <v>953</v>
      </c>
      <c r="B33" s="4">
        <v>19264.754000000001</v>
      </c>
      <c r="C33" s="4">
        <v>21938.667000000001</v>
      </c>
      <c r="D33" s="4">
        <v>10987.833000000001</v>
      </c>
      <c r="E33" s="4">
        <v>23869.412</v>
      </c>
      <c r="F33" s="4">
        <v>14404.2</v>
      </c>
      <c r="G33" s="4">
        <v>16588</v>
      </c>
      <c r="H33" s="4">
        <v>50183.22</v>
      </c>
      <c r="I33" s="4">
        <v>2040000</v>
      </c>
      <c r="J33" s="4">
        <v>415211.429</v>
      </c>
      <c r="K33" s="4"/>
      <c r="L33" s="4">
        <v>30757.143</v>
      </c>
      <c r="M33" s="4">
        <v>34162.127</v>
      </c>
      <c r="N33" s="4">
        <v>24751.719000000001</v>
      </c>
      <c r="O33" s="4">
        <v>22821.599999999999</v>
      </c>
      <c r="P33" s="4">
        <v>13776.4</v>
      </c>
      <c r="Q33" s="4">
        <v>18971.904999999999</v>
      </c>
      <c r="R33" s="4">
        <v>6227884.0279999999</v>
      </c>
      <c r="S33" s="4">
        <v>266780.66700000002</v>
      </c>
      <c r="T33" s="4">
        <v>20612000</v>
      </c>
      <c r="U33" s="4">
        <v>22743.332999999999</v>
      </c>
      <c r="V33" s="4">
        <v>58608</v>
      </c>
      <c r="W33" s="4">
        <v>7606.4</v>
      </c>
      <c r="X33" s="4">
        <v>42598.233999999997</v>
      </c>
      <c r="Y33" s="4">
        <v>272154.83899999998</v>
      </c>
      <c r="Z33" s="4">
        <v>55128.781999999999</v>
      </c>
      <c r="AA33" s="4">
        <v>25765.332999999999</v>
      </c>
      <c r="AB33" s="4">
        <v>387834</v>
      </c>
      <c r="AC33" s="4">
        <v>5569.3329999999996</v>
      </c>
      <c r="AD33" s="4">
        <v>26298.564999999999</v>
      </c>
      <c r="AE33" s="4">
        <v>319714.28600000002</v>
      </c>
      <c r="AF33" s="4">
        <v>249510</v>
      </c>
      <c r="AG33" s="4">
        <v>350790</v>
      </c>
      <c r="AH33" s="4">
        <v>249600</v>
      </c>
      <c r="AI33" s="4">
        <v>16393.225999999999</v>
      </c>
      <c r="AJ33" s="4">
        <v>14174</v>
      </c>
    </row>
    <row r="34" spans="1:36">
      <c r="A34" t="s">
        <v>954</v>
      </c>
      <c r="B34" s="4">
        <v>20998.017</v>
      </c>
      <c r="C34" s="4">
        <v>24101</v>
      </c>
      <c r="D34" s="4">
        <v>12161.708000000001</v>
      </c>
      <c r="E34" s="4">
        <v>25600</v>
      </c>
      <c r="F34" s="4">
        <v>15947.066999999999</v>
      </c>
      <c r="G34" s="4">
        <v>18230.952000000001</v>
      </c>
      <c r="H34" s="4">
        <v>54222.857000000004</v>
      </c>
      <c r="I34" s="4">
        <v>2250000</v>
      </c>
      <c r="J34" s="4">
        <v>451768.88900000002</v>
      </c>
      <c r="K34" s="4"/>
      <c r="L34" s="4">
        <v>34986.667000000001</v>
      </c>
      <c r="M34" s="4">
        <v>38486.358</v>
      </c>
      <c r="N34" s="4">
        <v>27101.55</v>
      </c>
      <c r="O34" s="4">
        <v>25539.922999999999</v>
      </c>
      <c r="P34" s="4">
        <v>15531.759</v>
      </c>
      <c r="Q34" s="4">
        <v>22035.602999999999</v>
      </c>
      <c r="R34" s="4">
        <v>7200000</v>
      </c>
      <c r="S34" s="4">
        <v>291403</v>
      </c>
      <c r="T34" s="4">
        <v>22884000</v>
      </c>
      <c r="U34" s="4">
        <v>25335</v>
      </c>
      <c r="V34" s="4">
        <v>65937.048999999999</v>
      </c>
      <c r="W34" s="4">
        <v>8620</v>
      </c>
      <c r="X34" s="4">
        <v>46393.894</v>
      </c>
      <c r="Y34" s="4">
        <v>302823.75</v>
      </c>
      <c r="Z34" s="4">
        <v>60853.826999999997</v>
      </c>
      <c r="AA34" s="4">
        <v>28201.429</v>
      </c>
      <c r="AB34" s="4">
        <v>420255.33299999998</v>
      </c>
      <c r="AC34" s="4">
        <v>6511.7079999999996</v>
      </c>
      <c r="AD34" s="4">
        <v>29270.986000000001</v>
      </c>
      <c r="AE34" s="4">
        <v>355200</v>
      </c>
      <c r="AF34" s="4">
        <v>275201.25</v>
      </c>
      <c r="AG34" s="4">
        <v>379617.6</v>
      </c>
      <c r="AH34" s="4">
        <v>273127.54300000001</v>
      </c>
      <c r="AI34" s="4">
        <v>18930.217000000001</v>
      </c>
      <c r="AJ34" s="4">
        <v>16634</v>
      </c>
    </row>
    <row r="35" spans="1:36">
      <c r="A35" t="s">
        <v>955</v>
      </c>
      <c r="B35" s="4">
        <v>24302.13</v>
      </c>
      <c r="C35" s="4">
        <v>28866.667000000001</v>
      </c>
      <c r="D35" s="4">
        <v>14985.324000000001</v>
      </c>
      <c r="E35" s="4">
        <v>29333.332999999999</v>
      </c>
      <c r="F35" s="4">
        <v>18904.919999999998</v>
      </c>
      <c r="G35" s="4">
        <v>21594.991999999998</v>
      </c>
      <c r="H35" s="4">
        <v>61977.618999999999</v>
      </c>
      <c r="I35" s="4">
        <v>2680000</v>
      </c>
      <c r="J35" s="4">
        <v>522738.67700000003</v>
      </c>
      <c r="K35" s="4"/>
      <c r="L35" s="4">
        <v>43832.692000000003</v>
      </c>
      <c r="M35" s="4">
        <v>47864.52</v>
      </c>
      <c r="N35" s="4">
        <v>31810.394</v>
      </c>
      <c r="O35" s="4">
        <v>30726.087</v>
      </c>
      <c r="P35" s="4">
        <v>18756.522000000001</v>
      </c>
      <c r="Q35" s="4">
        <v>27946.668000000001</v>
      </c>
      <c r="R35" s="4">
        <v>9266666.6669999994</v>
      </c>
      <c r="S35" s="4">
        <v>346602</v>
      </c>
      <c r="T35" s="4">
        <v>27245000</v>
      </c>
      <c r="U35" s="4">
        <v>30800</v>
      </c>
      <c r="V35" s="4">
        <v>82185.600000000006</v>
      </c>
      <c r="W35" s="4">
        <v>10849.18</v>
      </c>
      <c r="X35" s="4">
        <v>53759.48</v>
      </c>
      <c r="Y35" s="4">
        <v>366666.66700000002</v>
      </c>
      <c r="Z35" s="4">
        <v>72200.967999999993</v>
      </c>
      <c r="AA35" s="4">
        <v>34039</v>
      </c>
      <c r="AB35" s="4">
        <v>481516</v>
      </c>
      <c r="AC35" s="4">
        <v>8306.9619999999995</v>
      </c>
      <c r="AD35" s="4">
        <v>35902.468000000001</v>
      </c>
      <c r="AE35" s="4">
        <v>412640</v>
      </c>
      <c r="AF35" s="4">
        <v>322185.23800000001</v>
      </c>
      <c r="AG35" s="4">
        <v>433375.5</v>
      </c>
      <c r="AH35" s="4">
        <v>324000</v>
      </c>
      <c r="AI35" s="4">
        <v>26788.437999999998</v>
      </c>
      <c r="AJ35" s="4">
        <v>22369</v>
      </c>
    </row>
    <row r="36" spans="1:36">
      <c r="A36" t="s">
        <v>956</v>
      </c>
      <c r="B36" s="4">
        <v>27593.96</v>
      </c>
      <c r="C36" s="4">
        <v>33600</v>
      </c>
      <c r="D36" s="4">
        <v>18160.5</v>
      </c>
      <c r="E36" s="4">
        <v>32973.910000000003</v>
      </c>
      <c r="F36" s="4">
        <v>22100.27</v>
      </c>
      <c r="G36" s="4">
        <v>25153.48</v>
      </c>
      <c r="H36" s="4">
        <v>69912</v>
      </c>
      <c r="I36" s="4">
        <v>3122857.14</v>
      </c>
      <c r="J36" s="4">
        <v>599386.37</v>
      </c>
      <c r="K36" s="4"/>
      <c r="L36" s="4">
        <v>53720.4</v>
      </c>
      <c r="M36" s="4">
        <v>57155.37</v>
      </c>
      <c r="N36" s="4">
        <v>36377.040000000001</v>
      </c>
      <c r="O36" s="4">
        <v>36698.06</v>
      </c>
      <c r="P36" s="4">
        <v>22131.67</v>
      </c>
      <c r="Q36" s="4">
        <v>34556.28</v>
      </c>
      <c r="R36" s="4">
        <v>11586666.67</v>
      </c>
      <c r="S36" s="4">
        <v>404741.9</v>
      </c>
      <c r="T36" s="4">
        <v>32020000</v>
      </c>
      <c r="U36" s="4">
        <v>36721.74</v>
      </c>
      <c r="V36" s="4">
        <v>100539.43</v>
      </c>
      <c r="W36" s="4">
        <v>13472.63</v>
      </c>
      <c r="X36" s="4">
        <v>62910.51</v>
      </c>
      <c r="Y36" s="4">
        <v>432029.6</v>
      </c>
      <c r="Z36" s="4">
        <v>85069.55</v>
      </c>
      <c r="AA36" s="4">
        <v>39548</v>
      </c>
      <c r="AB36" s="4">
        <v>543292.6</v>
      </c>
      <c r="AC36" s="4">
        <v>10202.4</v>
      </c>
      <c r="AD36" s="4">
        <v>42555.38</v>
      </c>
      <c r="AE36" s="4">
        <v>470400</v>
      </c>
      <c r="AF36" s="4">
        <v>369681.15</v>
      </c>
      <c r="AG36" s="4">
        <v>485220</v>
      </c>
      <c r="AH36" s="4">
        <v>381000</v>
      </c>
      <c r="AI36" s="4">
        <v>36838.89</v>
      </c>
      <c r="AJ36" s="4">
        <v>31143</v>
      </c>
    </row>
    <row r="37" spans="1:36">
      <c r="A37" t="s">
        <v>957</v>
      </c>
      <c r="B37" s="4">
        <v>31342.97</v>
      </c>
      <c r="C37" s="4">
        <v>38971.33</v>
      </c>
      <c r="D37" s="4">
        <v>21340.86</v>
      </c>
      <c r="E37" s="4">
        <v>36720</v>
      </c>
      <c r="F37" s="4">
        <v>25666.87</v>
      </c>
      <c r="G37" s="4">
        <v>29546.05</v>
      </c>
      <c r="H37" s="4">
        <v>79675.33</v>
      </c>
      <c r="I37" s="4">
        <v>3650000</v>
      </c>
      <c r="J37" s="4">
        <v>689655.19</v>
      </c>
      <c r="K37" s="4"/>
      <c r="L37" s="4">
        <v>65200</v>
      </c>
      <c r="M37" s="4">
        <v>67808.070000000007</v>
      </c>
      <c r="N37" s="4">
        <v>41759.730000000003</v>
      </c>
      <c r="O37" s="4">
        <v>42125.06</v>
      </c>
      <c r="P37" s="4">
        <v>26623.82</v>
      </c>
      <c r="Q37" s="4">
        <v>42119.839999999997</v>
      </c>
      <c r="R37" s="4">
        <v>14560000</v>
      </c>
      <c r="S37" s="4">
        <v>465471.54</v>
      </c>
      <c r="T37" s="4">
        <v>37203448.280000001</v>
      </c>
      <c r="U37" s="4">
        <v>42834.48</v>
      </c>
      <c r="V37" s="4">
        <v>121484</v>
      </c>
      <c r="W37" s="4">
        <v>16360.59</v>
      </c>
      <c r="X37" s="4">
        <v>71657.06</v>
      </c>
      <c r="Y37" s="4">
        <v>506365.87</v>
      </c>
      <c r="Z37" s="4">
        <v>100434.76</v>
      </c>
      <c r="AA37" s="4">
        <v>44900.5</v>
      </c>
      <c r="AB37" s="4">
        <v>609488.1</v>
      </c>
      <c r="AC37" s="4">
        <v>12370.07</v>
      </c>
      <c r="AD37" s="4">
        <v>48877.68</v>
      </c>
      <c r="AE37" s="4">
        <v>540480</v>
      </c>
      <c r="AF37" s="4">
        <v>420157.62</v>
      </c>
      <c r="AG37" s="4">
        <v>547851.5</v>
      </c>
      <c r="AH37" s="4">
        <v>448000</v>
      </c>
      <c r="AI37" s="4">
        <v>50807.4</v>
      </c>
      <c r="AJ37" s="4">
        <v>42565</v>
      </c>
    </row>
    <row r="38" spans="1:36">
      <c r="A38" t="s">
        <v>958</v>
      </c>
      <c r="B38" s="4">
        <v>35951.42</v>
      </c>
      <c r="C38" s="4">
        <v>45501</v>
      </c>
      <c r="D38" s="4">
        <v>25770.26</v>
      </c>
      <c r="E38" s="4">
        <v>41252.31</v>
      </c>
      <c r="F38" s="4">
        <v>30270</v>
      </c>
      <c r="G38" s="4">
        <v>34598.33</v>
      </c>
      <c r="H38" s="4">
        <v>90572.66</v>
      </c>
      <c r="I38" s="4">
        <v>4200000</v>
      </c>
      <c r="J38" s="4">
        <v>802358.62</v>
      </c>
      <c r="K38" s="4"/>
      <c r="L38" s="4">
        <v>79655</v>
      </c>
      <c r="M38" s="4">
        <v>78913.06</v>
      </c>
      <c r="N38" s="4">
        <v>48482.91</v>
      </c>
      <c r="O38" s="4">
        <v>48733.120000000003</v>
      </c>
      <c r="P38" s="4">
        <v>32836</v>
      </c>
      <c r="Q38" s="4">
        <v>51784.45</v>
      </c>
      <c r="R38" s="4">
        <v>18461538.460000001</v>
      </c>
      <c r="S38" s="4">
        <v>533759</v>
      </c>
      <c r="T38" s="4">
        <v>43695238.100000001</v>
      </c>
      <c r="U38" s="4">
        <v>50710</v>
      </c>
      <c r="V38" s="4">
        <v>145344</v>
      </c>
      <c r="W38" s="4">
        <v>19838.97</v>
      </c>
      <c r="X38" s="4">
        <v>83423.27</v>
      </c>
      <c r="Y38" s="4">
        <v>600163.29</v>
      </c>
      <c r="Z38" s="4">
        <v>119758.62</v>
      </c>
      <c r="AA38" s="4">
        <v>50856.67</v>
      </c>
      <c r="AB38" s="4">
        <v>688880.4</v>
      </c>
      <c r="AC38" s="4">
        <v>15165.29</v>
      </c>
      <c r="AD38" s="4">
        <v>57117.37</v>
      </c>
      <c r="AE38" s="4">
        <v>626086.96</v>
      </c>
      <c r="AF38" s="4">
        <v>476736.5</v>
      </c>
      <c r="AG38" s="4">
        <v>620746.67000000004</v>
      </c>
      <c r="AH38" s="4">
        <v>533398.67000000004</v>
      </c>
      <c r="AI38" s="4">
        <v>73333</v>
      </c>
      <c r="AJ38" s="4">
        <v>62546</v>
      </c>
    </row>
    <row r="39" spans="1:36">
      <c r="A39" t="s">
        <v>959</v>
      </c>
      <c r="B39" s="4">
        <v>38800.160000000003</v>
      </c>
      <c r="C39" s="4">
        <v>49820</v>
      </c>
      <c r="D39" s="4">
        <v>27760.86</v>
      </c>
      <c r="E39" s="4">
        <v>44000</v>
      </c>
      <c r="F39" s="4">
        <v>33164</v>
      </c>
      <c r="G39" s="4">
        <v>37599.279999999999</v>
      </c>
      <c r="H39" s="4">
        <v>97102.67</v>
      </c>
      <c r="I39" s="4">
        <v>4640000</v>
      </c>
      <c r="J39" s="4">
        <v>877724.74</v>
      </c>
      <c r="K39" s="4"/>
      <c r="L39" s="4">
        <v>89072.78</v>
      </c>
      <c r="M39" s="4">
        <v>86760.960000000006</v>
      </c>
      <c r="N39" s="4">
        <v>51919.26</v>
      </c>
      <c r="O39" s="4">
        <v>52633.29</v>
      </c>
      <c r="P39" s="4">
        <v>37200</v>
      </c>
      <c r="Q39" s="4">
        <v>57961.99</v>
      </c>
      <c r="R39" s="4">
        <v>21040000</v>
      </c>
      <c r="S39" s="4">
        <v>574920</v>
      </c>
      <c r="T39" s="4">
        <v>47666666.670000002</v>
      </c>
      <c r="U39" s="4">
        <v>55453.33</v>
      </c>
      <c r="V39" s="4">
        <v>160742.60999999999</v>
      </c>
      <c r="W39" s="4">
        <v>21906.799999999999</v>
      </c>
      <c r="X39" s="4">
        <v>91170.67</v>
      </c>
      <c r="Y39" s="4">
        <v>662169.54</v>
      </c>
      <c r="Z39" s="4">
        <v>132898.45000000001</v>
      </c>
      <c r="AA39" s="4">
        <v>54869.57</v>
      </c>
      <c r="AB39" s="4">
        <v>738204.67</v>
      </c>
      <c r="AC39" s="4">
        <v>17065.72</v>
      </c>
      <c r="AD39" s="4">
        <v>61600.57</v>
      </c>
      <c r="AE39" s="4">
        <v>672969.6</v>
      </c>
      <c r="AF39" s="4">
        <v>510245</v>
      </c>
      <c r="AG39" s="4">
        <v>668161.67000000004</v>
      </c>
      <c r="AH39" s="4">
        <v>593382</v>
      </c>
      <c r="AI39" s="4">
        <v>91200</v>
      </c>
      <c r="AJ39" s="4">
        <v>77126</v>
      </c>
    </row>
    <row r="40" spans="1:36">
      <c r="A40" t="s">
        <v>960</v>
      </c>
      <c r="B40" s="4">
        <v>42463.88</v>
      </c>
      <c r="C40" s="4">
        <v>54347.199999999997</v>
      </c>
      <c r="D40" s="4">
        <v>30949.48</v>
      </c>
      <c r="E40" s="4">
        <v>47585.45</v>
      </c>
      <c r="F40" s="4">
        <v>36703.919999999998</v>
      </c>
      <c r="G40" s="4">
        <v>41209.79</v>
      </c>
      <c r="H40" s="4">
        <v>105908</v>
      </c>
      <c r="I40" s="4">
        <v>5094444.4400000004</v>
      </c>
      <c r="J40" s="4">
        <v>962854.23</v>
      </c>
      <c r="K40" s="4"/>
      <c r="L40" s="4">
        <v>100368</v>
      </c>
      <c r="M40" s="4">
        <v>95947.74</v>
      </c>
      <c r="N40" s="4">
        <v>56057.35</v>
      </c>
      <c r="O40" s="4">
        <v>57815.93</v>
      </c>
      <c r="P40" s="4">
        <v>43000</v>
      </c>
      <c r="Q40" s="4">
        <v>65017.3</v>
      </c>
      <c r="R40" s="4">
        <v>24583333.329999998</v>
      </c>
      <c r="S40" s="4">
        <v>622183.48</v>
      </c>
      <c r="T40" s="4">
        <v>52566666.670000002</v>
      </c>
      <c r="U40" s="4">
        <v>60870</v>
      </c>
      <c r="V40" s="4">
        <v>178392</v>
      </c>
      <c r="W40" s="4">
        <v>24360.33</v>
      </c>
      <c r="X40" s="4">
        <v>97890</v>
      </c>
      <c r="Y40" s="4">
        <v>744000</v>
      </c>
      <c r="Z40" s="4">
        <v>150180.14000000001</v>
      </c>
      <c r="AA40" s="4">
        <v>60026</v>
      </c>
      <c r="AB40" s="4">
        <v>798890.67</v>
      </c>
      <c r="AC40" s="4">
        <v>19289.169999999998</v>
      </c>
      <c r="AD40" s="4">
        <v>67120.47</v>
      </c>
      <c r="AE40" s="4">
        <v>726400</v>
      </c>
      <c r="AF40" s="4">
        <v>551858.5</v>
      </c>
      <c r="AG40" s="4">
        <v>731414.44</v>
      </c>
      <c r="AH40" s="4">
        <v>666666.67000000004</v>
      </c>
      <c r="AI40" s="4">
        <v>120000</v>
      </c>
      <c r="AJ40" s="4">
        <v>101099</v>
      </c>
    </row>
    <row r="41" spans="1:36">
      <c r="A41" t="s">
        <v>961</v>
      </c>
      <c r="B41" s="4">
        <v>55180.92</v>
      </c>
      <c r="C41" s="4">
        <v>71340</v>
      </c>
      <c r="D41" s="4">
        <v>40201.129999999997</v>
      </c>
      <c r="E41" s="4">
        <v>59010</v>
      </c>
      <c r="F41" s="4">
        <v>47583.4</v>
      </c>
      <c r="G41" s="4">
        <v>53828.87</v>
      </c>
      <c r="H41" s="4">
        <v>132850.56</v>
      </c>
      <c r="I41" s="4">
        <v>6440000</v>
      </c>
      <c r="J41" s="4">
        <v>1241379.31</v>
      </c>
      <c r="K41" s="4"/>
      <c r="L41" s="4">
        <v>141324</v>
      </c>
      <c r="M41" s="4">
        <v>123467.52</v>
      </c>
      <c r="N41" s="4">
        <v>70984.37</v>
      </c>
      <c r="O41" s="4">
        <v>71566.66</v>
      </c>
      <c r="P41" s="4">
        <v>66026.67</v>
      </c>
      <c r="Q41" s="4">
        <v>88345</v>
      </c>
      <c r="R41" s="4">
        <v>39469091.200000003</v>
      </c>
      <c r="S41" s="4">
        <v>777378</v>
      </c>
      <c r="T41" s="4">
        <v>67580000</v>
      </c>
      <c r="U41" s="4">
        <v>79473.33</v>
      </c>
      <c r="V41" s="4">
        <v>242948.57</v>
      </c>
      <c r="W41" s="4">
        <v>32769.449999999997</v>
      </c>
      <c r="X41" s="4">
        <v>123619.84</v>
      </c>
      <c r="Y41" s="4">
        <v>1009360</v>
      </c>
      <c r="Z41" s="4">
        <v>209547.91</v>
      </c>
      <c r="AA41" s="4">
        <v>75531.899999999994</v>
      </c>
      <c r="AB41" s="4">
        <v>995235.6</v>
      </c>
      <c r="AC41" s="4">
        <v>26720.78</v>
      </c>
      <c r="AD41" s="4">
        <v>85338.76</v>
      </c>
      <c r="AE41" s="4">
        <v>890098.67</v>
      </c>
      <c r="AF41" s="4">
        <v>685221.33</v>
      </c>
      <c r="AG41" s="4">
        <v>932690.5</v>
      </c>
      <c r="AH41" s="4">
        <v>938000</v>
      </c>
      <c r="AI41" s="4">
        <v>235545.33</v>
      </c>
      <c r="AJ41" s="4">
        <v>202070</v>
      </c>
    </row>
    <row r="43" spans="1:36">
      <c r="A43" t="s">
        <v>997</v>
      </c>
      <c r="B43" t="s">
        <v>941</v>
      </c>
      <c r="C43" t="s">
        <v>942</v>
      </c>
      <c r="D43" t="s">
        <v>943</v>
      </c>
      <c r="E43" t="s">
        <v>944</v>
      </c>
      <c r="F43" t="s">
        <v>945</v>
      </c>
      <c r="G43" t="s">
        <v>946</v>
      </c>
      <c r="H43" t="s">
        <v>947</v>
      </c>
      <c r="I43" t="s">
        <v>948</v>
      </c>
      <c r="J43" t="s">
        <v>949</v>
      </c>
      <c r="K43" t="s">
        <v>985</v>
      </c>
      <c r="L43" t="s">
        <v>950</v>
      </c>
      <c r="M43" t="s">
        <v>962</v>
      </c>
      <c r="N43" t="s">
        <v>963</v>
      </c>
      <c r="O43" t="s">
        <v>964</v>
      </c>
      <c r="P43" t="s">
        <v>965</v>
      </c>
      <c r="Q43" t="s">
        <v>966</v>
      </c>
      <c r="R43" t="s">
        <v>967</v>
      </c>
      <c r="S43" t="s">
        <v>968</v>
      </c>
      <c r="T43" t="s">
        <v>969</v>
      </c>
      <c r="U43" t="s">
        <v>970</v>
      </c>
      <c r="V43" t="s">
        <v>971</v>
      </c>
      <c r="W43" t="s">
        <v>972</v>
      </c>
      <c r="X43" t="s">
        <v>973</v>
      </c>
      <c r="Y43" t="s">
        <v>974</v>
      </c>
      <c r="Z43" t="s">
        <v>975</v>
      </c>
      <c r="AA43" t="s">
        <v>976</v>
      </c>
      <c r="AB43" t="s">
        <v>977</v>
      </c>
      <c r="AC43" t="s">
        <v>978</v>
      </c>
      <c r="AD43" t="s">
        <v>979</v>
      </c>
      <c r="AE43" t="s">
        <v>980</v>
      </c>
      <c r="AF43" t="s">
        <v>981</v>
      </c>
      <c r="AG43" t="s">
        <v>982</v>
      </c>
      <c r="AH43" t="s">
        <v>983</v>
      </c>
      <c r="AI43" t="s">
        <v>984</v>
      </c>
    </row>
    <row r="44" spans="1:36">
      <c r="A44" t="s">
        <v>951</v>
      </c>
      <c r="B44" s="4">
        <v>12473.913</v>
      </c>
      <c r="C44" s="4">
        <v>12185.806</v>
      </c>
      <c r="D44" s="4">
        <v>6401.8590000000004</v>
      </c>
      <c r="E44" s="4">
        <v>15952</v>
      </c>
      <c r="F44" s="4">
        <v>8738.1200000000008</v>
      </c>
      <c r="G44" s="4">
        <v>11218.800999999999</v>
      </c>
      <c r="H44" s="4">
        <v>25288</v>
      </c>
      <c r="I44" s="4">
        <v>1135575.247</v>
      </c>
      <c r="J44" s="4">
        <v>277600.00199999998</v>
      </c>
      <c r="K44" s="4"/>
      <c r="L44" s="4">
        <v>16795</v>
      </c>
      <c r="M44" s="4">
        <v>23371.754000000001</v>
      </c>
      <c r="N44" s="4">
        <v>14998.52</v>
      </c>
      <c r="O44" s="4">
        <v>15502.79</v>
      </c>
      <c r="P44" s="4">
        <v>7607.143</v>
      </c>
      <c r="Q44" s="4">
        <v>10342.746999999999</v>
      </c>
      <c r="R44" s="4">
        <v>2800000</v>
      </c>
      <c r="S44" s="4">
        <v>143622.66699999999</v>
      </c>
      <c r="T44" s="4">
        <v>11791304.347999999</v>
      </c>
      <c r="U44" s="4">
        <v>16180</v>
      </c>
      <c r="V44" s="4">
        <v>35088</v>
      </c>
      <c r="W44" s="4">
        <v>4624.72</v>
      </c>
      <c r="X44" s="4">
        <v>24526.044999999998</v>
      </c>
      <c r="Y44" s="4">
        <v>98039.216</v>
      </c>
      <c r="Z44" s="4">
        <v>30717.361000000001</v>
      </c>
      <c r="AA44" s="4">
        <v>15942</v>
      </c>
      <c r="AB44" s="4">
        <v>231843.86499999999</v>
      </c>
      <c r="AC44" s="4">
        <v>2135.1999999999998</v>
      </c>
      <c r="AD44" s="4">
        <v>11784</v>
      </c>
      <c r="AE44" s="4">
        <v>196266.66699999999</v>
      </c>
      <c r="AF44" s="4">
        <v>151791</v>
      </c>
      <c r="AG44" s="4">
        <v>208585.33300000001</v>
      </c>
      <c r="AH44" s="4">
        <v>153333.33300000001</v>
      </c>
      <c r="AI44" s="4">
        <v>8022.2380000000003</v>
      </c>
    </row>
    <row r="45" spans="1:36">
      <c r="A45" t="s">
        <v>952</v>
      </c>
      <c r="B45" s="4">
        <v>15726.666999999999</v>
      </c>
      <c r="C45" s="4">
        <v>16639.332999999999</v>
      </c>
      <c r="D45" s="4">
        <v>8461.6579999999994</v>
      </c>
      <c r="E45" s="4">
        <v>21564.705999999998</v>
      </c>
      <c r="F45" s="4">
        <v>11636.2</v>
      </c>
      <c r="G45" s="4">
        <v>14334.322</v>
      </c>
      <c r="H45" s="4">
        <v>32867.31</v>
      </c>
      <c r="I45" s="4">
        <v>1590591.2560000001</v>
      </c>
      <c r="J45" s="4">
        <v>345477.217</v>
      </c>
      <c r="K45" s="4"/>
      <c r="L45" s="4">
        <v>24244.667000000001</v>
      </c>
      <c r="M45" s="4">
        <v>28885.311000000002</v>
      </c>
      <c r="N45" s="4">
        <v>19288.97</v>
      </c>
      <c r="O45" s="4">
        <v>18533.12</v>
      </c>
      <c r="P45" s="4">
        <v>11514.233</v>
      </c>
      <c r="Q45" s="4">
        <v>16176.861000000001</v>
      </c>
      <c r="R45" s="4">
        <v>4846153.8459999999</v>
      </c>
      <c r="S45" s="4">
        <v>177386</v>
      </c>
      <c r="T45" s="4">
        <v>16672000</v>
      </c>
      <c r="U45" s="4">
        <v>19900</v>
      </c>
      <c r="V45" s="4">
        <v>48819.13</v>
      </c>
      <c r="W45" s="4">
        <v>5980.1670000000004</v>
      </c>
      <c r="X45" s="4">
        <v>30037.626</v>
      </c>
      <c r="Y45" s="4">
        <v>158064.516</v>
      </c>
      <c r="Z45" s="4">
        <v>43624.266000000003</v>
      </c>
      <c r="AA45" s="4">
        <v>19441.429</v>
      </c>
      <c r="AB45" s="4">
        <v>291506.11099999998</v>
      </c>
      <c r="AC45" s="4">
        <v>4000</v>
      </c>
      <c r="AD45" s="4">
        <v>16565.556</v>
      </c>
      <c r="AE45" s="4">
        <v>276000</v>
      </c>
      <c r="AF45" s="4">
        <v>187385</v>
      </c>
      <c r="AG45" s="4">
        <v>269296.071</v>
      </c>
      <c r="AH45" s="4">
        <v>208695.652</v>
      </c>
      <c r="AI45" s="4">
        <v>13101.583000000001</v>
      </c>
    </row>
    <row r="46" spans="1:36">
      <c r="A46" t="s">
        <v>953</v>
      </c>
      <c r="B46" s="4">
        <v>17220</v>
      </c>
      <c r="C46" s="4">
        <v>18101</v>
      </c>
      <c r="D46" s="4">
        <v>9571.9539999999997</v>
      </c>
      <c r="E46" s="4">
        <v>23406.315999999999</v>
      </c>
      <c r="F46" s="4">
        <v>13067.867</v>
      </c>
      <c r="G46" s="4">
        <v>15583.370999999999</v>
      </c>
      <c r="H46" s="4">
        <v>35953.379999999997</v>
      </c>
      <c r="I46" s="4">
        <v>1784787.9979999999</v>
      </c>
      <c r="J46" s="4">
        <v>376000.00799999997</v>
      </c>
      <c r="K46" s="4"/>
      <c r="L46" s="4">
        <v>27624.615000000002</v>
      </c>
      <c r="M46" s="4">
        <v>32066.100999999999</v>
      </c>
      <c r="N46" s="4">
        <v>21080.23</v>
      </c>
      <c r="O46" s="4">
        <v>20011.312999999998</v>
      </c>
      <c r="P46" s="4">
        <v>13382.4</v>
      </c>
      <c r="Q46" s="4">
        <v>18971.904999999999</v>
      </c>
      <c r="R46" s="4">
        <v>5944444.4440000001</v>
      </c>
      <c r="S46" s="4">
        <v>189364</v>
      </c>
      <c r="T46" s="4">
        <v>18900000</v>
      </c>
      <c r="U46" s="4">
        <v>21254.167000000001</v>
      </c>
      <c r="V46" s="4">
        <v>54929.142999999996</v>
      </c>
      <c r="W46" s="4">
        <v>6685.09</v>
      </c>
      <c r="X46" s="4">
        <v>32208.025000000001</v>
      </c>
      <c r="Y46" s="4">
        <v>184615.38500000001</v>
      </c>
      <c r="Z46" s="4">
        <v>48980.737999999998</v>
      </c>
      <c r="AA46" s="4">
        <v>20918</v>
      </c>
      <c r="AB46" s="4">
        <v>316425.33299999998</v>
      </c>
      <c r="AC46" s="4">
        <v>4948.6959999999999</v>
      </c>
      <c r="AD46" s="4">
        <v>18528</v>
      </c>
      <c r="AE46" s="4">
        <v>300000</v>
      </c>
      <c r="AF46" s="4">
        <v>205418</v>
      </c>
      <c r="AG46" s="4">
        <v>295403.5</v>
      </c>
      <c r="AH46" s="4">
        <v>235254.54699999999</v>
      </c>
      <c r="AI46" s="4">
        <v>16000</v>
      </c>
    </row>
    <row r="47" spans="1:36">
      <c r="A47" t="s">
        <v>954</v>
      </c>
      <c r="B47" s="4">
        <v>18506.667000000001</v>
      </c>
      <c r="C47" s="4">
        <v>19743</v>
      </c>
      <c r="D47" s="4">
        <v>10484.906000000001</v>
      </c>
      <c r="E47" s="4">
        <v>25161.29</v>
      </c>
      <c r="F47" s="4">
        <v>14295.8</v>
      </c>
      <c r="G47" s="4">
        <v>16732.897000000001</v>
      </c>
      <c r="H47" s="4">
        <v>38561.127</v>
      </c>
      <c r="I47" s="4">
        <v>1942824.8049999999</v>
      </c>
      <c r="J47" s="4">
        <v>406999.99900000001</v>
      </c>
      <c r="K47" s="4"/>
      <c r="L47" s="4">
        <v>31059.444</v>
      </c>
      <c r="M47" s="4">
        <v>35125.675000000003</v>
      </c>
      <c r="N47" s="4">
        <v>22579.724999999999</v>
      </c>
      <c r="O47" s="4">
        <v>21613.463</v>
      </c>
      <c r="P47" s="4">
        <v>15000</v>
      </c>
      <c r="Q47" s="4">
        <v>22035.602999999999</v>
      </c>
      <c r="R47" s="4">
        <v>6875000</v>
      </c>
      <c r="S47" s="4">
        <v>200904</v>
      </c>
      <c r="T47" s="4">
        <v>20933333.333000001</v>
      </c>
      <c r="U47" s="4">
        <v>23156</v>
      </c>
      <c r="V47" s="4">
        <v>62142.857000000004</v>
      </c>
      <c r="W47" s="4">
        <v>7295.7340000000004</v>
      </c>
      <c r="X47" s="4">
        <v>34519.072</v>
      </c>
      <c r="Y47" s="4">
        <v>211111.111</v>
      </c>
      <c r="Z47" s="4">
        <v>54489.120000000003</v>
      </c>
      <c r="AA47" s="4">
        <v>22439.332999999999</v>
      </c>
      <c r="AB47" s="4">
        <v>338572.66700000002</v>
      </c>
      <c r="AC47" s="4">
        <v>5791</v>
      </c>
      <c r="AD47" s="4">
        <v>21000</v>
      </c>
      <c r="AE47" s="4">
        <v>336000</v>
      </c>
      <c r="AF47" s="4">
        <v>223988</v>
      </c>
      <c r="AG47" s="4">
        <v>320440</v>
      </c>
      <c r="AH47" s="4">
        <v>260800</v>
      </c>
      <c r="AI47" s="4">
        <v>18608.504000000001</v>
      </c>
    </row>
    <row r="48" spans="1:36">
      <c r="A48" t="s">
        <v>955</v>
      </c>
      <c r="B48" s="4">
        <v>20925</v>
      </c>
      <c r="C48" s="4">
        <v>22762</v>
      </c>
      <c r="D48" s="4">
        <v>12603.19</v>
      </c>
      <c r="E48" s="4">
        <v>28800</v>
      </c>
      <c r="F48" s="4">
        <v>16622.965</v>
      </c>
      <c r="G48" s="4">
        <v>19402.492999999999</v>
      </c>
      <c r="H48" s="4">
        <v>44102.756999999998</v>
      </c>
      <c r="I48" s="4">
        <v>2291279.0010000002</v>
      </c>
      <c r="J48" s="4">
        <v>468778.00199999998</v>
      </c>
      <c r="K48" s="4"/>
      <c r="L48" s="4">
        <v>38336.667000000001</v>
      </c>
      <c r="M48" s="4">
        <v>41511.711000000003</v>
      </c>
      <c r="N48" s="4">
        <v>25761.577000000001</v>
      </c>
      <c r="O48" s="4">
        <v>24796.005000000001</v>
      </c>
      <c r="P48" s="4">
        <v>18000</v>
      </c>
      <c r="Q48" s="4">
        <v>27946.668000000001</v>
      </c>
      <c r="R48" s="4">
        <v>8869565.2170000002</v>
      </c>
      <c r="S48" s="4">
        <v>226567.33300000001</v>
      </c>
      <c r="T48" s="4">
        <v>24793333.333000001</v>
      </c>
      <c r="U48" s="4">
        <v>26655</v>
      </c>
      <c r="V48" s="4">
        <v>76742.221999999994</v>
      </c>
      <c r="W48" s="4">
        <v>8632.7000000000007</v>
      </c>
      <c r="X48" s="4">
        <v>40701.705000000002</v>
      </c>
      <c r="Y48" s="4">
        <v>264042.55300000001</v>
      </c>
      <c r="Z48" s="4">
        <v>65372.000999999997</v>
      </c>
      <c r="AA48" s="4">
        <v>25914</v>
      </c>
      <c r="AB48" s="4">
        <v>378740</v>
      </c>
      <c r="AC48" s="4">
        <v>7438.2560000000003</v>
      </c>
      <c r="AD48" s="4">
        <v>24300</v>
      </c>
      <c r="AE48" s="4">
        <v>399354.83899999998</v>
      </c>
      <c r="AF48" s="4">
        <v>259906</v>
      </c>
      <c r="AG48" s="4">
        <v>367086</v>
      </c>
      <c r="AH48" s="4">
        <v>312000</v>
      </c>
      <c r="AI48" s="4">
        <v>26344.295999999998</v>
      </c>
    </row>
    <row r="49" spans="1:35">
      <c r="A49" t="s">
        <v>956</v>
      </c>
      <c r="B49" s="4">
        <v>23300</v>
      </c>
      <c r="C49" s="4">
        <v>25610</v>
      </c>
      <c r="D49" s="4">
        <v>14779.191999999999</v>
      </c>
      <c r="E49" s="4">
        <v>32400</v>
      </c>
      <c r="F49" s="4">
        <v>19082.511999999999</v>
      </c>
      <c r="G49" s="4">
        <v>22164.312999999998</v>
      </c>
      <c r="H49" s="4">
        <v>50150.821000000004</v>
      </c>
      <c r="I49" s="4">
        <v>2633710.7930000001</v>
      </c>
      <c r="J49" s="4">
        <v>534930.37800000003</v>
      </c>
      <c r="K49" s="4"/>
      <c r="L49" s="4">
        <v>45922.5</v>
      </c>
      <c r="M49" s="4">
        <v>48194.046000000002</v>
      </c>
      <c r="N49" s="4">
        <v>28812.66</v>
      </c>
      <c r="O49" s="4">
        <v>27574.993999999999</v>
      </c>
      <c r="P49" s="4">
        <v>21066.596000000001</v>
      </c>
      <c r="Q49" s="4">
        <v>34556.277000000002</v>
      </c>
      <c r="R49" s="4">
        <v>11161904.762</v>
      </c>
      <c r="S49" s="4">
        <v>253357.33300000001</v>
      </c>
      <c r="T49" s="4">
        <v>28960000</v>
      </c>
      <c r="U49" s="4">
        <v>30380</v>
      </c>
      <c r="V49" s="4">
        <v>91752</v>
      </c>
      <c r="W49" s="4">
        <v>10146.81</v>
      </c>
      <c r="X49" s="4">
        <v>46540.525999999998</v>
      </c>
      <c r="Y49" s="4">
        <v>326470.58799999999</v>
      </c>
      <c r="Z49" s="4">
        <v>77923.467000000004</v>
      </c>
      <c r="AA49" s="4">
        <v>29144.667000000001</v>
      </c>
      <c r="AB49" s="4">
        <v>418103.33299999998</v>
      </c>
      <c r="AC49" s="4">
        <v>9149.2980000000007</v>
      </c>
      <c r="AD49" s="4">
        <v>28000</v>
      </c>
      <c r="AE49" s="4">
        <v>456000</v>
      </c>
      <c r="AF49" s="4">
        <v>293727.33299999998</v>
      </c>
      <c r="AG49" s="4">
        <v>414808.571</v>
      </c>
      <c r="AH49" s="4">
        <v>366290.58899999998</v>
      </c>
      <c r="AI49" s="4">
        <v>36300.33</v>
      </c>
    </row>
    <row r="50" spans="1:35">
      <c r="A50" t="s">
        <v>957</v>
      </c>
      <c r="B50" s="4">
        <v>25960</v>
      </c>
      <c r="C50" s="4">
        <v>28820.67</v>
      </c>
      <c r="D50" s="4">
        <v>17021.689999999999</v>
      </c>
      <c r="E50" s="4">
        <v>36000</v>
      </c>
      <c r="F50" s="4">
        <v>21624.86</v>
      </c>
      <c r="G50" s="4">
        <v>25435.119999999999</v>
      </c>
      <c r="H50" s="4">
        <v>57047</v>
      </c>
      <c r="I50" s="4">
        <v>3004026</v>
      </c>
      <c r="J50" s="4">
        <v>612000.02</v>
      </c>
      <c r="K50" s="4"/>
      <c r="L50" s="4">
        <v>54474</v>
      </c>
      <c r="M50" s="4">
        <v>55570.81</v>
      </c>
      <c r="N50" s="4">
        <v>32317.17</v>
      </c>
      <c r="O50" s="4">
        <v>30872.81</v>
      </c>
      <c r="P50" s="4">
        <v>25226.34</v>
      </c>
      <c r="Q50" s="4">
        <v>42119.839999999997</v>
      </c>
      <c r="R50" s="4">
        <v>14086956.52</v>
      </c>
      <c r="S50" s="4">
        <v>282827.33</v>
      </c>
      <c r="T50" s="4">
        <v>33476190.48</v>
      </c>
      <c r="U50" s="4">
        <v>34006.67</v>
      </c>
      <c r="V50" s="4">
        <v>108107.14</v>
      </c>
      <c r="W50" s="4">
        <v>11812.15</v>
      </c>
      <c r="X50" s="4">
        <v>53108.97</v>
      </c>
      <c r="Y50" s="4">
        <v>393405</v>
      </c>
      <c r="Z50" s="4">
        <v>92506.72</v>
      </c>
      <c r="AA50" s="4">
        <v>32177.5</v>
      </c>
      <c r="AB50" s="4">
        <v>460373.33</v>
      </c>
      <c r="AC50" s="4">
        <v>11062.13</v>
      </c>
      <c r="AD50" s="4">
        <v>32784</v>
      </c>
      <c r="AE50" s="4">
        <v>528000</v>
      </c>
      <c r="AF50" s="4">
        <v>330613.67</v>
      </c>
      <c r="AG50" s="4">
        <v>468719.6</v>
      </c>
      <c r="AH50" s="4">
        <v>433770</v>
      </c>
      <c r="AI50" s="4">
        <v>49114.37</v>
      </c>
    </row>
    <row r="51" spans="1:35">
      <c r="A51" t="s">
        <v>958</v>
      </c>
      <c r="B51" s="4">
        <v>29268</v>
      </c>
      <c r="C51" s="4">
        <v>32388.5</v>
      </c>
      <c r="D51" s="4">
        <v>19569.21</v>
      </c>
      <c r="E51" s="4">
        <v>40320</v>
      </c>
      <c r="F51" s="4">
        <v>24865.53</v>
      </c>
      <c r="G51" s="4">
        <v>28917.279999999999</v>
      </c>
      <c r="H51" s="4">
        <v>64689.86</v>
      </c>
      <c r="I51" s="4">
        <v>3465473.43</v>
      </c>
      <c r="J51" s="4">
        <v>712719.05</v>
      </c>
      <c r="K51" s="4"/>
      <c r="L51" s="4">
        <v>64935.68</v>
      </c>
      <c r="M51" s="4">
        <v>63729.33</v>
      </c>
      <c r="N51" s="4">
        <v>36315.47</v>
      </c>
      <c r="O51" s="4">
        <v>34051.050000000003</v>
      </c>
      <c r="P51" s="4">
        <v>30925.5</v>
      </c>
      <c r="Q51" s="4">
        <v>51784.45</v>
      </c>
      <c r="R51" s="4">
        <v>17767272</v>
      </c>
      <c r="S51" s="4">
        <v>317176.67</v>
      </c>
      <c r="T51" s="4">
        <v>38885714.289999999</v>
      </c>
      <c r="U51" s="4">
        <v>38117.14</v>
      </c>
      <c r="V51" s="4">
        <v>125126.39999999999</v>
      </c>
      <c r="W51" s="4">
        <v>13937.56</v>
      </c>
      <c r="X51" s="4">
        <v>60206.26</v>
      </c>
      <c r="Y51" s="4">
        <v>480000</v>
      </c>
      <c r="Z51" s="4">
        <v>111006.94</v>
      </c>
      <c r="AA51" s="4">
        <v>35638.89</v>
      </c>
      <c r="AB51" s="4">
        <v>510834.65</v>
      </c>
      <c r="AC51" s="4">
        <v>13594</v>
      </c>
      <c r="AD51" s="4">
        <v>37200</v>
      </c>
      <c r="AE51" s="4">
        <v>607272.73</v>
      </c>
      <c r="AF51" s="4">
        <v>372090</v>
      </c>
      <c r="AG51" s="4">
        <v>534053.32999999996</v>
      </c>
      <c r="AH51" s="4">
        <v>520000</v>
      </c>
      <c r="AI51" s="4">
        <v>70155.360000000001</v>
      </c>
    </row>
    <row r="52" spans="1:35">
      <c r="A52" t="s">
        <v>959</v>
      </c>
      <c r="B52" s="4">
        <v>31220</v>
      </c>
      <c r="C52" s="4">
        <v>34752</v>
      </c>
      <c r="D52" s="4">
        <v>21063.56</v>
      </c>
      <c r="E52" s="4">
        <v>42954</v>
      </c>
      <c r="F52" s="4">
        <v>26899.4</v>
      </c>
      <c r="G52" s="4">
        <v>31070</v>
      </c>
      <c r="H52" s="4">
        <v>69958.13</v>
      </c>
      <c r="I52" s="4">
        <v>3763039.25</v>
      </c>
      <c r="J52" s="4">
        <v>779999.99</v>
      </c>
      <c r="K52" s="4"/>
      <c r="L52" s="4">
        <v>71460.800000000003</v>
      </c>
      <c r="M52" s="4">
        <v>68425.41</v>
      </c>
      <c r="N52" s="4">
        <v>38375.46</v>
      </c>
      <c r="O52" s="4">
        <v>36055.49</v>
      </c>
      <c r="P52" s="4">
        <v>34617.269999999997</v>
      </c>
      <c r="Q52" s="4">
        <v>57961.99</v>
      </c>
      <c r="R52" s="4">
        <v>20224581.75</v>
      </c>
      <c r="S52" s="4">
        <v>337644.44</v>
      </c>
      <c r="T52" s="4">
        <v>42133333.329999998</v>
      </c>
      <c r="U52" s="4">
        <v>40666.67</v>
      </c>
      <c r="V52" s="4">
        <v>135840</v>
      </c>
      <c r="W52" s="4">
        <v>15378.99</v>
      </c>
      <c r="X52" s="4">
        <v>63201.26</v>
      </c>
      <c r="Y52" s="4">
        <v>530232.56000000006</v>
      </c>
      <c r="Z52" s="4">
        <v>123189.07</v>
      </c>
      <c r="AA52" s="4">
        <v>37758.89</v>
      </c>
      <c r="AB52" s="4">
        <v>541506.67000000004</v>
      </c>
      <c r="AC52" s="4">
        <v>15154.14</v>
      </c>
      <c r="AD52" s="4">
        <v>40000</v>
      </c>
      <c r="AE52" s="4">
        <v>660000</v>
      </c>
      <c r="AF52" s="4">
        <v>394305.42</v>
      </c>
      <c r="AG52" s="4">
        <v>575962.67000000004</v>
      </c>
      <c r="AH52" s="4">
        <v>573913.05000000005</v>
      </c>
      <c r="AI52" s="4">
        <v>84705.88</v>
      </c>
    </row>
    <row r="53" spans="1:35">
      <c r="A53" t="s">
        <v>960</v>
      </c>
      <c r="B53" s="4">
        <v>33740</v>
      </c>
      <c r="C53" s="4">
        <v>37711.25</v>
      </c>
      <c r="D53" s="4">
        <v>22860.75</v>
      </c>
      <c r="E53" s="4">
        <v>46400</v>
      </c>
      <c r="F53" s="4">
        <v>29336.75</v>
      </c>
      <c r="G53" s="4">
        <v>33745.25</v>
      </c>
      <c r="H53" s="4">
        <v>75973.75</v>
      </c>
      <c r="I53" s="4">
        <v>4074191.19</v>
      </c>
      <c r="J53" s="4">
        <v>852714.67</v>
      </c>
      <c r="K53" s="4"/>
      <c r="L53" s="4">
        <v>79427.5</v>
      </c>
      <c r="M53" s="4">
        <v>74327.66</v>
      </c>
      <c r="N53" s="4">
        <v>40995.129999999997</v>
      </c>
      <c r="O53" s="4">
        <v>38441.21</v>
      </c>
      <c r="P53" s="4">
        <v>39674.660000000003</v>
      </c>
      <c r="Q53" s="4">
        <v>65017.3</v>
      </c>
      <c r="R53" s="4">
        <v>23513566.440000001</v>
      </c>
      <c r="S53" s="4">
        <v>362060</v>
      </c>
      <c r="T53" s="4">
        <v>46126666.670000002</v>
      </c>
      <c r="U53" s="4">
        <v>43257.14</v>
      </c>
      <c r="V53" s="4">
        <v>148158</v>
      </c>
      <c r="W53" s="4">
        <v>16800</v>
      </c>
      <c r="X53" s="4">
        <v>67522.91</v>
      </c>
      <c r="Y53" s="4">
        <v>601969.69999999995</v>
      </c>
      <c r="Z53" s="4">
        <v>139705.35999999999</v>
      </c>
      <c r="AA53" s="4">
        <v>40168</v>
      </c>
      <c r="AB53" s="4">
        <v>578660.32999999996</v>
      </c>
      <c r="AC53" s="4">
        <v>17072.5</v>
      </c>
      <c r="AD53" s="4">
        <v>43935.48</v>
      </c>
      <c r="AE53" s="4">
        <v>720000</v>
      </c>
      <c r="AF53" s="4">
        <v>423836.67</v>
      </c>
      <c r="AG53" s="4">
        <v>631131.6</v>
      </c>
      <c r="AH53" s="4">
        <v>652173.92000000004</v>
      </c>
      <c r="AI53" s="4">
        <v>108383.55</v>
      </c>
    </row>
    <row r="54" spans="1:35">
      <c r="A54" t="s">
        <v>961</v>
      </c>
      <c r="B54" s="4">
        <v>41905.56</v>
      </c>
      <c r="C54" s="4">
        <v>47196</v>
      </c>
      <c r="D54" s="4">
        <v>28203.1</v>
      </c>
      <c r="E54" s="4">
        <v>56666.67</v>
      </c>
      <c r="F54" s="4">
        <v>36856.550000000003</v>
      </c>
      <c r="G54" s="4">
        <v>42312.35</v>
      </c>
      <c r="H54" s="4">
        <v>95601.32</v>
      </c>
      <c r="I54" s="4">
        <v>5026464.96</v>
      </c>
      <c r="J54" s="4">
        <v>1100390.67</v>
      </c>
      <c r="K54" s="4"/>
      <c r="L54" s="4">
        <v>107849</v>
      </c>
      <c r="M54" s="4">
        <v>92583.96</v>
      </c>
      <c r="N54" s="4">
        <v>49685.07</v>
      </c>
      <c r="O54" s="4">
        <v>45823.55</v>
      </c>
      <c r="P54" s="4">
        <v>58549.63</v>
      </c>
      <c r="Q54" s="4">
        <v>88345</v>
      </c>
      <c r="R54" s="4">
        <v>36668581.75</v>
      </c>
      <c r="S54" s="4">
        <v>437862.67</v>
      </c>
      <c r="T54" s="4">
        <v>58292307.689999998</v>
      </c>
      <c r="U54" s="4">
        <v>53065.71</v>
      </c>
      <c r="V54" s="4">
        <v>188384.35</v>
      </c>
      <c r="W54" s="4">
        <v>22532.82</v>
      </c>
      <c r="X54" s="4">
        <v>85096.07</v>
      </c>
      <c r="Y54" s="4">
        <v>857857.14</v>
      </c>
      <c r="Z54" s="4">
        <v>198260.8</v>
      </c>
      <c r="AA54" s="4">
        <v>48329.05</v>
      </c>
      <c r="AB54" s="4">
        <v>696034</v>
      </c>
      <c r="AC54" s="4">
        <v>23367.96</v>
      </c>
      <c r="AD54" s="4">
        <v>52300</v>
      </c>
      <c r="AE54" s="4">
        <v>878400</v>
      </c>
      <c r="AF54" s="4">
        <v>508897</v>
      </c>
      <c r="AG54" s="4">
        <v>807341.6</v>
      </c>
      <c r="AH54" s="4">
        <v>920000</v>
      </c>
      <c r="AI54" s="4">
        <v>201089.89</v>
      </c>
    </row>
    <row r="56" spans="1:35">
      <c r="A56" t="s">
        <v>998</v>
      </c>
      <c r="B56" t="s">
        <v>999</v>
      </c>
      <c r="C56" t="s">
        <v>1000</v>
      </c>
      <c r="D56" t="s">
        <v>1001</v>
      </c>
      <c r="E56" t="s">
        <v>1002</v>
      </c>
      <c r="F56" t="s">
        <v>1016</v>
      </c>
      <c r="H56" t="s">
        <v>1003</v>
      </c>
      <c r="J56" t="s">
        <v>1234</v>
      </c>
      <c r="K56" t="s">
        <v>2161</v>
      </c>
      <c r="L56" t="s">
        <v>1017</v>
      </c>
      <c r="M56" t="s">
        <v>1018</v>
      </c>
    </row>
    <row r="57" spans="1:35">
      <c r="A57" t="s">
        <v>951</v>
      </c>
      <c r="B57">
        <v>12537</v>
      </c>
      <c r="C57">
        <v>14190</v>
      </c>
      <c r="D57">
        <v>9284</v>
      </c>
      <c r="E57">
        <v>25044</v>
      </c>
      <c r="F57">
        <v>8391</v>
      </c>
      <c r="H57">
        <v>24281</v>
      </c>
      <c r="J57" s="4">
        <v>363494</v>
      </c>
      <c r="L57" s="4">
        <v>16178</v>
      </c>
      <c r="M57" s="4"/>
    </row>
    <row r="58" spans="1:35">
      <c r="A58" t="s">
        <v>952</v>
      </c>
      <c r="B58">
        <v>16009</v>
      </c>
      <c r="C58">
        <v>18104</v>
      </c>
      <c r="D58">
        <v>12189</v>
      </c>
      <c r="E58">
        <v>31951</v>
      </c>
      <c r="F58">
        <v>11687</v>
      </c>
      <c r="H58">
        <v>31934</v>
      </c>
      <c r="J58" s="4">
        <v>508571</v>
      </c>
      <c r="L58" s="4">
        <v>28686</v>
      </c>
    </row>
    <row r="59" spans="1:35">
      <c r="A59" t="s">
        <v>953</v>
      </c>
      <c r="B59">
        <v>17502</v>
      </c>
      <c r="C59">
        <v>19836</v>
      </c>
      <c r="D59">
        <v>13535</v>
      </c>
      <c r="E59">
        <v>34849</v>
      </c>
      <c r="F59">
        <v>13090</v>
      </c>
      <c r="H59">
        <v>35095</v>
      </c>
      <c r="J59" s="4">
        <v>574693</v>
      </c>
      <c r="L59" s="4">
        <v>34583</v>
      </c>
    </row>
    <row r="60" spans="1:35">
      <c r="A60" t="s">
        <v>954</v>
      </c>
      <c r="B60">
        <v>18952</v>
      </c>
      <c r="C60">
        <v>21415</v>
      </c>
      <c r="D60">
        <v>14708</v>
      </c>
      <c r="E60">
        <v>37388</v>
      </c>
      <c r="F60">
        <v>14387</v>
      </c>
      <c r="H60">
        <v>37777</v>
      </c>
      <c r="J60" s="4">
        <v>633972</v>
      </c>
      <c r="L60" s="4">
        <v>41177</v>
      </c>
    </row>
    <row r="61" spans="1:35">
      <c r="A61" t="s">
        <v>955</v>
      </c>
      <c r="B61">
        <v>21557</v>
      </c>
      <c r="C61">
        <v>24440</v>
      </c>
      <c r="D61">
        <v>17429</v>
      </c>
      <c r="E61">
        <v>42263</v>
      </c>
      <c r="F61">
        <v>16887</v>
      </c>
      <c r="H61">
        <v>43803</v>
      </c>
      <c r="J61" s="4">
        <v>751800</v>
      </c>
      <c r="L61" s="4">
        <v>53850</v>
      </c>
    </row>
    <row r="62" spans="1:35">
      <c r="A62" t="s">
        <v>956</v>
      </c>
      <c r="B62">
        <v>24179</v>
      </c>
      <c r="C62">
        <v>27556</v>
      </c>
      <c r="D62">
        <v>19819</v>
      </c>
      <c r="E62">
        <v>47084</v>
      </c>
      <c r="F62">
        <v>19307</v>
      </c>
      <c r="H62">
        <v>49560</v>
      </c>
      <c r="J62" s="4">
        <v>880765</v>
      </c>
      <c r="L62" s="4">
        <v>68867</v>
      </c>
    </row>
    <row r="63" spans="1:35">
      <c r="A63" t="s">
        <v>957</v>
      </c>
      <c r="B63">
        <v>27006</v>
      </c>
      <c r="C63">
        <v>31182</v>
      </c>
      <c r="D63">
        <v>22695</v>
      </c>
      <c r="E63">
        <v>52351</v>
      </c>
      <c r="F63">
        <v>22172</v>
      </c>
      <c r="H63">
        <v>56220</v>
      </c>
      <c r="J63" s="4">
        <v>1018100</v>
      </c>
      <c r="L63" s="4">
        <v>87089</v>
      </c>
    </row>
    <row r="64" spans="1:35">
      <c r="A64" t="s">
        <v>958</v>
      </c>
      <c r="B64">
        <v>30635</v>
      </c>
      <c r="C64">
        <v>35572</v>
      </c>
      <c r="D64">
        <v>25941</v>
      </c>
      <c r="E64">
        <v>59046</v>
      </c>
      <c r="F64">
        <v>25381</v>
      </c>
      <c r="H64">
        <v>63479</v>
      </c>
      <c r="J64" s="4">
        <v>1199674</v>
      </c>
      <c r="L64" s="4">
        <v>109815</v>
      </c>
    </row>
    <row r="65" spans="1:14">
      <c r="A65" t="s">
        <v>959</v>
      </c>
      <c r="B65">
        <v>32816</v>
      </c>
      <c r="C65">
        <v>38196</v>
      </c>
      <c r="D65">
        <v>27972</v>
      </c>
      <c r="E65">
        <v>62955</v>
      </c>
      <c r="F65">
        <v>27399</v>
      </c>
      <c r="H65">
        <v>68083</v>
      </c>
      <c r="J65" s="4">
        <v>1311284</v>
      </c>
      <c r="L65" s="4">
        <v>124079</v>
      </c>
    </row>
    <row r="66" spans="1:14">
      <c r="A66" t="s">
        <v>960</v>
      </c>
      <c r="B66">
        <v>35361</v>
      </c>
      <c r="C66">
        <v>41370</v>
      </c>
      <c r="D66">
        <v>30442</v>
      </c>
      <c r="E66">
        <v>68338</v>
      </c>
      <c r="F66">
        <v>29828</v>
      </c>
      <c r="H66">
        <v>74078</v>
      </c>
      <c r="J66" s="4">
        <v>1461663</v>
      </c>
      <c r="L66" s="4">
        <v>142989</v>
      </c>
    </row>
    <row r="67" spans="1:14">
      <c r="A67" t="s">
        <v>961</v>
      </c>
      <c r="B67">
        <v>44071</v>
      </c>
      <c r="C67">
        <v>51810</v>
      </c>
      <c r="D67">
        <v>38239</v>
      </c>
      <c r="E67">
        <v>84067</v>
      </c>
      <c r="F67">
        <v>37303</v>
      </c>
      <c r="H67">
        <v>92421</v>
      </c>
      <c r="J67" s="4">
        <v>1910078</v>
      </c>
      <c r="L67" s="4">
        <v>203016</v>
      </c>
    </row>
    <row r="69" spans="1:14">
      <c r="A69" t="s">
        <v>1007</v>
      </c>
      <c r="B69" t="s">
        <v>22</v>
      </c>
      <c r="C69" t="s">
        <v>17</v>
      </c>
      <c r="D69" t="s">
        <v>18</v>
      </c>
      <c r="E69" t="s">
        <v>19</v>
      </c>
      <c r="F69" t="s">
        <v>262</v>
      </c>
      <c r="G69" t="s">
        <v>263</v>
      </c>
      <c r="H69" t="s">
        <v>264</v>
      </c>
      <c r="I69" t="s">
        <v>21</v>
      </c>
      <c r="J69" t="s">
        <v>265</v>
      </c>
      <c r="K69" t="s">
        <v>266</v>
      </c>
      <c r="L69" t="s">
        <v>7</v>
      </c>
      <c r="M69" t="s">
        <v>1005</v>
      </c>
      <c r="N69" t="s">
        <v>1006</v>
      </c>
    </row>
    <row r="70" spans="1:14">
      <c r="A70" t="s">
        <v>951</v>
      </c>
      <c r="B70" s="4">
        <v>6078.1</v>
      </c>
      <c r="C70" s="4">
        <v>6383</v>
      </c>
      <c r="D70" s="4">
        <v>358.4</v>
      </c>
      <c r="E70" s="4">
        <v>11230.2</v>
      </c>
      <c r="F70" s="4">
        <v>4649</v>
      </c>
      <c r="G70" s="4">
        <v>6145.9</v>
      </c>
      <c r="H70" s="4">
        <v>14025.6</v>
      </c>
      <c r="I70" s="4">
        <v>460802.5</v>
      </c>
      <c r="J70" s="4">
        <v>139458.70000000001</v>
      </c>
      <c r="K70" s="4">
        <v>10775.6</v>
      </c>
      <c r="L70" s="4">
        <v>9228.6</v>
      </c>
      <c r="M70" s="4">
        <v>4613625.5</v>
      </c>
      <c r="N70" s="4">
        <v>6790.6</v>
      </c>
    </row>
    <row r="71" spans="1:14">
      <c r="A71" t="s">
        <v>952</v>
      </c>
      <c r="B71" s="4">
        <v>17930.400000000001</v>
      </c>
      <c r="C71" s="4">
        <v>18829.900000000001</v>
      </c>
      <c r="D71" s="4">
        <v>8257.4</v>
      </c>
      <c r="E71" s="4">
        <v>33129.1</v>
      </c>
      <c r="F71" s="4">
        <v>13714.7</v>
      </c>
      <c r="G71" s="4">
        <v>18130.3</v>
      </c>
      <c r="H71" s="4">
        <v>41375.699999999997</v>
      </c>
      <c r="I71" s="4">
        <v>1359367.5</v>
      </c>
      <c r="J71" s="4">
        <v>411403.1</v>
      </c>
      <c r="K71" s="4">
        <v>31788</v>
      </c>
      <c r="L71" s="4">
        <v>20997.1</v>
      </c>
      <c r="M71" s="4">
        <v>13610196</v>
      </c>
      <c r="N71" s="4">
        <v>21717.200000000001</v>
      </c>
    </row>
    <row r="72" spans="1:14">
      <c r="A72" t="s">
        <v>953</v>
      </c>
      <c r="B72" s="4">
        <v>20676.7</v>
      </c>
      <c r="C72" s="4">
        <v>22283.9</v>
      </c>
      <c r="D72" s="4">
        <v>12726.9</v>
      </c>
      <c r="E72" s="4">
        <v>38253.4</v>
      </c>
      <c r="F72" s="4">
        <v>15588.7</v>
      </c>
      <c r="G72" s="4">
        <v>20490</v>
      </c>
      <c r="H72" s="4">
        <v>47905.3</v>
      </c>
      <c r="I72" s="4">
        <v>1752374.6</v>
      </c>
      <c r="J72" s="4">
        <v>464634.9</v>
      </c>
      <c r="K72" s="4">
        <v>35422.6</v>
      </c>
      <c r="L72" s="4">
        <v>24175.1</v>
      </c>
      <c r="M72" s="4">
        <v>17541398</v>
      </c>
      <c r="N72" s="4">
        <v>28571.7</v>
      </c>
    </row>
    <row r="73" spans="1:14">
      <c r="A73" t="s">
        <v>954</v>
      </c>
      <c r="B73" s="4">
        <v>23351.3</v>
      </c>
      <c r="C73" s="4">
        <v>25165.4</v>
      </c>
      <c r="D73" s="4">
        <v>15434.7</v>
      </c>
      <c r="E73" s="4">
        <v>43225.7</v>
      </c>
      <c r="F73" s="4">
        <v>17109.7</v>
      </c>
      <c r="G73" s="4">
        <v>23135.8</v>
      </c>
      <c r="H73" s="4">
        <v>52516.1</v>
      </c>
      <c r="I73" s="4">
        <v>2188251.5</v>
      </c>
      <c r="J73" s="4">
        <v>511788.2</v>
      </c>
      <c r="K73" s="4">
        <v>41271</v>
      </c>
      <c r="L73" s="4">
        <v>28126.400000000001</v>
      </c>
      <c r="M73" s="4">
        <v>21917586</v>
      </c>
      <c r="N73" s="4">
        <v>35050.1</v>
      </c>
    </row>
    <row r="74" spans="1:14">
      <c r="A74" t="s">
        <v>955</v>
      </c>
      <c r="B74" s="4">
        <v>30297.4</v>
      </c>
      <c r="C74" s="4">
        <v>30985.5</v>
      </c>
      <c r="D74" s="4">
        <v>20989</v>
      </c>
      <c r="E74" s="4">
        <v>53705.8</v>
      </c>
      <c r="F74" s="4">
        <v>20392.5</v>
      </c>
      <c r="G74" s="4">
        <v>28314.400000000001</v>
      </c>
      <c r="H74" s="4">
        <v>62869.9</v>
      </c>
      <c r="I74" s="4">
        <v>3067746.3</v>
      </c>
      <c r="J74" s="4">
        <v>615778.6</v>
      </c>
      <c r="K74" s="4">
        <v>49012.2</v>
      </c>
      <c r="L74" s="4">
        <v>38865.1</v>
      </c>
      <c r="M74" s="4">
        <v>30778044</v>
      </c>
      <c r="N74" s="4">
        <v>47247.4</v>
      </c>
    </row>
    <row r="75" spans="1:14">
      <c r="A75" t="s">
        <v>956</v>
      </c>
      <c r="B75" s="4">
        <v>37074.9</v>
      </c>
      <c r="C75" s="4">
        <v>37286</v>
      </c>
      <c r="D75" s="4">
        <v>26071.4</v>
      </c>
      <c r="E75" s="4">
        <v>63501.5</v>
      </c>
      <c r="F75" s="4">
        <v>24444.799999999999</v>
      </c>
      <c r="G75" s="4">
        <v>33390.800000000003</v>
      </c>
      <c r="H75" s="4">
        <v>72742.2</v>
      </c>
      <c r="I75" s="4">
        <v>3845050.8</v>
      </c>
      <c r="J75" s="4">
        <v>714173.8</v>
      </c>
      <c r="K75" s="4">
        <v>65862.399999999994</v>
      </c>
      <c r="L75" s="4">
        <v>50166.5</v>
      </c>
      <c r="M75" s="4">
        <v>38680148</v>
      </c>
      <c r="N75" s="4">
        <v>59143.9</v>
      </c>
    </row>
    <row r="76" spans="1:14">
      <c r="A76" t="s">
        <v>957</v>
      </c>
      <c r="B76" s="4">
        <v>43624.800000000003</v>
      </c>
      <c r="C76" s="4">
        <v>44189</v>
      </c>
      <c r="D76" s="4">
        <v>31337.3</v>
      </c>
      <c r="E76" s="4">
        <v>73984.3</v>
      </c>
      <c r="F76" s="4">
        <v>28752.1</v>
      </c>
      <c r="G76" s="4">
        <v>39412.400000000001</v>
      </c>
      <c r="H76" s="4">
        <v>82784.3</v>
      </c>
      <c r="I76" s="4">
        <v>4392949.5</v>
      </c>
      <c r="J76" s="4">
        <v>853768.3</v>
      </c>
      <c r="K76" s="4">
        <v>83483.199999999997</v>
      </c>
      <c r="L76" s="4">
        <v>64944.6</v>
      </c>
      <c r="M76" s="4">
        <v>44360744</v>
      </c>
      <c r="N76" s="4">
        <v>71467.7</v>
      </c>
    </row>
    <row r="77" spans="1:14">
      <c r="A77" t="s">
        <v>958</v>
      </c>
      <c r="B77" s="4">
        <v>50815.3</v>
      </c>
      <c r="C77" s="4">
        <v>53022.2</v>
      </c>
      <c r="D77" s="4">
        <v>37956.1</v>
      </c>
      <c r="E77" s="4">
        <v>87004</v>
      </c>
      <c r="F77" s="4">
        <v>33740.199999999997</v>
      </c>
      <c r="G77" s="4">
        <v>47140.5</v>
      </c>
      <c r="H77" s="4">
        <v>94901.3</v>
      </c>
      <c r="I77" s="4">
        <v>4644803.5</v>
      </c>
      <c r="J77" s="4">
        <v>1015481.7</v>
      </c>
      <c r="K77" s="4">
        <v>110460.1</v>
      </c>
      <c r="L77" s="4">
        <v>83331.7</v>
      </c>
      <c r="M77" s="4">
        <v>46916760</v>
      </c>
      <c r="N77" s="4">
        <v>87715.6</v>
      </c>
    </row>
    <row r="78" spans="1:14">
      <c r="A78" t="s">
        <v>959</v>
      </c>
      <c r="B78" s="4">
        <v>55410.9</v>
      </c>
      <c r="C78" s="4">
        <v>58865.8</v>
      </c>
      <c r="D78" s="4">
        <v>42168.2</v>
      </c>
      <c r="E78" s="4">
        <v>95817.7</v>
      </c>
      <c r="F78" s="4">
        <v>36803.5</v>
      </c>
      <c r="G78" s="4">
        <v>51824.6</v>
      </c>
      <c r="H78" s="4">
        <v>102102.5</v>
      </c>
      <c r="I78" s="4">
        <v>4676404</v>
      </c>
      <c r="J78" s="4">
        <v>1115791.8</v>
      </c>
      <c r="K78" s="4">
        <v>129964.9</v>
      </c>
      <c r="L78" s="4">
        <v>95172.3</v>
      </c>
      <c r="M78" s="4">
        <v>46933868</v>
      </c>
      <c r="N78" s="4">
        <v>97356.800000000003</v>
      </c>
    </row>
    <row r="79" spans="1:14">
      <c r="A79" t="s">
        <v>960</v>
      </c>
      <c r="B79" s="4">
        <v>60296.4</v>
      </c>
      <c r="C79" s="4">
        <v>65544</v>
      </c>
      <c r="D79" s="4">
        <v>47406.2</v>
      </c>
      <c r="E79" s="4">
        <v>108004.8</v>
      </c>
      <c r="F79" s="4">
        <v>40629.199999999997</v>
      </c>
      <c r="G79" s="4">
        <v>57570</v>
      </c>
      <c r="H79" s="4">
        <v>111637.8</v>
      </c>
      <c r="I79" s="4">
        <v>4729980.5</v>
      </c>
      <c r="J79" s="4">
        <v>1265519.3</v>
      </c>
      <c r="K79" s="4">
        <v>153090.1</v>
      </c>
      <c r="L79" s="4">
        <v>110384.5</v>
      </c>
      <c r="M79" s="4">
        <v>46934076</v>
      </c>
      <c r="N79" s="4">
        <v>109565.3</v>
      </c>
    </row>
    <row r="80" spans="1:14">
      <c r="A80" t="s">
        <v>961</v>
      </c>
      <c r="B80" s="4">
        <v>81117.100000000006</v>
      </c>
      <c r="C80" s="4">
        <v>92009.4</v>
      </c>
      <c r="D80" s="4">
        <v>65838</v>
      </c>
      <c r="E80" s="4">
        <v>146150.70000000001</v>
      </c>
      <c r="F80" s="4">
        <v>52773.2</v>
      </c>
      <c r="G80" s="4">
        <v>78656.899999999994</v>
      </c>
      <c r="H80" s="4">
        <v>146376.79999999999</v>
      </c>
      <c r="I80" s="4">
        <v>6930031.5</v>
      </c>
      <c r="J80" s="4">
        <v>1826221.5</v>
      </c>
      <c r="K80" s="4">
        <v>283212.7</v>
      </c>
      <c r="L80" s="4">
        <v>165346.29999999999</v>
      </c>
      <c r="M80" s="4">
        <v>52612360</v>
      </c>
      <c r="N80" s="4">
        <v>149432</v>
      </c>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4"/>
  <sheetViews>
    <sheetView zoomScale="115" zoomScaleNormal="115" workbookViewId="0">
      <pane ySplit="1" topLeftCell="A98" activePane="bottomLeft" state="frozen"/>
      <selection activeCell="K25" sqref="K25"/>
      <selection pane="bottomLeft" activeCell="E103" sqref="E103"/>
    </sheetView>
  </sheetViews>
  <sheetFormatPr baseColWidth="10" defaultRowHeight="14.4"/>
  <cols>
    <col min="1" max="1" width="22.6640625" customWidth="1"/>
  </cols>
  <sheetData>
    <row r="1" spans="1:18">
      <c r="A1" s="39"/>
      <c r="B1" s="57" t="s">
        <v>22</v>
      </c>
      <c r="C1" s="57" t="s">
        <v>17</v>
      </c>
      <c r="D1" s="57" t="s">
        <v>18</v>
      </c>
      <c r="E1" s="57" t="s">
        <v>19</v>
      </c>
      <c r="F1" s="57" t="s">
        <v>1260</v>
      </c>
      <c r="G1" s="57" t="s">
        <v>361</v>
      </c>
      <c r="H1" s="57" t="s">
        <v>1774</v>
      </c>
      <c r="I1" s="57" t="s">
        <v>364</v>
      </c>
      <c r="J1" s="57" t="s">
        <v>265</v>
      </c>
      <c r="K1" s="57" t="s">
        <v>1910</v>
      </c>
      <c r="L1" s="57" t="s">
        <v>360</v>
      </c>
      <c r="M1" s="57" t="s">
        <v>363</v>
      </c>
      <c r="N1" s="57" t="s">
        <v>359</v>
      </c>
      <c r="O1" s="57" t="s">
        <v>358</v>
      </c>
      <c r="P1" s="57" t="s">
        <v>338</v>
      </c>
      <c r="Q1" s="57" t="s">
        <v>362</v>
      </c>
      <c r="R1" s="57" t="s">
        <v>1948</v>
      </c>
    </row>
    <row r="2" spans="1:18" s="1" customFormat="1">
      <c r="A2" s="57" t="s">
        <v>651</v>
      </c>
      <c r="B2" s="57" t="s">
        <v>118</v>
      </c>
      <c r="C2" s="57" t="s">
        <v>118</v>
      </c>
      <c r="D2" s="57" t="s">
        <v>118</v>
      </c>
      <c r="E2" s="57" t="s">
        <v>118</v>
      </c>
      <c r="F2" s="57" t="s">
        <v>118</v>
      </c>
      <c r="G2" s="57" t="s">
        <v>117</v>
      </c>
      <c r="H2" s="57" t="s">
        <v>117</v>
      </c>
      <c r="I2" s="57" t="s">
        <v>117</v>
      </c>
      <c r="J2" s="57" t="s">
        <v>118</v>
      </c>
      <c r="K2" s="57" t="s">
        <v>118</v>
      </c>
      <c r="L2" s="57" t="s">
        <v>118</v>
      </c>
      <c r="M2" s="57" t="s">
        <v>117</v>
      </c>
      <c r="N2" s="57" t="s">
        <v>117</v>
      </c>
      <c r="O2" s="57" t="s">
        <v>117</v>
      </c>
      <c r="P2" s="57" t="s">
        <v>117</v>
      </c>
      <c r="Q2" s="1" t="s">
        <v>117</v>
      </c>
    </row>
    <row r="3" spans="1:18" s="1" customFormat="1">
      <c r="A3" s="57" t="s">
        <v>1254</v>
      </c>
      <c r="B3" s="57" t="s">
        <v>1383</v>
      </c>
      <c r="C3" s="57" t="s">
        <v>1383</v>
      </c>
      <c r="D3" s="57" t="s">
        <v>1383</v>
      </c>
      <c r="E3" s="57" t="s">
        <v>1383</v>
      </c>
      <c r="F3" s="57" t="s">
        <v>1383</v>
      </c>
      <c r="G3" s="57" t="s">
        <v>1093</v>
      </c>
      <c r="H3" s="57" t="s">
        <v>1093</v>
      </c>
      <c r="I3" s="57" t="s">
        <v>1581</v>
      </c>
      <c r="J3" s="57" t="s">
        <v>1383</v>
      </c>
      <c r="K3" s="57" t="s">
        <v>1383</v>
      </c>
      <c r="L3" s="57" t="s">
        <v>1383</v>
      </c>
      <c r="M3" s="57" t="s">
        <v>1093</v>
      </c>
      <c r="N3" s="57" t="s">
        <v>1093</v>
      </c>
      <c r="O3" s="57" t="s">
        <v>1093</v>
      </c>
      <c r="P3" s="57" t="s">
        <v>1093</v>
      </c>
      <c r="Q3" s="1">
        <v>1</v>
      </c>
    </row>
    <row r="4" spans="1:18">
      <c r="A4" s="39" t="s">
        <v>339</v>
      </c>
      <c r="B4" s="39" t="s">
        <v>1582</v>
      </c>
      <c r="C4" s="39" t="s">
        <v>1582</v>
      </c>
      <c r="D4" s="39" t="s">
        <v>1582</v>
      </c>
      <c r="E4" s="39" t="s">
        <v>1583</v>
      </c>
      <c r="F4" s="39" t="s">
        <v>1582</v>
      </c>
      <c r="G4" s="39" t="s">
        <v>1581</v>
      </c>
      <c r="H4" s="39" t="s">
        <v>1581</v>
      </c>
      <c r="I4" s="39" t="s">
        <v>1584</v>
      </c>
      <c r="J4" s="39" t="s">
        <v>1585</v>
      </c>
      <c r="K4" s="39" t="s">
        <v>1583</v>
      </c>
      <c r="L4" s="39" t="s">
        <v>1583</v>
      </c>
      <c r="M4" s="39" t="s">
        <v>1581</v>
      </c>
      <c r="N4" s="39" t="s">
        <v>1581</v>
      </c>
      <c r="O4" s="39" t="s">
        <v>1581</v>
      </c>
      <c r="P4" s="39" t="s">
        <v>1581</v>
      </c>
      <c r="Q4">
        <v>10000</v>
      </c>
    </row>
    <row r="5" spans="1:18">
      <c r="A5" s="39" t="s">
        <v>341</v>
      </c>
      <c r="B5" s="39" t="s">
        <v>1583</v>
      </c>
      <c r="C5" s="39" t="s">
        <v>1583</v>
      </c>
      <c r="D5" s="39" t="s">
        <v>1583</v>
      </c>
      <c r="E5" s="39" t="s">
        <v>1586</v>
      </c>
      <c r="F5" s="39" t="s">
        <v>1583</v>
      </c>
      <c r="G5" s="39" t="s">
        <v>1585</v>
      </c>
      <c r="H5" s="39" t="s">
        <v>1587</v>
      </c>
      <c r="I5" s="39" t="s">
        <v>1588</v>
      </c>
      <c r="J5" s="39" t="s">
        <v>1589</v>
      </c>
      <c r="K5" s="39" t="s">
        <v>1586</v>
      </c>
      <c r="L5" s="39" t="s">
        <v>1586</v>
      </c>
      <c r="M5" s="39" t="s">
        <v>1590</v>
      </c>
      <c r="N5" s="39" t="s">
        <v>1587</v>
      </c>
      <c r="O5" s="39" t="s">
        <v>1587</v>
      </c>
      <c r="P5" s="39" t="s">
        <v>1587</v>
      </c>
      <c r="Q5">
        <v>40000</v>
      </c>
    </row>
    <row r="6" spans="1:18">
      <c r="A6" s="39" t="s">
        <v>342</v>
      </c>
      <c r="B6" s="39" t="s">
        <v>1591</v>
      </c>
      <c r="C6" s="39" t="s">
        <v>1591</v>
      </c>
      <c r="D6" s="39" t="s">
        <v>1591</v>
      </c>
      <c r="E6" s="39" t="s">
        <v>1592</v>
      </c>
      <c r="F6" s="39" t="s">
        <v>1591</v>
      </c>
      <c r="G6" s="39" t="s">
        <v>1587</v>
      </c>
      <c r="H6" s="39" t="s">
        <v>1593</v>
      </c>
      <c r="I6" s="39" t="s">
        <v>1582</v>
      </c>
      <c r="J6" s="39" t="s">
        <v>1594</v>
      </c>
      <c r="K6" s="39" t="s">
        <v>1592</v>
      </c>
      <c r="L6" s="39" t="s">
        <v>1592</v>
      </c>
      <c r="M6" s="39" t="s">
        <v>1589</v>
      </c>
      <c r="N6" s="39" t="s">
        <v>1593</v>
      </c>
      <c r="O6" s="39" t="s">
        <v>1593</v>
      </c>
      <c r="P6" s="39" t="s">
        <v>1593</v>
      </c>
      <c r="Q6">
        <v>60000</v>
      </c>
    </row>
    <row r="7" spans="1:18">
      <c r="A7" s="39" t="s">
        <v>343</v>
      </c>
      <c r="B7" s="39" t="s">
        <v>1581</v>
      </c>
      <c r="C7" s="39" t="s">
        <v>1581</v>
      </c>
      <c r="D7" s="39" t="s">
        <v>1581</v>
      </c>
      <c r="E7" s="39" t="s">
        <v>1587</v>
      </c>
      <c r="F7" s="39" t="s">
        <v>1581</v>
      </c>
      <c r="G7" s="39" t="s">
        <v>1594</v>
      </c>
      <c r="H7" s="39" t="s">
        <v>1594</v>
      </c>
      <c r="I7" s="39" t="s">
        <v>1595</v>
      </c>
      <c r="J7" s="39" t="s">
        <v>1596</v>
      </c>
      <c r="K7" s="39" t="s">
        <v>1587</v>
      </c>
      <c r="L7" s="39" t="s">
        <v>1587</v>
      </c>
      <c r="M7" s="39" t="s">
        <v>1594</v>
      </c>
      <c r="N7" s="39" t="s">
        <v>1594</v>
      </c>
      <c r="O7" s="39" t="s">
        <v>1594</v>
      </c>
      <c r="P7" s="39" t="s">
        <v>1594</v>
      </c>
      <c r="Q7">
        <v>100000</v>
      </c>
    </row>
    <row r="8" spans="1:18">
      <c r="A8" s="39" t="s">
        <v>340</v>
      </c>
      <c r="B8" s="39" t="s">
        <v>1897</v>
      </c>
      <c r="C8" s="39" t="s">
        <v>1897</v>
      </c>
      <c r="D8" s="39" t="s">
        <v>1897</v>
      </c>
      <c r="E8" s="39" t="s">
        <v>1898</v>
      </c>
      <c r="F8" s="39" t="s">
        <v>1897</v>
      </c>
      <c r="G8" s="39" t="s">
        <v>1899</v>
      </c>
      <c r="H8" s="39" t="s">
        <v>1900</v>
      </c>
      <c r="I8" s="39" t="s">
        <v>1901</v>
      </c>
      <c r="J8" s="39" t="s">
        <v>1902</v>
      </c>
      <c r="K8" s="39" t="s">
        <v>1903</v>
      </c>
      <c r="L8" s="39" t="s">
        <v>1903</v>
      </c>
      <c r="M8" s="39" t="s">
        <v>1093</v>
      </c>
      <c r="N8" s="39" t="s">
        <v>1900</v>
      </c>
      <c r="O8" s="39" t="s">
        <v>1900</v>
      </c>
      <c r="P8" s="39" t="s">
        <v>1900</v>
      </c>
      <c r="Q8">
        <v>1</v>
      </c>
    </row>
    <row r="9" spans="1:18">
      <c r="A9" s="61" t="s">
        <v>347</v>
      </c>
      <c r="B9" s="39" t="s">
        <v>642</v>
      </c>
      <c r="C9" s="39" t="s">
        <v>643</v>
      </c>
      <c r="D9" s="39" t="s">
        <v>644</v>
      </c>
      <c r="E9" s="39" t="s">
        <v>1065</v>
      </c>
      <c r="F9" s="39" t="s">
        <v>645</v>
      </c>
      <c r="G9" s="39" t="s">
        <v>345</v>
      </c>
      <c r="H9" s="39" t="s">
        <v>625</v>
      </c>
      <c r="I9" s="39" t="s">
        <v>1340</v>
      </c>
      <c r="J9" s="39" t="s">
        <v>646</v>
      </c>
      <c r="K9" s="39" t="s">
        <v>1912</v>
      </c>
      <c r="L9" s="39" t="s">
        <v>1467</v>
      </c>
      <c r="M9" s="39" t="s">
        <v>344</v>
      </c>
      <c r="N9" s="39" t="s">
        <v>647</v>
      </c>
      <c r="O9" s="39" t="s">
        <v>648</v>
      </c>
      <c r="P9" s="39" t="s">
        <v>649</v>
      </c>
      <c r="Q9" t="s">
        <v>650</v>
      </c>
    </row>
    <row r="10" spans="1:18">
      <c r="A10" s="61" t="s">
        <v>348</v>
      </c>
      <c r="B10" s="39" t="s">
        <v>435</v>
      </c>
      <c r="C10" s="39" t="s">
        <v>1504</v>
      </c>
      <c r="D10" s="39" t="s">
        <v>594</v>
      </c>
      <c r="E10" s="39" t="s">
        <v>595</v>
      </c>
      <c r="F10" s="39" t="s">
        <v>608</v>
      </c>
      <c r="G10" s="39" t="s">
        <v>354</v>
      </c>
      <c r="H10" s="39" t="s">
        <v>354</v>
      </c>
      <c r="I10" s="39" t="s">
        <v>1892</v>
      </c>
      <c r="J10" s="39" t="s">
        <v>624</v>
      </c>
      <c r="K10" s="39" t="s">
        <v>354</v>
      </c>
      <c r="L10" s="39" t="s">
        <v>626</v>
      </c>
      <c r="M10" s="39" t="s">
        <v>354</v>
      </c>
      <c r="N10" s="39" t="s">
        <v>435</v>
      </c>
      <c r="O10" s="39" t="s">
        <v>1504</v>
      </c>
      <c r="P10" s="39" t="s">
        <v>594</v>
      </c>
      <c r="Q10" t="s">
        <v>608</v>
      </c>
    </row>
    <row r="11" spans="1:18">
      <c r="A11" s="61" t="s">
        <v>349</v>
      </c>
      <c r="B11" s="39" t="s">
        <v>436</v>
      </c>
      <c r="C11" s="39" t="s">
        <v>577</v>
      </c>
      <c r="D11" s="39" t="s">
        <v>1516</v>
      </c>
      <c r="E11" s="39" t="s">
        <v>596</v>
      </c>
      <c r="F11" s="39" t="s">
        <v>1529</v>
      </c>
      <c r="G11" s="39" t="s">
        <v>346</v>
      </c>
      <c r="H11" s="39" t="s">
        <v>346</v>
      </c>
      <c r="I11" s="39" t="s">
        <v>609</v>
      </c>
      <c r="J11" s="39" t="s">
        <v>623</v>
      </c>
      <c r="K11" s="39" t="s">
        <v>346</v>
      </c>
      <c r="L11" s="39" t="s">
        <v>627</v>
      </c>
      <c r="M11" s="39" t="s">
        <v>346</v>
      </c>
      <c r="N11" s="39" t="s">
        <v>436</v>
      </c>
      <c r="O11" s="39" t="s">
        <v>577</v>
      </c>
      <c r="P11" s="39" t="s">
        <v>1516</v>
      </c>
      <c r="Q11" t="s">
        <v>1529</v>
      </c>
    </row>
    <row r="12" spans="1:18">
      <c r="A12" s="61" t="s">
        <v>350</v>
      </c>
      <c r="B12" s="39" t="s">
        <v>489</v>
      </c>
      <c r="C12" s="39" t="s">
        <v>1513</v>
      </c>
      <c r="D12" s="39" t="s">
        <v>1517</v>
      </c>
      <c r="E12" s="39" t="s">
        <v>1066</v>
      </c>
      <c r="F12" s="39" t="s">
        <v>607</v>
      </c>
      <c r="G12" s="39" t="s">
        <v>1341</v>
      </c>
      <c r="H12" s="39" t="s">
        <v>479</v>
      </c>
      <c r="I12" s="39" t="s">
        <v>2087</v>
      </c>
      <c r="J12" s="39" t="s">
        <v>622</v>
      </c>
      <c r="K12" s="39" t="s">
        <v>1341</v>
      </c>
      <c r="L12" s="39" t="s">
        <v>1468</v>
      </c>
      <c r="M12" s="39" t="s">
        <v>1341</v>
      </c>
      <c r="N12" s="39" t="s">
        <v>489</v>
      </c>
      <c r="O12" s="39" t="s">
        <v>1513</v>
      </c>
      <c r="P12" s="39" t="s">
        <v>1517</v>
      </c>
      <c r="Q12" t="s">
        <v>607</v>
      </c>
    </row>
    <row r="13" spans="1:18">
      <c r="A13" s="61" t="s">
        <v>1342</v>
      </c>
      <c r="B13" s="39" t="s">
        <v>1343</v>
      </c>
      <c r="C13" s="39" t="s">
        <v>1505</v>
      </c>
      <c r="D13" s="39" t="s">
        <v>1344</v>
      </c>
      <c r="E13" s="39" t="s">
        <v>1345</v>
      </c>
      <c r="F13" s="39" t="s">
        <v>1346</v>
      </c>
      <c r="G13" s="39" t="s">
        <v>1347</v>
      </c>
      <c r="H13" s="39" t="s">
        <v>1347</v>
      </c>
      <c r="I13" s="39" t="s">
        <v>2088</v>
      </c>
      <c r="J13" s="39" t="s">
        <v>1348</v>
      </c>
      <c r="K13" s="39" t="s">
        <v>1347</v>
      </c>
      <c r="L13" s="39" t="s">
        <v>1469</v>
      </c>
      <c r="M13" s="39" t="s">
        <v>1347</v>
      </c>
      <c r="N13" s="39" t="s">
        <v>1343</v>
      </c>
      <c r="O13" s="39" t="s">
        <v>1505</v>
      </c>
      <c r="P13" s="39" t="s">
        <v>1344</v>
      </c>
      <c r="Q13" t="s">
        <v>1346</v>
      </c>
    </row>
    <row r="14" spans="1:18">
      <c r="A14" s="61" t="s">
        <v>1349</v>
      </c>
      <c r="B14" s="39" t="s">
        <v>1350</v>
      </c>
      <c r="C14" s="39" t="s">
        <v>1514</v>
      </c>
      <c r="D14" s="39" t="s">
        <v>1351</v>
      </c>
      <c r="E14" s="39" t="s">
        <v>1352</v>
      </c>
      <c r="F14" s="39" t="s">
        <v>1630</v>
      </c>
      <c r="G14" s="39" t="s">
        <v>1353</v>
      </c>
      <c r="H14" s="39" t="s">
        <v>1354</v>
      </c>
      <c r="I14" s="39" t="s">
        <v>1355</v>
      </c>
      <c r="J14" s="39" t="s">
        <v>1356</v>
      </c>
      <c r="K14" s="39" t="s">
        <v>1913</v>
      </c>
      <c r="L14" s="39" t="s">
        <v>1470</v>
      </c>
      <c r="M14" s="39" t="s">
        <v>1357</v>
      </c>
      <c r="N14" s="39" t="s">
        <v>1358</v>
      </c>
      <c r="O14" s="39" t="s">
        <v>1545</v>
      </c>
      <c r="P14" s="39" t="s">
        <v>1359</v>
      </c>
      <c r="Q14" t="s">
        <v>1360</v>
      </c>
    </row>
    <row r="15" spans="1:18">
      <c r="A15" s="61" t="s">
        <v>351</v>
      </c>
      <c r="B15" s="39" t="s">
        <v>2129</v>
      </c>
      <c r="C15" s="39" t="s">
        <v>1506</v>
      </c>
      <c r="D15" s="39" t="s">
        <v>1805</v>
      </c>
      <c r="E15" s="39" t="s">
        <v>1410</v>
      </c>
      <c r="F15" s="39" t="s">
        <v>2127</v>
      </c>
      <c r="G15" s="39" t="s">
        <v>1361</v>
      </c>
      <c r="H15" s="39" t="s">
        <v>1361</v>
      </c>
      <c r="I15" s="39" t="s">
        <v>1893</v>
      </c>
      <c r="J15" s="39" t="s">
        <v>2136</v>
      </c>
      <c r="K15" s="39" t="s">
        <v>1361</v>
      </c>
      <c r="L15" s="39" t="s">
        <v>1471</v>
      </c>
      <c r="M15" s="39" t="s">
        <v>1361</v>
      </c>
      <c r="N15" s="39" t="s">
        <v>2129</v>
      </c>
      <c r="O15" s="39" t="s">
        <v>1506</v>
      </c>
      <c r="P15" s="39" t="s">
        <v>1805</v>
      </c>
      <c r="Q15" t="s">
        <v>606</v>
      </c>
    </row>
    <row r="16" spans="1:18">
      <c r="A16" s="61" t="s">
        <v>352</v>
      </c>
      <c r="B16" s="39" t="s">
        <v>2130</v>
      </c>
      <c r="C16" s="39" t="s">
        <v>1507</v>
      </c>
      <c r="D16" s="39" t="s">
        <v>1806</v>
      </c>
      <c r="E16" s="39" t="s">
        <v>1067</v>
      </c>
      <c r="F16" s="39" t="s">
        <v>2128</v>
      </c>
      <c r="G16" s="39" t="s">
        <v>1362</v>
      </c>
      <c r="H16" s="39" t="s">
        <v>1362</v>
      </c>
      <c r="I16" s="39" t="s">
        <v>1894</v>
      </c>
      <c r="J16" s="39" t="s">
        <v>2137</v>
      </c>
      <c r="K16" s="39" t="s">
        <v>1362</v>
      </c>
      <c r="L16" s="39" t="s">
        <v>1472</v>
      </c>
      <c r="M16" s="39" t="s">
        <v>1362</v>
      </c>
      <c r="N16" s="39" t="s">
        <v>2130</v>
      </c>
      <c r="O16" s="39" t="s">
        <v>1507</v>
      </c>
      <c r="P16" s="39" t="s">
        <v>1806</v>
      </c>
      <c r="Q16" t="s">
        <v>605</v>
      </c>
    </row>
    <row r="17" spans="1:18">
      <c r="A17" s="39" t="s">
        <v>353</v>
      </c>
      <c r="B17" s="39" t="s">
        <v>438</v>
      </c>
      <c r="C17" s="39" t="s">
        <v>578</v>
      </c>
      <c r="D17" s="39" t="s">
        <v>593</v>
      </c>
      <c r="E17" s="39" t="s">
        <v>597</v>
      </c>
      <c r="F17" s="39" t="s">
        <v>604</v>
      </c>
      <c r="G17" s="39" t="s">
        <v>355</v>
      </c>
      <c r="H17" s="39" t="s">
        <v>355</v>
      </c>
      <c r="I17" s="39" t="s">
        <v>610</v>
      </c>
      <c r="J17" s="39" t="s">
        <v>621</v>
      </c>
      <c r="K17" s="39" t="s">
        <v>355</v>
      </c>
      <c r="L17" s="39" t="s">
        <v>628</v>
      </c>
      <c r="M17" s="39" t="s">
        <v>355</v>
      </c>
      <c r="N17" s="39" t="s">
        <v>438</v>
      </c>
      <c r="O17" s="39" t="s">
        <v>578</v>
      </c>
      <c r="P17" s="39" t="s">
        <v>593</v>
      </c>
      <c r="Q17" t="s">
        <v>604</v>
      </c>
    </row>
    <row r="18" spans="1:18">
      <c r="A18" s="39" t="s">
        <v>1068</v>
      </c>
      <c r="B18" s="39" t="s">
        <v>1069</v>
      </c>
      <c r="C18" s="39" t="s">
        <v>1515</v>
      </c>
      <c r="D18" s="39" t="s">
        <v>1518</v>
      </c>
      <c r="E18" s="39" t="s">
        <v>1070</v>
      </c>
      <c r="F18" s="39" t="s">
        <v>1071</v>
      </c>
      <c r="G18" s="39" t="s">
        <v>1363</v>
      </c>
      <c r="H18" s="39" t="s">
        <v>1072</v>
      </c>
      <c r="I18" s="86" t="s">
        <v>2090</v>
      </c>
      <c r="J18" s="39" t="s">
        <v>2138</v>
      </c>
      <c r="K18" s="39" t="s">
        <v>1363</v>
      </c>
      <c r="L18" s="39" t="s">
        <v>1473</v>
      </c>
      <c r="M18" s="39" t="s">
        <v>1363</v>
      </c>
      <c r="N18" s="39" t="s">
        <v>1069</v>
      </c>
      <c r="O18" s="39" t="s">
        <v>1515</v>
      </c>
      <c r="P18" s="39" t="s">
        <v>1553</v>
      </c>
      <c r="Q18" t="s">
        <v>1071</v>
      </c>
    </row>
    <row r="19" spans="1:18">
      <c r="A19" s="61" t="s">
        <v>356</v>
      </c>
      <c r="B19" s="61" t="s">
        <v>1582</v>
      </c>
      <c r="C19" s="61" t="s">
        <v>1582</v>
      </c>
      <c r="D19" s="61" t="s">
        <v>1582</v>
      </c>
      <c r="E19" s="61" t="s">
        <v>1591</v>
      </c>
      <c r="F19" s="61" t="s">
        <v>1582</v>
      </c>
      <c r="G19" s="61" t="s">
        <v>1581</v>
      </c>
      <c r="H19" s="61" t="s">
        <v>1581</v>
      </c>
      <c r="I19" s="61" t="s">
        <v>1597</v>
      </c>
      <c r="J19" s="61" t="s">
        <v>1594</v>
      </c>
      <c r="K19" s="61" t="s">
        <v>1591</v>
      </c>
      <c r="L19" s="61" t="s">
        <v>1591</v>
      </c>
      <c r="M19" s="61" t="s">
        <v>1581</v>
      </c>
      <c r="N19" s="61" t="s">
        <v>1581</v>
      </c>
      <c r="O19" s="61" t="s">
        <v>1581</v>
      </c>
      <c r="P19" s="61" t="s">
        <v>1581</v>
      </c>
      <c r="Q19" s="12">
        <v>10000</v>
      </c>
      <c r="R19" s="12"/>
    </row>
    <row r="20" spans="1:18">
      <c r="A20" s="39" t="s">
        <v>357</v>
      </c>
      <c r="B20" s="39" t="s">
        <v>1598</v>
      </c>
      <c r="C20" s="39" t="s">
        <v>1598</v>
      </c>
      <c r="D20" s="39" t="s">
        <v>1598</v>
      </c>
      <c r="E20" s="61" t="s">
        <v>1582</v>
      </c>
      <c r="F20" s="39" t="s">
        <v>1598</v>
      </c>
      <c r="G20" s="39" t="s">
        <v>1599</v>
      </c>
      <c r="H20" s="39" t="s">
        <v>1599</v>
      </c>
      <c r="I20" s="39" t="s">
        <v>1600</v>
      </c>
      <c r="J20" s="39" t="s">
        <v>1601</v>
      </c>
      <c r="K20" s="39" t="s">
        <v>1582</v>
      </c>
      <c r="L20" s="39" t="s">
        <v>1582</v>
      </c>
      <c r="M20" s="39" t="s">
        <v>1599</v>
      </c>
      <c r="N20" s="39" t="s">
        <v>1599</v>
      </c>
      <c r="O20" s="39" t="s">
        <v>1599</v>
      </c>
      <c r="P20" s="39" t="s">
        <v>1599</v>
      </c>
      <c r="Q20">
        <v>2500</v>
      </c>
    </row>
    <row r="21" spans="1:18">
      <c r="A21" s="61" t="s">
        <v>1048</v>
      </c>
      <c r="B21" s="39" t="s">
        <v>1039</v>
      </c>
      <c r="C21" s="39" t="s">
        <v>1944</v>
      </c>
      <c r="D21" s="39" t="s">
        <v>1041</v>
      </c>
      <c r="E21" s="39" t="s">
        <v>1041</v>
      </c>
      <c r="F21" s="39" t="s">
        <v>1042</v>
      </c>
      <c r="G21" s="39" t="s">
        <v>1040</v>
      </c>
      <c r="H21" s="39" t="s">
        <v>1040</v>
      </c>
      <c r="I21" s="39" t="s">
        <v>1047</v>
      </c>
      <c r="J21" s="39" t="s">
        <v>2139</v>
      </c>
      <c r="K21" s="39" t="s">
        <v>1040</v>
      </c>
      <c r="L21" s="39" t="s">
        <v>1474</v>
      </c>
      <c r="M21" s="39" t="s">
        <v>1040</v>
      </c>
      <c r="N21" s="39" t="s">
        <v>1044</v>
      </c>
      <c r="O21" s="39" t="s">
        <v>1945</v>
      </c>
      <c r="P21" s="39" t="s">
        <v>1045</v>
      </c>
      <c r="Q21" t="s">
        <v>1046</v>
      </c>
    </row>
    <row r="22" spans="1:18">
      <c r="A22" s="61" t="s">
        <v>1049</v>
      </c>
      <c r="B22" s="39" t="s">
        <v>1364</v>
      </c>
      <c r="C22" s="39" t="s">
        <v>1365</v>
      </c>
      <c r="D22" s="39" t="s">
        <v>1519</v>
      </c>
      <c r="E22" s="39" t="s">
        <v>1366</v>
      </c>
      <c r="F22" s="39" t="s">
        <v>1367</v>
      </c>
      <c r="G22" s="39" t="s">
        <v>1050</v>
      </c>
      <c r="H22" s="39" t="s">
        <v>1050</v>
      </c>
      <c r="I22" s="39" t="s">
        <v>1060</v>
      </c>
      <c r="J22" s="39" t="s">
        <v>2140</v>
      </c>
      <c r="K22" s="39" t="s">
        <v>1050</v>
      </c>
      <c r="L22" s="39" t="s">
        <v>1475</v>
      </c>
      <c r="M22" s="39" t="s">
        <v>1050</v>
      </c>
      <c r="N22" s="39" t="s">
        <v>1055</v>
      </c>
      <c r="O22" s="39" t="s">
        <v>1053</v>
      </c>
      <c r="P22" s="39" t="s">
        <v>1845</v>
      </c>
      <c r="Q22" t="s">
        <v>1051</v>
      </c>
    </row>
    <row r="23" spans="1:18">
      <c r="A23" s="57" t="s">
        <v>1063</v>
      </c>
      <c r="B23" s="39" t="s">
        <v>1026</v>
      </c>
      <c r="C23" s="39" t="s">
        <v>1027</v>
      </c>
      <c r="D23" s="39" t="s">
        <v>1028</v>
      </c>
      <c r="E23" s="57" t="s">
        <v>1029</v>
      </c>
      <c r="F23" s="62" t="s">
        <v>1030</v>
      </c>
      <c r="G23" s="39" t="s">
        <v>166</v>
      </c>
      <c r="H23" s="62" t="s">
        <v>166</v>
      </c>
      <c r="I23" s="39" t="s">
        <v>1530</v>
      </c>
      <c r="J23" s="39" t="s">
        <v>1035</v>
      </c>
      <c r="K23" s="39" t="s">
        <v>144</v>
      </c>
      <c r="L23" s="39" t="s">
        <v>1036</v>
      </c>
      <c r="M23" s="39" t="s">
        <v>166</v>
      </c>
      <c r="N23" s="39" t="s">
        <v>1037</v>
      </c>
      <c r="O23" s="39" t="s">
        <v>1531</v>
      </c>
      <c r="P23" s="39" t="s">
        <v>1554</v>
      </c>
      <c r="Q23" t="s">
        <v>1033</v>
      </c>
    </row>
    <row r="24" spans="1:18">
      <c r="A24" s="61" t="s">
        <v>1210</v>
      </c>
      <c r="B24" s="39" t="s">
        <v>443</v>
      </c>
      <c r="C24" s="39" t="s">
        <v>583</v>
      </c>
      <c r="D24" s="39" t="s">
        <v>590</v>
      </c>
      <c r="E24" s="39" t="s">
        <v>601</v>
      </c>
      <c r="F24" s="62" t="s">
        <v>602</v>
      </c>
      <c r="G24" s="39" t="s">
        <v>1368</v>
      </c>
      <c r="H24" s="62" t="s">
        <v>1212</v>
      </c>
      <c r="I24" s="39" t="s">
        <v>612</v>
      </c>
      <c r="J24" s="39" t="s">
        <v>2141</v>
      </c>
      <c r="K24" s="39" t="s">
        <v>1914</v>
      </c>
      <c r="L24" s="39" t="s">
        <v>1476</v>
      </c>
      <c r="M24" s="39" t="s">
        <v>417</v>
      </c>
      <c r="N24" s="39" t="s">
        <v>1213</v>
      </c>
      <c r="O24" s="39" t="s">
        <v>635</v>
      </c>
      <c r="P24" s="39" t="s">
        <v>1523</v>
      </c>
      <c r="Q24" t="s">
        <v>1214</v>
      </c>
    </row>
    <row r="25" spans="1:18">
      <c r="A25" s="61" t="s">
        <v>365</v>
      </c>
      <c r="B25" s="39" t="s">
        <v>1135</v>
      </c>
      <c r="C25" s="39" t="s">
        <v>1135</v>
      </c>
      <c r="D25" s="39" t="s">
        <v>1135</v>
      </c>
      <c r="E25" s="39" t="s">
        <v>1879</v>
      </c>
      <c r="F25" s="62" t="s">
        <v>1135</v>
      </c>
      <c r="G25" s="39" t="s">
        <v>1880</v>
      </c>
      <c r="H25" s="62" t="s">
        <v>1136</v>
      </c>
      <c r="I25" s="39" t="s">
        <v>1883</v>
      </c>
      <c r="J25" s="39" t="s">
        <v>1129</v>
      </c>
      <c r="K25" s="39" t="s">
        <v>1915</v>
      </c>
      <c r="L25" s="39" t="s">
        <v>1477</v>
      </c>
      <c r="M25" s="39" t="s">
        <v>1139</v>
      </c>
      <c r="N25" s="39" t="s">
        <v>1807</v>
      </c>
      <c r="O25" s="39" t="s">
        <v>1807</v>
      </c>
      <c r="P25" s="39" t="s">
        <v>1807</v>
      </c>
      <c r="Q25" t="s">
        <v>1139</v>
      </c>
    </row>
    <row r="26" spans="1:18">
      <c r="A26" s="61" t="s">
        <v>367</v>
      </c>
      <c r="B26" s="39" t="s">
        <v>1122</v>
      </c>
      <c r="C26" s="39" t="s">
        <v>1808</v>
      </c>
      <c r="D26" s="39" t="s">
        <v>1122</v>
      </c>
      <c r="E26" s="39" t="s">
        <v>1317</v>
      </c>
      <c r="F26" s="62" t="s">
        <v>1122</v>
      </c>
      <c r="G26" s="39" t="s">
        <v>1128</v>
      </c>
      <c r="H26" s="62" t="s">
        <v>1645</v>
      </c>
      <c r="I26" s="39" t="s">
        <v>1877</v>
      </c>
      <c r="J26" s="39" t="s">
        <v>1878</v>
      </c>
      <c r="K26" s="39" t="s">
        <v>1916</v>
      </c>
      <c r="L26" s="39" t="s">
        <v>1649</v>
      </c>
      <c r="M26" s="39" t="s">
        <v>1648</v>
      </c>
      <c r="N26" s="39" t="s">
        <v>1645</v>
      </c>
      <c r="O26" s="39" t="s">
        <v>1645</v>
      </c>
      <c r="P26" s="39" t="s">
        <v>1645</v>
      </c>
      <c r="Q26" t="s">
        <v>1648</v>
      </c>
    </row>
    <row r="27" spans="1:18">
      <c r="A27" s="61" t="s">
        <v>1140</v>
      </c>
      <c r="B27" s="39" t="s">
        <v>1141</v>
      </c>
      <c r="C27" s="39" t="s">
        <v>1089</v>
      </c>
      <c r="D27" s="39" t="s">
        <v>1093</v>
      </c>
      <c r="E27" s="39" t="s">
        <v>1089</v>
      </c>
      <c r="F27" s="62" t="s">
        <v>1093</v>
      </c>
      <c r="G27" s="39" t="s">
        <v>1093</v>
      </c>
      <c r="H27" s="62" t="s">
        <v>1093</v>
      </c>
      <c r="I27" s="39" t="s">
        <v>1089</v>
      </c>
      <c r="J27" s="39" t="s">
        <v>1089</v>
      </c>
      <c r="K27" s="39" t="s">
        <v>1095</v>
      </c>
      <c r="L27" s="39" t="s">
        <v>1095</v>
      </c>
      <c r="M27" s="39" t="s">
        <v>1089</v>
      </c>
      <c r="N27" s="39" t="s">
        <v>1093</v>
      </c>
      <c r="O27" s="39" t="s">
        <v>1093</v>
      </c>
      <c r="P27" s="39" t="s">
        <v>1093</v>
      </c>
      <c r="Q27">
        <v>2</v>
      </c>
    </row>
    <row r="28" spans="1:18">
      <c r="A28" s="61" t="s">
        <v>1197</v>
      </c>
      <c r="B28" s="39" t="s">
        <v>1631</v>
      </c>
      <c r="C28" s="39" t="s">
        <v>1809</v>
      </c>
      <c r="D28" s="39" t="s">
        <v>1631</v>
      </c>
      <c r="E28" s="39" t="s">
        <v>1881</v>
      </c>
      <c r="F28" s="39" t="s">
        <v>1631</v>
      </c>
      <c r="G28" s="39" t="s">
        <v>1650</v>
      </c>
      <c r="H28" s="39" t="s">
        <v>1198</v>
      </c>
      <c r="I28" s="39" t="s">
        <v>1882</v>
      </c>
      <c r="J28" s="39" t="s">
        <v>1884</v>
      </c>
      <c r="K28" s="39" t="s">
        <v>1917</v>
      </c>
      <c r="L28" s="39" t="s">
        <v>1886</v>
      </c>
      <c r="M28" s="39" t="s">
        <v>1885</v>
      </c>
      <c r="N28" s="39" t="s">
        <v>1810</v>
      </c>
      <c r="O28" s="39" t="s">
        <v>1810</v>
      </c>
      <c r="P28" s="39" t="s">
        <v>1810</v>
      </c>
      <c r="Q28" t="s">
        <v>1651</v>
      </c>
    </row>
    <row r="29" spans="1:18">
      <c r="A29" s="61" t="s">
        <v>368</v>
      </c>
      <c r="B29" s="39" t="s">
        <v>437</v>
      </c>
      <c r="C29" s="39" t="s">
        <v>437</v>
      </c>
      <c r="D29" s="39" t="s">
        <v>437</v>
      </c>
      <c r="E29" s="39" t="s">
        <v>1073</v>
      </c>
      <c r="F29" s="39" t="s">
        <v>437</v>
      </c>
      <c r="G29" s="39" t="s">
        <v>480</v>
      </c>
      <c r="H29" s="39" t="s">
        <v>536</v>
      </c>
      <c r="I29" s="39" t="s">
        <v>526</v>
      </c>
      <c r="J29" s="39" t="s">
        <v>537</v>
      </c>
      <c r="K29" s="39" t="s">
        <v>1918</v>
      </c>
      <c r="L29" s="39" t="s">
        <v>1478</v>
      </c>
      <c r="M29" s="39" t="s">
        <v>458</v>
      </c>
      <c r="N29" s="39" t="s">
        <v>538</v>
      </c>
      <c r="O29" s="39" t="s">
        <v>538</v>
      </c>
      <c r="P29" s="39" t="s">
        <v>1811</v>
      </c>
      <c r="Q29" t="s">
        <v>458</v>
      </c>
    </row>
    <row r="30" spans="1:18">
      <c r="A30" s="61" t="s">
        <v>369</v>
      </c>
      <c r="B30" s="66" t="s">
        <v>370</v>
      </c>
      <c r="C30" s="66" t="s">
        <v>516</v>
      </c>
      <c r="D30" s="66" t="s">
        <v>517</v>
      </c>
      <c r="E30" s="66" t="s">
        <v>518</v>
      </c>
      <c r="F30" s="66" t="s">
        <v>519</v>
      </c>
      <c r="G30" s="39" t="s">
        <v>424</v>
      </c>
      <c r="H30" s="39" t="s">
        <v>244</v>
      </c>
      <c r="I30" s="39" t="s">
        <v>520</v>
      </c>
      <c r="J30" s="39" t="s">
        <v>521</v>
      </c>
      <c r="K30" s="39" t="s">
        <v>191</v>
      </c>
      <c r="L30" s="39" t="s">
        <v>522</v>
      </c>
      <c r="M30" s="39" t="s">
        <v>425</v>
      </c>
      <c r="N30" s="39" t="s">
        <v>524</v>
      </c>
      <c r="O30" s="39" t="s">
        <v>523</v>
      </c>
      <c r="P30" s="39" t="s">
        <v>525</v>
      </c>
      <c r="Q30" t="s">
        <v>639</v>
      </c>
    </row>
    <row r="31" spans="1:18">
      <c r="A31" s="61" t="s">
        <v>372</v>
      </c>
      <c r="B31" s="66" t="s">
        <v>1074</v>
      </c>
      <c r="C31" s="66" t="s">
        <v>1074</v>
      </c>
      <c r="D31" s="66" t="s">
        <v>1074</v>
      </c>
      <c r="E31" s="66" t="s">
        <v>1074</v>
      </c>
      <c r="F31" s="66" t="s">
        <v>1074</v>
      </c>
      <c r="G31" s="66" t="s">
        <v>1074</v>
      </c>
      <c r="H31" s="66" t="s">
        <v>1075</v>
      </c>
      <c r="I31" s="66" t="s">
        <v>1074</v>
      </c>
      <c r="J31" s="39" t="s">
        <v>1074</v>
      </c>
      <c r="K31" s="39" t="s">
        <v>1075</v>
      </c>
      <c r="L31" s="39" t="s">
        <v>1075</v>
      </c>
      <c r="M31" s="39" t="s">
        <v>1074</v>
      </c>
      <c r="N31" s="39" t="s">
        <v>1075</v>
      </c>
      <c r="O31" s="39" t="s">
        <v>1075</v>
      </c>
      <c r="P31" s="39" t="s">
        <v>1075</v>
      </c>
      <c r="Q31" t="s">
        <v>1074</v>
      </c>
    </row>
    <row r="32" spans="1:18">
      <c r="A32" s="61" t="s">
        <v>371</v>
      </c>
      <c r="B32" s="66" t="s">
        <v>1602</v>
      </c>
      <c r="C32" s="66" t="s">
        <v>1602</v>
      </c>
      <c r="D32" s="66" t="s">
        <v>1602</v>
      </c>
      <c r="E32" s="66" t="s">
        <v>1602</v>
      </c>
      <c r="F32" s="66" t="s">
        <v>1602</v>
      </c>
      <c r="G32" s="66" t="s">
        <v>1603</v>
      </c>
      <c r="H32" s="66" t="s">
        <v>1602</v>
      </c>
      <c r="I32" s="66" t="s">
        <v>1604</v>
      </c>
      <c r="J32" s="39" t="s">
        <v>1605</v>
      </c>
      <c r="K32" s="39" t="s">
        <v>1606</v>
      </c>
      <c r="L32" s="39" t="s">
        <v>1606</v>
      </c>
      <c r="M32" s="39" t="s">
        <v>1607</v>
      </c>
      <c r="N32" s="39" t="s">
        <v>1602</v>
      </c>
      <c r="O32" s="39" t="s">
        <v>1602</v>
      </c>
      <c r="P32" s="39" t="s">
        <v>1602</v>
      </c>
      <c r="Q32">
        <v>48</v>
      </c>
    </row>
    <row r="33" spans="1:26">
      <c r="A33" s="61" t="s">
        <v>1143</v>
      </c>
      <c r="B33" s="39" t="s">
        <v>1608</v>
      </c>
      <c r="C33" s="39" t="s">
        <v>1608</v>
      </c>
      <c r="D33" s="39" t="s">
        <v>1608</v>
      </c>
      <c r="E33" s="39" t="s">
        <v>1608</v>
      </c>
      <c r="F33" s="39" t="s">
        <v>1608</v>
      </c>
      <c r="G33" s="39" t="s">
        <v>1602</v>
      </c>
      <c r="H33" s="39" t="s">
        <v>1602</v>
      </c>
      <c r="I33" s="39" t="s">
        <v>1602</v>
      </c>
      <c r="J33" s="39" t="s">
        <v>1602</v>
      </c>
      <c r="K33" s="39" t="s">
        <v>1602</v>
      </c>
      <c r="L33" s="39" t="s">
        <v>1602</v>
      </c>
      <c r="M33" s="39" t="s">
        <v>1602</v>
      </c>
      <c r="N33" s="39" t="s">
        <v>1602</v>
      </c>
      <c r="O33" s="39" t="s">
        <v>1602</v>
      </c>
      <c r="P33" s="39" t="s">
        <v>1602</v>
      </c>
      <c r="Q33">
        <v>33</v>
      </c>
    </row>
    <row r="34" spans="1:26">
      <c r="A34" s="61" t="s">
        <v>373</v>
      </c>
      <c r="B34" s="66" t="s">
        <v>1609</v>
      </c>
      <c r="C34" s="66" t="s">
        <v>1609</v>
      </c>
      <c r="D34" s="66" t="s">
        <v>1609</v>
      </c>
      <c r="E34" s="66" t="s">
        <v>1609</v>
      </c>
      <c r="F34" s="66" t="s">
        <v>1609</v>
      </c>
      <c r="G34" s="66" t="s">
        <v>1610</v>
      </c>
      <c r="H34" s="66" t="s">
        <v>1611</v>
      </c>
      <c r="I34" s="66" t="s">
        <v>1612</v>
      </c>
      <c r="J34" s="39" t="s">
        <v>1613</v>
      </c>
      <c r="K34" s="39" t="s">
        <v>1614</v>
      </c>
      <c r="L34" s="39" t="s">
        <v>1614</v>
      </c>
      <c r="M34" s="39" t="s">
        <v>1615</v>
      </c>
      <c r="N34" s="39" t="s">
        <v>1611</v>
      </c>
      <c r="O34" s="39" t="s">
        <v>1611</v>
      </c>
      <c r="P34" s="39" t="s">
        <v>1611</v>
      </c>
      <c r="Q34">
        <v>71</v>
      </c>
    </row>
    <row r="35" spans="1:26">
      <c r="A35" s="61" t="s">
        <v>459</v>
      </c>
      <c r="B35" s="66" t="s">
        <v>1609</v>
      </c>
      <c r="C35" s="66" t="s">
        <v>1609</v>
      </c>
      <c r="D35" s="66" t="s">
        <v>1609</v>
      </c>
      <c r="E35" s="66" t="s">
        <v>1609</v>
      </c>
      <c r="F35" s="66" t="s">
        <v>1609</v>
      </c>
      <c r="G35" s="66" t="s">
        <v>1615</v>
      </c>
      <c r="H35" s="66" t="s">
        <v>1616</v>
      </c>
      <c r="I35" s="66" t="s">
        <v>1617</v>
      </c>
      <c r="J35" s="39" t="s">
        <v>1616</v>
      </c>
      <c r="K35" s="39" t="s">
        <v>1616</v>
      </c>
      <c r="L35" s="39" t="s">
        <v>1616</v>
      </c>
      <c r="M35" s="39" t="s">
        <v>1616</v>
      </c>
      <c r="N35" s="39" t="s">
        <v>1616</v>
      </c>
      <c r="O35" s="39" t="s">
        <v>1616</v>
      </c>
      <c r="P35" s="39" t="s">
        <v>1616</v>
      </c>
      <c r="Q35">
        <v>72</v>
      </c>
    </row>
    <row r="36" spans="1:26" s="50" customFormat="1">
      <c r="A36" s="67" t="s">
        <v>374</v>
      </c>
      <c r="B36" s="68" t="s">
        <v>1616</v>
      </c>
      <c r="C36" s="68" t="s">
        <v>1616</v>
      </c>
      <c r="D36" s="68" t="s">
        <v>1616</v>
      </c>
      <c r="E36" s="68" t="s">
        <v>1616</v>
      </c>
      <c r="F36" s="68" t="s">
        <v>1616</v>
      </c>
      <c r="G36" s="68" t="s">
        <v>1616</v>
      </c>
      <c r="H36" s="68" t="s">
        <v>1616</v>
      </c>
      <c r="I36" s="68" t="s">
        <v>1616</v>
      </c>
      <c r="J36" s="68" t="s">
        <v>1618</v>
      </c>
      <c r="K36" s="68" t="s">
        <v>1619</v>
      </c>
      <c r="L36" s="68" t="s">
        <v>1619</v>
      </c>
      <c r="M36" s="68" t="s">
        <v>1620</v>
      </c>
      <c r="N36" s="68" t="s">
        <v>1616</v>
      </c>
      <c r="O36" s="68" t="s">
        <v>1616</v>
      </c>
      <c r="P36" s="68" t="s">
        <v>1616</v>
      </c>
      <c r="Q36" s="50">
        <v>87</v>
      </c>
    </row>
    <row r="37" spans="1:26" s="50" customFormat="1">
      <c r="A37" s="69" t="s">
        <v>460</v>
      </c>
      <c r="B37" s="69" t="s">
        <v>1621</v>
      </c>
      <c r="C37" s="69" t="s">
        <v>1621</v>
      </c>
      <c r="D37" s="69" t="s">
        <v>1621</v>
      </c>
      <c r="E37" s="69" t="s">
        <v>1621</v>
      </c>
      <c r="F37" s="69" t="s">
        <v>1621</v>
      </c>
      <c r="G37" s="69" t="s">
        <v>1622</v>
      </c>
      <c r="H37" s="69" t="s">
        <v>1622</v>
      </c>
      <c r="I37" s="69" t="s">
        <v>1622</v>
      </c>
      <c r="J37" s="69" t="s">
        <v>1623</v>
      </c>
      <c r="K37" s="70" t="s">
        <v>1623</v>
      </c>
      <c r="L37" s="69" t="s">
        <v>1623</v>
      </c>
      <c r="M37" s="69" t="s">
        <v>1623</v>
      </c>
      <c r="N37" s="69" t="s">
        <v>1622</v>
      </c>
      <c r="O37" s="69" t="s">
        <v>1622</v>
      </c>
      <c r="P37" s="69" t="s">
        <v>1622</v>
      </c>
      <c r="Q37" s="51">
        <v>155</v>
      </c>
      <c r="R37" s="51"/>
      <c r="S37" s="51"/>
      <c r="T37" s="51"/>
      <c r="U37" s="51"/>
      <c r="V37" s="51"/>
      <c r="W37" s="51"/>
      <c r="X37" s="51"/>
      <c r="Y37" s="51"/>
      <c r="Z37" s="51"/>
    </row>
    <row r="38" spans="1:26" s="50" customFormat="1">
      <c r="A38" s="67" t="s">
        <v>478</v>
      </c>
      <c r="B38" s="68" t="s">
        <v>1624</v>
      </c>
      <c r="C38" s="68" t="s">
        <v>1624</v>
      </c>
      <c r="D38" s="68" t="s">
        <v>1624</v>
      </c>
      <c r="E38" s="68" t="s">
        <v>1624</v>
      </c>
      <c r="F38" s="68" t="s">
        <v>1624</v>
      </c>
      <c r="G38" s="68" t="s">
        <v>1625</v>
      </c>
      <c r="H38" s="68" t="s">
        <v>1625</v>
      </c>
      <c r="I38" s="68" t="s">
        <v>1625</v>
      </c>
      <c r="J38" s="68" t="s">
        <v>1625</v>
      </c>
      <c r="K38" s="68" t="s">
        <v>1625</v>
      </c>
      <c r="L38" s="68" t="s">
        <v>1625</v>
      </c>
      <c r="M38" s="68" t="s">
        <v>1625</v>
      </c>
      <c r="N38" s="68" t="s">
        <v>1625</v>
      </c>
      <c r="O38" s="68" t="s">
        <v>1625</v>
      </c>
      <c r="P38" s="68" t="s">
        <v>1625</v>
      </c>
      <c r="Q38" s="50">
        <v>145</v>
      </c>
    </row>
    <row r="39" spans="1:26">
      <c r="A39" s="61" t="s">
        <v>473</v>
      </c>
      <c r="B39" s="66" t="s">
        <v>490</v>
      </c>
      <c r="C39" s="66" t="s">
        <v>529</v>
      </c>
      <c r="D39" s="66" t="s">
        <v>1846</v>
      </c>
      <c r="E39" s="66" t="s">
        <v>1261</v>
      </c>
      <c r="F39" s="66" t="s">
        <v>530</v>
      </c>
      <c r="G39" s="66" t="s">
        <v>476</v>
      </c>
      <c r="H39" s="66" t="s">
        <v>474</v>
      </c>
      <c r="I39" s="66" t="s">
        <v>1891</v>
      </c>
      <c r="J39" s="66" t="s">
        <v>2142</v>
      </c>
      <c r="K39" s="66" t="s">
        <v>474</v>
      </c>
      <c r="L39" s="66" t="s">
        <v>1479</v>
      </c>
      <c r="M39" s="66" t="s">
        <v>474</v>
      </c>
      <c r="N39" s="66" t="s">
        <v>532</v>
      </c>
      <c r="O39" s="66" t="s">
        <v>533</v>
      </c>
      <c r="P39" s="66" t="s">
        <v>531</v>
      </c>
      <c r="Q39" t="s">
        <v>534</v>
      </c>
    </row>
    <row r="40" spans="1:26">
      <c r="A40" s="61" t="s">
        <v>366</v>
      </c>
      <c r="B40" s="61" t="s">
        <v>1201</v>
      </c>
      <c r="C40" s="61" t="s">
        <v>1202</v>
      </c>
      <c r="D40" s="61" t="s">
        <v>1203</v>
      </c>
      <c r="E40" s="61" t="s">
        <v>1204</v>
      </c>
      <c r="F40" s="61" t="s">
        <v>1205</v>
      </c>
      <c r="G40" s="61" t="s">
        <v>1206</v>
      </c>
      <c r="H40" s="61" t="s">
        <v>1206</v>
      </c>
      <c r="I40" s="61" t="s">
        <v>1632</v>
      </c>
      <c r="J40" s="66" t="s">
        <v>1207</v>
      </c>
      <c r="K40" s="61" t="s">
        <v>1206</v>
      </c>
      <c r="L40" s="61" t="s">
        <v>1480</v>
      </c>
      <c r="M40" s="61" t="s">
        <v>1206</v>
      </c>
      <c r="N40" s="61" t="s">
        <v>1201</v>
      </c>
      <c r="O40" s="61" t="s">
        <v>1202</v>
      </c>
      <c r="P40" s="61" t="s">
        <v>1203</v>
      </c>
      <c r="Q40" t="s">
        <v>1205</v>
      </c>
    </row>
    <row r="41" spans="1:26">
      <c r="A41" s="61" t="s">
        <v>375</v>
      </c>
      <c r="B41" s="66" t="s">
        <v>1201</v>
      </c>
      <c r="C41" s="66" t="s">
        <v>1202</v>
      </c>
      <c r="D41" s="66" t="s">
        <v>1203</v>
      </c>
      <c r="E41" s="66" t="s">
        <v>1204</v>
      </c>
      <c r="F41" s="66" t="s">
        <v>1205</v>
      </c>
      <c r="G41" s="66" t="s">
        <v>1209</v>
      </c>
      <c r="H41" s="66" t="s">
        <v>1209</v>
      </c>
      <c r="I41" s="66" t="s">
        <v>1847</v>
      </c>
      <c r="J41" s="66" t="s">
        <v>2143</v>
      </c>
      <c r="K41" s="66" t="s">
        <v>1206</v>
      </c>
      <c r="L41" s="66" t="s">
        <v>1208</v>
      </c>
      <c r="M41" s="66" t="s">
        <v>1209</v>
      </c>
      <c r="N41" s="66" t="s">
        <v>1549</v>
      </c>
      <c r="O41" s="66" t="s">
        <v>1550</v>
      </c>
      <c r="P41" s="66" t="s">
        <v>1551</v>
      </c>
      <c r="Q41" t="s">
        <v>1552</v>
      </c>
    </row>
    <row r="42" spans="1:26">
      <c r="A42" s="61" t="s">
        <v>382</v>
      </c>
      <c r="B42" s="66" t="s">
        <v>1094</v>
      </c>
      <c r="C42" s="66" t="s">
        <v>1626</v>
      </c>
      <c r="D42" s="66" t="s">
        <v>1094</v>
      </c>
      <c r="E42" s="66" t="s">
        <v>1090</v>
      </c>
      <c r="F42" s="66" t="s">
        <v>1094</v>
      </c>
      <c r="G42" s="66" t="s">
        <v>1094</v>
      </c>
      <c r="H42" s="66" t="s">
        <v>1627</v>
      </c>
      <c r="I42" s="66" t="s">
        <v>1626</v>
      </c>
      <c r="J42" s="66" t="s">
        <v>1090</v>
      </c>
      <c r="K42" s="66" t="s">
        <v>1628</v>
      </c>
      <c r="L42" s="66" t="s">
        <v>1628</v>
      </c>
      <c r="M42" s="66" t="s">
        <v>1627</v>
      </c>
      <c r="N42" s="66" t="s">
        <v>1627</v>
      </c>
      <c r="O42" s="66" t="s">
        <v>1627</v>
      </c>
      <c r="P42" s="66" t="s">
        <v>1627</v>
      </c>
      <c r="Q42">
        <v>18</v>
      </c>
    </row>
    <row r="43" spans="1:26">
      <c r="A43" s="61" t="s">
        <v>385</v>
      </c>
      <c r="B43" s="39" t="s">
        <v>1089</v>
      </c>
      <c r="C43" s="39" t="s">
        <v>1090</v>
      </c>
      <c r="D43" s="39" t="s">
        <v>1095</v>
      </c>
      <c r="E43" s="39" t="s">
        <v>1090</v>
      </c>
      <c r="F43" s="39" t="s">
        <v>1095</v>
      </c>
      <c r="G43" s="39" t="s">
        <v>1095</v>
      </c>
      <c r="H43" s="39" t="s">
        <v>1095</v>
      </c>
      <c r="I43" s="39" t="s">
        <v>1090</v>
      </c>
      <c r="J43" s="39" t="s">
        <v>1094</v>
      </c>
      <c r="K43" s="39" t="s">
        <v>1383</v>
      </c>
      <c r="L43" s="39" t="s">
        <v>1383</v>
      </c>
      <c r="M43" s="39" t="s">
        <v>1092</v>
      </c>
      <c r="N43" s="39" t="s">
        <v>1095</v>
      </c>
      <c r="O43" s="39" t="s">
        <v>1095</v>
      </c>
      <c r="P43" s="39" t="s">
        <v>1095</v>
      </c>
      <c r="Q43">
        <v>8</v>
      </c>
    </row>
    <row r="44" spans="1:26">
      <c r="A44" s="61" t="s">
        <v>383</v>
      </c>
      <c r="B44" s="39" t="s">
        <v>1089</v>
      </c>
      <c r="C44" s="39" t="s">
        <v>1090</v>
      </c>
      <c r="D44" s="39" t="s">
        <v>1089</v>
      </c>
      <c r="E44" s="39" t="s">
        <v>1089</v>
      </c>
      <c r="F44" s="39" t="s">
        <v>1089</v>
      </c>
      <c r="G44" s="39" t="s">
        <v>1090</v>
      </c>
      <c r="H44" s="39" t="s">
        <v>1090</v>
      </c>
      <c r="I44" s="39" t="s">
        <v>1090</v>
      </c>
      <c r="J44" s="39" t="s">
        <v>1089</v>
      </c>
      <c r="K44" s="39" t="s">
        <v>1091</v>
      </c>
      <c r="L44" s="39" t="s">
        <v>1091</v>
      </c>
      <c r="M44" s="39" t="s">
        <v>1092</v>
      </c>
      <c r="N44" s="39" t="s">
        <v>1090</v>
      </c>
      <c r="O44" s="39" t="s">
        <v>1090</v>
      </c>
      <c r="P44" s="39" t="s">
        <v>1090</v>
      </c>
      <c r="Q44">
        <v>8</v>
      </c>
    </row>
    <row r="45" spans="1:26">
      <c r="A45" s="61" t="s">
        <v>384</v>
      </c>
      <c r="B45" s="39" t="s">
        <v>1093</v>
      </c>
      <c r="C45" s="39" t="s">
        <v>1089</v>
      </c>
      <c r="D45" s="39" t="s">
        <v>1093</v>
      </c>
      <c r="E45" s="39" t="s">
        <v>1093</v>
      </c>
      <c r="F45" s="39" t="s">
        <v>1093</v>
      </c>
      <c r="G45" s="39" t="s">
        <v>1093</v>
      </c>
      <c r="H45" s="39" t="s">
        <v>1093</v>
      </c>
      <c r="I45" s="39" t="s">
        <v>1093</v>
      </c>
      <c r="J45" s="39" t="s">
        <v>1089</v>
      </c>
      <c r="K45" s="39" t="s">
        <v>1094</v>
      </c>
      <c r="L45" s="39" t="s">
        <v>1094</v>
      </c>
      <c r="M45" s="39" t="s">
        <v>1095</v>
      </c>
      <c r="N45" s="39" t="s">
        <v>1093</v>
      </c>
      <c r="O45" s="39" t="s">
        <v>1093</v>
      </c>
      <c r="P45" s="39" t="s">
        <v>1093</v>
      </c>
      <c r="Q45">
        <v>3</v>
      </c>
    </row>
    <row r="46" spans="1:26">
      <c r="A46" s="61" t="s">
        <v>1215</v>
      </c>
      <c r="B46" s="39" t="s">
        <v>1268</v>
      </c>
      <c r="C46" s="39" t="s">
        <v>1268</v>
      </c>
      <c r="D46" s="39" t="s">
        <v>1219</v>
      </c>
      <c r="E46" s="39" t="s">
        <v>1869</v>
      </c>
      <c r="F46" s="39" t="s">
        <v>1219</v>
      </c>
      <c r="G46" s="39" t="s">
        <v>1871</v>
      </c>
      <c r="H46" s="39" t="s">
        <v>1216</v>
      </c>
      <c r="I46" s="61" t="s">
        <v>1221</v>
      </c>
      <c r="J46" s="39" t="s">
        <v>1271</v>
      </c>
      <c r="K46" s="39" t="s">
        <v>1919</v>
      </c>
      <c r="L46" s="39" t="s">
        <v>1481</v>
      </c>
      <c r="M46" s="39" t="s">
        <v>1217</v>
      </c>
      <c r="N46" s="39" t="s">
        <v>1216</v>
      </c>
      <c r="O46" s="39" t="s">
        <v>1216</v>
      </c>
      <c r="P46" s="39" t="s">
        <v>1812</v>
      </c>
      <c r="Q46" t="s">
        <v>1217</v>
      </c>
    </row>
    <row r="47" spans="1:26">
      <c r="A47" s="61" t="s">
        <v>1218</v>
      </c>
      <c r="B47" s="39" t="s">
        <v>1269</v>
      </c>
      <c r="C47" s="39" t="s">
        <v>1269</v>
      </c>
      <c r="D47" s="39" t="s">
        <v>535</v>
      </c>
      <c r="E47" s="39" t="s">
        <v>1870</v>
      </c>
      <c r="F47" s="39" t="s">
        <v>535</v>
      </c>
      <c r="G47" s="39" t="s">
        <v>1872</v>
      </c>
      <c r="H47" s="39" t="s">
        <v>1220</v>
      </c>
      <c r="I47" s="61" t="s">
        <v>1270</v>
      </c>
      <c r="J47" s="39" t="s">
        <v>1873</v>
      </c>
      <c r="K47" s="39" t="s">
        <v>1918</v>
      </c>
      <c r="L47" s="39" t="s">
        <v>1478</v>
      </c>
      <c r="M47" s="39" t="s">
        <v>1222</v>
      </c>
      <c r="N47" s="39" t="s">
        <v>1220</v>
      </c>
      <c r="O47" s="39" t="s">
        <v>1220</v>
      </c>
      <c r="P47" s="39" t="s">
        <v>1813</v>
      </c>
      <c r="Q47" t="s">
        <v>1222</v>
      </c>
    </row>
    <row r="48" spans="1:26">
      <c r="A48" s="61" t="s">
        <v>379</v>
      </c>
      <c r="B48" s="61" t="s">
        <v>535</v>
      </c>
      <c r="C48" s="61" t="s">
        <v>535</v>
      </c>
      <c r="D48" s="61" t="s">
        <v>535</v>
      </c>
      <c r="E48" s="61" t="s">
        <v>1317</v>
      </c>
      <c r="F48" s="61" t="s">
        <v>535</v>
      </c>
      <c r="G48" s="61" t="s">
        <v>481</v>
      </c>
      <c r="H48" s="61" t="s">
        <v>542</v>
      </c>
      <c r="I48" s="61" t="s">
        <v>549</v>
      </c>
      <c r="J48" s="61" t="s">
        <v>544</v>
      </c>
      <c r="K48" s="39" t="s">
        <v>1920</v>
      </c>
      <c r="L48" s="39" t="s">
        <v>1482</v>
      </c>
      <c r="M48" s="39" t="s">
        <v>392</v>
      </c>
      <c r="N48" s="39" t="s">
        <v>542</v>
      </c>
      <c r="O48" s="39" t="s">
        <v>542</v>
      </c>
      <c r="P48" s="39" t="s">
        <v>542</v>
      </c>
      <c r="Q48" t="s">
        <v>392</v>
      </c>
    </row>
    <row r="49" spans="1:17">
      <c r="A49" s="61" t="s">
        <v>403</v>
      </c>
      <c r="B49" s="61" t="s">
        <v>535</v>
      </c>
      <c r="C49" s="61" t="s">
        <v>535</v>
      </c>
      <c r="D49" s="61" t="s">
        <v>535</v>
      </c>
      <c r="E49" s="61" t="s">
        <v>1317</v>
      </c>
      <c r="F49" s="61" t="s">
        <v>535</v>
      </c>
      <c r="G49" s="61" t="s">
        <v>481</v>
      </c>
      <c r="H49" s="61" t="s">
        <v>542</v>
      </c>
      <c r="I49" s="61" t="s">
        <v>549</v>
      </c>
      <c r="J49" s="61" t="s">
        <v>544</v>
      </c>
      <c r="K49" s="39" t="s">
        <v>1920</v>
      </c>
      <c r="L49" s="39" t="s">
        <v>1482</v>
      </c>
      <c r="M49" s="39" t="s">
        <v>392</v>
      </c>
      <c r="N49" s="39" t="s">
        <v>542</v>
      </c>
      <c r="O49" s="39" t="s">
        <v>542</v>
      </c>
      <c r="P49" s="39" t="s">
        <v>542</v>
      </c>
      <c r="Q49" t="s">
        <v>392</v>
      </c>
    </row>
    <row r="50" spans="1:17">
      <c r="A50" s="61" t="s">
        <v>378</v>
      </c>
      <c r="B50" s="61" t="s">
        <v>450</v>
      </c>
      <c r="C50" s="61" t="s">
        <v>450</v>
      </c>
      <c r="D50" s="61" t="s">
        <v>450</v>
      </c>
      <c r="E50" s="61" t="s">
        <v>1316</v>
      </c>
      <c r="F50" s="61" t="s">
        <v>450</v>
      </c>
      <c r="G50" s="61" t="s">
        <v>482</v>
      </c>
      <c r="H50" s="61" t="s">
        <v>541</v>
      </c>
      <c r="I50" s="61" t="s">
        <v>548</v>
      </c>
      <c r="J50" s="61" t="s">
        <v>545</v>
      </c>
      <c r="K50" s="39" t="s">
        <v>1921</v>
      </c>
      <c r="L50" s="39" t="s">
        <v>1483</v>
      </c>
      <c r="M50" s="39" t="s">
        <v>393</v>
      </c>
      <c r="N50" s="39" t="s">
        <v>541</v>
      </c>
      <c r="O50" s="39" t="s">
        <v>541</v>
      </c>
      <c r="P50" s="39" t="s">
        <v>541</v>
      </c>
      <c r="Q50" t="s">
        <v>393</v>
      </c>
    </row>
    <row r="51" spans="1:17">
      <c r="A51" s="61" t="s">
        <v>391</v>
      </c>
      <c r="B51" s="61" t="s">
        <v>450</v>
      </c>
      <c r="C51" s="61" t="s">
        <v>450</v>
      </c>
      <c r="D51" s="61" t="s">
        <v>450</v>
      </c>
      <c r="E51" s="61" t="s">
        <v>1316</v>
      </c>
      <c r="F51" s="61" t="s">
        <v>450</v>
      </c>
      <c r="G51" s="61" t="s">
        <v>482</v>
      </c>
      <c r="H51" s="61" t="s">
        <v>541</v>
      </c>
      <c r="I51" s="61" t="s">
        <v>548</v>
      </c>
      <c r="J51" s="61" t="s">
        <v>545</v>
      </c>
      <c r="K51" s="39" t="s">
        <v>1921</v>
      </c>
      <c r="L51" s="39" t="s">
        <v>1483</v>
      </c>
      <c r="M51" s="39" t="s">
        <v>393</v>
      </c>
      <c r="N51" s="39" t="s">
        <v>541</v>
      </c>
      <c r="O51" s="39" t="s">
        <v>541</v>
      </c>
      <c r="P51" s="39" t="s">
        <v>541</v>
      </c>
      <c r="Q51" t="s">
        <v>393</v>
      </c>
    </row>
    <row r="52" spans="1:17" s="1" customFormat="1">
      <c r="A52" s="61" t="s">
        <v>389</v>
      </c>
      <c r="B52" s="61" t="s">
        <v>451</v>
      </c>
      <c r="C52" s="61" t="s">
        <v>451</v>
      </c>
      <c r="D52" s="61" t="s">
        <v>1288</v>
      </c>
      <c r="E52" s="61" t="s">
        <v>1076</v>
      </c>
      <c r="F52" s="61" t="s">
        <v>1294</v>
      </c>
      <c r="G52" s="61" t="s">
        <v>1298</v>
      </c>
      <c r="H52" s="61" t="s">
        <v>1301</v>
      </c>
      <c r="I52" s="61" t="s">
        <v>1321</v>
      </c>
      <c r="J52" s="61" t="s">
        <v>1310</v>
      </c>
      <c r="K52" s="61" t="s">
        <v>1922</v>
      </c>
      <c r="L52" s="61" t="s">
        <v>1484</v>
      </c>
      <c r="M52" s="61" t="s">
        <v>394</v>
      </c>
      <c r="N52" s="61" t="s">
        <v>1301</v>
      </c>
      <c r="O52" s="61" t="s">
        <v>1301</v>
      </c>
      <c r="P52" s="61" t="s">
        <v>1301</v>
      </c>
      <c r="Q52" s="1" t="s">
        <v>394</v>
      </c>
    </row>
    <row r="53" spans="1:17">
      <c r="A53" s="61" t="s">
        <v>386</v>
      </c>
      <c r="B53" s="61" t="s">
        <v>447</v>
      </c>
      <c r="C53" s="61" t="s">
        <v>447</v>
      </c>
      <c r="D53" s="61" t="s">
        <v>451</v>
      </c>
      <c r="E53" s="61" t="s">
        <v>1290</v>
      </c>
      <c r="F53" s="61" t="s">
        <v>1288</v>
      </c>
      <c r="G53" s="61" t="s">
        <v>1296</v>
      </c>
      <c r="H53" s="61" t="s">
        <v>539</v>
      </c>
      <c r="I53" s="61" t="s">
        <v>1319</v>
      </c>
      <c r="J53" s="61" t="s">
        <v>1308</v>
      </c>
      <c r="K53" s="39" t="s">
        <v>1923</v>
      </c>
      <c r="L53" s="39" t="s">
        <v>1485</v>
      </c>
      <c r="M53" s="39" t="s">
        <v>395</v>
      </c>
      <c r="N53" s="39" t="s">
        <v>539</v>
      </c>
      <c r="O53" s="39" t="s">
        <v>539</v>
      </c>
      <c r="P53" s="39" t="s">
        <v>539</v>
      </c>
      <c r="Q53" t="s">
        <v>395</v>
      </c>
    </row>
    <row r="54" spans="1:17">
      <c r="A54" s="61" t="s">
        <v>387</v>
      </c>
      <c r="B54" s="61" t="s">
        <v>448</v>
      </c>
      <c r="C54" s="61" t="s">
        <v>448</v>
      </c>
      <c r="D54" s="61" t="s">
        <v>1287</v>
      </c>
      <c r="E54" s="61" t="s">
        <v>1315</v>
      </c>
      <c r="F54" s="61" t="s">
        <v>447</v>
      </c>
      <c r="G54" s="61" t="s">
        <v>1297</v>
      </c>
      <c r="H54" s="61" t="s">
        <v>1300</v>
      </c>
      <c r="I54" s="61" t="s">
        <v>1320</v>
      </c>
      <c r="J54" s="61" t="s">
        <v>1309</v>
      </c>
      <c r="K54" s="39" t="s">
        <v>1924</v>
      </c>
      <c r="L54" s="39" t="s">
        <v>1486</v>
      </c>
      <c r="M54" s="39" t="s">
        <v>396</v>
      </c>
      <c r="N54" s="39" t="s">
        <v>1300</v>
      </c>
      <c r="O54" s="39" t="s">
        <v>1300</v>
      </c>
      <c r="P54" s="39" t="s">
        <v>1300</v>
      </c>
      <c r="Q54" t="s">
        <v>396</v>
      </c>
    </row>
    <row r="55" spans="1:17" s="1" customFormat="1">
      <c r="A55" s="61" t="s">
        <v>381</v>
      </c>
      <c r="B55" s="61" t="s">
        <v>455</v>
      </c>
      <c r="C55" s="61" t="s">
        <v>455</v>
      </c>
      <c r="D55" s="61" t="s">
        <v>455</v>
      </c>
      <c r="E55" s="61" t="s">
        <v>1292</v>
      </c>
      <c r="F55" s="61" t="s">
        <v>447</v>
      </c>
      <c r="G55" s="61" t="s">
        <v>483</v>
      </c>
      <c r="H55" s="61" t="s">
        <v>1305</v>
      </c>
      <c r="I55" s="61" t="s">
        <v>1323</v>
      </c>
      <c r="J55" s="61" t="s">
        <v>1312</v>
      </c>
      <c r="K55" s="61" t="s">
        <v>1925</v>
      </c>
      <c r="L55" s="61" t="s">
        <v>1487</v>
      </c>
      <c r="M55" s="61" t="s">
        <v>397</v>
      </c>
      <c r="N55" s="61" t="s">
        <v>1305</v>
      </c>
      <c r="O55" s="61" t="s">
        <v>1305</v>
      </c>
      <c r="P55" s="61" t="s">
        <v>1305</v>
      </c>
      <c r="Q55" s="1" t="s">
        <v>397</v>
      </c>
    </row>
    <row r="56" spans="1:17">
      <c r="A56" s="61" t="s">
        <v>376</v>
      </c>
      <c r="B56" s="61" t="s">
        <v>454</v>
      </c>
      <c r="C56" s="61" t="s">
        <v>454</v>
      </c>
      <c r="D56" s="61" t="s">
        <v>454</v>
      </c>
      <c r="E56" s="61" t="s">
        <v>1291</v>
      </c>
      <c r="F56" s="61" t="s">
        <v>448</v>
      </c>
      <c r="G56" s="61" t="s">
        <v>484</v>
      </c>
      <c r="H56" s="61" t="s">
        <v>1303</v>
      </c>
      <c r="I56" s="61" t="s">
        <v>547</v>
      </c>
      <c r="J56" s="61" t="s">
        <v>1309</v>
      </c>
      <c r="K56" s="39" t="s">
        <v>1926</v>
      </c>
      <c r="L56" s="39" t="s">
        <v>1488</v>
      </c>
      <c r="M56" s="39" t="s">
        <v>398</v>
      </c>
      <c r="N56" s="39" t="s">
        <v>1303</v>
      </c>
      <c r="O56" s="39" t="s">
        <v>1303</v>
      </c>
      <c r="P56" s="39" t="s">
        <v>1303</v>
      </c>
      <c r="Q56" t="s">
        <v>398</v>
      </c>
    </row>
    <row r="57" spans="1:17">
      <c r="A57" s="61" t="s">
        <v>377</v>
      </c>
      <c r="B57" s="61" t="s">
        <v>456</v>
      </c>
      <c r="C57" s="61" t="s">
        <v>456</v>
      </c>
      <c r="D57" s="61" t="s">
        <v>456</v>
      </c>
      <c r="E57" s="61" t="s">
        <v>1318</v>
      </c>
      <c r="F57" s="61" t="s">
        <v>455</v>
      </c>
      <c r="G57" s="61" t="s">
        <v>485</v>
      </c>
      <c r="H57" s="61" t="s">
        <v>540</v>
      </c>
      <c r="I57" s="61" t="s">
        <v>546</v>
      </c>
      <c r="J57" s="61" t="s">
        <v>1311</v>
      </c>
      <c r="K57" s="39" t="s">
        <v>1927</v>
      </c>
      <c r="L57" s="39" t="s">
        <v>1489</v>
      </c>
      <c r="M57" s="39" t="s">
        <v>399</v>
      </c>
      <c r="N57" s="39" t="s">
        <v>540</v>
      </c>
      <c r="O57" s="39" t="s">
        <v>540</v>
      </c>
      <c r="P57" s="39" t="s">
        <v>540</v>
      </c>
      <c r="Q57" t="s">
        <v>399</v>
      </c>
    </row>
    <row r="58" spans="1:17">
      <c r="A58" s="61" t="s">
        <v>390</v>
      </c>
      <c r="B58" s="61" t="s">
        <v>452</v>
      </c>
      <c r="C58" s="61" t="s">
        <v>452</v>
      </c>
      <c r="D58" s="61" t="s">
        <v>1289</v>
      </c>
      <c r="E58" s="61" t="s">
        <v>1291</v>
      </c>
      <c r="F58" s="61" t="s">
        <v>455</v>
      </c>
      <c r="G58" s="61" t="s">
        <v>485</v>
      </c>
      <c r="H58" s="61" t="s">
        <v>1302</v>
      </c>
      <c r="I58" s="61" t="s">
        <v>1322</v>
      </c>
      <c r="J58" s="61" t="s">
        <v>1309</v>
      </c>
      <c r="K58" s="39" t="s">
        <v>1927</v>
      </c>
      <c r="L58" s="39" t="s">
        <v>1489</v>
      </c>
      <c r="M58" s="39" t="s">
        <v>400</v>
      </c>
      <c r="N58" s="39" t="s">
        <v>1302</v>
      </c>
      <c r="O58" s="39" t="s">
        <v>1302</v>
      </c>
      <c r="P58" s="39" t="s">
        <v>1302</v>
      </c>
      <c r="Q58" t="s">
        <v>400</v>
      </c>
    </row>
    <row r="59" spans="1:17" s="1" customFormat="1">
      <c r="A59" s="61" t="s">
        <v>380</v>
      </c>
      <c r="B59" s="61" t="s">
        <v>457</v>
      </c>
      <c r="C59" s="61" t="s">
        <v>457</v>
      </c>
      <c r="D59" s="61" t="s">
        <v>457</v>
      </c>
      <c r="E59" s="61" t="s">
        <v>1077</v>
      </c>
      <c r="F59" s="61" t="s">
        <v>1295</v>
      </c>
      <c r="G59" s="61" t="s">
        <v>1299</v>
      </c>
      <c r="H59" s="61" t="s">
        <v>1304</v>
      </c>
      <c r="I59" s="61" t="s">
        <v>550</v>
      </c>
      <c r="J59" s="61" t="s">
        <v>1314</v>
      </c>
      <c r="K59" s="61" t="s">
        <v>1928</v>
      </c>
      <c r="L59" s="61" t="s">
        <v>1490</v>
      </c>
      <c r="M59" s="61" t="s">
        <v>401</v>
      </c>
      <c r="N59" s="61" t="s">
        <v>1304</v>
      </c>
      <c r="O59" s="61" t="s">
        <v>1304</v>
      </c>
      <c r="P59" s="61" t="s">
        <v>1304</v>
      </c>
      <c r="Q59" s="1" t="s">
        <v>401</v>
      </c>
    </row>
    <row r="60" spans="1:17">
      <c r="A60" s="61" t="s">
        <v>388</v>
      </c>
      <c r="B60" s="39" t="s">
        <v>449</v>
      </c>
      <c r="C60" s="39" t="s">
        <v>449</v>
      </c>
      <c r="D60" s="39" t="s">
        <v>449</v>
      </c>
      <c r="E60" s="39" t="s">
        <v>1293</v>
      </c>
      <c r="F60" s="39" t="s">
        <v>1307</v>
      </c>
      <c r="G60" s="39" t="s">
        <v>1306</v>
      </c>
      <c r="H60" s="39" t="s">
        <v>543</v>
      </c>
      <c r="I60" s="39" t="s">
        <v>1324</v>
      </c>
      <c r="J60" s="39" t="s">
        <v>1313</v>
      </c>
      <c r="K60" s="39" t="s">
        <v>1929</v>
      </c>
      <c r="L60" s="39" t="s">
        <v>1491</v>
      </c>
      <c r="M60" s="39" t="s">
        <v>402</v>
      </c>
      <c r="N60" s="39" t="s">
        <v>543</v>
      </c>
      <c r="O60" s="39" t="s">
        <v>543</v>
      </c>
      <c r="P60" s="39" t="s">
        <v>543</v>
      </c>
      <c r="Q60" t="s">
        <v>1555</v>
      </c>
    </row>
    <row r="61" spans="1:17">
      <c r="A61" s="61" t="s">
        <v>404</v>
      </c>
      <c r="B61" s="39" t="s">
        <v>405</v>
      </c>
      <c r="C61" s="39" t="s">
        <v>504</v>
      </c>
      <c r="D61" s="39" t="s">
        <v>505</v>
      </c>
      <c r="E61" s="39" t="s">
        <v>598</v>
      </c>
      <c r="F61" s="39" t="s">
        <v>506</v>
      </c>
      <c r="G61" s="39" t="s">
        <v>1369</v>
      </c>
      <c r="H61" s="39" t="s">
        <v>507</v>
      </c>
      <c r="I61" s="39" t="s">
        <v>508</v>
      </c>
      <c r="J61" s="39" t="s">
        <v>509</v>
      </c>
      <c r="K61" s="39" t="s">
        <v>1930</v>
      </c>
      <c r="L61" s="39" t="s">
        <v>510</v>
      </c>
      <c r="M61" s="39" t="s">
        <v>1370</v>
      </c>
      <c r="N61" s="39" t="s">
        <v>511</v>
      </c>
      <c r="O61" s="39" t="s">
        <v>512</v>
      </c>
      <c r="P61" s="39" t="s">
        <v>513</v>
      </c>
      <c r="Q61" t="s">
        <v>514</v>
      </c>
    </row>
    <row r="62" spans="1:17">
      <c r="A62" s="61" t="s">
        <v>406</v>
      </c>
      <c r="B62" s="39" t="s">
        <v>440</v>
      </c>
      <c r="C62" s="39" t="s">
        <v>1946</v>
      </c>
      <c r="D62" s="39" t="s">
        <v>592</v>
      </c>
      <c r="E62" s="39" t="s">
        <v>599</v>
      </c>
      <c r="F62" s="39" t="s">
        <v>1572</v>
      </c>
      <c r="G62" s="39" t="s">
        <v>487</v>
      </c>
      <c r="H62" s="39" t="s">
        <v>579</v>
      </c>
      <c r="I62" s="39" t="s">
        <v>611</v>
      </c>
      <c r="J62" s="39" t="s">
        <v>620</v>
      </c>
      <c r="K62" s="39" t="s">
        <v>1931</v>
      </c>
      <c r="L62" s="39" t="s">
        <v>629</v>
      </c>
      <c r="M62" s="39" t="s">
        <v>409</v>
      </c>
      <c r="N62" s="39" t="s">
        <v>638</v>
      </c>
      <c r="O62" s="39" t="s">
        <v>636</v>
      </c>
      <c r="P62" s="39" t="s">
        <v>637</v>
      </c>
      <c r="Q62" t="s">
        <v>409</v>
      </c>
    </row>
    <row r="63" spans="1:17" ht="15" customHeight="1">
      <c r="A63" s="61" t="s">
        <v>407</v>
      </c>
      <c r="B63" s="39" t="s">
        <v>1862</v>
      </c>
      <c r="C63" s="39" t="s">
        <v>1863</v>
      </c>
      <c r="D63" s="39" t="s">
        <v>1864</v>
      </c>
      <c r="E63" s="39" t="s">
        <v>1865</v>
      </c>
      <c r="F63" s="39" t="s">
        <v>1532</v>
      </c>
      <c r="G63" s="39" t="s">
        <v>554</v>
      </c>
      <c r="H63" s="39" t="s">
        <v>1866</v>
      </c>
      <c r="I63" s="39" t="s">
        <v>555</v>
      </c>
      <c r="J63" s="39" t="s">
        <v>1867</v>
      </c>
      <c r="K63" s="39" t="s">
        <v>1932</v>
      </c>
      <c r="L63" s="39" t="s">
        <v>556</v>
      </c>
      <c r="M63" s="39" t="s">
        <v>557</v>
      </c>
      <c r="N63" s="39" t="s">
        <v>559</v>
      </c>
      <c r="O63" s="39" t="s">
        <v>558</v>
      </c>
      <c r="P63" s="39" t="s">
        <v>1814</v>
      </c>
      <c r="Q63" t="s">
        <v>1990</v>
      </c>
    </row>
    <row r="64" spans="1:17">
      <c r="A64" s="61" t="s">
        <v>560</v>
      </c>
      <c r="B64" s="39" t="s">
        <v>571</v>
      </c>
      <c r="C64" s="39" t="s">
        <v>567</v>
      </c>
      <c r="D64" s="39" t="s">
        <v>568</v>
      </c>
      <c r="E64" s="39" t="s">
        <v>1078</v>
      </c>
      <c r="F64" s="39" t="s">
        <v>1533</v>
      </c>
      <c r="G64" s="39" t="s">
        <v>561</v>
      </c>
      <c r="H64" s="39" t="s">
        <v>562</v>
      </c>
      <c r="I64" s="39" t="s">
        <v>563</v>
      </c>
      <c r="J64" s="39" t="s">
        <v>1868</v>
      </c>
      <c r="K64" s="39" t="s">
        <v>2133</v>
      </c>
      <c r="L64" s="39" t="s">
        <v>552</v>
      </c>
      <c r="M64" s="39" t="s">
        <v>564</v>
      </c>
      <c r="N64" s="39" t="s">
        <v>570</v>
      </c>
      <c r="O64" s="39" t="s">
        <v>1534</v>
      </c>
      <c r="P64" s="39" t="s">
        <v>1815</v>
      </c>
      <c r="Q64" t="s">
        <v>569</v>
      </c>
    </row>
    <row r="65" spans="1:17">
      <c r="A65" s="61" t="s">
        <v>411</v>
      </c>
      <c r="B65" s="39" t="s">
        <v>1384</v>
      </c>
      <c r="C65" s="39" t="s">
        <v>1093</v>
      </c>
      <c r="D65" s="39" t="s">
        <v>956</v>
      </c>
      <c r="E65" s="39" t="s">
        <v>1371</v>
      </c>
      <c r="F65" s="39" t="s">
        <v>955</v>
      </c>
      <c r="G65" s="39" t="s">
        <v>955</v>
      </c>
      <c r="H65" s="39" t="s">
        <v>1089</v>
      </c>
      <c r="I65" s="39" t="s">
        <v>956</v>
      </c>
      <c r="J65" s="39" t="s">
        <v>1093</v>
      </c>
      <c r="K65" s="39" t="s">
        <v>955</v>
      </c>
      <c r="L65" s="39" t="s">
        <v>955</v>
      </c>
      <c r="M65" s="39" t="s">
        <v>1089</v>
      </c>
      <c r="N65" s="39" t="s">
        <v>1089</v>
      </c>
      <c r="O65" s="39" t="s">
        <v>1089</v>
      </c>
      <c r="P65" s="39" t="s">
        <v>1089</v>
      </c>
      <c r="Q65">
        <v>2</v>
      </c>
    </row>
    <row r="66" spans="1:17">
      <c r="A66" s="61" t="s">
        <v>408</v>
      </c>
      <c r="B66" s="39" t="s">
        <v>441</v>
      </c>
      <c r="C66" s="39" t="s">
        <v>565</v>
      </c>
      <c r="D66" s="39" t="s">
        <v>566</v>
      </c>
      <c r="E66" s="39" t="s">
        <v>1079</v>
      </c>
      <c r="F66" s="39" t="s">
        <v>1535</v>
      </c>
      <c r="G66" s="39" t="s">
        <v>1890</v>
      </c>
      <c r="H66" s="39" t="s">
        <v>1889</v>
      </c>
      <c r="I66" s="39" t="s">
        <v>1888</v>
      </c>
      <c r="J66" s="39" t="s">
        <v>1887</v>
      </c>
      <c r="K66" s="39" t="s">
        <v>1933</v>
      </c>
      <c r="L66" s="39" t="s">
        <v>1492</v>
      </c>
      <c r="M66" s="39" t="s">
        <v>410</v>
      </c>
      <c r="N66" s="39" t="s">
        <v>575</v>
      </c>
      <c r="O66" s="39" t="s">
        <v>573</v>
      </c>
      <c r="P66" s="39" t="s">
        <v>1816</v>
      </c>
      <c r="Q66" t="s">
        <v>1556</v>
      </c>
    </row>
    <row r="67" spans="1:17">
      <c r="A67" s="61" t="s">
        <v>412</v>
      </c>
      <c r="B67" s="39" t="s">
        <v>439</v>
      </c>
      <c r="C67" s="39" t="s">
        <v>1508</v>
      </c>
      <c r="D67" s="39" t="s">
        <v>1536</v>
      </c>
      <c r="E67" s="39" t="s">
        <v>1080</v>
      </c>
      <c r="F67" s="39" t="s">
        <v>1537</v>
      </c>
      <c r="G67" s="39" t="s">
        <v>486</v>
      </c>
      <c r="H67" s="39" t="s">
        <v>402</v>
      </c>
      <c r="I67" s="39" t="s">
        <v>1836</v>
      </c>
      <c r="J67" s="39" t="s">
        <v>576</v>
      </c>
      <c r="K67" s="39" t="s">
        <v>1934</v>
      </c>
      <c r="L67" s="39" t="s">
        <v>1493</v>
      </c>
      <c r="M67" s="39" t="s">
        <v>402</v>
      </c>
      <c r="N67" s="39" t="s">
        <v>574</v>
      </c>
      <c r="O67" s="39" t="s">
        <v>572</v>
      </c>
      <c r="P67" s="39" t="s">
        <v>1817</v>
      </c>
      <c r="Q67" t="s">
        <v>1555</v>
      </c>
    </row>
    <row r="68" spans="1:17">
      <c r="A68" s="61" t="s">
        <v>414</v>
      </c>
      <c r="B68" s="39" t="s">
        <v>1848</v>
      </c>
      <c r="C68" s="39" t="s">
        <v>1837</v>
      </c>
      <c r="D68" s="39" t="s">
        <v>1843</v>
      </c>
      <c r="E68" s="39" t="s">
        <v>1183</v>
      </c>
      <c r="F68" s="39" t="s">
        <v>1833</v>
      </c>
      <c r="G68" s="39" t="s">
        <v>413</v>
      </c>
      <c r="H68" s="39" t="s">
        <v>413</v>
      </c>
      <c r="I68" s="73" t="s">
        <v>1841</v>
      </c>
      <c r="J68" s="39" t="s">
        <v>1838</v>
      </c>
      <c r="K68" s="39" t="s">
        <v>413</v>
      </c>
      <c r="L68" s="39" t="s">
        <v>1849</v>
      </c>
      <c r="M68" s="39" t="s">
        <v>413</v>
      </c>
      <c r="N68" s="39" t="s">
        <v>1839</v>
      </c>
      <c r="O68" s="39" t="s">
        <v>1837</v>
      </c>
      <c r="P68" s="39" t="s">
        <v>1843</v>
      </c>
      <c r="Q68" t="s">
        <v>1833</v>
      </c>
    </row>
    <row r="69" spans="1:17">
      <c r="A69" s="61" t="s">
        <v>1834</v>
      </c>
      <c r="B69" s="39" t="s">
        <v>1850</v>
      </c>
      <c r="C69" s="39" t="s">
        <v>1851</v>
      </c>
      <c r="D69" s="39" t="s">
        <v>299</v>
      </c>
      <c r="E69" s="39" t="s">
        <v>1852</v>
      </c>
      <c r="F69" s="39" t="s">
        <v>1853</v>
      </c>
      <c r="G69" s="39" t="s">
        <v>1834</v>
      </c>
      <c r="H69" s="39" t="s">
        <v>1834</v>
      </c>
      <c r="I69" s="73" t="s">
        <v>1835</v>
      </c>
      <c r="J69" s="39" t="s">
        <v>299</v>
      </c>
      <c r="K69" s="39" t="s">
        <v>1834</v>
      </c>
      <c r="L69" s="39" t="s">
        <v>1854</v>
      </c>
      <c r="M69" s="39" t="s">
        <v>1834</v>
      </c>
      <c r="N69" s="39" t="s">
        <v>1850</v>
      </c>
      <c r="O69" s="39" t="s">
        <v>1851</v>
      </c>
      <c r="P69" s="39" t="s">
        <v>299</v>
      </c>
      <c r="Q69" t="s">
        <v>1853</v>
      </c>
    </row>
    <row r="70" spans="1:17">
      <c r="A70" s="61" t="s">
        <v>415</v>
      </c>
      <c r="B70" s="39" t="s">
        <v>442</v>
      </c>
      <c r="C70" s="39" t="s">
        <v>582</v>
      </c>
      <c r="D70" s="39" t="s">
        <v>591</v>
      </c>
      <c r="E70" s="39" t="s">
        <v>600</v>
      </c>
      <c r="F70" s="39" t="s">
        <v>603</v>
      </c>
      <c r="G70" s="39" t="s">
        <v>1372</v>
      </c>
      <c r="H70" s="39" t="s">
        <v>442</v>
      </c>
      <c r="I70" s="39" t="s">
        <v>1818</v>
      </c>
      <c r="J70" s="39" t="s">
        <v>619</v>
      </c>
      <c r="K70" s="39" t="s">
        <v>1372</v>
      </c>
      <c r="L70" s="39" t="s">
        <v>1842</v>
      </c>
      <c r="M70" s="39" t="s">
        <v>1372</v>
      </c>
      <c r="N70" s="39" t="s">
        <v>442</v>
      </c>
      <c r="O70" s="39" t="s">
        <v>582</v>
      </c>
      <c r="P70" s="39" t="s">
        <v>591</v>
      </c>
      <c r="Q70" t="s">
        <v>603</v>
      </c>
    </row>
    <row r="71" spans="1:17" ht="12.6" customHeight="1">
      <c r="A71" s="61" t="s">
        <v>416</v>
      </c>
      <c r="B71" s="39" t="s">
        <v>443</v>
      </c>
      <c r="C71" s="39" t="s">
        <v>1509</v>
      </c>
      <c r="D71" s="39" t="s">
        <v>589</v>
      </c>
      <c r="E71" s="39" t="s">
        <v>1819</v>
      </c>
      <c r="F71" s="39" t="s">
        <v>1633</v>
      </c>
      <c r="G71" s="39" t="s">
        <v>488</v>
      </c>
      <c r="H71" s="39" t="s">
        <v>580</v>
      </c>
      <c r="I71" s="39" t="s">
        <v>612</v>
      </c>
      <c r="J71" s="39" t="s">
        <v>2141</v>
      </c>
      <c r="K71" s="39" t="s">
        <v>1935</v>
      </c>
      <c r="L71" s="39" t="s">
        <v>1820</v>
      </c>
      <c r="M71" s="39" t="s">
        <v>418</v>
      </c>
      <c r="N71" s="39" t="s">
        <v>1373</v>
      </c>
      <c r="O71" s="39" t="s">
        <v>635</v>
      </c>
      <c r="P71" s="39" t="s">
        <v>1524</v>
      </c>
      <c r="Q71" t="s">
        <v>1636</v>
      </c>
    </row>
    <row r="72" spans="1:17">
      <c r="A72" s="61" t="s">
        <v>422</v>
      </c>
      <c r="B72" s="39" t="s">
        <v>443</v>
      </c>
      <c r="C72" s="39" t="s">
        <v>583</v>
      </c>
      <c r="D72" s="39" t="s">
        <v>1211</v>
      </c>
      <c r="E72" s="39" t="s">
        <v>1081</v>
      </c>
      <c r="F72" s="39" t="s">
        <v>1993</v>
      </c>
      <c r="G72" s="39" t="s">
        <v>1368</v>
      </c>
      <c r="H72" s="39" t="s">
        <v>581</v>
      </c>
      <c r="I72" s="39" t="s">
        <v>612</v>
      </c>
      <c r="J72" s="39" t="s">
        <v>2144</v>
      </c>
      <c r="K72" s="39" t="s">
        <v>1914</v>
      </c>
      <c r="L72" s="39" t="s">
        <v>1494</v>
      </c>
      <c r="M72" s="39" t="s">
        <v>417</v>
      </c>
      <c r="N72" s="39" t="s">
        <v>1213</v>
      </c>
      <c r="O72" t="s">
        <v>635</v>
      </c>
      <c r="P72" s="39" t="s">
        <v>1525</v>
      </c>
      <c r="Q72" t="s">
        <v>1214</v>
      </c>
    </row>
    <row r="73" spans="1:17">
      <c r="A73" s="61" t="s">
        <v>426</v>
      </c>
      <c r="B73" s="39" t="s">
        <v>1994</v>
      </c>
      <c r="C73" s="39" t="s">
        <v>583</v>
      </c>
      <c r="D73" s="39" t="s">
        <v>589</v>
      </c>
      <c r="E73" s="39" t="s">
        <v>601</v>
      </c>
      <c r="F73" s="39" t="s">
        <v>1995</v>
      </c>
      <c r="G73" s="39" t="s">
        <v>488</v>
      </c>
      <c r="H73" s="39" t="s">
        <v>581</v>
      </c>
      <c r="I73" s="39" t="s">
        <v>612</v>
      </c>
      <c r="J73" s="39" t="s">
        <v>2144</v>
      </c>
      <c r="K73" s="39" t="s">
        <v>1935</v>
      </c>
      <c r="L73" s="39" t="s">
        <v>1495</v>
      </c>
      <c r="M73" s="39" t="s">
        <v>427</v>
      </c>
      <c r="N73" s="39" t="s">
        <v>1373</v>
      </c>
      <c r="O73" s="39" t="s">
        <v>635</v>
      </c>
      <c r="P73" s="39" t="s">
        <v>1996</v>
      </c>
      <c r="Q73" t="s">
        <v>1636</v>
      </c>
    </row>
    <row r="74" spans="1:17">
      <c r="A74" s="61" t="s">
        <v>423</v>
      </c>
      <c r="B74" s="39" t="s">
        <v>444</v>
      </c>
      <c r="C74" s="39" t="s">
        <v>584</v>
      </c>
      <c r="D74" s="39" t="s">
        <v>588</v>
      </c>
      <c r="E74" s="39" t="s">
        <v>1082</v>
      </c>
      <c r="F74" s="39" t="s">
        <v>1634</v>
      </c>
      <c r="G74" s="39" t="s">
        <v>424</v>
      </c>
      <c r="H74" s="39" t="s">
        <v>244</v>
      </c>
      <c r="I74" s="39" t="s">
        <v>520</v>
      </c>
      <c r="J74" s="39" t="s">
        <v>2145</v>
      </c>
      <c r="K74" s="39" t="s">
        <v>191</v>
      </c>
      <c r="L74" s="39" t="s">
        <v>522</v>
      </c>
      <c r="M74" s="39" t="s">
        <v>425</v>
      </c>
      <c r="N74" s="39" t="s">
        <v>524</v>
      </c>
      <c r="O74" s="39" t="s">
        <v>523</v>
      </c>
      <c r="P74" s="39" t="s">
        <v>1573</v>
      </c>
      <c r="Q74" t="s">
        <v>639</v>
      </c>
    </row>
    <row r="75" spans="1:17">
      <c r="A75" s="61" t="s">
        <v>428</v>
      </c>
      <c r="B75" s="39"/>
      <c r="C75" s="39"/>
      <c r="D75" s="39"/>
      <c r="E75" s="39" t="s">
        <v>1083</v>
      </c>
      <c r="F75" s="39"/>
      <c r="G75" s="39"/>
      <c r="H75" s="39"/>
      <c r="I75" s="39"/>
      <c r="J75" s="39" t="s">
        <v>618</v>
      </c>
      <c r="K75" s="39" t="s">
        <v>1936</v>
      </c>
      <c r="L75" s="39" t="s">
        <v>630</v>
      </c>
      <c r="M75" s="39"/>
      <c r="N75" s="39"/>
      <c r="O75" s="39"/>
      <c r="P75" s="39"/>
    </row>
    <row r="76" spans="1:17">
      <c r="A76" s="61" t="s">
        <v>429</v>
      </c>
      <c r="B76" s="39"/>
      <c r="C76" s="39"/>
      <c r="D76" s="39"/>
      <c r="E76" s="39" t="s">
        <v>1084</v>
      </c>
      <c r="F76" s="39"/>
      <c r="G76" s="39"/>
      <c r="H76" s="39"/>
      <c r="I76" s="39"/>
      <c r="J76" s="39" t="s">
        <v>617</v>
      </c>
      <c r="K76" s="39" t="s">
        <v>1937</v>
      </c>
      <c r="L76" s="39" t="s">
        <v>631</v>
      </c>
      <c r="M76" s="39"/>
      <c r="N76" s="39"/>
      <c r="O76" s="39"/>
      <c r="P76" s="39"/>
    </row>
    <row r="77" spans="1:17">
      <c r="A77" s="61" t="s">
        <v>430</v>
      </c>
      <c r="B77" s="39" t="s">
        <v>445</v>
      </c>
      <c r="C77" s="39" t="s">
        <v>1574</v>
      </c>
      <c r="D77" s="39" t="s">
        <v>587</v>
      </c>
      <c r="E77" s="39" t="s">
        <v>1085</v>
      </c>
      <c r="F77" s="39" t="s">
        <v>1635</v>
      </c>
      <c r="G77" s="39" t="s">
        <v>1374</v>
      </c>
      <c r="H77" s="39" t="s">
        <v>432</v>
      </c>
      <c r="I77" s="39" t="s">
        <v>2159</v>
      </c>
      <c r="J77" s="39" t="s">
        <v>616</v>
      </c>
      <c r="K77" s="39" t="s">
        <v>1503</v>
      </c>
      <c r="L77" s="39" t="s">
        <v>1503</v>
      </c>
      <c r="M77" s="39" t="s">
        <v>431</v>
      </c>
      <c r="N77" s="39" t="s">
        <v>500</v>
      </c>
      <c r="O77" s="39" t="s">
        <v>501</v>
      </c>
      <c r="P77" s="39" t="s">
        <v>499</v>
      </c>
      <c r="Q77" t="s">
        <v>640</v>
      </c>
    </row>
    <row r="78" spans="1:17">
      <c r="A78" s="61" t="s">
        <v>433</v>
      </c>
      <c r="B78" s="39" t="s">
        <v>446</v>
      </c>
      <c r="C78" s="39" t="s">
        <v>1992</v>
      </c>
      <c r="D78" s="39" t="s">
        <v>586</v>
      </c>
      <c r="E78" s="39" t="s">
        <v>1086</v>
      </c>
      <c r="F78" s="39" t="s">
        <v>1636</v>
      </c>
      <c r="G78" s="39" t="s">
        <v>427</v>
      </c>
      <c r="H78" s="39" t="s">
        <v>427</v>
      </c>
      <c r="I78" s="39" t="s">
        <v>613</v>
      </c>
      <c r="J78" s="39" t="s">
        <v>615</v>
      </c>
      <c r="K78" s="39" t="s">
        <v>427</v>
      </c>
      <c r="L78" s="39" t="s">
        <v>1575</v>
      </c>
      <c r="M78" s="39" t="s">
        <v>434</v>
      </c>
      <c r="N78" s="39" t="s">
        <v>446</v>
      </c>
      <c r="O78" s="39" t="s">
        <v>1992</v>
      </c>
      <c r="P78" s="39" t="s">
        <v>586</v>
      </c>
      <c r="Q78" t="s">
        <v>641</v>
      </c>
    </row>
    <row r="79" spans="1:17">
      <c r="A79" s="61" t="s">
        <v>1199</v>
      </c>
      <c r="B79" s="39" t="s">
        <v>1857</v>
      </c>
      <c r="C79" s="39" t="s">
        <v>1857</v>
      </c>
      <c r="D79" s="39" t="s">
        <v>1857</v>
      </c>
      <c r="E79" s="39" t="s">
        <v>1858</v>
      </c>
      <c r="F79" s="39" t="s">
        <v>1857</v>
      </c>
      <c r="G79" s="39" t="s">
        <v>1643</v>
      </c>
      <c r="H79" s="39" t="s">
        <v>1859</v>
      </c>
      <c r="I79" s="39" t="s">
        <v>1860</v>
      </c>
      <c r="J79" s="39" t="s">
        <v>1861</v>
      </c>
      <c r="K79" s="39" t="s">
        <v>1938</v>
      </c>
      <c r="L79" s="39" t="s">
        <v>1644</v>
      </c>
      <c r="M79" s="39" t="s">
        <v>1200</v>
      </c>
      <c r="N79" s="39" t="s">
        <v>1859</v>
      </c>
      <c r="O79" s="39" t="s">
        <v>1859</v>
      </c>
      <c r="P79" s="39" t="s">
        <v>1874</v>
      </c>
      <c r="Q79" t="s">
        <v>1200</v>
      </c>
    </row>
    <row r="80" spans="1:17">
      <c r="A80" s="61" t="s">
        <v>463</v>
      </c>
      <c r="B80" s="39" t="s">
        <v>467</v>
      </c>
      <c r="C80" s="39" t="s">
        <v>466</v>
      </c>
      <c r="D80" s="39" t="s">
        <v>465</v>
      </c>
      <c r="E80" s="39" t="s">
        <v>465</v>
      </c>
      <c r="F80" s="39" t="s">
        <v>465</v>
      </c>
      <c r="G80" s="39" t="s">
        <v>468</v>
      </c>
      <c r="H80" s="39" t="s">
        <v>469</v>
      </c>
      <c r="I80" s="39" t="s">
        <v>470</v>
      </c>
      <c r="J80" s="39" t="s">
        <v>2146</v>
      </c>
      <c r="K80" s="39" t="s">
        <v>469</v>
      </c>
      <c r="L80" s="39" t="s">
        <v>469</v>
      </c>
      <c r="M80" s="39" t="s">
        <v>471</v>
      </c>
      <c r="N80" s="39" t="s">
        <v>469</v>
      </c>
      <c r="O80" s="39" t="s">
        <v>469</v>
      </c>
      <c r="P80" s="39" t="s">
        <v>469</v>
      </c>
      <c r="Q80" t="s">
        <v>2131</v>
      </c>
    </row>
    <row r="81" spans="1:17">
      <c r="A81" s="39" t="s">
        <v>461</v>
      </c>
      <c r="B81" s="39" t="s">
        <v>491</v>
      </c>
      <c r="C81" s="39" t="s">
        <v>1546</v>
      </c>
      <c r="D81" s="39" t="s">
        <v>585</v>
      </c>
      <c r="E81" s="39" t="s">
        <v>1087</v>
      </c>
      <c r="F81" s="39" t="s">
        <v>1637</v>
      </c>
      <c r="G81" s="39" t="s">
        <v>468</v>
      </c>
      <c r="H81" s="39" t="s">
        <v>469</v>
      </c>
      <c r="I81" s="39" t="s">
        <v>1840</v>
      </c>
      <c r="J81" s="39" t="s">
        <v>2146</v>
      </c>
      <c r="K81" s="39" t="s">
        <v>469</v>
      </c>
      <c r="L81" s="39" t="s">
        <v>2134</v>
      </c>
      <c r="M81" s="39" t="s">
        <v>471</v>
      </c>
      <c r="N81" s="39" t="s">
        <v>634</v>
      </c>
      <c r="O81" s="39" t="s">
        <v>1510</v>
      </c>
      <c r="P81" s="39" t="s">
        <v>1526</v>
      </c>
      <c r="Q81" t="s">
        <v>1638</v>
      </c>
    </row>
    <row r="82" spans="1:17">
      <c r="A82" s="39" t="s">
        <v>464</v>
      </c>
      <c r="B82" s="39" t="s">
        <v>496</v>
      </c>
      <c r="C82" s="39" t="s">
        <v>495</v>
      </c>
      <c r="D82" s="39" t="s">
        <v>494</v>
      </c>
      <c r="E82" s="39" t="s">
        <v>494</v>
      </c>
      <c r="F82" s="39" t="s">
        <v>494</v>
      </c>
      <c r="G82" s="39" t="s">
        <v>1375</v>
      </c>
      <c r="H82" s="39" t="s">
        <v>498</v>
      </c>
      <c r="I82" s="39" t="s">
        <v>493</v>
      </c>
      <c r="J82" s="39" t="s">
        <v>2147</v>
      </c>
      <c r="K82" s="39" t="s">
        <v>498</v>
      </c>
      <c r="L82" s="39" t="s">
        <v>498</v>
      </c>
      <c r="M82" s="39" t="s">
        <v>492</v>
      </c>
      <c r="N82" s="39" t="s">
        <v>498</v>
      </c>
      <c r="O82" s="39" t="s">
        <v>498</v>
      </c>
      <c r="P82" s="39" t="s">
        <v>498</v>
      </c>
      <c r="Q82" t="s">
        <v>2132</v>
      </c>
    </row>
    <row r="83" spans="1:17">
      <c r="A83" s="39" t="s">
        <v>462</v>
      </c>
      <c r="B83" s="39" t="s">
        <v>497</v>
      </c>
      <c r="C83" s="66" t="s">
        <v>1511</v>
      </c>
      <c r="D83" s="66" t="s">
        <v>1520</v>
      </c>
      <c r="E83" s="61" t="s">
        <v>1088</v>
      </c>
      <c r="F83" s="39" t="s">
        <v>1639</v>
      </c>
      <c r="G83" s="39" t="s">
        <v>1375</v>
      </c>
      <c r="H83" s="61" t="s">
        <v>498</v>
      </c>
      <c r="I83" s="61" t="s">
        <v>614</v>
      </c>
      <c r="J83" s="61" t="s">
        <v>2148</v>
      </c>
      <c r="K83" s="61" t="s">
        <v>498</v>
      </c>
      <c r="L83" s="61" t="s">
        <v>2135</v>
      </c>
      <c r="M83" s="39" t="s">
        <v>492</v>
      </c>
      <c r="N83" s="61" t="s">
        <v>633</v>
      </c>
      <c r="O83" s="39" t="s">
        <v>1538</v>
      </c>
      <c r="P83" s="39" t="s">
        <v>632</v>
      </c>
      <c r="Q83" t="s">
        <v>1640</v>
      </c>
    </row>
    <row r="84" spans="1:17">
      <c r="A84" s="39" t="s">
        <v>1152</v>
      </c>
      <c r="B84" s="39" t="s">
        <v>734</v>
      </c>
      <c r="C84" s="39" t="s">
        <v>710</v>
      </c>
      <c r="D84" s="61" t="s">
        <v>903</v>
      </c>
      <c r="E84" s="61" t="s">
        <v>1144</v>
      </c>
      <c r="F84" s="39" t="s">
        <v>740</v>
      </c>
      <c r="G84" s="39" t="s">
        <v>716</v>
      </c>
      <c r="H84" s="39" t="s">
        <v>1167</v>
      </c>
      <c r="I84" s="61" t="s">
        <v>925</v>
      </c>
      <c r="J84" s="2" t="s">
        <v>2283</v>
      </c>
      <c r="K84" s="39" t="s">
        <v>716</v>
      </c>
      <c r="L84" s="61" t="s">
        <v>1496</v>
      </c>
      <c r="M84" s="39" t="s">
        <v>727</v>
      </c>
      <c r="N84" s="39" t="s">
        <v>734</v>
      </c>
      <c r="O84" s="39" t="s">
        <v>914</v>
      </c>
      <c r="P84" s="39" t="s">
        <v>1557</v>
      </c>
      <c r="Q84" t="s">
        <v>1174</v>
      </c>
    </row>
    <row r="85" spans="1:17">
      <c r="A85" s="39" t="s">
        <v>1153</v>
      </c>
      <c r="B85" s="39" t="s">
        <v>735</v>
      </c>
      <c r="C85" s="39" t="s">
        <v>711</v>
      </c>
      <c r="D85" s="61" t="s">
        <v>773</v>
      </c>
      <c r="E85" s="61" t="s">
        <v>1145</v>
      </c>
      <c r="F85" s="39" t="s">
        <v>741</v>
      </c>
      <c r="G85" s="39" t="s">
        <v>1411</v>
      </c>
      <c r="H85" s="39" t="s">
        <v>1168</v>
      </c>
      <c r="I85" s="61" t="s">
        <v>2037</v>
      </c>
      <c r="J85" s="2" t="s">
        <v>2284</v>
      </c>
      <c r="K85" s="61" t="s">
        <v>2055</v>
      </c>
      <c r="L85" s="61" t="s">
        <v>2032</v>
      </c>
      <c r="M85" s="39" t="s">
        <v>1376</v>
      </c>
      <c r="N85" s="39" t="s">
        <v>1160</v>
      </c>
      <c r="O85" s="39" t="s">
        <v>878</v>
      </c>
      <c r="P85" s="39" t="s">
        <v>1558</v>
      </c>
      <c r="Q85" t="s">
        <v>1175</v>
      </c>
    </row>
    <row r="86" spans="1:17">
      <c r="A86" s="39" t="s">
        <v>1154</v>
      </c>
      <c r="B86" s="71" t="s">
        <v>917</v>
      </c>
      <c r="C86" s="71" t="s">
        <v>712</v>
      </c>
      <c r="D86" s="72" t="s">
        <v>910</v>
      </c>
      <c r="E86" s="61" t="s">
        <v>1146</v>
      </c>
      <c r="F86" s="71" t="s">
        <v>742</v>
      </c>
      <c r="G86" s="39" t="s">
        <v>1377</v>
      </c>
      <c r="H86" s="66" t="s">
        <v>1169</v>
      </c>
      <c r="I86" s="66" t="s">
        <v>2038</v>
      </c>
      <c r="J86" s="2" t="s">
        <v>2285</v>
      </c>
      <c r="K86" s="61" t="s">
        <v>2056</v>
      </c>
      <c r="L86" s="66" t="s">
        <v>2034</v>
      </c>
      <c r="M86" s="39" t="s">
        <v>2043</v>
      </c>
      <c r="N86" s="66" t="s">
        <v>1161</v>
      </c>
      <c r="O86" s="39" t="s">
        <v>915</v>
      </c>
      <c r="P86" s="39" t="s">
        <v>1559</v>
      </c>
      <c r="Q86" t="s">
        <v>1176</v>
      </c>
    </row>
    <row r="87" spans="1:17">
      <c r="A87" s="39" t="s">
        <v>1155</v>
      </c>
      <c r="B87" s="71" t="s">
        <v>916</v>
      </c>
      <c r="C87" s="71" t="s">
        <v>713</v>
      </c>
      <c r="D87" s="71" t="s">
        <v>911</v>
      </c>
      <c r="E87" s="61" t="s">
        <v>1147</v>
      </c>
      <c r="F87" s="71" t="s">
        <v>744</v>
      </c>
      <c r="G87" s="39" t="s">
        <v>1378</v>
      </c>
      <c r="H87" s="61" t="s">
        <v>1171</v>
      </c>
      <c r="I87" s="61" t="s">
        <v>786</v>
      </c>
      <c r="J87" s="2" t="s">
        <v>2286</v>
      </c>
      <c r="K87" s="39" t="s">
        <v>2057</v>
      </c>
      <c r="L87" s="61" t="s">
        <v>2033</v>
      </c>
      <c r="M87" s="39" t="s">
        <v>1379</v>
      </c>
      <c r="N87" s="61" t="s">
        <v>1163</v>
      </c>
      <c r="O87" s="39" t="s">
        <v>919</v>
      </c>
      <c r="P87" s="39" t="s">
        <v>1560</v>
      </c>
      <c r="Q87" t="s">
        <v>1177</v>
      </c>
    </row>
    <row r="88" spans="1:17">
      <c r="A88" s="39" t="s">
        <v>1156</v>
      </c>
      <c r="B88" s="39" t="s">
        <v>736</v>
      </c>
      <c r="C88" s="39" t="s">
        <v>906</v>
      </c>
      <c r="D88" s="66" t="s">
        <v>1855</v>
      </c>
      <c r="E88" s="66" t="s">
        <v>1148</v>
      </c>
      <c r="F88" s="39" t="s">
        <v>743</v>
      </c>
      <c r="G88" s="39" t="s">
        <v>1412</v>
      </c>
      <c r="H88" s="39" t="s">
        <v>1170</v>
      </c>
      <c r="I88" s="66" t="s">
        <v>2039</v>
      </c>
      <c r="J88" s="2" t="s">
        <v>2287</v>
      </c>
      <c r="K88" s="61" t="s">
        <v>2058</v>
      </c>
      <c r="L88" s="66" t="s">
        <v>2035</v>
      </c>
      <c r="M88" s="39" t="s">
        <v>1380</v>
      </c>
      <c r="N88" s="39" t="s">
        <v>1162</v>
      </c>
      <c r="O88" s="39" t="s">
        <v>918</v>
      </c>
      <c r="P88" s="39" t="s">
        <v>1166</v>
      </c>
      <c r="Q88" t="s">
        <v>1178</v>
      </c>
    </row>
    <row r="89" spans="1:17">
      <c r="A89" s="39" t="s">
        <v>1157</v>
      </c>
      <c r="B89" s="39" t="s">
        <v>737</v>
      </c>
      <c r="C89" s="39" t="s">
        <v>1943</v>
      </c>
      <c r="D89" s="61" t="s">
        <v>1856</v>
      </c>
      <c r="E89" s="66" t="s">
        <v>1149</v>
      </c>
      <c r="F89" s="39" t="s">
        <v>745</v>
      </c>
      <c r="G89" s="39" t="s">
        <v>1381</v>
      </c>
      <c r="H89" s="39" t="s">
        <v>1172</v>
      </c>
      <c r="I89" s="66" t="s">
        <v>2040</v>
      </c>
      <c r="J89" s="2" t="s">
        <v>931</v>
      </c>
      <c r="K89" s="39" t="s">
        <v>2059</v>
      </c>
      <c r="L89" s="66" t="s">
        <v>2036</v>
      </c>
      <c r="M89" s="39" t="s">
        <v>907</v>
      </c>
      <c r="N89" s="39" t="s">
        <v>1164</v>
      </c>
      <c r="O89" s="39" t="s">
        <v>922</v>
      </c>
      <c r="P89" s="39" t="s">
        <v>1561</v>
      </c>
      <c r="Q89" t="s">
        <v>1179</v>
      </c>
    </row>
    <row r="90" spans="1:17">
      <c r="A90" s="39" t="s">
        <v>1158</v>
      </c>
      <c r="B90" s="39" t="s">
        <v>738</v>
      </c>
      <c r="C90" t="s">
        <v>1949</v>
      </c>
      <c r="D90" s="61" t="s">
        <v>909</v>
      </c>
      <c r="E90" s="66" t="s">
        <v>1150</v>
      </c>
      <c r="F90" s="39" t="s">
        <v>746</v>
      </c>
      <c r="G90" s="39" t="s">
        <v>722</v>
      </c>
      <c r="H90" s="39" t="s">
        <v>1576</v>
      </c>
      <c r="I90" s="66" t="s">
        <v>854</v>
      </c>
      <c r="J90" s="2" t="s">
        <v>928</v>
      </c>
      <c r="K90" s="61" t="s">
        <v>1939</v>
      </c>
      <c r="L90" s="66" t="s">
        <v>1497</v>
      </c>
      <c r="M90" s="39" t="s">
        <v>732</v>
      </c>
      <c r="N90" s="39" t="s">
        <v>1569</v>
      </c>
      <c r="O90" s="39" t="s">
        <v>1570</v>
      </c>
      <c r="P90" s="39" t="s">
        <v>1571</v>
      </c>
      <c r="Q90" t="s">
        <v>1180</v>
      </c>
    </row>
    <row r="91" spans="1:17">
      <c r="A91" s="39" t="s">
        <v>1159</v>
      </c>
      <c r="B91" s="39" t="s">
        <v>739</v>
      </c>
      <c r="C91" s="39" t="s">
        <v>714</v>
      </c>
      <c r="D91" s="39" t="s">
        <v>1521</v>
      </c>
      <c r="E91" s="39" t="s">
        <v>1151</v>
      </c>
      <c r="F91" s="39" t="s">
        <v>747</v>
      </c>
      <c r="G91" s="39" t="s">
        <v>721</v>
      </c>
      <c r="H91" s="39" t="s">
        <v>1173</v>
      </c>
      <c r="I91" s="39" t="s">
        <v>2041</v>
      </c>
      <c r="J91" s="32" t="s">
        <v>929</v>
      </c>
      <c r="K91" s="39" t="s">
        <v>1940</v>
      </c>
      <c r="L91" s="39" t="s">
        <v>1498</v>
      </c>
      <c r="M91" s="39" t="s">
        <v>733</v>
      </c>
      <c r="N91" s="39" t="s">
        <v>1165</v>
      </c>
      <c r="O91" s="39" t="s">
        <v>714</v>
      </c>
      <c r="P91" s="39" t="s">
        <v>1521</v>
      </c>
      <c r="Q91" t="s">
        <v>1181</v>
      </c>
    </row>
    <row r="92" spans="1:17">
      <c r="A92" s="39" t="s">
        <v>1193</v>
      </c>
      <c r="B92" s="39" t="s">
        <v>1194</v>
      </c>
      <c r="C92" s="39" t="s">
        <v>1194</v>
      </c>
      <c r="D92" s="39" t="s">
        <v>1194</v>
      </c>
      <c r="E92" s="39" t="s">
        <v>1629</v>
      </c>
      <c r="F92" s="39" t="s">
        <v>1629</v>
      </c>
      <c r="G92" s="39" t="s">
        <v>1195</v>
      </c>
      <c r="H92" s="39" t="s">
        <v>1629</v>
      </c>
      <c r="I92" s="39" t="s">
        <v>1539</v>
      </c>
      <c r="J92" s="39" t="s">
        <v>1194</v>
      </c>
      <c r="K92" s="39" t="s">
        <v>1195</v>
      </c>
      <c r="L92" s="39" t="s">
        <v>1195</v>
      </c>
      <c r="M92" s="39" t="s">
        <v>1196</v>
      </c>
      <c r="N92" s="39" t="s">
        <v>1629</v>
      </c>
      <c r="O92" s="39" t="s">
        <v>1629</v>
      </c>
      <c r="P92" s="39" t="s">
        <v>1629</v>
      </c>
      <c r="Q92" t="s">
        <v>1196</v>
      </c>
    </row>
    <row r="93" spans="1:17">
      <c r="A93" s="39" t="s">
        <v>1223</v>
      </c>
      <c r="B93" s="39" t="s">
        <v>331</v>
      </c>
      <c r="C93" s="39" t="s">
        <v>1947</v>
      </c>
      <c r="D93" s="39" t="s">
        <v>1522</v>
      </c>
      <c r="E93" s="39" t="s">
        <v>1224</v>
      </c>
      <c r="F93" s="39" t="s">
        <v>1641</v>
      </c>
      <c r="G93" s="39" t="s">
        <v>1225</v>
      </c>
      <c r="H93" s="39" t="s">
        <v>1225</v>
      </c>
      <c r="I93" s="39" t="s">
        <v>1821</v>
      </c>
      <c r="J93" s="39" t="s">
        <v>1562</v>
      </c>
      <c r="K93" s="39" t="s">
        <v>1225</v>
      </c>
      <c r="L93" s="39" t="s">
        <v>1499</v>
      </c>
      <c r="M93" s="39" t="s">
        <v>1225</v>
      </c>
      <c r="N93" s="39" t="s">
        <v>331</v>
      </c>
      <c r="O93" s="39" t="s">
        <v>1947</v>
      </c>
      <c r="P93" s="39" t="s">
        <v>1522</v>
      </c>
      <c r="Q93" s="39" t="s">
        <v>1641</v>
      </c>
    </row>
    <row r="94" spans="1:17">
      <c r="A94" s="39" t="s">
        <v>1226</v>
      </c>
      <c r="B94" s="39" t="s">
        <v>1227</v>
      </c>
      <c r="C94" s="39" t="s">
        <v>1577</v>
      </c>
      <c r="D94" s="39" t="s">
        <v>1895</v>
      </c>
      <c r="E94" s="39" t="s">
        <v>1228</v>
      </c>
      <c r="F94" s="39" t="s">
        <v>1564</v>
      </c>
      <c r="G94" s="39" t="s">
        <v>1229</v>
      </c>
      <c r="H94" s="39" t="s">
        <v>1229</v>
      </c>
      <c r="I94" s="39" t="s">
        <v>1822</v>
      </c>
      <c r="J94" s="39" t="s">
        <v>1563</v>
      </c>
      <c r="K94" s="39" t="s">
        <v>1229</v>
      </c>
      <c r="L94" s="39" t="s">
        <v>1500</v>
      </c>
      <c r="M94" s="39" t="s">
        <v>1229</v>
      </c>
      <c r="N94" s="39" t="s">
        <v>1227</v>
      </c>
      <c r="O94" s="39" t="s">
        <v>1577</v>
      </c>
      <c r="P94" s="39" t="s">
        <v>1895</v>
      </c>
      <c r="Q94" t="s">
        <v>1564</v>
      </c>
    </row>
    <row r="95" spans="1:17">
      <c r="A95" s="39" t="s">
        <v>1230</v>
      </c>
      <c r="B95" s="39" t="s">
        <v>1231</v>
      </c>
      <c r="C95" s="39" t="s">
        <v>1578</v>
      </c>
      <c r="D95" s="39" t="s">
        <v>1896</v>
      </c>
      <c r="E95" s="39" t="s">
        <v>1232</v>
      </c>
      <c r="F95" s="39" t="s">
        <v>1566</v>
      </c>
      <c r="G95" s="39" t="s">
        <v>1233</v>
      </c>
      <c r="H95" s="39" t="s">
        <v>1233</v>
      </c>
      <c r="I95" s="39" t="s">
        <v>1823</v>
      </c>
      <c r="J95" s="39" t="s">
        <v>1565</v>
      </c>
      <c r="K95" s="39" t="s">
        <v>1233</v>
      </c>
      <c r="L95" s="39" t="s">
        <v>1501</v>
      </c>
      <c r="M95" s="39" t="s">
        <v>1233</v>
      </c>
      <c r="N95" s="39" t="s">
        <v>1231</v>
      </c>
      <c r="O95" s="39" t="s">
        <v>1578</v>
      </c>
      <c r="P95" s="39" t="s">
        <v>1896</v>
      </c>
      <c r="Q95" t="s">
        <v>1566</v>
      </c>
    </row>
    <row r="96" spans="1:17">
      <c r="A96" s="39" t="s">
        <v>1235</v>
      </c>
      <c r="B96" s="39" t="s">
        <v>1236</v>
      </c>
      <c r="C96" s="39" t="s">
        <v>1237</v>
      </c>
      <c r="D96" s="39" t="s">
        <v>1238</v>
      </c>
      <c r="E96" s="39" t="s">
        <v>1262</v>
      </c>
      <c r="F96" s="39" t="s">
        <v>1540</v>
      </c>
      <c r="G96" s="39" t="s">
        <v>1239</v>
      </c>
      <c r="H96" s="39" t="s">
        <v>1240</v>
      </c>
      <c r="I96" s="39" t="s">
        <v>1241</v>
      </c>
      <c r="J96" s="39" t="s">
        <v>1242</v>
      </c>
      <c r="K96" s="39" t="s">
        <v>1244</v>
      </c>
      <c r="L96" s="39" t="s">
        <v>1243</v>
      </c>
      <c r="M96" s="39" t="s">
        <v>1244</v>
      </c>
      <c r="N96" s="39" t="s">
        <v>1245</v>
      </c>
      <c r="O96" s="39" t="s">
        <v>1541</v>
      </c>
      <c r="P96" s="39" t="s">
        <v>1527</v>
      </c>
      <c r="Q96" t="s">
        <v>1567</v>
      </c>
    </row>
    <row r="97" spans="1:17">
      <c r="A97" s="39" t="s">
        <v>1246</v>
      </c>
      <c r="B97" s="39" t="s">
        <v>1247</v>
      </c>
      <c r="C97" s="39" t="s">
        <v>1512</v>
      </c>
      <c r="D97" s="39" t="s">
        <v>1247</v>
      </c>
      <c r="E97" s="39" t="s">
        <v>1382</v>
      </c>
      <c r="F97" s="39" t="s">
        <v>1512</v>
      </c>
      <c r="G97" s="39" t="s">
        <v>1248</v>
      </c>
      <c r="H97" s="39" t="s">
        <v>1249</v>
      </c>
      <c r="I97" s="39" t="s">
        <v>1250</v>
      </c>
      <c r="J97" s="39" t="s">
        <v>1251</v>
      </c>
      <c r="K97" s="39" t="s">
        <v>1941</v>
      </c>
      <c r="L97" s="39" t="s">
        <v>1502</v>
      </c>
      <c r="M97" s="39" t="s">
        <v>1252</v>
      </c>
      <c r="N97" s="39" t="s">
        <v>1253</v>
      </c>
      <c r="O97" s="39" t="s">
        <v>1542</v>
      </c>
      <c r="P97" s="39" t="s">
        <v>1528</v>
      </c>
      <c r="Q97" t="s">
        <v>1579</v>
      </c>
    </row>
    <row r="98" spans="1:17">
      <c r="A98" s="39" t="s">
        <v>1844</v>
      </c>
      <c r="B98" s="39" t="s">
        <v>1642</v>
      </c>
      <c r="C98" s="39" t="s">
        <v>1825</v>
      </c>
      <c r="D98" s="39" t="s">
        <v>1826</v>
      </c>
      <c r="E98" s="39" t="s">
        <v>1827</v>
      </c>
      <c r="F98" s="39" t="s">
        <v>1543</v>
      </c>
      <c r="G98" s="39" t="s">
        <v>1259</v>
      </c>
      <c r="H98" s="39" t="s">
        <v>1259</v>
      </c>
      <c r="I98" s="39" t="s">
        <v>1828</v>
      </c>
      <c r="J98" s="39"/>
      <c r="K98" s="39"/>
      <c r="L98" s="39"/>
      <c r="M98" s="39" t="s">
        <v>1259</v>
      </c>
      <c r="N98" s="39" t="s">
        <v>1258</v>
      </c>
      <c r="O98" s="39" t="s">
        <v>1580</v>
      </c>
      <c r="P98" s="39" t="s">
        <v>1829</v>
      </c>
      <c r="Q98" t="s">
        <v>1568</v>
      </c>
    </row>
    <row r="99" spans="1:17">
      <c r="A99" s="39" t="s">
        <v>1385</v>
      </c>
      <c r="B99" s="39" t="s">
        <v>1386</v>
      </c>
      <c r="C99" s="39" t="s">
        <v>1830</v>
      </c>
      <c r="D99" s="39" t="s">
        <v>1831</v>
      </c>
      <c r="E99" s="39" t="s">
        <v>1832</v>
      </c>
      <c r="F99" s="39" t="s">
        <v>1544</v>
      </c>
      <c r="G99" s="39" t="s">
        <v>1388</v>
      </c>
      <c r="H99" s="39" t="s">
        <v>1388</v>
      </c>
      <c r="I99" s="39" t="s">
        <v>1824</v>
      </c>
      <c r="J99" s="39"/>
      <c r="K99" s="39"/>
      <c r="L99" s="39"/>
      <c r="M99" s="39" t="s">
        <v>1388</v>
      </c>
      <c r="N99" s="39" t="s">
        <v>1389</v>
      </c>
      <c r="O99" s="39" t="s">
        <v>1830</v>
      </c>
      <c r="P99" s="39" t="s">
        <v>1831</v>
      </c>
      <c r="Q99" t="s">
        <v>1387</v>
      </c>
    </row>
    <row r="100" spans="1:17">
      <c r="A100" s="39" t="s">
        <v>1390</v>
      </c>
      <c r="B100" s="39" t="s">
        <v>1391</v>
      </c>
      <c r="C100" s="39" t="s">
        <v>1392</v>
      </c>
      <c r="D100" s="39" t="s">
        <v>1393</v>
      </c>
      <c r="E100" s="39" t="s">
        <v>1394</v>
      </c>
      <c r="F100" s="39" t="s">
        <v>1391</v>
      </c>
      <c r="G100" s="39" t="s">
        <v>1391</v>
      </c>
      <c r="H100" s="39" t="s">
        <v>1391</v>
      </c>
      <c r="I100" s="39" t="s">
        <v>1395</v>
      </c>
      <c r="J100" s="39" t="s">
        <v>1396</v>
      </c>
      <c r="K100" s="39" t="s">
        <v>1391</v>
      </c>
      <c r="L100" s="39" t="s">
        <v>1397</v>
      </c>
      <c r="M100" s="39" t="s">
        <v>1391</v>
      </c>
      <c r="N100" s="39" t="s">
        <v>1391</v>
      </c>
      <c r="O100" s="39" t="s">
        <v>1392</v>
      </c>
      <c r="P100" s="39" t="s">
        <v>1393</v>
      </c>
      <c r="Q100" t="s">
        <v>1391</v>
      </c>
    </row>
    <row r="101" spans="1:17">
      <c r="A101" s="39" t="s">
        <v>1547</v>
      </c>
      <c r="B101" s="39"/>
      <c r="C101" s="39" t="s">
        <v>1991</v>
      </c>
      <c r="D101" s="39"/>
      <c r="E101" s="39"/>
      <c r="F101" s="39"/>
      <c r="G101" s="39"/>
      <c r="H101" s="39"/>
      <c r="I101" s="39"/>
      <c r="K101" s="39"/>
      <c r="L101" s="39"/>
      <c r="M101" s="39"/>
      <c r="N101" s="39"/>
      <c r="O101" s="39" t="s">
        <v>1548</v>
      </c>
      <c r="P101" s="39"/>
    </row>
    <row r="102" spans="1:17">
      <c r="A102" s="39" t="s">
        <v>2290</v>
      </c>
      <c r="M102" s="39" t="s">
        <v>2288</v>
      </c>
    </row>
    <row r="103" spans="1:17" ht="403.2">
      <c r="A103" s="39" t="s">
        <v>2291</v>
      </c>
      <c r="M103" s="87" t="s">
        <v>2289</v>
      </c>
    </row>
    <row r="104" spans="1:17">
      <c r="A104" s="39" t="s">
        <v>2292</v>
      </c>
      <c r="M104" s="39" t="s">
        <v>2293</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1"/>
  <sheetViews>
    <sheetView zoomScale="115" zoomScaleNormal="115" workbookViewId="0">
      <pane ySplit="1" topLeftCell="A64" activePane="bottomLeft" state="frozen"/>
      <selection activeCell="K25" sqref="K25"/>
      <selection pane="bottomLeft" activeCell="H82" sqref="H82"/>
    </sheetView>
  </sheetViews>
  <sheetFormatPr baseColWidth="10" defaultRowHeight="14.4"/>
  <cols>
    <col min="1" max="1" width="22.6640625" customWidth="1"/>
  </cols>
  <sheetData>
    <row r="1" spans="1:18">
      <c r="A1" s="39"/>
      <c r="B1" s="57" t="s">
        <v>22</v>
      </c>
      <c r="C1" s="57" t="s">
        <v>17</v>
      </c>
      <c r="D1" s="57" t="s">
        <v>18</v>
      </c>
      <c r="E1" s="57" t="s">
        <v>19</v>
      </c>
      <c r="F1" s="57" t="s">
        <v>1260</v>
      </c>
      <c r="G1" s="57" t="s">
        <v>361</v>
      </c>
      <c r="H1" s="57" t="s">
        <v>1774</v>
      </c>
      <c r="I1" s="57" t="s">
        <v>364</v>
      </c>
      <c r="J1" s="57" t="s">
        <v>265</v>
      </c>
      <c r="K1" s="57" t="s">
        <v>1910</v>
      </c>
      <c r="L1" s="57" t="s">
        <v>360</v>
      </c>
      <c r="M1" s="57" t="s">
        <v>363</v>
      </c>
      <c r="N1" s="57" t="s">
        <v>359</v>
      </c>
      <c r="O1" s="57" t="s">
        <v>358</v>
      </c>
      <c r="P1" s="57" t="s">
        <v>338</v>
      </c>
      <c r="Q1" s="57" t="s">
        <v>362</v>
      </c>
      <c r="R1" s="57" t="s">
        <v>1948</v>
      </c>
    </row>
    <row r="2" spans="1:18" s="1" customFormat="1">
      <c r="A2" s="57" t="s">
        <v>651</v>
      </c>
      <c r="B2" s="57" t="s">
        <v>118</v>
      </c>
      <c r="C2" s="57" t="s">
        <v>118</v>
      </c>
      <c r="D2" s="57" t="s">
        <v>118</v>
      </c>
      <c r="E2" s="57" t="s">
        <v>118</v>
      </c>
      <c r="F2" s="57" t="s">
        <v>118</v>
      </c>
      <c r="G2" s="57" t="s">
        <v>117</v>
      </c>
      <c r="H2" s="57" t="s">
        <v>117</v>
      </c>
      <c r="I2" s="57" t="s">
        <v>117</v>
      </c>
      <c r="J2" s="57" t="s">
        <v>118</v>
      </c>
      <c r="K2" s="57" t="s">
        <v>118</v>
      </c>
      <c r="L2" s="57" t="s">
        <v>118</v>
      </c>
      <c r="M2" s="57" t="s">
        <v>117</v>
      </c>
      <c r="N2" s="57" t="s">
        <v>117</v>
      </c>
      <c r="O2" s="57" t="s">
        <v>117</v>
      </c>
      <c r="P2" s="57" t="s">
        <v>117</v>
      </c>
      <c r="Q2" s="1" t="s">
        <v>117</v>
      </c>
    </row>
    <row r="3" spans="1:18" s="1" customFormat="1">
      <c r="A3" s="57" t="s">
        <v>1254</v>
      </c>
      <c r="B3" s="57" t="s">
        <v>1383</v>
      </c>
      <c r="C3" s="57" t="s">
        <v>1383</v>
      </c>
      <c r="D3" s="57" t="s">
        <v>1383</v>
      </c>
      <c r="E3" s="57" t="s">
        <v>1383</v>
      </c>
      <c r="F3" s="57" t="s">
        <v>1383</v>
      </c>
      <c r="G3" s="57" t="s">
        <v>1093</v>
      </c>
      <c r="H3" s="57" t="s">
        <v>1093</v>
      </c>
      <c r="I3" s="57" t="s">
        <v>1581</v>
      </c>
      <c r="J3" s="57" t="s">
        <v>1383</v>
      </c>
      <c r="K3" s="57" t="s">
        <v>1383</v>
      </c>
      <c r="L3" s="57" t="s">
        <v>1383</v>
      </c>
      <c r="M3" s="57" t="s">
        <v>1093</v>
      </c>
      <c r="N3" s="57" t="s">
        <v>1093</v>
      </c>
      <c r="O3" s="57" t="s">
        <v>1093</v>
      </c>
      <c r="P3" s="57" t="s">
        <v>1093</v>
      </c>
      <c r="Q3" s="1">
        <v>1</v>
      </c>
    </row>
    <row r="4" spans="1:18">
      <c r="A4" s="39" t="s">
        <v>339</v>
      </c>
      <c r="B4" s="39" t="s">
        <v>1582</v>
      </c>
      <c r="C4" s="39" t="s">
        <v>1582</v>
      </c>
      <c r="D4" s="39" t="s">
        <v>1582</v>
      </c>
      <c r="E4" s="39" t="s">
        <v>1583</v>
      </c>
      <c r="F4" s="39" t="s">
        <v>1582</v>
      </c>
      <c r="G4" s="39" t="s">
        <v>1581</v>
      </c>
      <c r="H4" s="39" t="s">
        <v>1581</v>
      </c>
      <c r="I4" s="39" t="s">
        <v>1584</v>
      </c>
      <c r="J4" s="39" t="s">
        <v>1585</v>
      </c>
      <c r="K4" s="39" t="s">
        <v>1583</v>
      </c>
      <c r="L4" s="39" t="s">
        <v>1583</v>
      </c>
      <c r="M4" s="39" t="s">
        <v>1581</v>
      </c>
      <c r="N4" s="39" t="s">
        <v>1581</v>
      </c>
      <c r="O4" s="39" t="s">
        <v>1581</v>
      </c>
      <c r="P4" s="39" t="s">
        <v>1581</v>
      </c>
      <c r="Q4">
        <v>10000</v>
      </c>
    </row>
    <row r="5" spans="1:18">
      <c r="A5" s="39" t="s">
        <v>341</v>
      </c>
      <c r="B5" s="39" t="s">
        <v>1583</v>
      </c>
      <c r="C5" s="39" t="s">
        <v>1583</v>
      </c>
      <c r="D5" s="39" t="s">
        <v>1583</v>
      </c>
      <c r="E5" s="39" t="s">
        <v>1586</v>
      </c>
      <c r="F5" s="39" t="s">
        <v>1583</v>
      </c>
      <c r="G5" s="39" t="s">
        <v>1585</v>
      </c>
      <c r="H5" s="39" t="s">
        <v>1587</v>
      </c>
      <c r="I5" s="39" t="s">
        <v>1588</v>
      </c>
      <c r="J5" s="39" t="s">
        <v>1589</v>
      </c>
      <c r="K5" s="39" t="s">
        <v>1586</v>
      </c>
      <c r="L5" s="39" t="s">
        <v>1586</v>
      </c>
      <c r="M5" s="39" t="s">
        <v>1590</v>
      </c>
      <c r="N5" s="39" t="s">
        <v>1587</v>
      </c>
      <c r="O5" s="39" t="s">
        <v>1587</v>
      </c>
      <c r="P5" s="39" t="s">
        <v>1587</v>
      </c>
      <c r="Q5">
        <v>40000</v>
      </c>
    </row>
    <row r="6" spans="1:18">
      <c r="A6" s="39" t="s">
        <v>342</v>
      </c>
      <c r="B6" s="39" t="s">
        <v>1591</v>
      </c>
      <c r="C6" s="39" t="s">
        <v>1591</v>
      </c>
      <c r="D6" s="39" t="s">
        <v>1591</v>
      </c>
      <c r="E6" s="39" t="s">
        <v>1592</v>
      </c>
      <c r="F6" s="39" t="s">
        <v>1591</v>
      </c>
      <c r="G6" s="39" t="s">
        <v>1587</v>
      </c>
      <c r="H6" s="39" t="s">
        <v>1593</v>
      </c>
      <c r="I6" s="39" t="s">
        <v>1582</v>
      </c>
      <c r="J6" s="39" t="s">
        <v>1594</v>
      </c>
      <c r="K6" s="39" t="s">
        <v>1592</v>
      </c>
      <c r="L6" s="39" t="s">
        <v>1592</v>
      </c>
      <c r="M6" s="39" t="s">
        <v>1589</v>
      </c>
      <c r="N6" s="39" t="s">
        <v>1593</v>
      </c>
      <c r="O6" s="39" t="s">
        <v>1593</v>
      </c>
      <c r="P6" s="39" t="s">
        <v>1593</v>
      </c>
      <c r="Q6">
        <v>60000</v>
      </c>
    </row>
    <row r="7" spans="1:18">
      <c r="A7" s="39" t="s">
        <v>343</v>
      </c>
      <c r="B7" s="39" t="s">
        <v>1581</v>
      </c>
      <c r="C7" s="39" t="s">
        <v>1581</v>
      </c>
      <c r="D7" s="39" t="s">
        <v>1581</v>
      </c>
      <c r="E7" s="39" t="s">
        <v>1587</v>
      </c>
      <c r="F7" s="39" t="s">
        <v>1581</v>
      </c>
      <c r="G7" s="39" t="s">
        <v>1594</v>
      </c>
      <c r="H7" s="39" t="s">
        <v>1594</v>
      </c>
      <c r="I7" s="39" t="s">
        <v>1595</v>
      </c>
      <c r="J7" s="39" t="s">
        <v>1596</v>
      </c>
      <c r="K7" s="39" t="s">
        <v>1587</v>
      </c>
      <c r="L7" s="39" t="s">
        <v>1587</v>
      </c>
      <c r="M7" s="39" t="s">
        <v>1594</v>
      </c>
      <c r="N7" s="39" t="s">
        <v>1594</v>
      </c>
      <c r="O7" s="39" t="s">
        <v>1594</v>
      </c>
      <c r="P7" s="39" t="s">
        <v>1594</v>
      </c>
      <c r="Q7">
        <v>100000</v>
      </c>
    </row>
    <row r="8" spans="1:18">
      <c r="A8" s="39" t="s">
        <v>340</v>
      </c>
      <c r="B8" s="39" t="s">
        <v>1897</v>
      </c>
      <c r="C8" s="39" t="s">
        <v>1897</v>
      </c>
      <c r="D8" s="39" t="s">
        <v>1897</v>
      </c>
      <c r="E8" s="39" t="s">
        <v>1898</v>
      </c>
      <c r="F8" s="39" t="s">
        <v>1897</v>
      </c>
      <c r="G8" s="39" t="s">
        <v>1899</v>
      </c>
      <c r="H8" s="39" t="s">
        <v>1900</v>
      </c>
      <c r="I8" s="39" t="s">
        <v>1901</v>
      </c>
      <c r="J8" s="39" t="s">
        <v>1902</v>
      </c>
      <c r="K8" s="39" t="s">
        <v>1903</v>
      </c>
      <c r="L8" s="39" t="s">
        <v>1903</v>
      </c>
      <c r="M8" s="39" t="s">
        <v>1093</v>
      </c>
      <c r="N8" s="39" t="s">
        <v>1900</v>
      </c>
      <c r="O8" s="39" t="s">
        <v>1900</v>
      </c>
      <c r="P8" s="39" t="s">
        <v>1900</v>
      </c>
      <c r="Q8">
        <v>1</v>
      </c>
    </row>
    <row r="9" spans="1:18">
      <c r="A9" s="61" t="s">
        <v>347</v>
      </c>
      <c r="B9" s="39" t="s">
        <v>642</v>
      </c>
      <c r="C9" s="39" t="s">
        <v>643</v>
      </c>
      <c r="D9" s="39" t="s">
        <v>644</v>
      </c>
      <c r="E9" s="39" t="s">
        <v>1065</v>
      </c>
      <c r="F9" s="39" t="s">
        <v>645</v>
      </c>
      <c r="G9" s="39" t="s">
        <v>345</v>
      </c>
      <c r="H9" s="39" t="s">
        <v>625</v>
      </c>
      <c r="I9" s="39" t="s">
        <v>1340</v>
      </c>
      <c r="J9" s="39" t="s">
        <v>646</v>
      </c>
      <c r="K9" s="39" t="s">
        <v>1912</v>
      </c>
      <c r="L9" s="39" t="s">
        <v>1467</v>
      </c>
      <c r="M9" s="39" t="s">
        <v>344</v>
      </c>
      <c r="N9" s="39" t="s">
        <v>647</v>
      </c>
      <c r="O9" s="39" t="s">
        <v>648</v>
      </c>
      <c r="P9" s="39" t="s">
        <v>649</v>
      </c>
      <c r="Q9" t="s">
        <v>650</v>
      </c>
    </row>
    <row r="10" spans="1:18">
      <c r="A10" s="61" t="s">
        <v>348</v>
      </c>
      <c r="B10" s="39" t="s">
        <v>435</v>
      </c>
      <c r="C10" s="39" t="s">
        <v>1504</v>
      </c>
      <c r="D10" s="39" t="s">
        <v>594</v>
      </c>
      <c r="E10" s="39" t="s">
        <v>595</v>
      </c>
      <c r="F10" s="39" t="s">
        <v>608</v>
      </c>
      <c r="G10" s="39" t="s">
        <v>354</v>
      </c>
      <c r="H10" s="39" t="s">
        <v>354</v>
      </c>
      <c r="I10" s="39" t="s">
        <v>1892</v>
      </c>
      <c r="J10" s="39" t="s">
        <v>624</v>
      </c>
      <c r="K10" s="39" t="s">
        <v>354</v>
      </c>
      <c r="L10" s="39" t="s">
        <v>626</v>
      </c>
      <c r="M10" s="39" t="s">
        <v>354</v>
      </c>
      <c r="N10" s="39" t="s">
        <v>435</v>
      </c>
      <c r="O10" s="39" t="s">
        <v>1504</v>
      </c>
      <c r="P10" s="39" t="s">
        <v>594</v>
      </c>
      <c r="Q10" t="s">
        <v>608</v>
      </c>
    </row>
    <row r="11" spans="1:18">
      <c r="A11" s="61" t="s">
        <v>349</v>
      </c>
      <c r="B11" s="39" t="s">
        <v>436</v>
      </c>
      <c r="C11" s="39" t="s">
        <v>577</v>
      </c>
      <c r="D11" s="39" t="s">
        <v>1516</v>
      </c>
      <c r="E11" s="39" t="s">
        <v>596</v>
      </c>
      <c r="F11" s="39" t="s">
        <v>1529</v>
      </c>
      <c r="G11" s="39" t="s">
        <v>346</v>
      </c>
      <c r="H11" s="39" t="s">
        <v>346</v>
      </c>
      <c r="I11" s="39" t="s">
        <v>609</v>
      </c>
      <c r="J11" s="39" t="s">
        <v>623</v>
      </c>
      <c r="K11" s="39" t="s">
        <v>346</v>
      </c>
      <c r="L11" s="39" t="s">
        <v>627</v>
      </c>
      <c r="M11" s="39" t="s">
        <v>346</v>
      </c>
      <c r="N11" s="39" t="s">
        <v>436</v>
      </c>
      <c r="O11" s="39" t="s">
        <v>577</v>
      </c>
      <c r="P11" s="39" t="s">
        <v>1516</v>
      </c>
      <c r="Q11" t="s">
        <v>1529</v>
      </c>
    </row>
    <row r="12" spans="1:18">
      <c r="A12" s="61" t="s">
        <v>350</v>
      </c>
      <c r="B12" s="39" t="s">
        <v>489</v>
      </c>
      <c r="C12" s="39" t="s">
        <v>1513</v>
      </c>
      <c r="D12" s="39" t="s">
        <v>1517</v>
      </c>
      <c r="E12" s="39" t="s">
        <v>1066</v>
      </c>
      <c r="F12" s="39" t="s">
        <v>607</v>
      </c>
      <c r="G12" s="39" t="s">
        <v>1341</v>
      </c>
      <c r="H12" s="39" t="s">
        <v>479</v>
      </c>
      <c r="I12" s="39" t="s">
        <v>2087</v>
      </c>
      <c r="J12" s="39" t="s">
        <v>622</v>
      </c>
      <c r="K12" s="39" t="s">
        <v>1341</v>
      </c>
      <c r="L12" s="39" t="s">
        <v>1468</v>
      </c>
      <c r="M12" s="39" t="s">
        <v>1341</v>
      </c>
      <c r="N12" s="39" t="s">
        <v>489</v>
      </c>
      <c r="O12" s="39" t="s">
        <v>1513</v>
      </c>
      <c r="P12" s="39" t="s">
        <v>1517</v>
      </c>
      <c r="Q12" t="s">
        <v>607</v>
      </c>
    </row>
    <row r="13" spans="1:18">
      <c r="A13" s="61" t="s">
        <v>1342</v>
      </c>
      <c r="B13" s="39" t="s">
        <v>1343</v>
      </c>
      <c r="C13" s="39" t="s">
        <v>1505</v>
      </c>
      <c r="D13" s="39" t="s">
        <v>1344</v>
      </c>
      <c r="E13" s="39" t="s">
        <v>1345</v>
      </c>
      <c r="F13" s="39" t="s">
        <v>1346</v>
      </c>
      <c r="G13" s="39" t="s">
        <v>1347</v>
      </c>
      <c r="H13" s="39" t="s">
        <v>1347</v>
      </c>
      <c r="I13" s="39" t="s">
        <v>2088</v>
      </c>
      <c r="J13" s="39" t="s">
        <v>1348</v>
      </c>
      <c r="K13" s="39" t="s">
        <v>1347</v>
      </c>
      <c r="L13" s="39" t="s">
        <v>1469</v>
      </c>
      <c r="M13" s="39" t="s">
        <v>1347</v>
      </c>
      <c r="N13" s="39" t="s">
        <v>1343</v>
      </c>
      <c r="O13" s="39" t="s">
        <v>1505</v>
      </c>
      <c r="P13" s="39" t="s">
        <v>1344</v>
      </c>
      <c r="Q13" t="s">
        <v>1346</v>
      </c>
    </row>
    <row r="14" spans="1:18">
      <c r="A14" s="61" t="s">
        <v>1349</v>
      </c>
      <c r="B14" s="39" t="s">
        <v>1350</v>
      </c>
      <c r="C14" s="39" t="s">
        <v>1514</v>
      </c>
      <c r="D14" s="39" t="s">
        <v>1351</v>
      </c>
      <c r="E14" s="39" t="s">
        <v>1352</v>
      </c>
      <c r="F14" s="39" t="s">
        <v>1630</v>
      </c>
      <c r="G14" s="39" t="s">
        <v>1353</v>
      </c>
      <c r="H14" s="39" t="s">
        <v>1354</v>
      </c>
      <c r="I14" s="39" t="s">
        <v>1355</v>
      </c>
      <c r="J14" s="39" t="s">
        <v>1356</v>
      </c>
      <c r="K14" s="39" t="s">
        <v>1913</v>
      </c>
      <c r="L14" s="39" t="s">
        <v>1470</v>
      </c>
      <c r="M14" s="39" t="s">
        <v>1357</v>
      </c>
      <c r="N14" s="39" t="s">
        <v>1358</v>
      </c>
      <c r="O14" s="39" t="s">
        <v>1545</v>
      </c>
      <c r="P14" s="39" t="s">
        <v>1359</v>
      </c>
      <c r="Q14" t="s">
        <v>1360</v>
      </c>
    </row>
    <row r="15" spans="1:18">
      <c r="A15" s="61" t="s">
        <v>351</v>
      </c>
      <c r="B15" s="39" t="s">
        <v>2129</v>
      </c>
      <c r="C15" s="39" t="s">
        <v>1506</v>
      </c>
      <c r="D15" s="39" t="s">
        <v>1805</v>
      </c>
      <c r="E15" s="39" t="s">
        <v>1410</v>
      </c>
      <c r="F15" s="39" t="s">
        <v>2127</v>
      </c>
      <c r="G15" s="39" t="s">
        <v>1361</v>
      </c>
      <c r="H15" s="39" t="s">
        <v>1361</v>
      </c>
      <c r="I15" s="39" t="s">
        <v>1893</v>
      </c>
      <c r="J15" s="39" t="s">
        <v>2136</v>
      </c>
      <c r="K15" s="39" t="s">
        <v>1361</v>
      </c>
      <c r="L15" s="39" t="s">
        <v>1471</v>
      </c>
      <c r="M15" s="39" t="s">
        <v>1361</v>
      </c>
      <c r="N15" s="39" t="s">
        <v>2129</v>
      </c>
      <c r="O15" s="39" t="s">
        <v>1506</v>
      </c>
      <c r="P15" s="39" t="s">
        <v>1805</v>
      </c>
      <c r="Q15" t="s">
        <v>606</v>
      </c>
    </row>
    <row r="16" spans="1:18">
      <c r="A16" s="61" t="s">
        <v>352</v>
      </c>
      <c r="B16" s="39" t="s">
        <v>2130</v>
      </c>
      <c r="C16" s="39" t="s">
        <v>1507</v>
      </c>
      <c r="D16" s="39" t="s">
        <v>1806</v>
      </c>
      <c r="E16" s="39" t="s">
        <v>1067</v>
      </c>
      <c r="F16" s="39" t="s">
        <v>2128</v>
      </c>
      <c r="G16" s="39" t="s">
        <v>1362</v>
      </c>
      <c r="H16" s="39" t="s">
        <v>1362</v>
      </c>
      <c r="I16" s="39" t="s">
        <v>1894</v>
      </c>
      <c r="J16" s="39" t="s">
        <v>2137</v>
      </c>
      <c r="K16" s="39" t="s">
        <v>1362</v>
      </c>
      <c r="L16" s="39" t="s">
        <v>1472</v>
      </c>
      <c r="M16" s="39" t="s">
        <v>1362</v>
      </c>
      <c r="N16" s="39" t="s">
        <v>2130</v>
      </c>
      <c r="O16" s="39" t="s">
        <v>1507</v>
      </c>
      <c r="P16" s="39" t="s">
        <v>1806</v>
      </c>
      <c r="Q16" t="s">
        <v>605</v>
      </c>
    </row>
    <row r="17" spans="1:18">
      <c r="A17" s="39" t="s">
        <v>353</v>
      </c>
      <c r="B17" s="39" t="s">
        <v>438</v>
      </c>
      <c r="C17" s="39" t="s">
        <v>578</v>
      </c>
      <c r="D17" s="39" t="s">
        <v>593</v>
      </c>
      <c r="E17" s="39" t="s">
        <v>597</v>
      </c>
      <c r="F17" s="39" t="s">
        <v>604</v>
      </c>
      <c r="G17" s="39" t="s">
        <v>355</v>
      </c>
      <c r="H17" s="39" t="s">
        <v>355</v>
      </c>
      <c r="I17" s="39" t="s">
        <v>610</v>
      </c>
      <c r="J17" s="39" t="s">
        <v>621</v>
      </c>
      <c r="K17" s="39" t="s">
        <v>355</v>
      </c>
      <c r="L17" s="39" t="s">
        <v>628</v>
      </c>
      <c r="M17" s="39" t="s">
        <v>355</v>
      </c>
      <c r="N17" s="39" t="s">
        <v>438</v>
      </c>
      <c r="O17" s="39" t="s">
        <v>578</v>
      </c>
      <c r="P17" s="39" t="s">
        <v>593</v>
      </c>
      <c r="Q17" t="s">
        <v>604</v>
      </c>
    </row>
    <row r="18" spans="1:18">
      <c r="A18" s="39" t="s">
        <v>1068</v>
      </c>
      <c r="B18" s="39" t="s">
        <v>1069</v>
      </c>
      <c r="C18" s="39" t="s">
        <v>1515</v>
      </c>
      <c r="D18" s="39" t="s">
        <v>1518</v>
      </c>
      <c r="E18" s="39" t="s">
        <v>1070</v>
      </c>
      <c r="F18" s="39" t="s">
        <v>1071</v>
      </c>
      <c r="G18" s="39" t="s">
        <v>1363</v>
      </c>
      <c r="H18" s="39" t="s">
        <v>1072</v>
      </c>
      <c r="I18" s="86" t="s">
        <v>2090</v>
      </c>
      <c r="J18" s="39" t="s">
        <v>2138</v>
      </c>
      <c r="K18" s="39" t="s">
        <v>1363</v>
      </c>
      <c r="L18" s="39" t="s">
        <v>1473</v>
      </c>
      <c r="M18" s="39" t="s">
        <v>1363</v>
      </c>
      <c r="N18" s="39" t="s">
        <v>1069</v>
      </c>
      <c r="O18" s="39" t="s">
        <v>1515</v>
      </c>
      <c r="P18" s="39" t="s">
        <v>1553</v>
      </c>
      <c r="Q18" t="s">
        <v>1071</v>
      </c>
    </row>
    <row r="19" spans="1:18">
      <c r="A19" s="61" t="s">
        <v>356</v>
      </c>
      <c r="B19" s="61" t="s">
        <v>1582</v>
      </c>
      <c r="C19" s="61" t="s">
        <v>1582</v>
      </c>
      <c r="D19" s="61" t="s">
        <v>1582</v>
      </c>
      <c r="E19" s="61" t="s">
        <v>1591</v>
      </c>
      <c r="F19" s="61" t="s">
        <v>1582</v>
      </c>
      <c r="G19" s="61" t="s">
        <v>1581</v>
      </c>
      <c r="H19" s="61" t="s">
        <v>1581</v>
      </c>
      <c r="I19" s="61" t="s">
        <v>1597</v>
      </c>
      <c r="J19" s="61" t="s">
        <v>1594</v>
      </c>
      <c r="K19" s="61" t="s">
        <v>1591</v>
      </c>
      <c r="L19" s="61" t="s">
        <v>1591</v>
      </c>
      <c r="M19" s="61" t="s">
        <v>1581</v>
      </c>
      <c r="N19" s="61" t="s">
        <v>1581</v>
      </c>
      <c r="O19" s="61" t="s">
        <v>1581</v>
      </c>
      <c r="P19" s="61" t="s">
        <v>1581</v>
      </c>
      <c r="Q19" s="12">
        <v>10000</v>
      </c>
      <c r="R19" s="12"/>
    </row>
    <row r="20" spans="1:18">
      <c r="A20" s="39" t="s">
        <v>357</v>
      </c>
      <c r="B20" s="39" t="s">
        <v>1598</v>
      </c>
      <c r="C20" s="39" t="s">
        <v>1598</v>
      </c>
      <c r="D20" s="39" t="s">
        <v>1598</v>
      </c>
      <c r="E20" s="61" t="s">
        <v>1582</v>
      </c>
      <c r="F20" s="39" t="s">
        <v>1598</v>
      </c>
      <c r="G20" s="39" t="s">
        <v>1599</v>
      </c>
      <c r="H20" s="39" t="s">
        <v>1599</v>
      </c>
      <c r="I20" s="39" t="s">
        <v>1600</v>
      </c>
      <c r="J20" s="39" t="s">
        <v>1601</v>
      </c>
      <c r="K20" s="39" t="s">
        <v>1582</v>
      </c>
      <c r="L20" s="39" t="s">
        <v>1582</v>
      </c>
      <c r="M20" s="39" t="s">
        <v>1599</v>
      </c>
      <c r="N20" s="39" t="s">
        <v>1599</v>
      </c>
      <c r="O20" s="39" t="s">
        <v>1599</v>
      </c>
      <c r="P20" s="39" t="s">
        <v>1599</v>
      </c>
      <c r="Q20">
        <v>2500</v>
      </c>
    </row>
    <row r="21" spans="1:18">
      <c r="A21" s="61" t="s">
        <v>1048</v>
      </c>
      <c r="B21" s="39" t="s">
        <v>1039</v>
      </c>
      <c r="C21" s="39" t="s">
        <v>1944</v>
      </c>
      <c r="D21" s="39" t="s">
        <v>1041</v>
      </c>
      <c r="E21" s="39" t="s">
        <v>1041</v>
      </c>
      <c r="F21" s="39" t="s">
        <v>1042</v>
      </c>
      <c r="G21" s="39" t="s">
        <v>1040</v>
      </c>
      <c r="H21" s="39" t="s">
        <v>1040</v>
      </c>
      <c r="I21" s="39" t="s">
        <v>1047</v>
      </c>
      <c r="J21" s="39" t="s">
        <v>2139</v>
      </c>
      <c r="K21" s="39" t="s">
        <v>1040</v>
      </c>
      <c r="L21" s="39" t="s">
        <v>1474</v>
      </c>
      <c r="M21" s="39" t="s">
        <v>1040</v>
      </c>
      <c r="N21" s="39" t="s">
        <v>1044</v>
      </c>
      <c r="O21" s="39" t="s">
        <v>1945</v>
      </c>
      <c r="P21" s="39" t="s">
        <v>1045</v>
      </c>
      <c r="Q21" t="s">
        <v>1046</v>
      </c>
    </row>
    <row r="22" spans="1:18">
      <c r="A22" s="61" t="s">
        <v>1049</v>
      </c>
      <c r="B22" s="39" t="s">
        <v>1364</v>
      </c>
      <c r="C22" s="39" t="s">
        <v>1365</v>
      </c>
      <c r="D22" s="39" t="s">
        <v>1519</v>
      </c>
      <c r="E22" s="39" t="s">
        <v>1366</v>
      </c>
      <c r="F22" s="39" t="s">
        <v>1367</v>
      </c>
      <c r="G22" s="39" t="s">
        <v>1050</v>
      </c>
      <c r="H22" s="39" t="s">
        <v>1050</v>
      </c>
      <c r="I22" s="39" t="s">
        <v>1060</v>
      </c>
      <c r="J22" s="39" t="s">
        <v>2140</v>
      </c>
      <c r="K22" s="39" t="s">
        <v>1050</v>
      </c>
      <c r="L22" s="39" t="s">
        <v>1475</v>
      </c>
      <c r="M22" s="39" t="s">
        <v>1050</v>
      </c>
      <c r="N22" s="39" t="s">
        <v>1055</v>
      </c>
      <c r="O22" s="39" t="s">
        <v>1053</v>
      </c>
      <c r="P22" s="39" t="s">
        <v>1845</v>
      </c>
      <c r="Q22" t="s">
        <v>1051</v>
      </c>
    </row>
    <row r="23" spans="1:18">
      <c r="A23" s="57" t="s">
        <v>1063</v>
      </c>
      <c r="B23" s="39" t="s">
        <v>1026</v>
      </c>
      <c r="C23" s="39" t="s">
        <v>1027</v>
      </c>
      <c r="D23" s="39" t="s">
        <v>1028</v>
      </c>
      <c r="E23" s="57" t="s">
        <v>1029</v>
      </c>
      <c r="F23" s="62" t="s">
        <v>1030</v>
      </c>
      <c r="G23" s="39" t="s">
        <v>166</v>
      </c>
      <c r="H23" s="62" t="s">
        <v>166</v>
      </c>
      <c r="I23" s="39" t="s">
        <v>1530</v>
      </c>
      <c r="J23" s="39" t="s">
        <v>1035</v>
      </c>
      <c r="K23" s="39" t="s">
        <v>144</v>
      </c>
      <c r="L23" s="39" t="s">
        <v>1036</v>
      </c>
      <c r="M23" s="39" t="s">
        <v>166</v>
      </c>
      <c r="N23" s="39" t="s">
        <v>1037</v>
      </c>
      <c r="O23" s="39" t="s">
        <v>1531</v>
      </c>
      <c r="P23" s="39" t="s">
        <v>1554</v>
      </c>
      <c r="Q23" t="s">
        <v>1033</v>
      </c>
    </row>
    <row r="24" spans="1:18">
      <c r="A24" s="61" t="s">
        <v>1210</v>
      </c>
      <c r="B24" s="39" t="s">
        <v>443</v>
      </c>
      <c r="C24" s="39" t="s">
        <v>583</v>
      </c>
      <c r="D24" s="39" t="s">
        <v>590</v>
      </c>
      <c r="E24" s="39" t="s">
        <v>601</v>
      </c>
      <c r="F24" s="62" t="s">
        <v>602</v>
      </c>
      <c r="G24" s="39" t="s">
        <v>1368</v>
      </c>
      <c r="H24" s="62" t="s">
        <v>1212</v>
      </c>
      <c r="I24" s="39" t="s">
        <v>612</v>
      </c>
      <c r="J24" s="39" t="s">
        <v>2141</v>
      </c>
      <c r="K24" s="39" t="s">
        <v>1914</v>
      </c>
      <c r="L24" s="39" t="s">
        <v>1476</v>
      </c>
      <c r="M24" s="39" t="s">
        <v>417</v>
      </c>
      <c r="N24" s="39" t="s">
        <v>1213</v>
      </c>
      <c r="O24" s="39" t="s">
        <v>635</v>
      </c>
      <c r="P24" s="39" t="s">
        <v>1523</v>
      </c>
      <c r="Q24" t="s">
        <v>1214</v>
      </c>
    </row>
    <row r="25" spans="1:18">
      <c r="A25" s="61" t="s">
        <v>365</v>
      </c>
      <c r="B25" s="39" t="s">
        <v>1135</v>
      </c>
      <c r="C25" s="39" t="s">
        <v>1135</v>
      </c>
      <c r="D25" s="39" t="s">
        <v>1135</v>
      </c>
      <c r="E25" s="39" t="s">
        <v>1879</v>
      </c>
      <c r="F25" s="62" t="s">
        <v>1135</v>
      </c>
      <c r="G25" s="39" t="s">
        <v>1880</v>
      </c>
      <c r="H25" s="62" t="s">
        <v>1136</v>
      </c>
      <c r="I25" s="39" t="s">
        <v>1883</v>
      </c>
      <c r="J25" s="39" t="s">
        <v>1129</v>
      </c>
      <c r="K25" s="39" t="s">
        <v>1915</v>
      </c>
      <c r="L25" s="39" t="s">
        <v>1477</v>
      </c>
      <c r="M25" s="39" t="s">
        <v>1139</v>
      </c>
      <c r="N25" s="39" t="s">
        <v>1807</v>
      </c>
      <c r="O25" s="39" t="s">
        <v>1807</v>
      </c>
      <c r="P25" s="39" t="s">
        <v>1807</v>
      </c>
      <c r="Q25" t="s">
        <v>1139</v>
      </c>
    </row>
    <row r="26" spans="1:18">
      <c r="A26" s="61" t="s">
        <v>367</v>
      </c>
      <c r="B26" s="39" t="s">
        <v>1122</v>
      </c>
      <c r="C26" s="39" t="s">
        <v>1808</v>
      </c>
      <c r="D26" s="39" t="s">
        <v>1122</v>
      </c>
      <c r="E26" s="39" t="s">
        <v>1317</v>
      </c>
      <c r="F26" s="62" t="s">
        <v>1122</v>
      </c>
      <c r="G26" s="39" t="s">
        <v>1128</v>
      </c>
      <c r="H26" s="62" t="s">
        <v>1645</v>
      </c>
      <c r="I26" s="39" t="s">
        <v>1877</v>
      </c>
      <c r="J26" s="39" t="s">
        <v>1878</v>
      </c>
      <c r="K26" s="39" t="s">
        <v>1916</v>
      </c>
      <c r="L26" s="39" t="s">
        <v>1649</v>
      </c>
      <c r="M26" s="39" t="s">
        <v>1648</v>
      </c>
      <c r="N26" s="39" t="s">
        <v>1645</v>
      </c>
      <c r="O26" s="39" t="s">
        <v>1645</v>
      </c>
      <c r="P26" s="39" t="s">
        <v>1645</v>
      </c>
      <c r="Q26" t="s">
        <v>1648</v>
      </c>
    </row>
    <row r="27" spans="1:18">
      <c r="A27" s="61" t="s">
        <v>1140</v>
      </c>
      <c r="B27" s="39" t="s">
        <v>1141</v>
      </c>
      <c r="C27" s="39" t="s">
        <v>1089</v>
      </c>
      <c r="D27" s="39" t="s">
        <v>1093</v>
      </c>
      <c r="E27" s="39" t="s">
        <v>1089</v>
      </c>
      <c r="F27" s="62" t="s">
        <v>1093</v>
      </c>
      <c r="G27" s="39" t="s">
        <v>1093</v>
      </c>
      <c r="H27" s="62" t="s">
        <v>1093</v>
      </c>
      <c r="I27" s="39" t="s">
        <v>1089</v>
      </c>
      <c r="J27" s="39" t="s">
        <v>1089</v>
      </c>
      <c r="K27" s="39" t="s">
        <v>1095</v>
      </c>
      <c r="L27" s="39" t="s">
        <v>1095</v>
      </c>
      <c r="M27" s="39" t="s">
        <v>1089</v>
      </c>
      <c r="N27" s="39" t="s">
        <v>1093</v>
      </c>
      <c r="O27" s="39" t="s">
        <v>1093</v>
      </c>
      <c r="P27" s="39" t="s">
        <v>1093</v>
      </c>
      <c r="Q27">
        <v>2</v>
      </c>
    </row>
    <row r="28" spans="1:18">
      <c r="A28" s="61" t="s">
        <v>1197</v>
      </c>
      <c r="B28" s="39" t="s">
        <v>1631</v>
      </c>
      <c r="C28" s="39" t="s">
        <v>1809</v>
      </c>
      <c r="D28" s="39" t="s">
        <v>1631</v>
      </c>
      <c r="E28" s="39" t="s">
        <v>1881</v>
      </c>
      <c r="F28" s="39" t="s">
        <v>1631</v>
      </c>
      <c r="G28" s="39" t="s">
        <v>1650</v>
      </c>
      <c r="H28" s="39" t="s">
        <v>1198</v>
      </c>
      <c r="I28" s="39" t="s">
        <v>1882</v>
      </c>
      <c r="J28" s="39" t="s">
        <v>1884</v>
      </c>
      <c r="K28" s="39" t="s">
        <v>1917</v>
      </c>
      <c r="L28" s="39" t="s">
        <v>1886</v>
      </c>
      <c r="M28" s="39" t="s">
        <v>1885</v>
      </c>
      <c r="N28" s="39" t="s">
        <v>1810</v>
      </c>
      <c r="O28" s="39" t="s">
        <v>1810</v>
      </c>
      <c r="P28" s="39" t="s">
        <v>1810</v>
      </c>
      <c r="Q28" t="s">
        <v>1651</v>
      </c>
    </row>
    <row r="29" spans="1:18">
      <c r="A29" s="61" t="s">
        <v>368</v>
      </c>
      <c r="B29" s="39" t="s">
        <v>437</v>
      </c>
      <c r="C29" s="39" t="s">
        <v>437</v>
      </c>
      <c r="D29" s="39" t="s">
        <v>437</v>
      </c>
      <c r="E29" s="39" t="s">
        <v>1073</v>
      </c>
      <c r="F29" s="39" t="s">
        <v>437</v>
      </c>
      <c r="G29" s="39" t="s">
        <v>480</v>
      </c>
      <c r="H29" s="39" t="s">
        <v>536</v>
      </c>
      <c r="I29" s="39" t="s">
        <v>526</v>
      </c>
      <c r="J29" s="39" t="s">
        <v>537</v>
      </c>
      <c r="K29" s="39" t="s">
        <v>1918</v>
      </c>
      <c r="L29" s="39" t="s">
        <v>1478</v>
      </c>
      <c r="M29" s="39" t="s">
        <v>458</v>
      </c>
      <c r="N29" s="39" t="s">
        <v>538</v>
      </c>
      <c r="O29" s="39" t="s">
        <v>538</v>
      </c>
      <c r="P29" s="39" t="s">
        <v>1811</v>
      </c>
      <c r="Q29" t="s">
        <v>458</v>
      </c>
    </row>
    <row r="30" spans="1:18">
      <c r="A30" s="61" t="s">
        <v>369</v>
      </c>
      <c r="B30" s="66" t="s">
        <v>370</v>
      </c>
      <c r="C30" s="66" t="s">
        <v>516</v>
      </c>
      <c r="D30" s="66" t="s">
        <v>517</v>
      </c>
      <c r="E30" s="66" t="s">
        <v>518</v>
      </c>
      <c r="F30" s="66" t="s">
        <v>519</v>
      </c>
      <c r="G30" s="39" t="s">
        <v>424</v>
      </c>
      <c r="H30" s="39" t="s">
        <v>244</v>
      </c>
      <c r="I30" s="39" t="s">
        <v>520</v>
      </c>
      <c r="J30" s="39" t="s">
        <v>521</v>
      </c>
      <c r="K30" s="39" t="s">
        <v>191</v>
      </c>
      <c r="L30" s="39" t="s">
        <v>522</v>
      </c>
      <c r="M30" s="39" t="s">
        <v>425</v>
      </c>
      <c r="N30" s="39" t="s">
        <v>524</v>
      </c>
      <c r="O30" s="39" t="s">
        <v>523</v>
      </c>
      <c r="P30" s="39" t="s">
        <v>525</v>
      </c>
      <c r="Q30" t="s">
        <v>639</v>
      </c>
    </row>
    <row r="31" spans="1:18">
      <c r="A31" s="61" t="s">
        <v>372</v>
      </c>
      <c r="B31" s="66" t="s">
        <v>1074</v>
      </c>
      <c r="C31" s="66" t="s">
        <v>1074</v>
      </c>
      <c r="D31" s="66" t="s">
        <v>1074</v>
      </c>
      <c r="E31" s="66" t="s">
        <v>1074</v>
      </c>
      <c r="F31" s="66" t="s">
        <v>1074</v>
      </c>
      <c r="G31" s="66" t="s">
        <v>1074</v>
      </c>
      <c r="H31" s="66" t="s">
        <v>1075</v>
      </c>
      <c r="I31" s="66" t="s">
        <v>1074</v>
      </c>
      <c r="J31" s="39" t="s">
        <v>1074</v>
      </c>
      <c r="K31" s="39" t="s">
        <v>1075</v>
      </c>
      <c r="L31" s="39" t="s">
        <v>1075</v>
      </c>
      <c r="M31" s="39" t="s">
        <v>1074</v>
      </c>
      <c r="N31" s="39" t="s">
        <v>1075</v>
      </c>
      <c r="O31" s="39" t="s">
        <v>1075</v>
      </c>
      <c r="P31" s="39" t="s">
        <v>1075</v>
      </c>
      <c r="Q31" t="s">
        <v>1074</v>
      </c>
    </row>
    <row r="32" spans="1:18">
      <c r="A32" s="61" t="s">
        <v>371</v>
      </c>
      <c r="B32" s="66" t="s">
        <v>1602</v>
      </c>
      <c r="C32" s="66" t="s">
        <v>1602</v>
      </c>
      <c r="D32" s="66" t="s">
        <v>1602</v>
      </c>
      <c r="E32" s="66" t="s">
        <v>1602</v>
      </c>
      <c r="F32" s="66" t="s">
        <v>1602</v>
      </c>
      <c r="G32" s="66" t="s">
        <v>1603</v>
      </c>
      <c r="H32" s="66" t="s">
        <v>1602</v>
      </c>
      <c r="I32" s="66" t="s">
        <v>1604</v>
      </c>
      <c r="J32" s="39" t="s">
        <v>1605</v>
      </c>
      <c r="K32" s="39" t="s">
        <v>1606</v>
      </c>
      <c r="L32" s="39" t="s">
        <v>1606</v>
      </c>
      <c r="M32" s="39" t="s">
        <v>1607</v>
      </c>
      <c r="N32" s="39" t="s">
        <v>1602</v>
      </c>
      <c r="O32" s="39" t="s">
        <v>1602</v>
      </c>
      <c r="P32" s="39" t="s">
        <v>1602</v>
      </c>
      <c r="Q32">
        <v>48</v>
      </c>
    </row>
    <row r="33" spans="1:26">
      <c r="A33" s="61" t="s">
        <v>1143</v>
      </c>
      <c r="B33" s="39" t="s">
        <v>1608</v>
      </c>
      <c r="C33" s="39" t="s">
        <v>1608</v>
      </c>
      <c r="D33" s="39" t="s">
        <v>1608</v>
      </c>
      <c r="E33" s="39" t="s">
        <v>1608</v>
      </c>
      <c r="F33" s="39" t="s">
        <v>1608</v>
      </c>
      <c r="G33" s="39" t="s">
        <v>1602</v>
      </c>
      <c r="H33" s="39" t="s">
        <v>1602</v>
      </c>
      <c r="I33" s="39" t="s">
        <v>1602</v>
      </c>
      <c r="J33" s="39" t="s">
        <v>1602</v>
      </c>
      <c r="K33" s="39" t="s">
        <v>1602</v>
      </c>
      <c r="L33" s="39" t="s">
        <v>1602</v>
      </c>
      <c r="M33" s="39" t="s">
        <v>1602</v>
      </c>
      <c r="N33" s="39" t="s">
        <v>1602</v>
      </c>
      <c r="O33" s="39" t="s">
        <v>1602</v>
      </c>
      <c r="P33" s="39" t="s">
        <v>1602</v>
      </c>
      <c r="Q33">
        <v>33</v>
      </c>
    </row>
    <row r="34" spans="1:26">
      <c r="A34" s="61" t="s">
        <v>373</v>
      </c>
      <c r="B34" s="66" t="s">
        <v>1609</v>
      </c>
      <c r="C34" s="66" t="s">
        <v>1609</v>
      </c>
      <c r="D34" s="66" t="s">
        <v>1609</v>
      </c>
      <c r="E34" s="66" t="s">
        <v>1609</v>
      </c>
      <c r="F34" s="66" t="s">
        <v>1609</v>
      </c>
      <c r="G34" s="66" t="s">
        <v>1610</v>
      </c>
      <c r="H34" s="66" t="s">
        <v>1611</v>
      </c>
      <c r="I34" s="66" t="s">
        <v>1612</v>
      </c>
      <c r="J34" s="39" t="s">
        <v>1613</v>
      </c>
      <c r="K34" s="39" t="s">
        <v>1614</v>
      </c>
      <c r="L34" s="39" t="s">
        <v>1614</v>
      </c>
      <c r="M34" s="39" t="s">
        <v>1615</v>
      </c>
      <c r="N34" s="39" t="s">
        <v>1611</v>
      </c>
      <c r="O34" s="39" t="s">
        <v>1611</v>
      </c>
      <c r="P34" s="39" t="s">
        <v>1611</v>
      </c>
      <c r="Q34">
        <v>71</v>
      </c>
    </row>
    <row r="35" spans="1:26">
      <c r="A35" s="61" t="s">
        <v>459</v>
      </c>
      <c r="B35" s="66" t="s">
        <v>1609</v>
      </c>
      <c r="C35" s="66" t="s">
        <v>1609</v>
      </c>
      <c r="D35" s="66" t="s">
        <v>1609</v>
      </c>
      <c r="E35" s="66" t="s">
        <v>1609</v>
      </c>
      <c r="F35" s="66" t="s">
        <v>1609</v>
      </c>
      <c r="G35" s="66" t="s">
        <v>1615</v>
      </c>
      <c r="H35" s="66" t="s">
        <v>1616</v>
      </c>
      <c r="I35" s="66" t="s">
        <v>1617</v>
      </c>
      <c r="J35" s="39" t="s">
        <v>1616</v>
      </c>
      <c r="K35" s="39" t="s">
        <v>1616</v>
      </c>
      <c r="L35" s="39" t="s">
        <v>1616</v>
      </c>
      <c r="M35" s="39" t="s">
        <v>1616</v>
      </c>
      <c r="N35" s="39" t="s">
        <v>1616</v>
      </c>
      <c r="O35" s="39" t="s">
        <v>1616</v>
      </c>
      <c r="P35" s="39" t="s">
        <v>1616</v>
      </c>
      <c r="Q35">
        <v>72</v>
      </c>
    </row>
    <row r="36" spans="1:26" s="50" customFormat="1">
      <c r="A36" s="67" t="s">
        <v>374</v>
      </c>
      <c r="B36" s="68" t="s">
        <v>1616</v>
      </c>
      <c r="C36" s="68" t="s">
        <v>1616</v>
      </c>
      <c r="D36" s="68" t="s">
        <v>1616</v>
      </c>
      <c r="E36" s="68" t="s">
        <v>1616</v>
      </c>
      <c r="F36" s="68" t="s">
        <v>1616</v>
      </c>
      <c r="G36" s="68" t="s">
        <v>1616</v>
      </c>
      <c r="H36" s="68" t="s">
        <v>1616</v>
      </c>
      <c r="I36" s="68" t="s">
        <v>1616</v>
      </c>
      <c r="J36" s="68" t="s">
        <v>1618</v>
      </c>
      <c r="K36" s="68" t="s">
        <v>1619</v>
      </c>
      <c r="L36" s="68" t="s">
        <v>1619</v>
      </c>
      <c r="M36" s="68" t="s">
        <v>1620</v>
      </c>
      <c r="N36" s="68" t="s">
        <v>1616</v>
      </c>
      <c r="O36" s="68" t="s">
        <v>1616</v>
      </c>
      <c r="P36" s="68" t="s">
        <v>1616</v>
      </c>
      <c r="Q36" s="50">
        <v>87</v>
      </c>
    </row>
    <row r="37" spans="1:26" s="50" customFormat="1">
      <c r="A37" s="69" t="s">
        <v>460</v>
      </c>
      <c r="B37" s="69" t="s">
        <v>1621</v>
      </c>
      <c r="C37" s="69" t="s">
        <v>1621</v>
      </c>
      <c r="D37" s="69" t="s">
        <v>1621</v>
      </c>
      <c r="E37" s="69" t="s">
        <v>1621</v>
      </c>
      <c r="F37" s="69" t="s">
        <v>1621</v>
      </c>
      <c r="G37" s="69" t="s">
        <v>1622</v>
      </c>
      <c r="H37" s="69" t="s">
        <v>1622</v>
      </c>
      <c r="I37" s="69" t="s">
        <v>1622</v>
      </c>
      <c r="J37" s="69" t="s">
        <v>1623</v>
      </c>
      <c r="K37" s="70" t="s">
        <v>1623</v>
      </c>
      <c r="L37" s="69" t="s">
        <v>1623</v>
      </c>
      <c r="M37" s="69" t="s">
        <v>1623</v>
      </c>
      <c r="N37" s="69" t="s">
        <v>1622</v>
      </c>
      <c r="O37" s="69" t="s">
        <v>1622</v>
      </c>
      <c r="P37" s="69" t="s">
        <v>1622</v>
      </c>
      <c r="Q37" s="51">
        <v>155</v>
      </c>
      <c r="R37" s="51"/>
      <c r="S37" s="51"/>
      <c r="T37" s="51"/>
      <c r="U37" s="51"/>
      <c r="V37" s="51"/>
      <c r="W37" s="51"/>
      <c r="X37" s="51"/>
      <c r="Y37" s="51"/>
      <c r="Z37" s="51"/>
    </row>
    <row r="38" spans="1:26" s="50" customFormat="1">
      <c r="A38" s="67" t="s">
        <v>478</v>
      </c>
      <c r="B38" s="68" t="s">
        <v>1624</v>
      </c>
      <c r="C38" s="68" t="s">
        <v>1624</v>
      </c>
      <c r="D38" s="68" t="s">
        <v>1624</v>
      </c>
      <c r="E38" s="68" t="s">
        <v>1624</v>
      </c>
      <c r="F38" s="68" t="s">
        <v>1624</v>
      </c>
      <c r="G38" s="68" t="s">
        <v>1625</v>
      </c>
      <c r="H38" s="68" t="s">
        <v>1625</v>
      </c>
      <c r="I38" s="68" t="s">
        <v>1625</v>
      </c>
      <c r="J38" s="68" t="s">
        <v>1625</v>
      </c>
      <c r="K38" s="68" t="s">
        <v>1625</v>
      </c>
      <c r="L38" s="68" t="s">
        <v>1625</v>
      </c>
      <c r="M38" s="68" t="s">
        <v>1625</v>
      </c>
      <c r="N38" s="68" t="s">
        <v>1625</v>
      </c>
      <c r="O38" s="68" t="s">
        <v>1625</v>
      </c>
      <c r="P38" s="68" t="s">
        <v>1625</v>
      </c>
      <c r="Q38" s="50">
        <v>145</v>
      </c>
    </row>
    <row r="39" spans="1:26">
      <c r="A39" s="61" t="s">
        <v>473</v>
      </c>
      <c r="B39" s="66" t="s">
        <v>490</v>
      </c>
      <c r="C39" s="66" t="s">
        <v>529</v>
      </c>
      <c r="D39" s="66" t="s">
        <v>1846</v>
      </c>
      <c r="E39" s="66" t="s">
        <v>1261</v>
      </c>
      <c r="F39" s="66" t="s">
        <v>530</v>
      </c>
      <c r="G39" s="66" t="s">
        <v>476</v>
      </c>
      <c r="H39" s="66" t="s">
        <v>474</v>
      </c>
      <c r="I39" s="66" t="s">
        <v>1891</v>
      </c>
      <c r="J39" s="66" t="s">
        <v>2142</v>
      </c>
      <c r="K39" s="66" t="s">
        <v>474</v>
      </c>
      <c r="L39" s="66" t="s">
        <v>1479</v>
      </c>
      <c r="M39" s="66" t="s">
        <v>474</v>
      </c>
      <c r="N39" s="66" t="s">
        <v>532</v>
      </c>
      <c r="O39" s="66" t="s">
        <v>533</v>
      </c>
      <c r="P39" s="66" t="s">
        <v>531</v>
      </c>
      <c r="Q39" t="s">
        <v>534</v>
      </c>
    </row>
    <row r="40" spans="1:26">
      <c r="A40" s="61" t="s">
        <v>366</v>
      </c>
      <c r="B40" s="61" t="s">
        <v>1201</v>
      </c>
      <c r="C40" s="61" t="s">
        <v>1202</v>
      </c>
      <c r="D40" s="61" t="s">
        <v>1203</v>
      </c>
      <c r="E40" s="61" t="s">
        <v>1204</v>
      </c>
      <c r="F40" s="61" t="s">
        <v>1205</v>
      </c>
      <c r="G40" s="61" t="s">
        <v>1206</v>
      </c>
      <c r="H40" s="61" t="s">
        <v>1206</v>
      </c>
      <c r="I40" s="61" t="s">
        <v>1632</v>
      </c>
      <c r="J40" s="66" t="s">
        <v>1207</v>
      </c>
      <c r="K40" s="61" t="s">
        <v>1206</v>
      </c>
      <c r="L40" s="61" t="s">
        <v>1480</v>
      </c>
      <c r="M40" s="61" t="s">
        <v>1206</v>
      </c>
      <c r="N40" s="61" t="s">
        <v>1201</v>
      </c>
      <c r="O40" s="61" t="s">
        <v>1202</v>
      </c>
      <c r="P40" s="61" t="s">
        <v>1203</v>
      </c>
      <c r="Q40" t="s">
        <v>1205</v>
      </c>
    </row>
    <row r="41" spans="1:26">
      <c r="A41" s="61" t="s">
        <v>375</v>
      </c>
      <c r="B41" s="66" t="s">
        <v>1201</v>
      </c>
      <c r="C41" s="66" t="s">
        <v>1202</v>
      </c>
      <c r="D41" s="66" t="s">
        <v>1203</v>
      </c>
      <c r="E41" s="66" t="s">
        <v>1204</v>
      </c>
      <c r="F41" s="66" t="s">
        <v>1205</v>
      </c>
      <c r="G41" s="66" t="s">
        <v>1209</v>
      </c>
      <c r="H41" s="66" t="s">
        <v>1209</v>
      </c>
      <c r="I41" s="66" t="s">
        <v>1847</v>
      </c>
      <c r="J41" s="66" t="s">
        <v>2143</v>
      </c>
      <c r="K41" s="66" t="s">
        <v>1206</v>
      </c>
      <c r="L41" s="66" t="s">
        <v>1208</v>
      </c>
      <c r="M41" s="66" t="s">
        <v>1209</v>
      </c>
      <c r="N41" s="66" t="s">
        <v>1549</v>
      </c>
      <c r="O41" s="66" t="s">
        <v>1550</v>
      </c>
      <c r="P41" s="66" t="s">
        <v>1551</v>
      </c>
      <c r="Q41" t="s">
        <v>1552</v>
      </c>
    </row>
    <row r="42" spans="1:26">
      <c r="A42" s="61" t="s">
        <v>382</v>
      </c>
      <c r="B42" s="66" t="s">
        <v>1094</v>
      </c>
      <c r="C42" s="66" t="s">
        <v>1626</v>
      </c>
      <c r="D42" s="66" t="s">
        <v>1094</v>
      </c>
      <c r="E42" s="66" t="s">
        <v>1090</v>
      </c>
      <c r="F42" s="66" t="s">
        <v>1094</v>
      </c>
      <c r="G42" s="66" t="s">
        <v>1094</v>
      </c>
      <c r="H42" s="66" t="s">
        <v>1627</v>
      </c>
      <c r="I42" s="66" t="s">
        <v>1626</v>
      </c>
      <c r="J42" s="66" t="s">
        <v>1090</v>
      </c>
      <c r="K42" s="66" t="s">
        <v>1628</v>
      </c>
      <c r="L42" s="66" t="s">
        <v>1628</v>
      </c>
      <c r="M42" s="66" t="s">
        <v>1627</v>
      </c>
      <c r="N42" s="66" t="s">
        <v>1627</v>
      </c>
      <c r="O42" s="66" t="s">
        <v>1627</v>
      </c>
      <c r="P42" s="66" t="s">
        <v>1627</v>
      </c>
      <c r="Q42">
        <v>18</v>
      </c>
    </row>
    <row r="43" spans="1:26">
      <c r="A43" s="61" t="s">
        <v>385</v>
      </c>
      <c r="B43" s="39" t="s">
        <v>1089</v>
      </c>
      <c r="C43" s="39" t="s">
        <v>1090</v>
      </c>
      <c r="D43" s="39" t="s">
        <v>1095</v>
      </c>
      <c r="E43" s="39" t="s">
        <v>1090</v>
      </c>
      <c r="F43" s="39" t="s">
        <v>1095</v>
      </c>
      <c r="G43" s="39" t="s">
        <v>1095</v>
      </c>
      <c r="H43" s="39" t="s">
        <v>1095</v>
      </c>
      <c r="I43" s="39" t="s">
        <v>1090</v>
      </c>
      <c r="J43" s="39" t="s">
        <v>1094</v>
      </c>
      <c r="K43" s="39" t="s">
        <v>1383</v>
      </c>
      <c r="L43" s="39" t="s">
        <v>1383</v>
      </c>
      <c r="M43" s="39" t="s">
        <v>1092</v>
      </c>
      <c r="N43" s="39" t="s">
        <v>1095</v>
      </c>
      <c r="O43" s="39" t="s">
        <v>1095</v>
      </c>
      <c r="P43" s="39" t="s">
        <v>1095</v>
      </c>
      <c r="Q43">
        <v>8</v>
      </c>
    </row>
    <row r="44" spans="1:26">
      <c r="A44" s="61" t="s">
        <v>383</v>
      </c>
      <c r="B44" s="39" t="s">
        <v>1089</v>
      </c>
      <c r="C44" s="39" t="s">
        <v>1090</v>
      </c>
      <c r="D44" s="39" t="s">
        <v>1089</v>
      </c>
      <c r="E44" s="39" t="s">
        <v>1089</v>
      </c>
      <c r="F44" s="39" t="s">
        <v>1089</v>
      </c>
      <c r="G44" s="39" t="s">
        <v>1090</v>
      </c>
      <c r="H44" s="39" t="s">
        <v>1090</v>
      </c>
      <c r="I44" s="39" t="s">
        <v>1090</v>
      </c>
      <c r="J44" s="39" t="s">
        <v>1089</v>
      </c>
      <c r="K44" s="39" t="s">
        <v>1091</v>
      </c>
      <c r="L44" s="39" t="s">
        <v>1091</v>
      </c>
      <c r="M44" s="39" t="s">
        <v>1092</v>
      </c>
      <c r="N44" s="39" t="s">
        <v>1090</v>
      </c>
      <c r="O44" s="39" t="s">
        <v>1090</v>
      </c>
      <c r="P44" s="39" t="s">
        <v>1090</v>
      </c>
      <c r="Q44">
        <v>8</v>
      </c>
    </row>
    <row r="45" spans="1:26">
      <c r="A45" s="61" t="s">
        <v>384</v>
      </c>
      <c r="B45" s="39" t="s">
        <v>1093</v>
      </c>
      <c r="C45" s="39" t="s">
        <v>1089</v>
      </c>
      <c r="D45" s="39" t="s">
        <v>1093</v>
      </c>
      <c r="E45" s="39" t="s">
        <v>1093</v>
      </c>
      <c r="F45" s="39" t="s">
        <v>1093</v>
      </c>
      <c r="G45" s="39" t="s">
        <v>1093</v>
      </c>
      <c r="H45" s="39" t="s">
        <v>1093</v>
      </c>
      <c r="I45" s="39" t="s">
        <v>1093</v>
      </c>
      <c r="J45" s="39" t="s">
        <v>1089</v>
      </c>
      <c r="K45" s="39" t="s">
        <v>1094</v>
      </c>
      <c r="L45" s="39" t="s">
        <v>1094</v>
      </c>
      <c r="M45" s="39" t="s">
        <v>1095</v>
      </c>
      <c r="N45" s="39" t="s">
        <v>1093</v>
      </c>
      <c r="O45" s="39" t="s">
        <v>1093</v>
      </c>
      <c r="P45" s="39" t="s">
        <v>1093</v>
      </c>
      <c r="Q45">
        <v>3</v>
      </c>
    </row>
    <row r="46" spans="1:26">
      <c r="A46" s="61" t="s">
        <v>1215</v>
      </c>
      <c r="B46" s="39" t="s">
        <v>1268</v>
      </c>
      <c r="C46" s="39" t="s">
        <v>1268</v>
      </c>
      <c r="D46" s="39" t="s">
        <v>1219</v>
      </c>
      <c r="E46" s="39" t="s">
        <v>1869</v>
      </c>
      <c r="F46" s="39" t="s">
        <v>1219</v>
      </c>
      <c r="G46" s="39" t="s">
        <v>1871</v>
      </c>
      <c r="H46" s="39" t="s">
        <v>1216</v>
      </c>
      <c r="I46" s="61" t="s">
        <v>1221</v>
      </c>
      <c r="J46" s="39" t="s">
        <v>1271</v>
      </c>
      <c r="K46" s="39" t="s">
        <v>1919</v>
      </c>
      <c r="L46" s="39" t="s">
        <v>1481</v>
      </c>
      <c r="M46" s="39" t="s">
        <v>1217</v>
      </c>
      <c r="N46" s="39" t="s">
        <v>1216</v>
      </c>
      <c r="O46" s="39" t="s">
        <v>1216</v>
      </c>
      <c r="P46" s="39" t="s">
        <v>1812</v>
      </c>
      <c r="Q46" t="s">
        <v>1217</v>
      </c>
    </row>
    <row r="47" spans="1:26">
      <c r="A47" s="61" t="s">
        <v>1218</v>
      </c>
      <c r="B47" s="39" t="s">
        <v>1269</v>
      </c>
      <c r="C47" s="39" t="s">
        <v>1269</v>
      </c>
      <c r="D47" s="39" t="s">
        <v>535</v>
      </c>
      <c r="E47" s="39" t="s">
        <v>1870</v>
      </c>
      <c r="F47" s="39" t="s">
        <v>535</v>
      </c>
      <c r="G47" s="39" t="s">
        <v>1872</v>
      </c>
      <c r="H47" s="39" t="s">
        <v>1220</v>
      </c>
      <c r="I47" s="61" t="s">
        <v>1270</v>
      </c>
      <c r="J47" s="39" t="s">
        <v>1873</v>
      </c>
      <c r="K47" s="39" t="s">
        <v>1918</v>
      </c>
      <c r="L47" s="39" t="s">
        <v>1478</v>
      </c>
      <c r="M47" s="39" t="s">
        <v>1222</v>
      </c>
      <c r="N47" s="39" t="s">
        <v>1220</v>
      </c>
      <c r="O47" s="39" t="s">
        <v>1220</v>
      </c>
      <c r="P47" s="39" t="s">
        <v>1813</v>
      </c>
      <c r="Q47" t="s">
        <v>1222</v>
      </c>
    </row>
    <row r="48" spans="1:26">
      <c r="A48" s="61" t="s">
        <v>379</v>
      </c>
      <c r="B48" s="61" t="s">
        <v>535</v>
      </c>
      <c r="C48" s="61" t="s">
        <v>535</v>
      </c>
      <c r="D48" s="61" t="s">
        <v>535</v>
      </c>
      <c r="E48" s="61" t="s">
        <v>1317</v>
      </c>
      <c r="F48" s="61" t="s">
        <v>535</v>
      </c>
      <c r="G48" s="61" t="s">
        <v>481</v>
      </c>
      <c r="H48" s="61" t="s">
        <v>542</v>
      </c>
      <c r="I48" s="61" t="s">
        <v>549</v>
      </c>
      <c r="J48" s="61" t="s">
        <v>544</v>
      </c>
      <c r="K48" s="39" t="s">
        <v>1920</v>
      </c>
      <c r="L48" s="39" t="s">
        <v>1482</v>
      </c>
      <c r="M48" s="39" t="s">
        <v>392</v>
      </c>
      <c r="N48" s="39" t="s">
        <v>542</v>
      </c>
      <c r="O48" s="39" t="s">
        <v>542</v>
      </c>
      <c r="P48" s="39" t="s">
        <v>542</v>
      </c>
      <c r="Q48" t="s">
        <v>392</v>
      </c>
    </row>
    <row r="49" spans="1:17">
      <c r="A49" s="61" t="s">
        <v>403</v>
      </c>
      <c r="B49" s="61" t="s">
        <v>535</v>
      </c>
      <c r="C49" s="61" t="s">
        <v>535</v>
      </c>
      <c r="D49" s="61" t="s">
        <v>535</v>
      </c>
      <c r="E49" s="61" t="s">
        <v>1317</v>
      </c>
      <c r="F49" s="61" t="s">
        <v>535</v>
      </c>
      <c r="G49" s="61" t="s">
        <v>481</v>
      </c>
      <c r="H49" s="61" t="s">
        <v>542</v>
      </c>
      <c r="I49" s="61" t="s">
        <v>549</v>
      </c>
      <c r="J49" s="61" t="s">
        <v>544</v>
      </c>
      <c r="K49" s="39" t="s">
        <v>1920</v>
      </c>
      <c r="L49" s="39" t="s">
        <v>1482</v>
      </c>
      <c r="M49" s="39" t="s">
        <v>392</v>
      </c>
      <c r="N49" s="39" t="s">
        <v>542</v>
      </c>
      <c r="O49" s="39" t="s">
        <v>542</v>
      </c>
      <c r="P49" s="39" t="s">
        <v>542</v>
      </c>
      <c r="Q49" t="s">
        <v>392</v>
      </c>
    </row>
    <row r="50" spans="1:17">
      <c r="A50" s="61" t="s">
        <v>378</v>
      </c>
      <c r="B50" s="61" t="s">
        <v>450</v>
      </c>
      <c r="C50" s="61" t="s">
        <v>450</v>
      </c>
      <c r="D50" s="61" t="s">
        <v>450</v>
      </c>
      <c r="E50" s="61" t="s">
        <v>1316</v>
      </c>
      <c r="F50" s="61" t="s">
        <v>450</v>
      </c>
      <c r="G50" s="61" t="s">
        <v>482</v>
      </c>
      <c r="H50" s="61" t="s">
        <v>541</v>
      </c>
      <c r="I50" s="61" t="s">
        <v>548</v>
      </c>
      <c r="J50" s="61" t="s">
        <v>545</v>
      </c>
      <c r="K50" s="39" t="s">
        <v>1921</v>
      </c>
      <c r="L50" s="39" t="s">
        <v>1483</v>
      </c>
      <c r="M50" s="39" t="s">
        <v>393</v>
      </c>
      <c r="N50" s="39" t="s">
        <v>541</v>
      </c>
      <c r="O50" s="39" t="s">
        <v>541</v>
      </c>
      <c r="P50" s="39" t="s">
        <v>541</v>
      </c>
      <c r="Q50" t="s">
        <v>393</v>
      </c>
    </row>
    <row r="51" spans="1:17">
      <c r="A51" s="61" t="s">
        <v>391</v>
      </c>
      <c r="B51" s="61" t="s">
        <v>450</v>
      </c>
      <c r="C51" s="61" t="s">
        <v>450</v>
      </c>
      <c r="D51" s="61" t="s">
        <v>450</v>
      </c>
      <c r="E51" s="61" t="s">
        <v>1316</v>
      </c>
      <c r="F51" s="61" t="s">
        <v>450</v>
      </c>
      <c r="G51" s="61" t="s">
        <v>482</v>
      </c>
      <c r="H51" s="61" t="s">
        <v>541</v>
      </c>
      <c r="I51" s="61" t="s">
        <v>548</v>
      </c>
      <c r="J51" s="61" t="s">
        <v>545</v>
      </c>
      <c r="K51" s="39" t="s">
        <v>1921</v>
      </c>
      <c r="L51" s="39" t="s">
        <v>1483</v>
      </c>
      <c r="M51" s="39" t="s">
        <v>393</v>
      </c>
      <c r="N51" s="39" t="s">
        <v>541</v>
      </c>
      <c r="O51" s="39" t="s">
        <v>541</v>
      </c>
      <c r="P51" s="39" t="s">
        <v>541</v>
      </c>
      <c r="Q51" t="s">
        <v>393</v>
      </c>
    </row>
    <row r="52" spans="1:17" s="1" customFormat="1">
      <c r="A52" s="61" t="s">
        <v>389</v>
      </c>
      <c r="B52" s="61" t="s">
        <v>451</v>
      </c>
      <c r="C52" s="61" t="s">
        <v>451</v>
      </c>
      <c r="D52" s="61" t="s">
        <v>1288</v>
      </c>
      <c r="E52" s="61" t="s">
        <v>1076</v>
      </c>
      <c r="F52" s="61" t="s">
        <v>1294</v>
      </c>
      <c r="G52" s="61" t="s">
        <v>1298</v>
      </c>
      <c r="H52" s="61" t="s">
        <v>1301</v>
      </c>
      <c r="I52" s="61" t="s">
        <v>1321</v>
      </c>
      <c r="J52" s="61" t="s">
        <v>1310</v>
      </c>
      <c r="K52" s="61" t="s">
        <v>1922</v>
      </c>
      <c r="L52" s="61" t="s">
        <v>1484</v>
      </c>
      <c r="M52" s="61" t="s">
        <v>394</v>
      </c>
      <c r="N52" s="61" t="s">
        <v>1301</v>
      </c>
      <c r="O52" s="61" t="s">
        <v>1301</v>
      </c>
      <c r="P52" s="61" t="s">
        <v>1301</v>
      </c>
      <c r="Q52" s="1" t="s">
        <v>394</v>
      </c>
    </row>
    <row r="53" spans="1:17">
      <c r="A53" s="61" t="s">
        <v>386</v>
      </c>
      <c r="B53" s="61" t="s">
        <v>447</v>
      </c>
      <c r="C53" s="61" t="s">
        <v>447</v>
      </c>
      <c r="D53" s="61" t="s">
        <v>451</v>
      </c>
      <c r="E53" s="61" t="s">
        <v>1290</v>
      </c>
      <c r="F53" s="61" t="s">
        <v>1288</v>
      </c>
      <c r="G53" s="61" t="s">
        <v>1296</v>
      </c>
      <c r="H53" s="61" t="s">
        <v>539</v>
      </c>
      <c r="I53" s="61" t="s">
        <v>1319</v>
      </c>
      <c r="J53" s="61" t="s">
        <v>1308</v>
      </c>
      <c r="K53" s="39" t="s">
        <v>1923</v>
      </c>
      <c r="L53" s="39" t="s">
        <v>1485</v>
      </c>
      <c r="M53" s="39" t="s">
        <v>395</v>
      </c>
      <c r="N53" s="39" t="s">
        <v>539</v>
      </c>
      <c r="O53" s="39" t="s">
        <v>539</v>
      </c>
      <c r="P53" s="39" t="s">
        <v>539</v>
      </c>
      <c r="Q53" t="s">
        <v>395</v>
      </c>
    </row>
    <row r="54" spans="1:17">
      <c r="A54" s="61" t="s">
        <v>387</v>
      </c>
      <c r="B54" s="61" t="s">
        <v>448</v>
      </c>
      <c r="C54" s="61" t="s">
        <v>448</v>
      </c>
      <c r="D54" s="61" t="s">
        <v>1287</v>
      </c>
      <c r="E54" s="61" t="s">
        <v>1315</v>
      </c>
      <c r="F54" s="61" t="s">
        <v>447</v>
      </c>
      <c r="G54" s="61" t="s">
        <v>1297</v>
      </c>
      <c r="H54" s="61" t="s">
        <v>1300</v>
      </c>
      <c r="I54" s="61" t="s">
        <v>1320</v>
      </c>
      <c r="J54" s="61" t="s">
        <v>1309</v>
      </c>
      <c r="K54" s="39" t="s">
        <v>1924</v>
      </c>
      <c r="L54" s="39" t="s">
        <v>1486</v>
      </c>
      <c r="M54" s="39" t="s">
        <v>396</v>
      </c>
      <c r="N54" s="39" t="s">
        <v>1300</v>
      </c>
      <c r="O54" s="39" t="s">
        <v>1300</v>
      </c>
      <c r="P54" s="39" t="s">
        <v>1300</v>
      </c>
      <c r="Q54" t="s">
        <v>396</v>
      </c>
    </row>
    <row r="55" spans="1:17" s="1" customFormat="1">
      <c r="A55" s="61" t="s">
        <v>381</v>
      </c>
      <c r="B55" s="61" t="s">
        <v>455</v>
      </c>
      <c r="C55" s="61" t="s">
        <v>455</v>
      </c>
      <c r="D55" s="61" t="s">
        <v>455</v>
      </c>
      <c r="E55" s="61" t="s">
        <v>1292</v>
      </c>
      <c r="F55" s="61" t="s">
        <v>447</v>
      </c>
      <c r="G55" s="61" t="s">
        <v>483</v>
      </c>
      <c r="H55" s="61" t="s">
        <v>1305</v>
      </c>
      <c r="I55" s="61" t="s">
        <v>1323</v>
      </c>
      <c r="J55" s="61" t="s">
        <v>1312</v>
      </c>
      <c r="K55" s="61" t="s">
        <v>1925</v>
      </c>
      <c r="L55" s="61" t="s">
        <v>1487</v>
      </c>
      <c r="M55" s="61" t="s">
        <v>397</v>
      </c>
      <c r="N55" s="61" t="s">
        <v>1305</v>
      </c>
      <c r="O55" s="61" t="s">
        <v>1305</v>
      </c>
      <c r="P55" s="61" t="s">
        <v>1305</v>
      </c>
      <c r="Q55" s="1" t="s">
        <v>397</v>
      </c>
    </row>
    <row r="56" spans="1:17">
      <c r="A56" s="61" t="s">
        <v>376</v>
      </c>
      <c r="B56" s="61" t="s">
        <v>454</v>
      </c>
      <c r="C56" s="61" t="s">
        <v>454</v>
      </c>
      <c r="D56" s="61" t="s">
        <v>454</v>
      </c>
      <c r="E56" s="61" t="s">
        <v>1291</v>
      </c>
      <c r="F56" s="61" t="s">
        <v>448</v>
      </c>
      <c r="G56" s="61" t="s">
        <v>484</v>
      </c>
      <c r="H56" s="61" t="s">
        <v>1303</v>
      </c>
      <c r="I56" s="61" t="s">
        <v>547</v>
      </c>
      <c r="J56" s="61" t="s">
        <v>1309</v>
      </c>
      <c r="K56" s="39" t="s">
        <v>1926</v>
      </c>
      <c r="L56" s="39" t="s">
        <v>1488</v>
      </c>
      <c r="M56" s="39" t="s">
        <v>398</v>
      </c>
      <c r="N56" s="39" t="s">
        <v>1303</v>
      </c>
      <c r="O56" s="39" t="s">
        <v>1303</v>
      </c>
      <c r="P56" s="39" t="s">
        <v>1303</v>
      </c>
      <c r="Q56" t="s">
        <v>398</v>
      </c>
    </row>
    <row r="57" spans="1:17">
      <c r="A57" s="61" t="s">
        <v>377</v>
      </c>
      <c r="B57" s="61" t="s">
        <v>456</v>
      </c>
      <c r="C57" s="61" t="s">
        <v>456</v>
      </c>
      <c r="D57" s="61" t="s">
        <v>456</v>
      </c>
      <c r="E57" s="61" t="s">
        <v>1318</v>
      </c>
      <c r="F57" s="61" t="s">
        <v>455</v>
      </c>
      <c r="G57" s="61" t="s">
        <v>485</v>
      </c>
      <c r="H57" s="61" t="s">
        <v>540</v>
      </c>
      <c r="I57" s="61" t="s">
        <v>546</v>
      </c>
      <c r="J57" s="61" t="s">
        <v>1311</v>
      </c>
      <c r="K57" s="39" t="s">
        <v>1927</v>
      </c>
      <c r="L57" s="39" t="s">
        <v>1489</v>
      </c>
      <c r="M57" s="39" t="s">
        <v>399</v>
      </c>
      <c r="N57" s="39" t="s">
        <v>540</v>
      </c>
      <c r="O57" s="39" t="s">
        <v>540</v>
      </c>
      <c r="P57" s="39" t="s">
        <v>540</v>
      </c>
      <c r="Q57" t="s">
        <v>399</v>
      </c>
    </row>
    <row r="58" spans="1:17">
      <c r="A58" s="61" t="s">
        <v>390</v>
      </c>
      <c r="B58" s="61" t="s">
        <v>452</v>
      </c>
      <c r="C58" s="61" t="s">
        <v>452</v>
      </c>
      <c r="D58" s="61" t="s">
        <v>1289</v>
      </c>
      <c r="E58" s="61" t="s">
        <v>1291</v>
      </c>
      <c r="F58" s="61" t="s">
        <v>455</v>
      </c>
      <c r="G58" s="61" t="s">
        <v>485</v>
      </c>
      <c r="H58" s="61" t="s">
        <v>1302</v>
      </c>
      <c r="I58" s="61" t="s">
        <v>1322</v>
      </c>
      <c r="J58" s="61" t="s">
        <v>1309</v>
      </c>
      <c r="K58" s="39" t="s">
        <v>1927</v>
      </c>
      <c r="L58" s="39" t="s">
        <v>1489</v>
      </c>
      <c r="M58" s="39" t="s">
        <v>400</v>
      </c>
      <c r="N58" s="39" t="s">
        <v>1302</v>
      </c>
      <c r="O58" s="39" t="s">
        <v>1302</v>
      </c>
      <c r="P58" s="39" t="s">
        <v>1302</v>
      </c>
      <c r="Q58" t="s">
        <v>400</v>
      </c>
    </row>
    <row r="59" spans="1:17" s="1" customFormat="1">
      <c r="A59" s="61" t="s">
        <v>380</v>
      </c>
      <c r="B59" s="61" t="s">
        <v>457</v>
      </c>
      <c r="C59" s="61" t="s">
        <v>457</v>
      </c>
      <c r="D59" s="61" t="s">
        <v>457</v>
      </c>
      <c r="E59" s="61" t="s">
        <v>1077</v>
      </c>
      <c r="F59" s="61" t="s">
        <v>1295</v>
      </c>
      <c r="G59" s="61" t="s">
        <v>1299</v>
      </c>
      <c r="H59" s="61" t="s">
        <v>1304</v>
      </c>
      <c r="I59" s="61" t="s">
        <v>550</v>
      </c>
      <c r="J59" s="61" t="s">
        <v>1314</v>
      </c>
      <c r="K59" s="61" t="s">
        <v>1928</v>
      </c>
      <c r="L59" s="61" t="s">
        <v>1490</v>
      </c>
      <c r="M59" s="61" t="s">
        <v>401</v>
      </c>
      <c r="N59" s="61" t="s">
        <v>1304</v>
      </c>
      <c r="O59" s="61" t="s">
        <v>1304</v>
      </c>
      <c r="P59" s="61" t="s">
        <v>1304</v>
      </c>
      <c r="Q59" s="1" t="s">
        <v>401</v>
      </c>
    </row>
    <row r="60" spans="1:17">
      <c r="A60" s="61" t="s">
        <v>388</v>
      </c>
      <c r="B60" s="39" t="s">
        <v>449</v>
      </c>
      <c r="C60" s="39" t="s">
        <v>449</v>
      </c>
      <c r="D60" s="39" t="s">
        <v>449</v>
      </c>
      <c r="E60" s="39" t="s">
        <v>1293</v>
      </c>
      <c r="F60" s="39" t="s">
        <v>1307</v>
      </c>
      <c r="G60" s="39" t="s">
        <v>1306</v>
      </c>
      <c r="H60" s="39" t="s">
        <v>543</v>
      </c>
      <c r="I60" s="39" t="s">
        <v>1324</v>
      </c>
      <c r="J60" s="39" t="s">
        <v>1313</v>
      </c>
      <c r="K60" s="39" t="s">
        <v>1929</v>
      </c>
      <c r="L60" s="39" t="s">
        <v>1491</v>
      </c>
      <c r="M60" s="39" t="s">
        <v>402</v>
      </c>
      <c r="N60" s="39" t="s">
        <v>543</v>
      </c>
      <c r="O60" s="39" t="s">
        <v>543</v>
      </c>
      <c r="P60" s="39" t="s">
        <v>543</v>
      </c>
      <c r="Q60" t="s">
        <v>1555</v>
      </c>
    </row>
    <row r="61" spans="1:17">
      <c r="A61" s="61" t="s">
        <v>404</v>
      </c>
      <c r="B61" s="39" t="s">
        <v>405</v>
      </c>
      <c r="C61" s="39" t="s">
        <v>504</v>
      </c>
      <c r="D61" s="39" t="s">
        <v>505</v>
      </c>
      <c r="E61" s="39" t="s">
        <v>598</v>
      </c>
      <c r="F61" s="39" t="s">
        <v>506</v>
      </c>
      <c r="G61" s="39" t="s">
        <v>1369</v>
      </c>
      <c r="H61" s="39" t="s">
        <v>507</v>
      </c>
      <c r="I61" s="39" t="s">
        <v>508</v>
      </c>
      <c r="J61" s="39" t="s">
        <v>509</v>
      </c>
      <c r="K61" s="39" t="s">
        <v>1930</v>
      </c>
      <c r="L61" s="39" t="s">
        <v>510</v>
      </c>
      <c r="M61" s="39" t="s">
        <v>1370</v>
      </c>
      <c r="N61" s="39" t="s">
        <v>511</v>
      </c>
      <c r="O61" s="39" t="s">
        <v>512</v>
      </c>
      <c r="P61" s="39" t="s">
        <v>513</v>
      </c>
      <c r="Q61" t="s">
        <v>514</v>
      </c>
    </row>
    <row r="62" spans="1:17">
      <c r="A62" s="61" t="s">
        <v>406</v>
      </c>
      <c r="B62" s="39" t="s">
        <v>440</v>
      </c>
      <c r="C62" s="39" t="s">
        <v>1946</v>
      </c>
      <c r="D62" s="39" t="s">
        <v>592</v>
      </c>
      <c r="E62" s="39" t="s">
        <v>599</v>
      </c>
      <c r="F62" s="39" t="s">
        <v>1572</v>
      </c>
      <c r="G62" s="39" t="s">
        <v>487</v>
      </c>
      <c r="H62" s="39" t="s">
        <v>579</v>
      </c>
      <c r="I62" s="39" t="s">
        <v>611</v>
      </c>
      <c r="J62" s="39" t="s">
        <v>620</v>
      </c>
      <c r="K62" s="39" t="s">
        <v>1931</v>
      </c>
      <c r="L62" s="39" t="s">
        <v>629</v>
      </c>
      <c r="M62" s="39" t="s">
        <v>409</v>
      </c>
      <c r="N62" s="39" t="s">
        <v>638</v>
      </c>
      <c r="O62" s="39" t="s">
        <v>636</v>
      </c>
      <c r="P62" s="39" t="s">
        <v>637</v>
      </c>
      <c r="Q62" t="s">
        <v>409</v>
      </c>
    </row>
    <row r="63" spans="1:17" ht="15" customHeight="1">
      <c r="A63" s="61" t="s">
        <v>407</v>
      </c>
      <c r="B63" s="39" t="s">
        <v>1862</v>
      </c>
      <c r="C63" s="39" t="s">
        <v>1863</v>
      </c>
      <c r="D63" s="39" t="s">
        <v>1864</v>
      </c>
      <c r="E63" s="39" t="s">
        <v>1865</v>
      </c>
      <c r="F63" s="39" t="s">
        <v>1532</v>
      </c>
      <c r="G63" s="39" t="s">
        <v>554</v>
      </c>
      <c r="H63" s="39" t="s">
        <v>1866</v>
      </c>
      <c r="I63" s="39" t="s">
        <v>555</v>
      </c>
      <c r="J63" s="39" t="s">
        <v>1867</v>
      </c>
      <c r="K63" s="39" t="s">
        <v>1932</v>
      </c>
      <c r="L63" s="39" t="s">
        <v>556</v>
      </c>
      <c r="M63" s="39" t="s">
        <v>557</v>
      </c>
      <c r="N63" s="39" t="s">
        <v>559</v>
      </c>
      <c r="O63" s="39" t="s">
        <v>558</v>
      </c>
      <c r="P63" s="39" t="s">
        <v>1814</v>
      </c>
      <c r="Q63" t="s">
        <v>1990</v>
      </c>
    </row>
    <row r="64" spans="1:17">
      <c r="A64" s="61" t="s">
        <v>560</v>
      </c>
      <c r="B64" s="39" t="s">
        <v>571</v>
      </c>
      <c r="C64" s="39" t="s">
        <v>567</v>
      </c>
      <c r="D64" s="39" t="s">
        <v>568</v>
      </c>
      <c r="E64" s="39" t="s">
        <v>1078</v>
      </c>
      <c r="F64" s="39" t="s">
        <v>1533</v>
      </c>
      <c r="G64" s="39" t="s">
        <v>561</v>
      </c>
      <c r="H64" s="39" t="s">
        <v>562</v>
      </c>
      <c r="I64" s="39" t="s">
        <v>563</v>
      </c>
      <c r="J64" s="39" t="s">
        <v>1868</v>
      </c>
      <c r="K64" s="39" t="s">
        <v>2133</v>
      </c>
      <c r="L64" s="39" t="s">
        <v>552</v>
      </c>
      <c r="M64" s="39" t="s">
        <v>564</v>
      </c>
      <c r="N64" s="39" t="s">
        <v>570</v>
      </c>
      <c r="O64" s="39" t="s">
        <v>1534</v>
      </c>
      <c r="P64" s="39" t="s">
        <v>1815</v>
      </c>
      <c r="Q64" t="s">
        <v>569</v>
      </c>
    </row>
    <row r="65" spans="1:17">
      <c r="A65" s="61" t="s">
        <v>411</v>
      </c>
      <c r="B65" s="39" t="s">
        <v>1384</v>
      </c>
      <c r="C65" s="39" t="s">
        <v>1093</v>
      </c>
      <c r="D65" s="39" t="s">
        <v>956</v>
      </c>
      <c r="E65" s="39" t="s">
        <v>1371</v>
      </c>
      <c r="F65" s="39" t="s">
        <v>955</v>
      </c>
      <c r="G65" s="39" t="s">
        <v>955</v>
      </c>
      <c r="H65" s="39" t="s">
        <v>1089</v>
      </c>
      <c r="I65" s="39" t="s">
        <v>956</v>
      </c>
      <c r="J65" s="39" t="s">
        <v>1093</v>
      </c>
      <c r="K65" s="39" t="s">
        <v>955</v>
      </c>
      <c r="L65" s="39" t="s">
        <v>955</v>
      </c>
      <c r="M65" s="39" t="s">
        <v>1089</v>
      </c>
      <c r="N65" s="39" t="s">
        <v>1089</v>
      </c>
      <c r="O65" s="39" t="s">
        <v>1089</v>
      </c>
      <c r="P65" s="39" t="s">
        <v>1089</v>
      </c>
      <c r="Q65">
        <v>2</v>
      </c>
    </row>
    <row r="66" spans="1:17">
      <c r="A66" s="61" t="s">
        <v>408</v>
      </c>
      <c r="B66" s="39" t="s">
        <v>441</v>
      </c>
      <c r="C66" s="39" t="s">
        <v>565</v>
      </c>
      <c r="D66" s="39" t="s">
        <v>566</v>
      </c>
      <c r="E66" s="39" t="s">
        <v>1079</v>
      </c>
      <c r="F66" s="39" t="s">
        <v>1535</v>
      </c>
      <c r="G66" s="39" t="s">
        <v>1890</v>
      </c>
      <c r="H66" s="39" t="s">
        <v>1889</v>
      </c>
      <c r="I66" s="39" t="s">
        <v>1888</v>
      </c>
      <c r="J66" s="39" t="s">
        <v>1887</v>
      </c>
      <c r="K66" s="39" t="s">
        <v>1933</v>
      </c>
      <c r="L66" s="39" t="s">
        <v>1492</v>
      </c>
      <c r="M66" s="39" t="s">
        <v>410</v>
      </c>
      <c r="N66" s="39" t="s">
        <v>575</v>
      </c>
      <c r="O66" s="39" t="s">
        <v>573</v>
      </c>
      <c r="P66" s="39" t="s">
        <v>1816</v>
      </c>
      <c r="Q66" t="s">
        <v>1556</v>
      </c>
    </row>
    <row r="67" spans="1:17">
      <c r="A67" s="61" t="s">
        <v>412</v>
      </c>
      <c r="B67" s="39" t="s">
        <v>439</v>
      </c>
      <c r="C67" s="39" t="s">
        <v>1508</v>
      </c>
      <c r="D67" s="39" t="s">
        <v>1536</v>
      </c>
      <c r="E67" s="39" t="s">
        <v>1080</v>
      </c>
      <c r="F67" s="39" t="s">
        <v>1537</v>
      </c>
      <c r="G67" s="39" t="s">
        <v>486</v>
      </c>
      <c r="H67" s="39" t="s">
        <v>402</v>
      </c>
      <c r="I67" s="39" t="s">
        <v>1836</v>
      </c>
      <c r="J67" s="39" t="s">
        <v>576</v>
      </c>
      <c r="K67" s="39" t="s">
        <v>1934</v>
      </c>
      <c r="L67" s="39" t="s">
        <v>1493</v>
      </c>
      <c r="M67" s="39" t="s">
        <v>402</v>
      </c>
      <c r="N67" s="39" t="s">
        <v>574</v>
      </c>
      <c r="O67" s="39" t="s">
        <v>572</v>
      </c>
      <c r="P67" s="39" t="s">
        <v>1817</v>
      </c>
      <c r="Q67" t="s">
        <v>1555</v>
      </c>
    </row>
    <row r="68" spans="1:17">
      <c r="A68" s="61" t="s">
        <v>414</v>
      </c>
      <c r="B68" s="39" t="s">
        <v>1848</v>
      </c>
      <c r="C68" s="39" t="s">
        <v>1837</v>
      </c>
      <c r="D68" s="39" t="s">
        <v>1843</v>
      </c>
      <c r="E68" s="39" t="s">
        <v>1183</v>
      </c>
      <c r="F68" s="39" t="s">
        <v>1833</v>
      </c>
      <c r="G68" s="39" t="s">
        <v>413</v>
      </c>
      <c r="H68" s="39" t="s">
        <v>413</v>
      </c>
      <c r="I68" s="73" t="s">
        <v>1841</v>
      </c>
      <c r="J68" s="39" t="s">
        <v>1838</v>
      </c>
      <c r="K68" s="39" t="s">
        <v>413</v>
      </c>
      <c r="L68" s="39" t="s">
        <v>1849</v>
      </c>
      <c r="M68" s="39" t="s">
        <v>413</v>
      </c>
      <c r="N68" s="39" t="s">
        <v>1839</v>
      </c>
      <c r="O68" s="39" t="s">
        <v>1837</v>
      </c>
      <c r="P68" s="39" t="s">
        <v>1843</v>
      </c>
      <c r="Q68" t="s">
        <v>1833</v>
      </c>
    </row>
    <row r="69" spans="1:17">
      <c r="A69" s="61" t="s">
        <v>1834</v>
      </c>
      <c r="B69" s="39" t="s">
        <v>1850</v>
      </c>
      <c r="C69" s="39" t="s">
        <v>1851</v>
      </c>
      <c r="D69" s="39" t="s">
        <v>299</v>
      </c>
      <c r="E69" s="39" t="s">
        <v>1852</v>
      </c>
      <c r="F69" s="39" t="s">
        <v>1853</v>
      </c>
      <c r="G69" s="39" t="s">
        <v>1834</v>
      </c>
      <c r="H69" s="39" t="s">
        <v>1834</v>
      </c>
      <c r="I69" s="73" t="s">
        <v>1835</v>
      </c>
      <c r="J69" s="39" t="s">
        <v>299</v>
      </c>
      <c r="K69" s="39" t="s">
        <v>1834</v>
      </c>
      <c r="L69" s="39" t="s">
        <v>1854</v>
      </c>
      <c r="M69" s="39" t="s">
        <v>1834</v>
      </c>
      <c r="N69" s="39" t="s">
        <v>1850</v>
      </c>
      <c r="O69" s="39" t="s">
        <v>1851</v>
      </c>
      <c r="P69" s="39" t="s">
        <v>299</v>
      </c>
      <c r="Q69" t="s">
        <v>1853</v>
      </c>
    </row>
    <row r="70" spans="1:17">
      <c r="A70" s="61" t="s">
        <v>415</v>
      </c>
      <c r="B70" s="39" t="s">
        <v>442</v>
      </c>
      <c r="C70" s="39" t="s">
        <v>582</v>
      </c>
      <c r="D70" s="39" t="s">
        <v>591</v>
      </c>
      <c r="E70" s="39" t="s">
        <v>600</v>
      </c>
      <c r="F70" s="39" t="s">
        <v>603</v>
      </c>
      <c r="G70" s="39" t="s">
        <v>1372</v>
      </c>
      <c r="H70" s="39" t="s">
        <v>442</v>
      </c>
      <c r="I70" s="39" t="s">
        <v>1818</v>
      </c>
      <c r="J70" s="39" t="s">
        <v>619</v>
      </c>
      <c r="K70" s="39" t="s">
        <v>1372</v>
      </c>
      <c r="L70" s="39" t="s">
        <v>1842</v>
      </c>
      <c r="M70" s="39" t="s">
        <v>1372</v>
      </c>
      <c r="N70" s="39" t="s">
        <v>442</v>
      </c>
      <c r="O70" s="39" t="s">
        <v>582</v>
      </c>
      <c r="P70" s="39" t="s">
        <v>591</v>
      </c>
      <c r="Q70" t="s">
        <v>603</v>
      </c>
    </row>
    <row r="71" spans="1:17" ht="12.6" customHeight="1">
      <c r="A71" s="61" t="s">
        <v>416</v>
      </c>
      <c r="B71" s="39" t="s">
        <v>443</v>
      </c>
      <c r="C71" s="39" t="s">
        <v>1509</v>
      </c>
      <c r="D71" s="39" t="s">
        <v>589</v>
      </c>
      <c r="E71" s="39" t="s">
        <v>1819</v>
      </c>
      <c r="F71" s="39" t="s">
        <v>1633</v>
      </c>
      <c r="G71" s="39" t="s">
        <v>488</v>
      </c>
      <c r="H71" s="39" t="s">
        <v>580</v>
      </c>
      <c r="I71" s="39" t="s">
        <v>612</v>
      </c>
      <c r="J71" s="39" t="s">
        <v>2141</v>
      </c>
      <c r="K71" s="39" t="s">
        <v>1935</v>
      </c>
      <c r="L71" s="39" t="s">
        <v>1820</v>
      </c>
      <c r="M71" s="39" t="s">
        <v>418</v>
      </c>
      <c r="N71" s="39" t="s">
        <v>1373</v>
      </c>
      <c r="O71" s="39" t="s">
        <v>635</v>
      </c>
      <c r="P71" s="39" t="s">
        <v>1524</v>
      </c>
      <c r="Q71" t="s">
        <v>1636</v>
      </c>
    </row>
    <row r="72" spans="1:17">
      <c r="A72" s="61" t="s">
        <v>422</v>
      </c>
      <c r="B72" s="39" t="s">
        <v>443</v>
      </c>
      <c r="C72" s="39" t="s">
        <v>583</v>
      </c>
      <c r="D72" s="39" t="s">
        <v>1211</v>
      </c>
      <c r="E72" s="39" t="s">
        <v>1081</v>
      </c>
      <c r="F72" s="39" t="s">
        <v>1993</v>
      </c>
      <c r="G72" s="39" t="s">
        <v>1368</v>
      </c>
      <c r="H72" s="39" t="s">
        <v>581</v>
      </c>
      <c r="I72" s="39" t="s">
        <v>612</v>
      </c>
      <c r="J72" s="39" t="s">
        <v>2144</v>
      </c>
      <c r="K72" s="39" t="s">
        <v>1914</v>
      </c>
      <c r="L72" s="39" t="s">
        <v>1494</v>
      </c>
      <c r="M72" s="39" t="s">
        <v>417</v>
      </c>
      <c r="N72" s="39" t="s">
        <v>1213</v>
      </c>
      <c r="O72" t="s">
        <v>635</v>
      </c>
      <c r="P72" s="39" t="s">
        <v>1525</v>
      </c>
      <c r="Q72" t="s">
        <v>1214</v>
      </c>
    </row>
    <row r="73" spans="1:17">
      <c r="A73" s="61" t="s">
        <v>426</v>
      </c>
      <c r="B73" s="39" t="s">
        <v>1994</v>
      </c>
      <c r="C73" s="39" t="s">
        <v>583</v>
      </c>
      <c r="D73" s="39" t="s">
        <v>589</v>
      </c>
      <c r="E73" s="39" t="s">
        <v>601</v>
      </c>
      <c r="F73" s="39" t="s">
        <v>1995</v>
      </c>
      <c r="G73" s="39" t="s">
        <v>488</v>
      </c>
      <c r="H73" s="39" t="s">
        <v>581</v>
      </c>
      <c r="I73" s="39" t="s">
        <v>612</v>
      </c>
      <c r="J73" s="39" t="s">
        <v>2144</v>
      </c>
      <c r="K73" s="39" t="s">
        <v>1935</v>
      </c>
      <c r="L73" s="39" t="s">
        <v>1495</v>
      </c>
      <c r="M73" s="39" t="s">
        <v>427</v>
      </c>
      <c r="N73" s="39" t="s">
        <v>1373</v>
      </c>
      <c r="O73" s="39" t="s">
        <v>635</v>
      </c>
      <c r="P73" s="39" t="s">
        <v>1996</v>
      </c>
      <c r="Q73" t="s">
        <v>1636</v>
      </c>
    </row>
    <row r="74" spans="1:17">
      <c r="A74" s="61" t="s">
        <v>423</v>
      </c>
      <c r="B74" s="39" t="s">
        <v>444</v>
      </c>
      <c r="C74" s="39" t="s">
        <v>584</v>
      </c>
      <c r="D74" s="39" t="s">
        <v>588</v>
      </c>
      <c r="E74" s="39" t="s">
        <v>1082</v>
      </c>
      <c r="F74" s="39" t="s">
        <v>1634</v>
      </c>
      <c r="G74" s="39" t="s">
        <v>424</v>
      </c>
      <c r="H74" s="39" t="s">
        <v>244</v>
      </c>
      <c r="I74" s="39" t="s">
        <v>520</v>
      </c>
      <c r="J74" s="39" t="s">
        <v>2145</v>
      </c>
      <c r="K74" s="39" t="s">
        <v>191</v>
      </c>
      <c r="L74" s="39" t="s">
        <v>522</v>
      </c>
      <c r="M74" s="39" t="s">
        <v>425</v>
      </c>
      <c r="N74" s="39" t="s">
        <v>524</v>
      </c>
      <c r="O74" s="39" t="s">
        <v>523</v>
      </c>
      <c r="P74" s="39" t="s">
        <v>1573</v>
      </c>
      <c r="Q74" t="s">
        <v>639</v>
      </c>
    </row>
    <row r="75" spans="1:17">
      <c r="A75" s="61" t="s">
        <v>428</v>
      </c>
      <c r="B75" s="39"/>
      <c r="C75" s="39"/>
      <c r="D75" s="39"/>
      <c r="E75" s="39" t="s">
        <v>1083</v>
      </c>
      <c r="F75" s="39"/>
      <c r="G75" s="39"/>
      <c r="H75" s="39"/>
      <c r="I75" s="39"/>
      <c r="J75" s="39" t="s">
        <v>618</v>
      </c>
      <c r="K75" s="39" t="s">
        <v>1936</v>
      </c>
      <c r="L75" s="39" t="s">
        <v>630</v>
      </c>
      <c r="M75" s="39"/>
      <c r="N75" s="39"/>
      <c r="O75" s="39"/>
      <c r="P75" s="39"/>
    </row>
    <row r="76" spans="1:17">
      <c r="A76" s="61" t="s">
        <v>429</v>
      </c>
      <c r="B76" s="39"/>
      <c r="C76" s="39"/>
      <c r="D76" s="39"/>
      <c r="E76" s="39" t="s">
        <v>1084</v>
      </c>
      <c r="F76" s="39"/>
      <c r="G76" s="39"/>
      <c r="H76" s="39"/>
      <c r="I76" s="39"/>
      <c r="J76" s="39" t="s">
        <v>617</v>
      </c>
      <c r="K76" s="39" t="s">
        <v>1937</v>
      </c>
      <c r="L76" s="39" t="s">
        <v>631</v>
      </c>
      <c r="M76" s="39"/>
      <c r="N76" s="39"/>
      <c r="O76" s="39"/>
      <c r="P76" s="39"/>
    </row>
    <row r="77" spans="1:17">
      <c r="A77" s="61" t="s">
        <v>430</v>
      </c>
      <c r="B77" s="39" t="s">
        <v>445</v>
      </c>
      <c r="C77" s="39" t="s">
        <v>1574</v>
      </c>
      <c r="D77" s="39" t="s">
        <v>587</v>
      </c>
      <c r="E77" s="39" t="s">
        <v>1085</v>
      </c>
      <c r="F77" s="39" t="s">
        <v>1635</v>
      </c>
      <c r="G77" s="39" t="s">
        <v>1374</v>
      </c>
      <c r="H77" s="39" t="s">
        <v>432</v>
      </c>
      <c r="I77" s="39" t="s">
        <v>2159</v>
      </c>
      <c r="J77" s="39" t="s">
        <v>616</v>
      </c>
      <c r="K77" s="39" t="s">
        <v>1503</v>
      </c>
      <c r="L77" s="39" t="s">
        <v>1503</v>
      </c>
      <c r="M77" s="39" t="s">
        <v>431</v>
      </c>
      <c r="N77" s="39" t="s">
        <v>500</v>
      </c>
      <c r="O77" s="39" t="s">
        <v>501</v>
      </c>
      <c r="P77" s="39" t="s">
        <v>499</v>
      </c>
      <c r="Q77" t="s">
        <v>640</v>
      </c>
    </row>
    <row r="78" spans="1:17">
      <c r="A78" s="61" t="s">
        <v>433</v>
      </c>
      <c r="B78" s="39" t="s">
        <v>446</v>
      </c>
      <c r="C78" s="39" t="s">
        <v>1992</v>
      </c>
      <c r="D78" s="39" t="s">
        <v>586</v>
      </c>
      <c r="E78" s="39" t="s">
        <v>1086</v>
      </c>
      <c r="F78" s="39" t="s">
        <v>1636</v>
      </c>
      <c r="G78" s="39" t="s">
        <v>427</v>
      </c>
      <c r="H78" s="39" t="s">
        <v>427</v>
      </c>
      <c r="I78" s="39" t="s">
        <v>613</v>
      </c>
      <c r="J78" s="39" t="s">
        <v>615</v>
      </c>
      <c r="K78" s="39" t="s">
        <v>427</v>
      </c>
      <c r="L78" s="39" t="s">
        <v>1575</v>
      </c>
      <c r="M78" s="39" t="s">
        <v>434</v>
      </c>
      <c r="N78" s="39" t="s">
        <v>446</v>
      </c>
      <c r="O78" s="39" t="s">
        <v>1992</v>
      </c>
      <c r="P78" s="39" t="s">
        <v>586</v>
      </c>
      <c r="Q78" t="s">
        <v>641</v>
      </c>
    </row>
    <row r="79" spans="1:17">
      <c r="A79" s="61" t="s">
        <v>1199</v>
      </c>
      <c r="B79" s="39" t="s">
        <v>1857</v>
      </c>
      <c r="C79" s="39" t="s">
        <v>1857</v>
      </c>
      <c r="D79" s="39" t="s">
        <v>1857</v>
      </c>
      <c r="E79" s="39" t="s">
        <v>1858</v>
      </c>
      <c r="F79" s="39" t="s">
        <v>1857</v>
      </c>
      <c r="G79" s="39" t="s">
        <v>1643</v>
      </c>
      <c r="H79" s="39" t="s">
        <v>1859</v>
      </c>
      <c r="I79" s="39" t="s">
        <v>1860</v>
      </c>
      <c r="J79" s="39" t="s">
        <v>1861</v>
      </c>
      <c r="K79" s="39" t="s">
        <v>1938</v>
      </c>
      <c r="L79" s="39" t="s">
        <v>1644</v>
      </c>
      <c r="M79" s="39" t="s">
        <v>1200</v>
      </c>
      <c r="N79" s="39" t="s">
        <v>1859</v>
      </c>
      <c r="O79" s="39" t="s">
        <v>1859</v>
      </c>
      <c r="P79" s="39" t="s">
        <v>1874</v>
      </c>
      <c r="Q79" t="s">
        <v>1200</v>
      </c>
    </row>
    <row r="80" spans="1:17">
      <c r="A80" s="61" t="s">
        <v>463</v>
      </c>
      <c r="B80" s="39" t="s">
        <v>467</v>
      </c>
      <c r="C80" s="39" t="s">
        <v>466</v>
      </c>
      <c r="D80" s="39" t="s">
        <v>465</v>
      </c>
      <c r="E80" s="39" t="s">
        <v>465</v>
      </c>
      <c r="F80" s="39" t="s">
        <v>465</v>
      </c>
      <c r="G80" s="39" t="s">
        <v>468</v>
      </c>
      <c r="H80" s="39" t="s">
        <v>469</v>
      </c>
      <c r="I80" s="39" t="s">
        <v>470</v>
      </c>
      <c r="J80" s="39" t="s">
        <v>2472</v>
      </c>
      <c r="K80" s="39" t="s">
        <v>469</v>
      </c>
      <c r="L80" s="39" t="s">
        <v>469</v>
      </c>
      <c r="M80" s="39" t="s">
        <v>471</v>
      </c>
      <c r="N80" s="39" t="s">
        <v>469</v>
      </c>
      <c r="O80" s="39" t="s">
        <v>469</v>
      </c>
      <c r="P80" s="39" t="s">
        <v>469</v>
      </c>
      <c r="Q80" t="s">
        <v>2131</v>
      </c>
    </row>
    <row r="81" spans="1:17">
      <c r="A81" s="39" t="s">
        <v>461</v>
      </c>
      <c r="B81" s="39" t="s">
        <v>491</v>
      </c>
      <c r="C81" s="39" t="s">
        <v>1546</v>
      </c>
      <c r="D81" s="39" t="s">
        <v>585</v>
      </c>
      <c r="E81" s="39" t="s">
        <v>1087</v>
      </c>
      <c r="F81" s="39" t="s">
        <v>1637</v>
      </c>
      <c r="G81" s="39" t="s">
        <v>468</v>
      </c>
      <c r="H81" s="39" t="s">
        <v>469</v>
      </c>
      <c r="I81" s="39" t="s">
        <v>1840</v>
      </c>
      <c r="J81" s="39" t="s">
        <v>2146</v>
      </c>
      <c r="K81" s="39" t="s">
        <v>469</v>
      </c>
      <c r="L81" s="39" t="s">
        <v>2134</v>
      </c>
      <c r="M81" s="39" t="s">
        <v>471</v>
      </c>
      <c r="N81" s="39" t="s">
        <v>634</v>
      </c>
      <c r="O81" s="39" t="s">
        <v>1510</v>
      </c>
      <c r="P81" s="39" t="s">
        <v>1526</v>
      </c>
      <c r="Q81" t="s">
        <v>1638</v>
      </c>
    </row>
    <row r="82" spans="1:17">
      <c r="A82" s="39" t="s">
        <v>464</v>
      </c>
      <c r="B82" s="39" t="s">
        <v>496</v>
      </c>
      <c r="C82" s="39" t="s">
        <v>495</v>
      </c>
      <c r="D82" s="39" t="s">
        <v>494</v>
      </c>
      <c r="E82" s="39" t="s">
        <v>494</v>
      </c>
      <c r="F82" s="39" t="s">
        <v>494</v>
      </c>
      <c r="G82" s="39" t="s">
        <v>1375</v>
      </c>
      <c r="H82" s="39" t="s">
        <v>498</v>
      </c>
      <c r="I82" s="39" t="s">
        <v>493</v>
      </c>
      <c r="J82" s="39" t="s">
        <v>2471</v>
      </c>
      <c r="K82" s="39" t="s">
        <v>498</v>
      </c>
      <c r="L82" s="39" t="s">
        <v>498</v>
      </c>
      <c r="M82" s="39" t="s">
        <v>492</v>
      </c>
      <c r="N82" s="39" t="s">
        <v>498</v>
      </c>
      <c r="O82" s="39" t="s">
        <v>498</v>
      </c>
      <c r="P82" s="39" t="s">
        <v>498</v>
      </c>
      <c r="Q82" t="s">
        <v>2132</v>
      </c>
    </row>
    <row r="83" spans="1:17">
      <c r="A83" s="39" t="s">
        <v>462</v>
      </c>
      <c r="B83" s="39" t="s">
        <v>497</v>
      </c>
      <c r="C83" s="66" t="s">
        <v>1511</v>
      </c>
      <c r="D83" s="66" t="s">
        <v>1520</v>
      </c>
      <c r="E83" s="61" t="s">
        <v>1088</v>
      </c>
      <c r="F83" s="39" t="s">
        <v>1639</v>
      </c>
      <c r="G83" s="39" t="s">
        <v>1375</v>
      </c>
      <c r="H83" s="61" t="s">
        <v>498</v>
      </c>
      <c r="I83" s="61" t="s">
        <v>614</v>
      </c>
      <c r="J83" s="61" t="s">
        <v>2148</v>
      </c>
      <c r="K83" s="61" t="s">
        <v>498</v>
      </c>
      <c r="L83" s="61" t="s">
        <v>2135</v>
      </c>
      <c r="M83" s="39" t="s">
        <v>492</v>
      </c>
      <c r="N83" s="61" t="s">
        <v>633</v>
      </c>
      <c r="O83" s="39" t="s">
        <v>1538</v>
      </c>
      <c r="P83" s="39" t="s">
        <v>632</v>
      </c>
      <c r="Q83" t="s">
        <v>1640</v>
      </c>
    </row>
    <row r="84" spans="1:17">
      <c r="A84" s="39" t="s">
        <v>1152</v>
      </c>
      <c r="B84" s="39" t="s">
        <v>734</v>
      </c>
      <c r="C84" s="39" t="s">
        <v>710</v>
      </c>
      <c r="D84" s="61" t="s">
        <v>903</v>
      </c>
      <c r="E84" s="61" t="s">
        <v>1144</v>
      </c>
      <c r="F84" s="39" t="s">
        <v>740</v>
      </c>
      <c r="G84" s="39" t="s">
        <v>716</v>
      </c>
      <c r="H84" s="39" t="s">
        <v>1167</v>
      </c>
      <c r="I84" s="61" t="s">
        <v>925</v>
      </c>
      <c r="J84" s="2" t="s">
        <v>2283</v>
      </c>
      <c r="K84" s="39" t="s">
        <v>716</v>
      </c>
      <c r="L84" s="61" t="s">
        <v>1496</v>
      </c>
      <c r="M84" s="39" t="s">
        <v>727</v>
      </c>
      <c r="N84" s="39" t="s">
        <v>734</v>
      </c>
      <c r="O84" s="39" t="s">
        <v>914</v>
      </c>
      <c r="P84" s="39" t="s">
        <v>1557</v>
      </c>
      <c r="Q84" t="s">
        <v>1174</v>
      </c>
    </row>
    <row r="85" spans="1:17">
      <c r="A85" s="39" t="s">
        <v>1153</v>
      </c>
      <c r="B85" s="39" t="s">
        <v>735</v>
      </c>
      <c r="C85" s="39" t="s">
        <v>711</v>
      </c>
      <c r="D85" s="61" t="s">
        <v>773</v>
      </c>
      <c r="E85" s="61" t="s">
        <v>1145</v>
      </c>
      <c r="F85" s="39" t="s">
        <v>741</v>
      </c>
      <c r="G85" s="39" t="s">
        <v>1411</v>
      </c>
      <c r="H85" s="39" t="s">
        <v>1168</v>
      </c>
      <c r="I85" s="61" t="s">
        <v>2037</v>
      </c>
      <c r="J85" s="2" t="s">
        <v>2284</v>
      </c>
      <c r="K85" s="61" t="s">
        <v>2055</v>
      </c>
      <c r="L85" s="61" t="s">
        <v>2032</v>
      </c>
      <c r="M85" s="39" t="s">
        <v>1376</v>
      </c>
      <c r="N85" s="39" t="s">
        <v>1160</v>
      </c>
      <c r="O85" s="39" t="s">
        <v>878</v>
      </c>
      <c r="P85" s="39" t="s">
        <v>1558</v>
      </c>
      <c r="Q85" t="s">
        <v>1175</v>
      </c>
    </row>
    <row r="86" spans="1:17">
      <c r="A86" s="39" t="s">
        <v>1154</v>
      </c>
      <c r="B86" s="71" t="s">
        <v>917</v>
      </c>
      <c r="C86" s="71" t="s">
        <v>712</v>
      </c>
      <c r="D86" s="72" t="s">
        <v>910</v>
      </c>
      <c r="E86" s="61" t="s">
        <v>1146</v>
      </c>
      <c r="F86" s="71" t="s">
        <v>742</v>
      </c>
      <c r="G86" s="39" t="s">
        <v>1377</v>
      </c>
      <c r="H86" s="66" t="s">
        <v>1169</v>
      </c>
      <c r="I86" s="66" t="s">
        <v>2038</v>
      </c>
      <c r="J86" s="2" t="s">
        <v>2285</v>
      </c>
      <c r="K86" s="61" t="s">
        <v>2056</v>
      </c>
      <c r="L86" s="66" t="s">
        <v>2034</v>
      </c>
      <c r="M86" s="39" t="s">
        <v>2043</v>
      </c>
      <c r="N86" s="66" t="s">
        <v>1161</v>
      </c>
      <c r="O86" s="39" t="s">
        <v>915</v>
      </c>
      <c r="P86" s="39" t="s">
        <v>1559</v>
      </c>
      <c r="Q86" t="s">
        <v>1176</v>
      </c>
    </row>
    <row r="87" spans="1:17">
      <c r="A87" s="39" t="s">
        <v>1155</v>
      </c>
      <c r="B87" s="71" t="s">
        <v>916</v>
      </c>
      <c r="C87" s="71" t="s">
        <v>713</v>
      </c>
      <c r="D87" s="71" t="s">
        <v>911</v>
      </c>
      <c r="E87" s="61" t="s">
        <v>1147</v>
      </c>
      <c r="F87" s="71" t="s">
        <v>744</v>
      </c>
      <c r="G87" s="39" t="s">
        <v>1378</v>
      </c>
      <c r="H87" s="61" t="s">
        <v>1171</v>
      </c>
      <c r="I87" s="61" t="s">
        <v>786</v>
      </c>
      <c r="J87" s="2" t="s">
        <v>2286</v>
      </c>
      <c r="K87" s="39" t="s">
        <v>2057</v>
      </c>
      <c r="L87" s="61" t="s">
        <v>2033</v>
      </c>
      <c r="M87" s="39" t="s">
        <v>1379</v>
      </c>
      <c r="N87" s="61" t="s">
        <v>1163</v>
      </c>
      <c r="O87" s="39" t="s">
        <v>919</v>
      </c>
      <c r="P87" s="39" t="s">
        <v>1560</v>
      </c>
      <c r="Q87" t="s">
        <v>1177</v>
      </c>
    </row>
    <row r="88" spans="1:17">
      <c r="A88" s="39" t="s">
        <v>1156</v>
      </c>
      <c r="B88" s="39" t="s">
        <v>736</v>
      </c>
      <c r="C88" s="39" t="s">
        <v>906</v>
      </c>
      <c r="D88" s="66" t="s">
        <v>1855</v>
      </c>
      <c r="E88" s="66" t="s">
        <v>1148</v>
      </c>
      <c r="F88" s="39" t="s">
        <v>743</v>
      </c>
      <c r="G88" s="39" t="s">
        <v>1412</v>
      </c>
      <c r="H88" s="39" t="s">
        <v>1170</v>
      </c>
      <c r="I88" s="66" t="s">
        <v>2039</v>
      </c>
      <c r="J88" s="2" t="s">
        <v>2287</v>
      </c>
      <c r="K88" s="61" t="s">
        <v>2058</v>
      </c>
      <c r="L88" s="66" t="s">
        <v>2035</v>
      </c>
      <c r="M88" s="39" t="s">
        <v>1380</v>
      </c>
      <c r="N88" s="39" t="s">
        <v>1162</v>
      </c>
      <c r="O88" s="39" t="s">
        <v>918</v>
      </c>
      <c r="P88" s="39" t="s">
        <v>1166</v>
      </c>
      <c r="Q88" t="s">
        <v>1178</v>
      </c>
    </row>
    <row r="89" spans="1:17">
      <c r="A89" s="39" t="s">
        <v>1157</v>
      </c>
      <c r="B89" s="39" t="s">
        <v>737</v>
      </c>
      <c r="C89" s="39" t="s">
        <v>1943</v>
      </c>
      <c r="D89" s="61" t="s">
        <v>1856</v>
      </c>
      <c r="E89" s="66" t="s">
        <v>1149</v>
      </c>
      <c r="F89" s="39" t="s">
        <v>745</v>
      </c>
      <c r="G89" s="39" t="s">
        <v>1381</v>
      </c>
      <c r="H89" s="39" t="s">
        <v>1172</v>
      </c>
      <c r="I89" s="66" t="s">
        <v>2040</v>
      </c>
      <c r="J89" s="2" t="s">
        <v>931</v>
      </c>
      <c r="K89" s="39" t="s">
        <v>2059</v>
      </c>
      <c r="L89" s="66" t="s">
        <v>2036</v>
      </c>
      <c r="M89" s="39" t="s">
        <v>907</v>
      </c>
      <c r="N89" s="39" t="s">
        <v>1164</v>
      </c>
      <c r="O89" s="39" t="s">
        <v>922</v>
      </c>
      <c r="P89" s="39" t="s">
        <v>1561</v>
      </c>
      <c r="Q89" t="s">
        <v>1179</v>
      </c>
    </row>
    <row r="90" spans="1:17">
      <c r="A90" s="39" t="s">
        <v>1158</v>
      </c>
      <c r="B90" s="39" t="s">
        <v>738</v>
      </c>
      <c r="C90" t="s">
        <v>1949</v>
      </c>
      <c r="D90" s="61" t="s">
        <v>909</v>
      </c>
      <c r="E90" s="66" t="s">
        <v>1150</v>
      </c>
      <c r="F90" s="39" t="s">
        <v>746</v>
      </c>
      <c r="G90" s="39" t="s">
        <v>722</v>
      </c>
      <c r="H90" s="39" t="s">
        <v>1576</v>
      </c>
      <c r="I90" s="66" t="s">
        <v>854</v>
      </c>
      <c r="J90" s="2" t="s">
        <v>928</v>
      </c>
      <c r="K90" s="61" t="s">
        <v>1939</v>
      </c>
      <c r="L90" s="66" t="s">
        <v>1497</v>
      </c>
      <c r="M90" s="39" t="s">
        <v>732</v>
      </c>
      <c r="N90" s="39" t="s">
        <v>1569</v>
      </c>
      <c r="O90" s="39" t="s">
        <v>1570</v>
      </c>
      <c r="P90" s="39" t="s">
        <v>1571</v>
      </c>
      <c r="Q90" t="s">
        <v>1180</v>
      </c>
    </row>
    <row r="91" spans="1:17">
      <c r="A91" s="39" t="s">
        <v>1159</v>
      </c>
      <c r="B91" s="39" t="s">
        <v>739</v>
      </c>
      <c r="C91" s="39" t="s">
        <v>714</v>
      </c>
      <c r="D91" s="39" t="s">
        <v>1521</v>
      </c>
      <c r="E91" s="39" t="s">
        <v>1151</v>
      </c>
      <c r="F91" s="39" t="s">
        <v>747</v>
      </c>
      <c r="G91" s="39" t="s">
        <v>721</v>
      </c>
      <c r="H91" s="39" t="s">
        <v>1173</v>
      </c>
      <c r="I91" s="39" t="s">
        <v>2041</v>
      </c>
      <c r="J91" s="32" t="s">
        <v>929</v>
      </c>
      <c r="K91" s="39" t="s">
        <v>1940</v>
      </c>
      <c r="L91" s="39" t="s">
        <v>1498</v>
      </c>
      <c r="M91" s="39" t="s">
        <v>733</v>
      </c>
      <c r="N91" s="39" t="s">
        <v>1165</v>
      </c>
      <c r="O91" s="39" t="s">
        <v>714</v>
      </c>
      <c r="P91" s="39" t="s">
        <v>1521</v>
      </c>
      <c r="Q91" t="s">
        <v>1181</v>
      </c>
    </row>
    <row r="92" spans="1:17">
      <c r="A92" s="39" t="s">
        <v>1193</v>
      </c>
      <c r="B92" s="39" t="s">
        <v>1194</v>
      </c>
      <c r="C92" s="39" t="s">
        <v>1194</v>
      </c>
      <c r="D92" s="39" t="s">
        <v>1194</v>
      </c>
      <c r="E92" s="39" t="s">
        <v>1629</v>
      </c>
      <c r="F92" s="39" t="s">
        <v>1629</v>
      </c>
      <c r="G92" s="39" t="s">
        <v>1195</v>
      </c>
      <c r="H92" s="39" t="s">
        <v>1629</v>
      </c>
      <c r="I92" s="39" t="s">
        <v>1539</v>
      </c>
      <c r="J92" s="39" t="s">
        <v>1194</v>
      </c>
      <c r="K92" s="39" t="s">
        <v>1195</v>
      </c>
      <c r="L92" s="39" t="s">
        <v>1195</v>
      </c>
      <c r="M92" s="39" t="s">
        <v>1196</v>
      </c>
      <c r="N92" s="39" t="s">
        <v>1629</v>
      </c>
      <c r="O92" s="39" t="s">
        <v>1629</v>
      </c>
      <c r="P92" s="39" t="s">
        <v>1629</v>
      </c>
      <c r="Q92" t="s">
        <v>1196</v>
      </c>
    </row>
    <row r="93" spans="1:17">
      <c r="A93" s="39" t="s">
        <v>1223</v>
      </c>
      <c r="B93" s="39" t="s">
        <v>331</v>
      </c>
      <c r="C93" s="39" t="s">
        <v>1947</v>
      </c>
      <c r="D93" s="39" t="s">
        <v>1522</v>
      </c>
      <c r="E93" s="39" t="s">
        <v>1224</v>
      </c>
      <c r="F93" s="39" t="s">
        <v>1641</v>
      </c>
      <c r="G93" s="39" t="s">
        <v>1225</v>
      </c>
      <c r="H93" s="39" t="s">
        <v>1225</v>
      </c>
      <c r="I93" s="39" t="s">
        <v>1821</v>
      </c>
      <c r="J93" s="39" t="s">
        <v>1562</v>
      </c>
      <c r="K93" s="39" t="s">
        <v>1225</v>
      </c>
      <c r="L93" s="39" t="s">
        <v>1499</v>
      </c>
      <c r="M93" s="39" t="s">
        <v>1225</v>
      </c>
      <c r="N93" s="39" t="s">
        <v>331</v>
      </c>
      <c r="O93" s="39" t="s">
        <v>1947</v>
      </c>
      <c r="P93" s="39" t="s">
        <v>1522</v>
      </c>
      <c r="Q93" s="39" t="s">
        <v>1641</v>
      </c>
    </row>
    <row r="94" spans="1:17">
      <c r="A94" s="39" t="s">
        <v>1226</v>
      </c>
      <c r="B94" s="39" t="s">
        <v>1227</v>
      </c>
      <c r="C94" s="39" t="s">
        <v>1577</v>
      </c>
      <c r="D94" s="39" t="s">
        <v>1895</v>
      </c>
      <c r="E94" s="39" t="s">
        <v>1228</v>
      </c>
      <c r="F94" s="39" t="s">
        <v>1564</v>
      </c>
      <c r="G94" s="39" t="s">
        <v>1229</v>
      </c>
      <c r="H94" s="39" t="s">
        <v>1229</v>
      </c>
      <c r="I94" s="39" t="s">
        <v>1822</v>
      </c>
      <c r="J94" s="39" t="s">
        <v>1563</v>
      </c>
      <c r="K94" s="39" t="s">
        <v>1229</v>
      </c>
      <c r="L94" s="39" t="s">
        <v>1500</v>
      </c>
      <c r="M94" s="39" t="s">
        <v>1229</v>
      </c>
      <c r="N94" s="39" t="s">
        <v>1227</v>
      </c>
      <c r="O94" s="39" t="s">
        <v>1577</v>
      </c>
      <c r="P94" s="39" t="s">
        <v>1895</v>
      </c>
      <c r="Q94" t="s">
        <v>1564</v>
      </c>
    </row>
    <row r="95" spans="1:17">
      <c r="A95" s="39" t="s">
        <v>1230</v>
      </c>
      <c r="B95" s="39" t="s">
        <v>1231</v>
      </c>
      <c r="C95" s="39" t="s">
        <v>1578</v>
      </c>
      <c r="D95" s="39" t="s">
        <v>1896</v>
      </c>
      <c r="E95" s="39" t="s">
        <v>1232</v>
      </c>
      <c r="F95" s="39" t="s">
        <v>1566</v>
      </c>
      <c r="G95" s="39" t="s">
        <v>1233</v>
      </c>
      <c r="H95" s="39" t="s">
        <v>1233</v>
      </c>
      <c r="I95" s="39" t="s">
        <v>1823</v>
      </c>
      <c r="J95" s="39" t="s">
        <v>1565</v>
      </c>
      <c r="K95" s="39" t="s">
        <v>1233</v>
      </c>
      <c r="L95" s="39" t="s">
        <v>1501</v>
      </c>
      <c r="M95" s="39" t="s">
        <v>1233</v>
      </c>
      <c r="N95" s="39" t="s">
        <v>1231</v>
      </c>
      <c r="O95" s="39" t="s">
        <v>1578</v>
      </c>
      <c r="P95" s="39" t="s">
        <v>1896</v>
      </c>
      <c r="Q95" t="s">
        <v>1566</v>
      </c>
    </row>
    <row r="96" spans="1:17">
      <c r="A96" s="39" t="s">
        <v>1235</v>
      </c>
      <c r="B96" s="39" t="s">
        <v>1236</v>
      </c>
      <c r="C96" s="39" t="s">
        <v>1237</v>
      </c>
      <c r="D96" s="39" t="s">
        <v>1238</v>
      </c>
      <c r="E96" s="39" t="s">
        <v>1262</v>
      </c>
      <c r="F96" s="39" t="s">
        <v>1540</v>
      </c>
      <c r="G96" s="39" t="s">
        <v>1239</v>
      </c>
      <c r="H96" s="39" t="s">
        <v>1240</v>
      </c>
      <c r="I96" s="39" t="s">
        <v>1241</v>
      </c>
      <c r="J96" s="39" t="s">
        <v>1242</v>
      </c>
      <c r="K96" s="39" t="s">
        <v>1244</v>
      </c>
      <c r="L96" s="39" t="s">
        <v>1243</v>
      </c>
      <c r="M96" s="39" t="s">
        <v>1244</v>
      </c>
      <c r="N96" s="39" t="s">
        <v>1245</v>
      </c>
      <c r="O96" s="39" t="s">
        <v>1541</v>
      </c>
      <c r="P96" s="39" t="s">
        <v>1527</v>
      </c>
      <c r="Q96" t="s">
        <v>1567</v>
      </c>
    </row>
    <row r="97" spans="1:17">
      <c r="A97" s="39" t="s">
        <v>1246</v>
      </c>
      <c r="B97" s="39" t="s">
        <v>1247</v>
      </c>
      <c r="C97" s="39" t="s">
        <v>1512</v>
      </c>
      <c r="D97" s="39" t="s">
        <v>1247</v>
      </c>
      <c r="E97" s="39" t="s">
        <v>1382</v>
      </c>
      <c r="F97" s="39" t="s">
        <v>1512</v>
      </c>
      <c r="G97" s="39" t="s">
        <v>1248</v>
      </c>
      <c r="H97" s="39" t="s">
        <v>1249</v>
      </c>
      <c r="I97" s="39" t="s">
        <v>1250</v>
      </c>
      <c r="J97" s="39" t="s">
        <v>1251</v>
      </c>
      <c r="K97" s="39" t="s">
        <v>1941</v>
      </c>
      <c r="L97" s="39" t="s">
        <v>1502</v>
      </c>
      <c r="M97" s="39" t="s">
        <v>1252</v>
      </c>
      <c r="N97" s="39" t="s">
        <v>1253</v>
      </c>
      <c r="O97" s="39" t="s">
        <v>1542</v>
      </c>
      <c r="P97" s="39" t="s">
        <v>1528</v>
      </c>
      <c r="Q97" t="s">
        <v>1579</v>
      </c>
    </row>
    <row r="98" spans="1:17">
      <c r="A98" s="39" t="s">
        <v>1844</v>
      </c>
      <c r="B98" s="39" t="s">
        <v>1642</v>
      </c>
      <c r="C98" s="39" t="s">
        <v>1825</v>
      </c>
      <c r="D98" s="39" t="s">
        <v>1826</v>
      </c>
      <c r="E98" s="39" t="s">
        <v>1827</v>
      </c>
      <c r="F98" s="39" t="s">
        <v>1543</v>
      </c>
      <c r="G98" s="39" t="s">
        <v>1259</v>
      </c>
      <c r="H98" s="39" t="s">
        <v>1259</v>
      </c>
      <c r="I98" s="39" t="s">
        <v>1828</v>
      </c>
      <c r="J98" s="39"/>
      <c r="K98" s="39"/>
      <c r="L98" s="39"/>
      <c r="M98" s="39" t="s">
        <v>1259</v>
      </c>
      <c r="N98" s="39" t="s">
        <v>1258</v>
      </c>
      <c r="O98" s="39" t="s">
        <v>1580</v>
      </c>
      <c r="P98" s="39" t="s">
        <v>1829</v>
      </c>
      <c r="Q98" t="s">
        <v>1568</v>
      </c>
    </row>
    <row r="99" spans="1:17">
      <c r="A99" s="39" t="s">
        <v>1385</v>
      </c>
      <c r="B99" s="39" t="s">
        <v>1386</v>
      </c>
      <c r="C99" s="39" t="s">
        <v>1830</v>
      </c>
      <c r="D99" s="39" t="s">
        <v>1831</v>
      </c>
      <c r="E99" s="39" t="s">
        <v>1832</v>
      </c>
      <c r="F99" s="39" t="s">
        <v>1544</v>
      </c>
      <c r="G99" s="39" t="s">
        <v>1388</v>
      </c>
      <c r="H99" s="39" t="s">
        <v>1388</v>
      </c>
      <c r="I99" s="39" t="s">
        <v>1824</v>
      </c>
      <c r="J99" s="39"/>
      <c r="K99" s="39"/>
      <c r="L99" s="39"/>
      <c r="M99" s="39" t="s">
        <v>1388</v>
      </c>
      <c r="N99" s="39" t="s">
        <v>1389</v>
      </c>
      <c r="O99" s="39" t="s">
        <v>1830</v>
      </c>
      <c r="P99" s="39" t="s">
        <v>1831</v>
      </c>
      <c r="Q99" t="s">
        <v>1387</v>
      </c>
    </row>
    <row r="100" spans="1:17">
      <c r="A100" s="39" t="s">
        <v>1390</v>
      </c>
      <c r="B100" s="39" t="s">
        <v>1391</v>
      </c>
      <c r="C100" s="39" t="s">
        <v>1392</v>
      </c>
      <c r="D100" s="39" t="s">
        <v>1393</v>
      </c>
      <c r="E100" s="39" t="s">
        <v>1394</v>
      </c>
      <c r="F100" s="39" t="s">
        <v>1391</v>
      </c>
      <c r="G100" s="39" t="s">
        <v>1391</v>
      </c>
      <c r="H100" s="39" t="s">
        <v>1391</v>
      </c>
      <c r="I100" s="39" t="s">
        <v>1395</v>
      </c>
      <c r="J100" s="39" t="s">
        <v>1396</v>
      </c>
      <c r="K100" s="39" t="s">
        <v>1391</v>
      </c>
      <c r="L100" s="39" t="s">
        <v>1397</v>
      </c>
      <c r="M100" s="39" t="s">
        <v>1391</v>
      </c>
      <c r="N100" s="39" t="s">
        <v>1391</v>
      </c>
      <c r="O100" s="39" t="s">
        <v>1392</v>
      </c>
      <c r="P100" s="39" t="s">
        <v>1393</v>
      </c>
      <c r="Q100" t="s">
        <v>1391</v>
      </c>
    </row>
    <row r="101" spans="1:17">
      <c r="A101" s="39" t="s">
        <v>1547</v>
      </c>
      <c r="B101" s="39"/>
      <c r="C101" s="39" t="s">
        <v>1991</v>
      </c>
      <c r="D101" s="39"/>
      <c r="E101" s="39"/>
      <c r="F101" s="39"/>
      <c r="G101" s="39"/>
      <c r="H101" s="39"/>
      <c r="I101" s="39"/>
      <c r="K101" s="39"/>
      <c r="L101" s="39"/>
      <c r="M101" s="39"/>
      <c r="N101" s="39"/>
      <c r="O101" s="39" t="s">
        <v>1548</v>
      </c>
      <c r="P101" s="39"/>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I36"/>
  <sheetViews>
    <sheetView topLeftCell="E1" workbookViewId="0">
      <pane ySplit="1" topLeftCell="A2" activePane="bottomLeft" state="frozen"/>
      <selection pane="bottomLeft" activeCell="L13" sqref="L13:N13"/>
    </sheetView>
  </sheetViews>
  <sheetFormatPr baseColWidth="10" defaultRowHeight="14.4"/>
  <cols>
    <col min="1" max="1" width="5.44140625" customWidth="1"/>
    <col min="2" max="2" width="7" customWidth="1"/>
    <col min="3" max="3" width="5.6640625" customWidth="1"/>
    <col min="4" max="4" width="5" customWidth="1"/>
    <col min="5" max="6" width="5.33203125" customWidth="1"/>
    <col min="7" max="7" width="5.109375" customWidth="1"/>
    <col min="8" max="8" width="5" customWidth="1"/>
    <col min="9" max="9" width="5.109375" customWidth="1"/>
    <col min="10" max="11" width="5.44140625" customWidth="1"/>
    <col min="12" max="12" width="4.88671875" customWidth="1"/>
    <col min="13" max="13" width="5.88671875" customWidth="1"/>
    <col min="14" max="14" width="5.33203125" customWidth="1"/>
    <col min="15" max="15" width="5.44140625" customWidth="1"/>
    <col min="16" max="16" width="5.109375" customWidth="1"/>
    <col min="17" max="17" width="5.5546875" customWidth="1"/>
    <col min="18" max="19" width="5" customWidth="1"/>
    <col min="20" max="20" width="4.5546875" customWidth="1"/>
    <col min="21" max="21" width="5.88671875" customWidth="1"/>
    <col min="22" max="22" width="4.5546875" customWidth="1"/>
    <col min="23" max="23" width="5.33203125" customWidth="1"/>
    <col min="24" max="25" width="4.5546875" customWidth="1"/>
    <col min="26" max="26" width="4.88671875" customWidth="1"/>
    <col min="27" max="28" width="5.109375" customWidth="1"/>
    <col min="29" max="29" width="5.6640625" customWidth="1"/>
    <col min="30" max="30" width="6.6640625" customWidth="1"/>
    <col min="31" max="31" width="5.5546875" customWidth="1"/>
    <col min="32" max="32" width="8.5546875" customWidth="1"/>
    <col min="33" max="33" width="8.44140625" customWidth="1"/>
    <col min="34" max="35" width="8.33203125" customWidth="1"/>
    <col min="36" max="36" width="8.44140625" customWidth="1"/>
    <col min="37" max="37" width="5" customWidth="1"/>
    <col min="38" max="39" width="6.109375" customWidth="1"/>
    <col min="40" max="40" width="6.5546875" customWidth="1"/>
    <col min="41" max="42" width="6.44140625" customWidth="1"/>
    <col min="43" max="43" width="7.33203125" customWidth="1"/>
    <col min="44" max="44" width="6.88671875" customWidth="1"/>
    <col min="45" max="45" width="7.109375" customWidth="1"/>
    <col min="46" max="47" width="10.44140625" customWidth="1"/>
  </cols>
  <sheetData>
    <row r="1" spans="1:61" s="58" customFormat="1" ht="42.75" customHeight="1">
      <c r="A1" s="41" t="s">
        <v>0</v>
      </c>
      <c r="B1" s="41" t="s">
        <v>2149</v>
      </c>
      <c r="C1" s="41" t="s">
        <v>2154</v>
      </c>
      <c r="D1" s="31" t="s">
        <v>652</v>
      </c>
      <c r="E1" s="31" t="s">
        <v>653</v>
      </c>
      <c r="F1" s="31" t="s">
        <v>654</v>
      </c>
      <c r="G1" s="31" t="s">
        <v>655</v>
      </c>
      <c r="H1" s="31" t="s">
        <v>656</v>
      </c>
      <c r="I1" s="31" t="s">
        <v>657</v>
      </c>
      <c r="J1" s="31" t="s">
        <v>658</v>
      </c>
      <c r="K1" s="31" t="s">
        <v>659</v>
      </c>
      <c r="L1" s="31" t="s">
        <v>660</v>
      </c>
      <c r="M1" s="31" t="s">
        <v>661</v>
      </c>
      <c r="N1" s="31" t="s">
        <v>662</v>
      </c>
      <c r="O1" s="31" t="s">
        <v>663</v>
      </c>
      <c r="P1" s="31" t="s">
        <v>664</v>
      </c>
      <c r="Q1" s="31" t="s">
        <v>665</v>
      </c>
      <c r="R1" s="31" t="s">
        <v>2150</v>
      </c>
      <c r="S1" s="31" t="s">
        <v>2151</v>
      </c>
      <c r="T1" s="31" t="s">
        <v>2152</v>
      </c>
      <c r="U1" s="31" t="s">
        <v>2153</v>
      </c>
      <c r="V1" s="31" t="s">
        <v>673</v>
      </c>
      <c r="W1" s="31" t="s">
        <v>674</v>
      </c>
      <c r="X1" s="31" t="s">
        <v>675</v>
      </c>
      <c r="Y1" s="31" t="s">
        <v>676</v>
      </c>
      <c r="Z1" s="31" t="s">
        <v>677</v>
      </c>
      <c r="AA1" s="31" t="s">
        <v>666</v>
      </c>
      <c r="AB1" s="31" t="s">
        <v>667</v>
      </c>
      <c r="AC1" s="31" t="s">
        <v>668</v>
      </c>
      <c r="AD1" s="31" t="s">
        <v>669</v>
      </c>
      <c r="AE1" s="31" t="s">
        <v>22</v>
      </c>
      <c r="AF1" s="31" t="s">
        <v>17</v>
      </c>
      <c r="AG1" s="31" t="s">
        <v>18</v>
      </c>
      <c r="AH1" s="31" t="s">
        <v>19</v>
      </c>
      <c r="AI1" s="31" t="s">
        <v>262</v>
      </c>
      <c r="AJ1" s="31" t="s">
        <v>263</v>
      </c>
      <c r="AK1" s="31" t="s">
        <v>264</v>
      </c>
      <c r="AL1" s="31" t="s">
        <v>670</v>
      </c>
      <c r="AM1" s="31" t="s">
        <v>671</v>
      </c>
      <c r="AN1" s="31" t="s">
        <v>672</v>
      </c>
      <c r="AO1" s="31" t="s">
        <v>1255</v>
      </c>
      <c r="AP1" s="31" t="s">
        <v>1256</v>
      </c>
      <c r="AQ1" s="31" t="s">
        <v>1257</v>
      </c>
      <c r="AR1" s="31" t="s">
        <v>2073</v>
      </c>
      <c r="AS1" s="31" t="s">
        <v>2074</v>
      </c>
      <c r="AT1" s="31" t="s">
        <v>2075</v>
      </c>
      <c r="AU1" s="31" t="s">
        <v>678</v>
      </c>
      <c r="AV1" s="31" t="s">
        <v>679</v>
      </c>
      <c r="AW1" s="31" t="s">
        <v>2076</v>
      </c>
      <c r="AX1" s="31" t="s">
        <v>2274</v>
      </c>
      <c r="AY1" s="31" t="s">
        <v>2275</v>
      </c>
      <c r="AZ1" s="58" t="s">
        <v>2276</v>
      </c>
      <c r="BA1" s="58" t="s">
        <v>680</v>
      </c>
      <c r="BB1" s="58" t="s">
        <v>681</v>
      </c>
      <c r="BC1" s="58" t="s">
        <v>682</v>
      </c>
      <c r="BD1" s="58" t="s">
        <v>683</v>
      </c>
      <c r="BE1" s="58" t="s">
        <v>2277</v>
      </c>
      <c r="BF1" s="58" t="s">
        <v>684</v>
      </c>
      <c r="BG1" s="58" t="s">
        <v>685</v>
      </c>
      <c r="BI1" s="58" t="s">
        <v>2077</v>
      </c>
    </row>
    <row r="2" spans="1:61" s="58" customFormat="1" ht="13.5" customHeight="1">
      <c r="A2" s="41" t="s">
        <v>2469</v>
      </c>
      <c r="B2" s="41">
        <v>822343</v>
      </c>
      <c r="C2" s="41"/>
      <c r="D2" s="31">
        <v>1000</v>
      </c>
      <c r="E2" s="31">
        <v>510</v>
      </c>
      <c r="F2" s="31">
        <v>490</v>
      </c>
      <c r="G2" s="31">
        <v>100</v>
      </c>
      <c r="H2" s="31">
        <v>159</v>
      </c>
      <c r="I2" s="31">
        <v>255</v>
      </c>
      <c r="J2" s="31">
        <v>239</v>
      </c>
      <c r="K2" s="31">
        <v>246</v>
      </c>
      <c r="L2" s="31">
        <v>90</v>
      </c>
      <c r="M2" s="31">
        <v>312</v>
      </c>
      <c r="N2" s="31">
        <v>293</v>
      </c>
      <c r="O2" s="31">
        <v>627</v>
      </c>
      <c r="P2" s="31">
        <v>146</v>
      </c>
      <c r="Q2" s="31">
        <v>198</v>
      </c>
      <c r="R2" s="31">
        <v>250</v>
      </c>
      <c r="S2" s="31">
        <v>250</v>
      </c>
      <c r="T2" s="31">
        <v>250</v>
      </c>
      <c r="U2" s="31">
        <v>250</v>
      </c>
      <c r="V2" s="31"/>
      <c r="W2" s="31"/>
      <c r="X2" s="31"/>
      <c r="Y2" s="31"/>
      <c r="Z2" s="31"/>
      <c r="AA2" s="31"/>
      <c r="AB2" s="31"/>
      <c r="AC2" s="31"/>
      <c r="AD2" s="31"/>
      <c r="AE2" s="31"/>
      <c r="AF2" s="31"/>
      <c r="AG2" s="31"/>
      <c r="AH2" s="31"/>
      <c r="AI2" s="31"/>
      <c r="AJ2" s="31"/>
      <c r="AK2" s="31"/>
      <c r="AL2" s="31">
        <v>13</v>
      </c>
      <c r="AM2" s="31">
        <v>44</v>
      </c>
      <c r="AN2" s="31">
        <v>43</v>
      </c>
      <c r="AO2" s="31">
        <v>146</v>
      </c>
      <c r="AP2" s="31">
        <v>65</v>
      </c>
      <c r="AQ2" s="31">
        <v>55</v>
      </c>
      <c r="AR2" s="31">
        <v>98</v>
      </c>
      <c r="AS2" s="31">
        <v>19</v>
      </c>
      <c r="AT2" s="31">
        <v>495</v>
      </c>
      <c r="AU2" s="31">
        <v>16</v>
      </c>
      <c r="AV2" s="31">
        <v>4</v>
      </c>
      <c r="AW2" s="31">
        <v>76</v>
      </c>
      <c r="AX2" s="31">
        <v>343</v>
      </c>
      <c r="AY2" s="31">
        <v>361</v>
      </c>
      <c r="AZ2" s="58">
        <v>111</v>
      </c>
      <c r="BA2" s="58">
        <v>208</v>
      </c>
      <c r="BB2" s="58">
        <v>216</v>
      </c>
      <c r="BC2" s="58">
        <v>60</v>
      </c>
      <c r="BD2" s="58">
        <v>338</v>
      </c>
      <c r="BE2" s="58">
        <v>9</v>
      </c>
    </row>
    <row r="3" spans="1:61" s="58" customFormat="1" ht="15.6" customHeight="1">
      <c r="A3" s="41" t="s">
        <v>261</v>
      </c>
      <c r="B3" s="41">
        <v>245838</v>
      </c>
      <c r="C3" s="41"/>
      <c r="D3" s="31">
        <v>1000</v>
      </c>
      <c r="E3" s="31">
        <v>516</v>
      </c>
      <c r="F3" s="31">
        <v>484</v>
      </c>
      <c r="G3" s="31">
        <v>90</v>
      </c>
      <c r="H3" s="31">
        <v>143</v>
      </c>
      <c r="I3" s="31">
        <v>251</v>
      </c>
      <c r="J3" s="31">
        <v>246</v>
      </c>
      <c r="K3" s="31">
        <v>270</v>
      </c>
      <c r="L3" s="31">
        <v>140</v>
      </c>
      <c r="M3" s="31">
        <v>277</v>
      </c>
      <c r="N3" s="31">
        <v>223</v>
      </c>
      <c r="O3" s="31">
        <v>419</v>
      </c>
      <c r="P3" s="31">
        <v>346</v>
      </c>
      <c r="Q3" s="31">
        <v>234</v>
      </c>
      <c r="R3" s="31">
        <v>250</v>
      </c>
      <c r="S3" s="31">
        <v>250</v>
      </c>
      <c r="T3" s="31">
        <v>250</v>
      </c>
      <c r="U3" s="31">
        <v>250</v>
      </c>
      <c r="V3" s="31"/>
      <c r="W3" s="31"/>
      <c r="X3" s="31"/>
      <c r="Y3" s="31"/>
      <c r="Z3" s="31"/>
      <c r="AA3" s="31"/>
      <c r="AB3" s="31"/>
      <c r="AC3" s="31"/>
      <c r="AD3" s="31"/>
      <c r="AE3" s="31">
        <v>217</v>
      </c>
      <c r="AF3" s="31">
        <v>285</v>
      </c>
      <c r="AG3" s="31">
        <v>206</v>
      </c>
      <c r="AH3" s="31">
        <v>128</v>
      </c>
      <c r="AI3" s="31">
        <v>164</v>
      </c>
      <c r="AJ3" s="31"/>
      <c r="AK3" s="31"/>
      <c r="AL3" s="31">
        <v>22</v>
      </c>
      <c r="AM3" s="31">
        <v>43</v>
      </c>
      <c r="AN3" s="31">
        <v>35</v>
      </c>
      <c r="AO3" s="31">
        <v>356</v>
      </c>
      <c r="AP3" s="31">
        <v>155</v>
      </c>
      <c r="AQ3" s="31">
        <v>156</v>
      </c>
      <c r="AR3" s="31">
        <v>118</v>
      </c>
      <c r="AS3" s="31">
        <v>28</v>
      </c>
      <c r="AT3" s="31">
        <v>490</v>
      </c>
      <c r="AU3" s="31">
        <v>19</v>
      </c>
      <c r="AV3" s="31">
        <v>6</v>
      </c>
      <c r="AW3" s="31">
        <v>77</v>
      </c>
      <c r="AX3" s="31">
        <v>357</v>
      </c>
      <c r="AY3" s="31">
        <v>314</v>
      </c>
      <c r="AZ3" s="58">
        <v>304</v>
      </c>
      <c r="BA3" s="58">
        <v>212</v>
      </c>
      <c r="BB3" s="58">
        <v>185</v>
      </c>
      <c r="BC3" s="58">
        <v>164</v>
      </c>
      <c r="BD3" s="58">
        <v>401</v>
      </c>
      <c r="BE3" s="58">
        <f>1000-SUM(BA3:BD3)</f>
        <v>38</v>
      </c>
    </row>
    <row r="4" spans="1:61">
      <c r="A4" s="1" t="s">
        <v>703</v>
      </c>
      <c r="B4" s="4">
        <v>307397</v>
      </c>
      <c r="C4" s="4"/>
      <c r="D4" s="1">
        <v>1000</v>
      </c>
      <c r="E4" s="36">
        <v>514</v>
      </c>
      <c r="F4" s="36">
        <v>486</v>
      </c>
      <c r="G4" s="36">
        <v>93</v>
      </c>
      <c r="H4" s="36">
        <v>148</v>
      </c>
      <c r="I4" s="36">
        <v>249</v>
      </c>
      <c r="J4" s="36">
        <v>246</v>
      </c>
      <c r="K4" s="36">
        <v>263</v>
      </c>
      <c r="L4" s="4">
        <v>134</v>
      </c>
      <c r="M4" s="4">
        <v>262</v>
      </c>
      <c r="N4" s="4">
        <v>247</v>
      </c>
      <c r="O4" s="36">
        <v>373</v>
      </c>
      <c r="P4" s="36">
        <v>363</v>
      </c>
      <c r="Q4" s="36">
        <v>263</v>
      </c>
      <c r="R4" s="36">
        <v>250</v>
      </c>
      <c r="S4" s="36">
        <v>250</v>
      </c>
      <c r="T4" s="36">
        <v>250</v>
      </c>
      <c r="U4" s="36">
        <v>250</v>
      </c>
      <c r="V4" s="4"/>
      <c r="W4" s="4"/>
      <c r="X4" s="4"/>
      <c r="Y4" s="4"/>
      <c r="Z4" s="4"/>
      <c r="AA4" s="4"/>
      <c r="AB4" s="4"/>
      <c r="AC4" s="4"/>
      <c r="AD4" s="4"/>
      <c r="AE4" s="4">
        <v>178</v>
      </c>
      <c r="AF4" s="4">
        <v>226</v>
      </c>
      <c r="AG4" s="4">
        <v>163</v>
      </c>
      <c r="AH4" s="4">
        <v>103</v>
      </c>
      <c r="AI4" s="4">
        <v>130</v>
      </c>
      <c r="AJ4" s="4">
        <v>177</v>
      </c>
      <c r="AK4" s="36">
        <v>24</v>
      </c>
      <c r="AL4" s="36">
        <v>21</v>
      </c>
      <c r="AM4" s="36">
        <v>41</v>
      </c>
      <c r="AN4" s="36">
        <v>38</v>
      </c>
      <c r="AO4" s="36">
        <v>390</v>
      </c>
      <c r="AP4" s="36">
        <v>173</v>
      </c>
      <c r="AQ4" s="36">
        <v>147</v>
      </c>
      <c r="AR4" s="36">
        <v>116</v>
      </c>
      <c r="AS4" s="36">
        <v>26</v>
      </c>
      <c r="AT4">
        <v>498</v>
      </c>
      <c r="AU4">
        <v>19</v>
      </c>
      <c r="AV4">
        <v>5</v>
      </c>
      <c r="AW4">
        <v>77</v>
      </c>
      <c r="AX4">
        <v>371</v>
      </c>
      <c r="AY4">
        <v>326</v>
      </c>
      <c r="AZ4">
        <v>277</v>
      </c>
      <c r="BA4">
        <v>220</v>
      </c>
      <c r="BB4">
        <v>192</v>
      </c>
      <c r="BC4">
        <v>150</v>
      </c>
      <c r="BD4">
        <v>405</v>
      </c>
      <c r="BE4" s="58">
        <f t="shared" ref="BE4:BE15" si="0">1000-SUM(BA4:BD4)</f>
        <v>33</v>
      </c>
      <c r="BF4" t="s">
        <v>691</v>
      </c>
      <c r="BI4" t="s">
        <v>2078</v>
      </c>
    </row>
    <row r="5" spans="1:61">
      <c r="A5" s="2" t="s">
        <v>22</v>
      </c>
      <c r="B5">
        <v>54585</v>
      </c>
      <c r="C5" s="85">
        <v>0.18</v>
      </c>
      <c r="D5" s="4">
        <v>798</v>
      </c>
      <c r="E5" s="48">
        <v>522</v>
      </c>
      <c r="F5" s="48">
        <v>478</v>
      </c>
      <c r="G5" s="48">
        <v>104</v>
      </c>
      <c r="H5" s="48">
        <v>146</v>
      </c>
      <c r="I5" s="48">
        <v>235</v>
      </c>
      <c r="J5" s="48">
        <v>242</v>
      </c>
      <c r="K5" s="48">
        <v>273</v>
      </c>
      <c r="L5" s="4">
        <v>102</v>
      </c>
      <c r="M5" s="4">
        <v>257</v>
      </c>
      <c r="N5" s="4">
        <v>264</v>
      </c>
      <c r="O5" s="48">
        <v>465</v>
      </c>
      <c r="P5" s="48">
        <v>194</v>
      </c>
      <c r="Q5" s="48">
        <v>341</v>
      </c>
      <c r="R5" s="48">
        <v>250</v>
      </c>
      <c r="S5" s="48">
        <v>250</v>
      </c>
      <c r="T5" s="48">
        <v>250</v>
      </c>
      <c r="U5" s="48">
        <v>250</v>
      </c>
      <c r="V5">
        <v>182</v>
      </c>
      <c r="W5">
        <v>222</v>
      </c>
      <c r="X5">
        <v>107</v>
      </c>
      <c r="Y5">
        <v>210</v>
      </c>
      <c r="Z5">
        <v>279</v>
      </c>
      <c r="AC5" s="35"/>
      <c r="AD5" s="6"/>
      <c r="AE5" s="6"/>
      <c r="AF5" s="36"/>
      <c r="AG5" s="36"/>
      <c r="AH5" s="36"/>
      <c r="AI5" s="36"/>
      <c r="AJ5" s="36"/>
      <c r="AK5" s="48"/>
      <c r="AL5" s="48">
        <v>16</v>
      </c>
      <c r="AM5" s="48">
        <v>41</v>
      </c>
      <c r="AN5" s="48">
        <v>42</v>
      </c>
      <c r="AO5" s="48">
        <v>595</v>
      </c>
      <c r="AP5" s="48">
        <v>184</v>
      </c>
      <c r="AQ5" s="48">
        <v>222</v>
      </c>
      <c r="AR5" s="48">
        <v>116</v>
      </c>
      <c r="AS5" s="48">
        <v>31</v>
      </c>
      <c r="AT5">
        <v>476</v>
      </c>
      <c r="AU5">
        <v>18.600000000000001</v>
      </c>
      <c r="AV5">
        <v>6.2</v>
      </c>
      <c r="AW5">
        <v>76.400000000000006</v>
      </c>
      <c r="AX5">
        <v>336</v>
      </c>
      <c r="AY5">
        <v>242</v>
      </c>
      <c r="AZ5">
        <v>368</v>
      </c>
      <c r="BA5">
        <v>173</v>
      </c>
      <c r="BB5">
        <v>125</v>
      </c>
      <c r="BC5">
        <v>190</v>
      </c>
      <c r="BD5">
        <v>485</v>
      </c>
      <c r="BE5" s="58">
        <f t="shared" si="0"/>
        <v>27</v>
      </c>
      <c r="BF5" t="s">
        <v>686</v>
      </c>
    </row>
    <row r="6" spans="1:61">
      <c r="A6" s="2" t="s">
        <v>17</v>
      </c>
      <c r="B6">
        <v>69482</v>
      </c>
      <c r="C6" s="85">
        <v>0.23</v>
      </c>
      <c r="D6" s="4">
        <v>1048</v>
      </c>
      <c r="E6" s="48">
        <v>511</v>
      </c>
      <c r="F6" s="48">
        <v>489</v>
      </c>
      <c r="G6" s="48">
        <v>87</v>
      </c>
      <c r="H6" s="48">
        <v>148</v>
      </c>
      <c r="I6" s="48">
        <v>228</v>
      </c>
      <c r="J6" s="48">
        <v>268</v>
      </c>
      <c r="K6" s="48">
        <v>269</v>
      </c>
      <c r="L6" s="4">
        <v>108</v>
      </c>
      <c r="M6" s="4">
        <v>321</v>
      </c>
      <c r="N6" s="4">
        <v>215</v>
      </c>
      <c r="O6" s="48">
        <v>389</v>
      </c>
      <c r="P6" s="48">
        <v>424</v>
      </c>
      <c r="Q6" s="48">
        <v>186</v>
      </c>
      <c r="R6" s="48">
        <v>250</v>
      </c>
      <c r="S6" s="48">
        <v>250</v>
      </c>
      <c r="T6" s="48">
        <v>250</v>
      </c>
      <c r="U6" s="48">
        <v>250</v>
      </c>
      <c r="V6">
        <v>168</v>
      </c>
      <c r="W6">
        <v>293</v>
      </c>
      <c r="X6">
        <v>539</v>
      </c>
      <c r="Y6">
        <v>0</v>
      </c>
      <c r="Z6">
        <v>0</v>
      </c>
      <c r="AC6" s="35"/>
      <c r="AD6" s="6"/>
      <c r="AE6" s="6"/>
      <c r="AF6" s="36"/>
      <c r="AG6" s="36"/>
      <c r="AH6" s="36"/>
      <c r="AI6" s="36"/>
      <c r="AJ6" s="36"/>
      <c r="AK6" s="48"/>
      <c r="AL6" s="48">
        <v>17</v>
      </c>
      <c r="AM6" s="48">
        <v>50</v>
      </c>
      <c r="AN6" s="48">
        <v>33</v>
      </c>
      <c r="AO6" s="48">
        <v>395</v>
      </c>
      <c r="AP6" s="48">
        <v>403</v>
      </c>
      <c r="AQ6" s="48">
        <v>202</v>
      </c>
      <c r="AR6" s="48">
        <v>96</v>
      </c>
      <c r="AS6" s="48">
        <v>15</v>
      </c>
      <c r="AT6">
        <v>530</v>
      </c>
      <c r="AU6">
        <v>15.4</v>
      </c>
      <c r="AV6">
        <v>2.8</v>
      </c>
      <c r="AW6">
        <v>82.3</v>
      </c>
      <c r="AX6">
        <v>408</v>
      </c>
      <c r="AY6">
        <v>379</v>
      </c>
      <c r="AZ6">
        <v>206</v>
      </c>
      <c r="BA6">
        <v>337</v>
      </c>
      <c r="BB6">
        <v>313</v>
      </c>
      <c r="BC6">
        <v>170</v>
      </c>
      <c r="BD6">
        <v>175</v>
      </c>
      <c r="BE6" s="58">
        <f t="shared" si="0"/>
        <v>5</v>
      </c>
      <c r="BF6" t="s">
        <v>686</v>
      </c>
      <c r="BG6" t="s">
        <v>687</v>
      </c>
    </row>
    <row r="7" spans="1:61">
      <c r="A7" s="2" t="s">
        <v>18</v>
      </c>
      <c r="B7">
        <v>50041</v>
      </c>
      <c r="C7" s="85">
        <v>0.16</v>
      </c>
      <c r="D7" s="4">
        <v>756</v>
      </c>
      <c r="E7" s="48">
        <v>515</v>
      </c>
      <c r="F7" s="48">
        <v>485</v>
      </c>
      <c r="G7" s="48">
        <v>82</v>
      </c>
      <c r="H7" s="48">
        <v>124</v>
      </c>
      <c r="I7" s="48">
        <v>228</v>
      </c>
      <c r="J7" s="48">
        <v>278</v>
      </c>
      <c r="K7" s="48">
        <v>287</v>
      </c>
      <c r="L7" s="4">
        <v>217</v>
      </c>
      <c r="M7" s="4">
        <v>277</v>
      </c>
      <c r="N7" s="4">
        <v>136</v>
      </c>
      <c r="O7" s="48">
        <v>359</v>
      </c>
      <c r="P7" s="48">
        <v>458</v>
      </c>
      <c r="Q7" s="48">
        <v>182</v>
      </c>
      <c r="R7" s="48">
        <v>250</v>
      </c>
      <c r="S7" s="48">
        <v>250</v>
      </c>
      <c r="T7" s="48">
        <v>250</v>
      </c>
      <c r="U7" s="48">
        <v>250</v>
      </c>
      <c r="V7">
        <v>655</v>
      </c>
      <c r="W7">
        <v>345</v>
      </c>
      <c r="X7" s="48">
        <v>0</v>
      </c>
      <c r="Y7" s="48">
        <v>0</v>
      </c>
      <c r="Z7" s="48">
        <v>0</v>
      </c>
      <c r="AC7" s="35"/>
      <c r="AD7" s="6"/>
      <c r="AE7" s="6"/>
      <c r="AF7" s="36"/>
      <c r="AG7" s="36"/>
      <c r="AH7" s="36"/>
      <c r="AI7" s="36"/>
      <c r="AJ7" s="36"/>
      <c r="AK7" s="48"/>
      <c r="AL7" s="48">
        <v>35</v>
      </c>
      <c r="AM7" s="48">
        <v>44</v>
      </c>
      <c r="AN7" s="48">
        <v>22</v>
      </c>
      <c r="AO7" s="48"/>
      <c r="AP7" s="48"/>
      <c r="AQ7" s="48"/>
      <c r="AR7" s="48">
        <v>161</v>
      </c>
      <c r="AS7" s="48">
        <v>31</v>
      </c>
      <c r="AT7">
        <v>435</v>
      </c>
      <c r="AU7">
        <v>25.9</v>
      </c>
      <c r="AV7">
        <v>6.8</v>
      </c>
      <c r="AW7">
        <v>69.099999999999994</v>
      </c>
      <c r="AX7">
        <v>431</v>
      </c>
      <c r="AY7">
        <v>167</v>
      </c>
      <c r="AZ7">
        <v>389</v>
      </c>
      <c r="BA7">
        <v>208</v>
      </c>
      <c r="BB7">
        <v>81</v>
      </c>
      <c r="BC7">
        <v>188</v>
      </c>
      <c r="BD7">
        <v>517</v>
      </c>
      <c r="BE7" s="58">
        <f t="shared" si="0"/>
        <v>6</v>
      </c>
    </row>
    <row r="8" spans="1:61">
      <c r="A8" s="2" t="s">
        <v>19</v>
      </c>
      <c r="B8">
        <v>31700</v>
      </c>
      <c r="C8" s="85">
        <v>0.1</v>
      </c>
      <c r="D8" s="4">
        <v>500</v>
      </c>
      <c r="E8">
        <v>524</v>
      </c>
      <c r="F8">
        <v>476</v>
      </c>
      <c r="G8">
        <v>81</v>
      </c>
      <c r="H8">
        <v>151</v>
      </c>
      <c r="I8">
        <v>296</v>
      </c>
      <c r="J8">
        <v>226</v>
      </c>
      <c r="K8">
        <v>245</v>
      </c>
      <c r="L8">
        <v>38</v>
      </c>
      <c r="M8">
        <v>380</v>
      </c>
      <c r="N8">
        <v>255</v>
      </c>
      <c r="O8">
        <v>349</v>
      </c>
      <c r="P8">
        <v>280</v>
      </c>
      <c r="Q8">
        <v>371</v>
      </c>
      <c r="R8" s="48">
        <v>250</v>
      </c>
      <c r="S8" s="48">
        <v>250</v>
      </c>
      <c r="T8" s="48">
        <v>250</v>
      </c>
      <c r="U8" s="48">
        <v>250</v>
      </c>
      <c r="V8">
        <v>470</v>
      </c>
      <c r="W8">
        <v>530</v>
      </c>
      <c r="X8" s="48">
        <v>0</v>
      </c>
      <c r="Y8" s="48">
        <v>0</v>
      </c>
      <c r="Z8" s="48">
        <v>0</v>
      </c>
      <c r="AC8" s="35"/>
      <c r="AD8" s="6"/>
      <c r="AE8" s="6"/>
      <c r="AF8" s="36"/>
      <c r="AG8" s="36"/>
      <c r="AH8" s="36"/>
      <c r="AI8" s="36"/>
      <c r="AJ8" s="36"/>
      <c r="AK8" s="48"/>
      <c r="AL8" s="48">
        <v>6</v>
      </c>
      <c r="AM8" s="48">
        <v>56</v>
      </c>
      <c r="AN8" s="48">
        <v>38</v>
      </c>
      <c r="AO8" s="48"/>
      <c r="AP8" s="48"/>
      <c r="AQ8" s="48"/>
      <c r="AR8" s="48">
        <v>112</v>
      </c>
      <c r="AS8" s="48">
        <v>12</v>
      </c>
      <c r="AT8">
        <v>538</v>
      </c>
      <c r="AU8">
        <v>18</v>
      </c>
      <c r="AV8">
        <v>2.2999999999999998</v>
      </c>
      <c r="AW8">
        <v>79.900000000000006</v>
      </c>
      <c r="AX8">
        <v>63</v>
      </c>
      <c r="AY8">
        <v>440</v>
      </c>
      <c r="AZ8">
        <v>482</v>
      </c>
      <c r="BA8">
        <v>26</v>
      </c>
      <c r="BB8">
        <v>179</v>
      </c>
      <c r="BC8">
        <v>196</v>
      </c>
      <c r="BD8">
        <v>594</v>
      </c>
      <c r="BE8" s="58">
        <v>6</v>
      </c>
      <c r="BF8" t="s">
        <v>2079</v>
      </c>
    </row>
    <row r="9" spans="1:61">
      <c r="A9" s="2" t="s">
        <v>262</v>
      </c>
      <c r="B9">
        <v>40030</v>
      </c>
      <c r="C9" s="85">
        <v>0.13</v>
      </c>
      <c r="D9" s="4">
        <v>603</v>
      </c>
      <c r="E9" s="48">
        <v>510</v>
      </c>
      <c r="F9" s="48">
        <v>490</v>
      </c>
      <c r="G9" s="48">
        <v>95</v>
      </c>
      <c r="H9" s="48">
        <v>147</v>
      </c>
      <c r="I9" s="48">
        <v>305</v>
      </c>
      <c r="J9" s="48">
        <v>190</v>
      </c>
      <c r="K9" s="48">
        <v>264</v>
      </c>
      <c r="L9" s="4">
        <v>230</v>
      </c>
      <c r="M9" s="4">
        <v>146</v>
      </c>
      <c r="N9" s="4">
        <v>266</v>
      </c>
      <c r="O9" s="48">
        <v>541</v>
      </c>
      <c r="P9" s="48">
        <v>325</v>
      </c>
      <c r="Q9" s="48">
        <v>134</v>
      </c>
      <c r="R9" s="48">
        <v>250</v>
      </c>
      <c r="S9" s="48">
        <v>250</v>
      </c>
      <c r="T9" s="48">
        <v>250</v>
      </c>
      <c r="U9" s="48">
        <v>250</v>
      </c>
      <c r="V9">
        <v>148</v>
      </c>
      <c r="W9">
        <v>277</v>
      </c>
      <c r="X9">
        <v>142</v>
      </c>
      <c r="Y9">
        <v>182</v>
      </c>
      <c r="Z9">
        <v>251</v>
      </c>
      <c r="AC9" s="35"/>
      <c r="AD9" s="6"/>
      <c r="AE9" s="6"/>
      <c r="AF9" s="36"/>
      <c r="AG9" s="36"/>
      <c r="AH9" s="36"/>
      <c r="AI9" s="36"/>
      <c r="AJ9" s="36"/>
      <c r="AK9" s="48"/>
      <c r="AL9" s="48">
        <v>36</v>
      </c>
      <c r="AM9" s="48">
        <v>23</v>
      </c>
      <c r="AN9" s="48">
        <v>41</v>
      </c>
      <c r="AO9" s="48">
        <v>697</v>
      </c>
      <c r="AP9" s="48"/>
      <c r="AQ9" s="48">
        <v>303</v>
      </c>
      <c r="AR9" s="48">
        <v>110</v>
      </c>
      <c r="AS9" s="48">
        <v>56</v>
      </c>
      <c r="AT9">
        <v>471</v>
      </c>
      <c r="AU9">
        <v>17.600000000000001</v>
      </c>
      <c r="AV9">
        <v>11</v>
      </c>
      <c r="AW9">
        <v>73.3</v>
      </c>
      <c r="AX9">
        <v>431</v>
      </c>
      <c r="AY9">
        <v>384</v>
      </c>
      <c r="AZ9">
        <v>142</v>
      </c>
      <c r="BA9">
        <v>200</v>
      </c>
      <c r="BB9">
        <v>178</v>
      </c>
      <c r="BC9">
        <v>66</v>
      </c>
      <c r="BD9">
        <v>536</v>
      </c>
      <c r="BE9" s="58">
        <f t="shared" si="0"/>
        <v>20</v>
      </c>
      <c r="BF9" t="s">
        <v>686</v>
      </c>
      <c r="BG9" t="s">
        <v>688</v>
      </c>
    </row>
    <row r="10" spans="1:61">
      <c r="A10" s="2" t="s">
        <v>263</v>
      </c>
      <c r="B10">
        <v>54279</v>
      </c>
      <c r="C10" s="85">
        <v>0.18</v>
      </c>
      <c r="D10" s="4">
        <v>826</v>
      </c>
      <c r="E10" s="48">
        <v>510</v>
      </c>
      <c r="F10" s="48">
        <v>490</v>
      </c>
      <c r="G10" s="48">
        <v>106</v>
      </c>
      <c r="H10" s="48">
        <v>169</v>
      </c>
      <c r="I10" s="48">
        <v>242</v>
      </c>
      <c r="J10" s="48">
        <v>246</v>
      </c>
      <c r="K10" s="48">
        <v>238</v>
      </c>
      <c r="L10" s="4">
        <v>117</v>
      </c>
      <c r="M10" s="4">
        <v>194</v>
      </c>
      <c r="N10" s="4">
        <v>346</v>
      </c>
      <c r="O10" s="48">
        <v>401</v>
      </c>
      <c r="P10" s="48">
        <v>423</v>
      </c>
      <c r="Q10" s="48">
        <v>176</v>
      </c>
      <c r="R10" s="48">
        <v>250</v>
      </c>
      <c r="S10" s="48">
        <v>250</v>
      </c>
      <c r="T10" s="48">
        <v>250</v>
      </c>
      <c r="U10" s="48">
        <v>250</v>
      </c>
      <c r="V10">
        <v>130</v>
      </c>
      <c r="W10">
        <v>312</v>
      </c>
      <c r="X10">
        <v>210</v>
      </c>
      <c r="Y10">
        <v>237</v>
      </c>
      <c r="Z10">
        <v>112</v>
      </c>
      <c r="AC10" s="35"/>
      <c r="AD10" s="6"/>
      <c r="AE10" s="6"/>
      <c r="AF10" s="36"/>
      <c r="AG10" s="36"/>
      <c r="AH10" s="36"/>
      <c r="AI10" s="36"/>
      <c r="AJ10" s="36"/>
      <c r="AK10" s="48"/>
      <c r="AL10" s="48">
        <v>18</v>
      </c>
      <c r="AM10" s="48">
        <v>30</v>
      </c>
      <c r="AN10" s="48">
        <v>53</v>
      </c>
      <c r="AO10" s="48">
        <v>593</v>
      </c>
      <c r="AP10" s="48">
        <v>279</v>
      </c>
      <c r="AQ10" s="48">
        <v>128</v>
      </c>
      <c r="AR10" s="48">
        <v>111</v>
      </c>
      <c r="AS10" s="48">
        <v>14</v>
      </c>
      <c r="AT10">
        <v>526</v>
      </c>
      <c r="AU10">
        <v>17.8</v>
      </c>
      <c r="AV10">
        <v>2.8</v>
      </c>
      <c r="AW10">
        <v>80</v>
      </c>
      <c r="AX10">
        <v>440</v>
      </c>
      <c r="AY10">
        <v>384</v>
      </c>
      <c r="AZ10">
        <v>149</v>
      </c>
      <c r="BA10">
        <v>263</v>
      </c>
      <c r="BB10">
        <v>229</v>
      </c>
      <c r="BC10">
        <v>89</v>
      </c>
      <c r="BD10">
        <v>403</v>
      </c>
      <c r="BE10" s="58">
        <f t="shared" si="0"/>
        <v>16</v>
      </c>
      <c r="BF10" t="s">
        <v>689</v>
      </c>
      <c r="BG10" t="s">
        <v>686</v>
      </c>
      <c r="BH10" t="s">
        <v>690</v>
      </c>
    </row>
    <row r="11" spans="1:61">
      <c r="A11" s="2" t="s">
        <v>264</v>
      </c>
      <c r="B11">
        <v>7280</v>
      </c>
      <c r="C11" s="85">
        <v>0.02</v>
      </c>
      <c r="D11" s="4">
        <v>469</v>
      </c>
      <c r="E11" s="48">
        <v>503</v>
      </c>
      <c r="F11" s="48">
        <v>497</v>
      </c>
      <c r="G11" s="48">
        <v>88</v>
      </c>
      <c r="H11" s="48">
        <v>164</v>
      </c>
      <c r="I11" s="48">
        <v>258</v>
      </c>
      <c r="J11" s="48">
        <v>255</v>
      </c>
      <c r="K11" s="48">
        <v>235</v>
      </c>
      <c r="L11" s="4">
        <v>93</v>
      </c>
      <c r="M11" s="4">
        <v>272</v>
      </c>
      <c r="N11" s="4">
        <v>311</v>
      </c>
      <c r="O11" s="48">
        <v>296</v>
      </c>
      <c r="P11" s="48">
        <v>534</v>
      </c>
      <c r="Q11" s="48">
        <v>171</v>
      </c>
      <c r="R11" s="48">
        <v>250</v>
      </c>
      <c r="S11" s="48">
        <v>250</v>
      </c>
      <c r="T11" s="48">
        <v>250</v>
      </c>
      <c r="U11" s="48">
        <v>250</v>
      </c>
      <c r="V11">
        <v>700</v>
      </c>
      <c r="W11">
        <v>260</v>
      </c>
      <c r="X11">
        <v>40</v>
      </c>
      <c r="Y11">
        <v>0</v>
      </c>
      <c r="Z11">
        <v>0</v>
      </c>
      <c r="AC11" s="35"/>
      <c r="AD11" s="6"/>
      <c r="AE11" s="6"/>
      <c r="AF11" s="4"/>
      <c r="AG11" s="4"/>
      <c r="AH11" s="4"/>
      <c r="AI11" s="4"/>
      <c r="AJ11" s="4"/>
      <c r="AL11">
        <v>14</v>
      </c>
      <c r="AM11">
        <v>40</v>
      </c>
      <c r="AN11">
        <v>46</v>
      </c>
      <c r="AR11">
        <v>78</v>
      </c>
      <c r="AS11">
        <v>20</v>
      </c>
      <c r="AT11">
        <v>569</v>
      </c>
      <c r="AU11">
        <v>12.6</v>
      </c>
      <c r="AV11">
        <v>3.6</v>
      </c>
      <c r="AW11">
        <v>84.1</v>
      </c>
      <c r="AX11">
        <v>356</v>
      </c>
      <c r="AY11">
        <v>315</v>
      </c>
      <c r="AZ11">
        <v>279</v>
      </c>
      <c r="BA11">
        <v>166</v>
      </c>
      <c r="BB11">
        <v>147</v>
      </c>
      <c r="BC11">
        <v>130</v>
      </c>
      <c r="BD11">
        <v>533</v>
      </c>
      <c r="BE11" s="58">
        <f t="shared" si="0"/>
        <v>24</v>
      </c>
    </row>
    <row r="12" spans="1:61">
      <c r="A12" s="2" t="s">
        <v>21</v>
      </c>
      <c r="B12">
        <v>106513</v>
      </c>
      <c r="D12" s="4">
        <v>2000</v>
      </c>
      <c r="E12" s="48">
        <v>514</v>
      </c>
      <c r="F12" s="48">
        <v>486</v>
      </c>
      <c r="G12" s="48">
        <v>79</v>
      </c>
      <c r="H12" s="48">
        <v>120</v>
      </c>
      <c r="I12" s="48">
        <v>224</v>
      </c>
      <c r="J12" s="48">
        <v>238</v>
      </c>
      <c r="K12" s="48">
        <v>339</v>
      </c>
      <c r="L12" s="4">
        <v>0</v>
      </c>
      <c r="M12" s="4">
        <v>258</v>
      </c>
      <c r="N12" s="4">
        <v>324</v>
      </c>
      <c r="O12" s="48">
        <v>920</v>
      </c>
      <c r="P12" s="48">
        <v>80</v>
      </c>
      <c r="Q12" s="48">
        <v>0</v>
      </c>
      <c r="R12" s="48">
        <v>250</v>
      </c>
      <c r="S12" s="48">
        <v>250</v>
      </c>
      <c r="T12" s="48">
        <v>250</v>
      </c>
      <c r="U12" s="48">
        <v>250</v>
      </c>
      <c r="V12">
        <v>172</v>
      </c>
      <c r="W12">
        <v>173</v>
      </c>
      <c r="X12">
        <v>343</v>
      </c>
      <c r="Y12">
        <v>109</v>
      </c>
      <c r="Z12">
        <v>204</v>
      </c>
      <c r="AC12" s="35"/>
      <c r="AD12" s="6"/>
      <c r="AE12" s="6"/>
      <c r="AF12" s="4"/>
      <c r="AG12" s="4"/>
      <c r="AH12" s="4"/>
      <c r="AI12" s="4"/>
      <c r="AJ12" s="4"/>
      <c r="AL12">
        <v>0</v>
      </c>
      <c r="AM12">
        <v>44</v>
      </c>
      <c r="AN12">
        <v>56</v>
      </c>
      <c r="AR12">
        <v>80</v>
      </c>
      <c r="AS12">
        <v>14</v>
      </c>
      <c r="AT12">
        <v>494</v>
      </c>
      <c r="AU12">
        <v>12.8</v>
      </c>
      <c r="AV12">
        <v>2.6</v>
      </c>
      <c r="AW12">
        <v>84.8</v>
      </c>
      <c r="AX12">
        <v>361</v>
      </c>
      <c r="AY12">
        <v>583</v>
      </c>
      <c r="AZ12">
        <v>55</v>
      </c>
      <c r="BA12">
        <v>194</v>
      </c>
      <c r="BB12">
        <v>314</v>
      </c>
      <c r="BC12">
        <v>30</v>
      </c>
      <c r="BD12">
        <v>462</v>
      </c>
      <c r="BE12" s="58">
        <f t="shared" si="0"/>
        <v>0</v>
      </c>
    </row>
    <row r="13" spans="1:61">
      <c r="A13" s="2" t="s">
        <v>265</v>
      </c>
      <c r="B13">
        <v>115259</v>
      </c>
      <c r="D13" s="4">
        <v>1000</v>
      </c>
      <c r="E13" s="48">
        <v>540</v>
      </c>
      <c r="F13" s="48">
        <v>460</v>
      </c>
      <c r="G13" s="48">
        <v>89</v>
      </c>
      <c r="H13" s="48">
        <v>160</v>
      </c>
      <c r="I13" s="48">
        <v>297</v>
      </c>
      <c r="J13" s="48">
        <v>247</v>
      </c>
      <c r="K13" s="48">
        <v>207</v>
      </c>
      <c r="L13" s="4">
        <v>69</v>
      </c>
      <c r="M13" s="4">
        <v>439</v>
      </c>
      <c r="N13" s="4">
        <v>196</v>
      </c>
      <c r="O13" s="48">
        <v>749</v>
      </c>
      <c r="P13" s="48">
        <v>0</v>
      </c>
      <c r="Q13" s="48">
        <v>251</v>
      </c>
      <c r="R13" s="48">
        <v>250</v>
      </c>
      <c r="S13" s="48">
        <v>250</v>
      </c>
      <c r="T13" s="48">
        <v>250</v>
      </c>
      <c r="U13" s="48">
        <v>250</v>
      </c>
      <c r="V13">
        <v>128</v>
      </c>
      <c r="W13">
        <v>195</v>
      </c>
      <c r="X13">
        <v>484</v>
      </c>
      <c r="Y13">
        <v>194</v>
      </c>
      <c r="Z13">
        <v>0</v>
      </c>
      <c r="AE13" s="6"/>
      <c r="AF13" s="4"/>
      <c r="AG13" s="4"/>
      <c r="AH13" s="4"/>
      <c r="AI13" s="4"/>
      <c r="AJ13" s="4"/>
      <c r="AL13">
        <v>10</v>
      </c>
      <c r="AM13">
        <v>62</v>
      </c>
      <c r="AN13">
        <v>28</v>
      </c>
      <c r="AR13">
        <v>0</v>
      </c>
      <c r="AS13">
        <v>21</v>
      </c>
      <c r="AT13">
        <v>569</v>
      </c>
      <c r="AV13">
        <v>3.3</v>
      </c>
      <c r="AW13">
        <v>80.8</v>
      </c>
      <c r="BE13" s="58"/>
    </row>
    <row r="14" spans="1:61">
      <c r="A14" s="2" t="s">
        <v>266</v>
      </c>
      <c r="B14">
        <v>23808</v>
      </c>
      <c r="D14" s="4">
        <v>1000</v>
      </c>
      <c r="E14" s="48">
        <v>334</v>
      </c>
      <c r="F14" s="48">
        <v>652</v>
      </c>
      <c r="G14" s="48">
        <v>153</v>
      </c>
      <c r="H14" s="48">
        <v>322</v>
      </c>
      <c r="I14" s="48">
        <v>359</v>
      </c>
      <c r="J14" s="48">
        <v>128</v>
      </c>
      <c r="K14" s="48">
        <v>38</v>
      </c>
      <c r="L14" s="4">
        <v>309</v>
      </c>
      <c r="M14" s="4">
        <v>146</v>
      </c>
      <c r="N14" s="4">
        <v>354</v>
      </c>
      <c r="O14" s="48">
        <v>0</v>
      </c>
      <c r="P14" s="48">
        <v>0</v>
      </c>
      <c r="Q14" s="48">
        <v>0</v>
      </c>
      <c r="R14" s="48">
        <v>250</v>
      </c>
      <c r="S14" s="48">
        <v>250</v>
      </c>
      <c r="T14" s="48">
        <v>250</v>
      </c>
      <c r="U14" s="48">
        <v>250</v>
      </c>
      <c r="V14">
        <v>136</v>
      </c>
      <c r="W14">
        <v>343</v>
      </c>
      <c r="X14">
        <v>362</v>
      </c>
      <c r="Y14">
        <v>159</v>
      </c>
      <c r="Z14">
        <v>0</v>
      </c>
      <c r="AA14">
        <v>244</v>
      </c>
      <c r="AB14">
        <v>104</v>
      </c>
      <c r="AC14" s="35">
        <v>241</v>
      </c>
      <c r="AD14" s="6">
        <v>411</v>
      </c>
      <c r="AE14" s="6"/>
      <c r="AF14" s="4"/>
      <c r="AG14" s="4"/>
      <c r="AH14" s="4"/>
      <c r="AI14" s="4"/>
      <c r="AJ14" s="4"/>
      <c r="AL14">
        <v>38</v>
      </c>
      <c r="AM14">
        <v>18</v>
      </c>
      <c r="AN14">
        <v>44</v>
      </c>
      <c r="AR14">
        <v>0</v>
      </c>
      <c r="AS14">
        <v>0</v>
      </c>
      <c r="AT14">
        <v>0</v>
      </c>
      <c r="BE14" s="58"/>
      <c r="BF14" t="s">
        <v>2080</v>
      </c>
    </row>
    <row r="15" spans="1:61">
      <c r="A15" s="2" t="s">
        <v>7</v>
      </c>
      <c r="B15">
        <v>269365</v>
      </c>
      <c r="D15" s="4">
        <v>3000</v>
      </c>
      <c r="E15" s="36">
        <v>505</v>
      </c>
      <c r="F15" s="36">
        <v>495</v>
      </c>
      <c r="G15" s="36">
        <v>116</v>
      </c>
      <c r="H15" s="36">
        <v>173</v>
      </c>
      <c r="I15" s="36">
        <v>246</v>
      </c>
      <c r="J15" s="36">
        <v>238</v>
      </c>
      <c r="K15" s="36">
        <v>226</v>
      </c>
      <c r="L15" s="4">
        <v>53</v>
      </c>
      <c r="M15" s="4">
        <v>271</v>
      </c>
      <c r="N15" s="4">
        <v>333</v>
      </c>
      <c r="O15" s="36">
        <v>757</v>
      </c>
      <c r="P15" s="48">
        <v>0</v>
      </c>
      <c r="Q15" s="36">
        <v>243</v>
      </c>
      <c r="R15" s="36">
        <v>250</v>
      </c>
      <c r="S15" s="36">
        <v>250</v>
      </c>
      <c r="T15" s="36">
        <v>250</v>
      </c>
      <c r="U15" s="36">
        <v>250</v>
      </c>
      <c r="V15" s="36">
        <v>171</v>
      </c>
      <c r="W15" s="36">
        <v>208</v>
      </c>
      <c r="X15" s="36">
        <v>383</v>
      </c>
      <c r="Y15" s="36">
        <v>239</v>
      </c>
      <c r="Z15" s="48">
        <v>0</v>
      </c>
      <c r="AA15" s="48">
        <v>584</v>
      </c>
      <c r="AB15" s="48">
        <v>195</v>
      </c>
      <c r="AC15" s="35">
        <v>137</v>
      </c>
      <c r="AD15" s="6">
        <v>84</v>
      </c>
      <c r="AE15" s="6"/>
      <c r="AF15" s="48"/>
      <c r="AG15" s="48"/>
      <c r="AH15" s="48"/>
      <c r="AI15" s="48"/>
      <c r="AJ15" s="48"/>
      <c r="AK15" s="48"/>
      <c r="AL15" s="48">
        <v>8</v>
      </c>
      <c r="AM15" s="48">
        <v>41</v>
      </c>
      <c r="AN15" s="48">
        <v>51</v>
      </c>
      <c r="AO15" s="48"/>
      <c r="AP15" s="48"/>
      <c r="AQ15" s="48"/>
      <c r="AR15" s="48">
        <v>135</v>
      </c>
      <c r="AS15" s="48">
        <v>15</v>
      </c>
      <c r="AT15">
        <v>503</v>
      </c>
      <c r="AU15">
        <v>21.6</v>
      </c>
      <c r="AV15">
        <v>3</v>
      </c>
      <c r="AW15">
        <v>76.599999999999994</v>
      </c>
      <c r="AX15">
        <v>483</v>
      </c>
      <c r="AY15">
        <v>499</v>
      </c>
      <c r="AZ15">
        <v>0</v>
      </c>
      <c r="BA15">
        <v>307</v>
      </c>
      <c r="BB15">
        <v>317</v>
      </c>
      <c r="BD15">
        <v>365</v>
      </c>
      <c r="BE15" s="58">
        <f t="shared" si="0"/>
        <v>11</v>
      </c>
      <c r="BF15" t="s">
        <v>692</v>
      </c>
    </row>
    <row r="16" spans="1:61">
      <c r="A16" s="1"/>
      <c r="AA16" t="s">
        <v>2155</v>
      </c>
      <c r="AB16" t="s">
        <v>2156</v>
      </c>
      <c r="AC16" s="35" t="s">
        <v>2157</v>
      </c>
      <c r="AD16" s="6" t="s">
        <v>2158</v>
      </c>
    </row>
    <row r="17" spans="1:53" ht="29.25" customHeight="1">
      <c r="A17" s="1" t="s">
        <v>703</v>
      </c>
      <c r="B17" s="4">
        <v>300833</v>
      </c>
      <c r="C17" s="4"/>
      <c r="D17" s="1">
        <v>5000</v>
      </c>
      <c r="E17" s="36">
        <v>2573</v>
      </c>
      <c r="F17" s="36">
        <v>2427</v>
      </c>
      <c r="G17" s="36">
        <v>466</v>
      </c>
      <c r="H17" s="36">
        <v>738</v>
      </c>
      <c r="I17" s="36">
        <v>1246</v>
      </c>
      <c r="J17" s="36">
        <v>1231</v>
      </c>
      <c r="K17" s="36">
        <v>1319</v>
      </c>
      <c r="L17" s="4">
        <v>683</v>
      </c>
      <c r="M17" s="4">
        <v>1307</v>
      </c>
      <c r="N17" s="4">
        <v>1225</v>
      </c>
      <c r="O17" s="36">
        <v>2023</v>
      </c>
      <c r="P17" s="36">
        <v>1757</v>
      </c>
      <c r="Q17" s="36">
        <v>1218</v>
      </c>
      <c r="R17" s="36"/>
      <c r="S17" s="36"/>
      <c r="T17" s="36"/>
      <c r="U17" s="36"/>
      <c r="V17" s="4">
        <v>887</v>
      </c>
      <c r="W17" s="4">
        <v>1165</v>
      </c>
      <c r="X17" s="4">
        <v>840</v>
      </c>
      <c r="Y17" s="4">
        <v>521</v>
      </c>
      <c r="Z17" s="4">
        <v>670</v>
      </c>
      <c r="AA17" s="4">
        <v>917</v>
      </c>
      <c r="AB17" s="4">
        <v>0</v>
      </c>
      <c r="AC17" s="4">
        <v>1062</v>
      </c>
      <c r="AD17" s="4">
        <v>2032</v>
      </c>
      <c r="AE17" s="4">
        <v>1905</v>
      </c>
      <c r="AK17" s="36">
        <v>400</v>
      </c>
      <c r="AL17" s="36">
        <v>178</v>
      </c>
      <c r="AM17" s="36">
        <v>151</v>
      </c>
      <c r="AN17" s="36"/>
      <c r="AO17" s="36"/>
      <c r="AP17" s="36"/>
      <c r="AQ17" s="36"/>
      <c r="AR17" s="36"/>
      <c r="AS17" s="36"/>
      <c r="BA17" t="s">
        <v>691</v>
      </c>
    </row>
    <row r="18" spans="1:53" ht="15" customHeight="1">
      <c r="A18" s="2" t="s">
        <v>22</v>
      </c>
      <c r="B18" s="2">
        <v>53362</v>
      </c>
      <c r="C18" s="43">
        <v>0.18</v>
      </c>
      <c r="D18" s="4">
        <v>798</v>
      </c>
      <c r="E18">
        <v>417</v>
      </c>
      <c r="F18">
        <v>382</v>
      </c>
      <c r="G18">
        <v>83</v>
      </c>
      <c r="H18">
        <v>117</v>
      </c>
      <c r="I18">
        <v>188</v>
      </c>
      <c r="J18">
        <v>194</v>
      </c>
      <c r="K18">
        <v>218</v>
      </c>
      <c r="L18">
        <v>82</v>
      </c>
      <c r="M18">
        <v>205</v>
      </c>
      <c r="N18">
        <v>211</v>
      </c>
      <c r="O18">
        <v>372</v>
      </c>
      <c r="P18">
        <v>155</v>
      </c>
      <c r="Q18">
        <v>273</v>
      </c>
      <c r="R18">
        <v>0</v>
      </c>
      <c r="S18">
        <v>0</v>
      </c>
      <c r="T18">
        <v>0</v>
      </c>
      <c r="U18">
        <v>0</v>
      </c>
      <c r="AF18" s="44">
        <v>145</v>
      </c>
      <c r="AG18" s="44">
        <v>177</v>
      </c>
      <c r="AH18" s="44">
        <v>223</v>
      </c>
      <c r="AI18" s="44">
        <v>168</v>
      </c>
      <c r="AJ18" s="45">
        <v>85</v>
      </c>
      <c r="AK18" s="2"/>
      <c r="AL18" s="49" t="s">
        <v>693</v>
      </c>
      <c r="AR18" t="s">
        <v>694</v>
      </c>
    </row>
    <row r="19" spans="1:53" ht="15.75" customHeight="1">
      <c r="A19" s="2" t="s">
        <v>17</v>
      </c>
      <c r="B19" s="33">
        <v>70087</v>
      </c>
      <c r="C19" s="43">
        <v>0.23</v>
      </c>
      <c r="D19" s="4">
        <v>1048</v>
      </c>
      <c r="E19">
        <v>536</v>
      </c>
      <c r="F19">
        <v>513</v>
      </c>
      <c r="G19">
        <v>92</v>
      </c>
      <c r="H19">
        <v>156</v>
      </c>
      <c r="I19">
        <v>239</v>
      </c>
      <c r="J19">
        <v>281</v>
      </c>
      <c r="K19">
        <v>282</v>
      </c>
      <c r="L19">
        <v>113</v>
      </c>
      <c r="M19">
        <v>337</v>
      </c>
      <c r="N19">
        <v>226</v>
      </c>
      <c r="O19">
        <v>389</v>
      </c>
      <c r="P19">
        <v>454</v>
      </c>
      <c r="Q19">
        <v>204</v>
      </c>
      <c r="R19">
        <v>0</v>
      </c>
      <c r="S19">
        <v>0</v>
      </c>
      <c r="T19">
        <v>0</v>
      </c>
      <c r="U19">
        <v>0</v>
      </c>
      <c r="AF19" s="44" t="s">
        <v>695</v>
      </c>
      <c r="AG19" s="44" t="s">
        <v>696</v>
      </c>
      <c r="AH19" s="44" t="s">
        <v>697</v>
      </c>
      <c r="AI19" s="44" t="s">
        <v>698</v>
      </c>
      <c r="AJ19" s="45" t="s">
        <v>699</v>
      </c>
      <c r="AK19" s="2" t="s">
        <v>262</v>
      </c>
      <c r="AL19" s="46" t="s">
        <v>700</v>
      </c>
      <c r="AR19" t="s">
        <v>701</v>
      </c>
    </row>
    <row r="20" spans="1:53" ht="17.25" customHeight="1">
      <c r="A20" s="2" t="s">
        <v>18</v>
      </c>
      <c r="B20" s="2">
        <v>50531</v>
      </c>
      <c r="C20" s="43">
        <v>0.17</v>
      </c>
      <c r="D20" s="4">
        <v>756</v>
      </c>
      <c r="E20">
        <v>390</v>
      </c>
      <c r="F20">
        <v>367</v>
      </c>
      <c r="G20">
        <v>62</v>
      </c>
      <c r="H20">
        <v>94</v>
      </c>
      <c r="I20">
        <v>173</v>
      </c>
      <c r="J20">
        <v>211</v>
      </c>
      <c r="K20">
        <v>217</v>
      </c>
      <c r="L20">
        <v>165</v>
      </c>
      <c r="M20">
        <v>210</v>
      </c>
      <c r="N20">
        <v>103</v>
      </c>
      <c r="O20">
        <v>267</v>
      </c>
      <c r="P20">
        <v>363</v>
      </c>
      <c r="Q20">
        <v>128</v>
      </c>
      <c r="R20">
        <v>0</v>
      </c>
      <c r="S20">
        <v>0</v>
      </c>
      <c r="T20">
        <v>0</v>
      </c>
      <c r="U20">
        <v>0</v>
      </c>
      <c r="AG20" s="44"/>
      <c r="AH20" s="44"/>
      <c r="AI20" s="44"/>
      <c r="AJ20" s="45"/>
      <c r="AK20" s="2"/>
      <c r="AL20" s="46" t="s">
        <v>702</v>
      </c>
      <c r="AR20" t="s">
        <v>701</v>
      </c>
    </row>
    <row r="21" spans="1:53">
      <c r="A21" s="2" t="s">
        <v>19</v>
      </c>
      <c r="B21" s="2">
        <v>31352</v>
      </c>
      <c r="C21" s="43">
        <v>0.1</v>
      </c>
      <c r="D21" s="4">
        <v>500</v>
      </c>
      <c r="E21">
        <v>262</v>
      </c>
      <c r="F21">
        <v>238</v>
      </c>
      <c r="G21">
        <v>41</v>
      </c>
      <c r="H21">
        <v>76</v>
      </c>
      <c r="I21">
        <v>148</v>
      </c>
      <c r="J21">
        <v>113</v>
      </c>
      <c r="K21">
        <v>123</v>
      </c>
      <c r="L21">
        <v>20</v>
      </c>
      <c r="M21">
        <v>190</v>
      </c>
      <c r="N21">
        <v>128</v>
      </c>
      <c r="O21">
        <v>164</v>
      </c>
      <c r="P21">
        <v>134</v>
      </c>
      <c r="Q21">
        <v>203</v>
      </c>
      <c r="R21">
        <v>0</v>
      </c>
      <c r="S21">
        <v>0</v>
      </c>
      <c r="T21">
        <v>0</v>
      </c>
      <c r="U21">
        <v>0</v>
      </c>
      <c r="AL21" s="46"/>
    </row>
    <row r="22" spans="1:53">
      <c r="A22" s="2" t="s">
        <v>262</v>
      </c>
      <c r="B22" s="2">
        <v>40302</v>
      </c>
      <c r="C22" s="43">
        <v>0.13</v>
      </c>
      <c r="D22" s="4">
        <v>603</v>
      </c>
      <c r="E22">
        <v>308</v>
      </c>
      <c r="F22">
        <v>296</v>
      </c>
      <c r="G22">
        <v>58</v>
      </c>
      <c r="H22">
        <v>89</v>
      </c>
      <c r="I22">
        <v>184</v>
      </c>
      <c r="J22">
        <v>115</v>
      </c>
      <c r="K22">
        <v>160</v>
      </c>
      <c r="L22">
        <v>139</v>
      </c>
      <c r="M22">
        <v>88</v>
      </c>
      <c r="N22">
        <v>161</v>
      </c>
      <c r="O22">
        <v>311</v>
      </c>
      <c r="P22">
        <v>136</v>
      </c>
      <c r="Q22">
        <v>158</v>
      </c>
      <c r="R22">
        <v>0</v>
      </c>
      <c r="S22">
        <v>0</v>
      </c>
      <c r="T22">
        <v>0</v>
      </c>
      <c r="U22">
        <v>0</v>
      </c>
      <c r="AC22" s="10"/>
      <c r="AD22" s="10"/>
      <c r="AF22" s="36"/>
      <c r="AG22" s="36"/>
      <c r="AH22" s="36"/>
      <c r="AI22" s="36"/>
      <c r="AJ22" s="36"/>
      <c r="AK22" s="2"/>
      <c r="AL22" s="46"/>
    </row>
    <row r="23" spans="1:53">
      <c r="A23" s="2" t="s">
        <v>263</v>
      </c>
      <c r="B23" s="2">
        <v>55199</v>
      </c>
      <c r="C23" s="43">
        <v>0.18</v>
      </c>
      <c r="D23" s="4">
        <v>826</v>
      </c>
      <c r="E23">
        <v>422</v>
      </c>
      <c r="F23">
        <v>405</v>
      </c>
      <c r="G23">
        <v>88</v>
      </c>
      <c r="H23">
        <v>140</v>
      </c>
      <c r="I23">
        <v>200</v>
      </c>
      <c r="J23">
        <v>204</v>
      </c>
      <c r="K23">
        <v>197</v>
      </c>
      <c r="L23">
        <v>97</v>
      </c>
      <c r="M23">
        <v>161</v>
      </c>
      <c r="N23">
        <v>286</v>
      </c>
      <c r="O23">
        <v>332</v>
      </c>
      <c r="P23">
        <v>350</v>
      </c>
      <c r="Q23">
        <v>146</v>
      </c>
      <c r="R23">
        <v>0</v>
      </c>
      <c r="S23">
        <v>0</v>
      </c>
      <c r="T23">
        <v>0</v>
      </c>
      <c r="U23">
        <v>0</v>
      </c>
      <c r="AC23" s="10"/>
      <c r="AD23" s="10"/>
      <c r="AF23" s="36"/>
      <c r="AG23" s="36"/>
      <c r="AH23" s="36"/>
      <c r="AI23" s="36"/>
      <c r="AJ23" s="36"/>
      <c r="AK23" s="2"/>
      <c r="AL23" s="46"/>
    </row>
    <row r="24" spans="1:53">
      <c r="A24" s="2" t="s">
        <v>264</v>
      </c>
      <c r="B24" s="2">
        <v>7365</v>
      </c>
      <c r="C24" s="43"/>
      <c r="D24" s="4">
        <v>469</v>
      </c>
      <c r="E24">
        <v>236</v>
      </c>
      <c r="F24">
        <v>234</v>
      </c>
      <c r="G24">
        <v>42</v>
      </c>
      <c r="H24">
        <v>77</v>
      </c>
      <c r="I24">
        <v>122</v>
      </c>
      <c r="J24">
        <v>120</v>
      </c>
      <c r="K24">
        <v>111</v>
      </c>
      <c r="L24">
        <v>44</v>
      </c>
      <c r="M24">
        <v>128</v>
      </c>
      <c r="N24">
        <v>147</v>
      </c>
      <c r="O24">
        <v>141</v>
      </c>
      <c r="P24">
        <v>244</v>
      </c>
      <c r="Q24">
        <v>85</v>
      </c>
      <c r="R24">
        <v>0</v>
      </c>
      <c r="S24">
        <v>0</v>
      </c>
      <c r="T24">
        <v>0</v>
      </c>
      <c r="U24">
        <v>0</v>
      </c>
      <c r="V24" s="1"/>
      <c r="W24" s="1"/>
      <c r="X24" s="1"/>
      <c r="Y24" s="1"/>
      <c r="Z24" s="1"/>
      <c r="AA24" s="1"/>
      <c r="AB24" s="1"/>
      <c r="AC24" s="47"/>
      <c r="AD24" s="47"/>
      <c r="AF24" s="36">
        <v>295</v>
      </c>
      <c r="AG24" s="36">
        <v>186</v>
      </c>
      <c r="AH24" s="36">
        <v>282</v>
      </c>
      <c r="AI24" s="36">
        <v>108</v>
      </c>
      <c r="AJ24" s="36">
        <v>129</v>
      </c>
      <c r="AK24" s="2" t="s">
        <v>262</v>
      </c>
      <c r="AL24" s="46"/>
      <c r="AN24" s="1"/>
      <c r="AO24" s="2"/>
      <c r="AS24" s="1"/>
      <c r="AT24" s="1"/>
      <c r="AU24" s="1"/>
      <c r="AV24" s="1"/>
      <c r="AW24" s="1"/>
      <c r="AX24" s="1"/>
      <c r="AY24" s="1"/>
    </row>
    <row r="25" spans="1:53">
      <c r="A25" s="2" t="s">
        <v>21</v>
      </c>
      <c r="B25" s="2">
        <v>105918</v>
      </c>
      <c r="C25" s="43"/>
      <c r="D25" s="4">
        <v>2000</v>
      </c>
      <c r="E25">
        <v>1028</v>
      </c>
      <c r="F25">
        <v>972</v>
      </c>
      <c r="G25">
        <v>158</v>
      </c>
      <c r="H25">
        <v>240</v>
      </c>
      <c r="I25">
        <v>448</v>
      </c>
      <c r="J25">
        <v>476</v>
      </c>
      <c r="K25">
        <v>678</v>
      </c>
      <c r="L25">
        <v>0</v>
      </c>
      <c r="M25">
        <v>517</v>
      </c>
      <c r="N25">
        <v>648</v>
      </c>
      <c r="O25">
        <v>1840</v>
      </c>
      <c r="P25">
        <v>244</v>
      </c>
      <c r="Q25">
        <v>0</v>
      </c>
      <c r="R25">
        <v>0</v>
      </c>
      <c r="S25">
        <v>0</v>
      </c>
      <c r="T25">
        <v>0</v>
      </c>
      <c r="U25">
        <v>0</v>
      </c>
      <c r="AF25" s="36"/>
      <c r="AG25" s="36"/>
      <c r="AH25" s="36"/>
      <c r="AI25" s="36"/>
      <c r="AJ25" s="36"/>
      <c r="AK25" s="2"/>
      <c r="AL25" s="46"/>
    </row>
    <row r="26" spans="1:53">
      <c r="A26" s="2" t="s">
        <v>265</v>
      </c>
      <c r="B26">
        <v>114401</v>
      </c>
      <c r="C26" s="43"/>
      <c r="D26" s="4">
        <v>1000</v>
      </c>
      <c r="E26">
        <v>540</v>
      </c>
      <c r="F26">
        <v>460</v>
      </c>
      <c r="G26">
        <v>89</v>
      </c>
      <c r="H26">
        <v>160</v>
      </c>
      <c r="I26">
        <v>297</v>
      </c>
      <c r="J26">
        <v>247</v>
      </c>
      <c r="K26">
        <v>207</v>
      </c>
      <c r="L26">
        <v>70</v>
      </c>
      <c r="M26">
        <v>440</v>
      </c>
      <c r="N26">
        <v>196</v>
      </c>
      <c r="O26">
        <v>749</v>
      </c>
      <c r="P26">
        <v>0</v>
      </c>
      <c r="Q26">
        <v>251</v>
      </c>
      <c r="R26">
        <v>0</v>
      </c>
      <c r="S26">
        <v>0</v>
      </c>
      <c r="T26">
        <v>0</v>
      </c>
      <c r="U26">
        <v>0</v>
      </c>
      <c r="AF26" s="36"/>
      <c r="AG26" s="36"/>
      <c r="AH26" s="36"/>
      <c r="AI26" s="36"/>
      <c r="AJ26" s="36"/>
      <c r="AL26" s="46"/>
    </row>
    <row r="27" spans="1:53">
      <c r="A27" s="2" t="s">
        <v>266</v>
      </c>
      <c r="B27" s="2">
        <v>24903</v>
      </c>
      <c r="C27" s="43"/>
      <c r="D27" s="4">
        <v>1000</v>
      </c>
      <c r="E27">
        <v>338</v>
      </c>
      <c r="F27">
        <v>662</v>
      </c>
      <c r="G27">
        <v>153</v>
      </c>
      <c r="H27">
        <v>322</v>
      </c>
      <c r="I27">
        <v>359</v>
      </c>
      <c r="J27">
        <v>128</v>
      </c>
      <c r="K27">
        <v>38</v>
      </c>
      <c r="L27">
        <v>309</v>
      </c>
      <c r="M27">
        <v>147</v>
      </c>
      <c r="N27">
        <v>355</v>
      </c>
      <c r="O27">
        <v>0</v>
      </c>
      <c r="P27">
        <v>0</v>
      </c>
      <c r="Q27">
        <v>0</v>
      </c>
      <c r="R27">
        <v>244</v>
      </c>
      <c r="S27">
        <v>104</v>
      </c>
      <c r="T27">
        <v>241</v>
      </c>
      <c r="U27">
        <v>0</v>
      </c>
    </row>
    <row r="28" spans="1:53">
      <c r="A28" s="2" t="s">
        <v>7</v>
      </c>
      <c r="B28" s="2">
        <v>274384</v>
      </c>
      <c r="C28" s="42"/>
      <c r="D28" s="4">
        <v>3000</v>
      </c>
      <c r="E28">
        <v>1515</v>
      </c>
      <c r="F28">
        <v>1485</v>
      </c>
      <c r="G28">
        <v>348</v>
      </c>
      <c r="H28">
        <v>519</v>
      </c>
      <c r="I28">
        <v>738</v>
      </c>
      <c r="J28">
        <v>714</v>
      </c>
      <c r="K28">
        <v>678</v>
      </c>
      <c r="L28">
        <v>158</v>
      </c>
      <c r="M28">
        <v>815</v>
      </c>
      <c r="N28">
        <v>1000</v>
      </c>
      <c r="O28">
        <v>2271</v>
      </c>
      <c r="P28">
        <v>0</v>
      </c>
      <c r="Q28">
        <v>729</v>
      </c>
      <c r="R28">
        <v>1803</v>
      </c>
      <c r="S28">
        <v>555</v>
      </c>
      <c r="T28">
        <v>402</v>
      </c>
      <c r="U28">
        <v>240</v>
      </c>
      <c r="AW28" t="s">
        <v>673</v>
      </c>
      <c r="AX28" t="s">
        <v>674</v>
      </c>
      <c r="AY28" t="s">
        <v>675</v>
      </c>
      <c r="AZ28" t="s">
        <v>676</v>
      </c>
    </row>
    <row r="29" spans="1:53">
      <c r="AV29" t="s">
        <v>19</v>
      </c>
      <c r="AW29">
        <v>230</v>
      </c>
      <c r="AX29">
        <v>240</v>
      </c>
      <c r="AY29">
        <v>288</v>
      </c>
      <c r="AZ29">
        <v>242</v>
      </c>
    </row>
    <row r="30" spans="1:53">
      <c r="AV30" t="s">
        <v>18</v>
      </c>
      <c r="AW30">
        <v>266</v>
      </c>
      <c r="AX30">
        <v>389</v>
      </c>
      <c r="AY30">
        <v>124</v>
      </c>
      <c r="AZ30">
        <v>221</v>
      </c>
    </row>
    <row r="32" spans="1:53">
      <c r="M32" s="1"/>
      <c r="N32" s="1"/>
      <c r="O32" s="1"/>
      <c r="P32" s="1"/>
      <c r="Q32" s="1"/>
      <c r="R32" s="1"/>
      <c r="S32" s="1"/>
      <c r="T32" s="1"/>
      <c r="U32" s="1"/>
      <c r="V32" s="1"/>
      <c r="W32" s="1"/>
      <c r="AF32" t="s">
        <v>2081</v>
      </c>
    </row>
    <row r="33" spans="13:33">
      <c r="M33" s="35"/>
      <c r="N33" s="35"/>
      <c r="O33" s="35"/>
      <c r="P33" s="35"/>
      <c r="Q33" s="35"/>
      <c r="R33" s="35"/>
      <c r="S33" s="35"/>
      <c r="T33" s="35"/>
      <c r="U33" s="4"/>
      <c r="V33" s="6"/>
      <c r="W33" s="35"/>
      <c r="AF33" t="s">
        <v>2082</v>
      </c>
      <c r="AG33" t="s">
        <v>2083</v>
      </c>
    </row>
    <row r="34" spans="13:33">
      <c r="M34" s="6"/>
      <c r="N34" s="6"/>
      <c r="O34" s="6"/>
      <c r="P34" s="6"/>
      <c r="Q34" s="6"/>
      <c r="R34" s="6"/>
      <c r="S34" s="6"/>
      <c r="T34" s="6"/>
      <c r="U34" s="4"/>
      <c r="V34" s="6"/>
      <c r="W34" s="6"/>
      <c r="AF34" t="s">
        <v>2084</v>
      </c>
    </row>
    <row r="35" spans="13:33">
      <c r="M35" s="6"/>
      <c r="N35" s="6"/>
      <c r="O35" s="6"/>
      <c r="P35" s="6"/>
      <c r="Q35" s="6"/>
      <c r="R35" s="6"/>
      <c r="S35" s="6"/>
      <c r="T35" s="6"/>
      <c r="U35" s="4"/>
      <c r="V35" s="6"/>
      <c r="W35" s="6"/>
      <c r="AF35" t="s">
        <v>2085</v>
      </c>
    </row>
    <row r="36" spans="13:33">
      <c r="AF36" t="s">
        <v>2086</v>
      </c>
    </row>
  </sheetData>
  <conditionalFormatting sqref="AC24:AD24">
    <cfRule type="colorScale" priority="3">
      <colorScale>
        <cfvo type="min"/>
        <cfvo type="percentile" val="50"/>
        <cfvo type="max"/>
        <color rgb="FFF8696B"/>
        <color rgb="FFFCFCFF"/>
        <color rgb="FF5A8AC6"/>
      </colorScale>
    </cfRule>
  </conditionalFormatting>
  <conditionalFormatting sqref="AC18:AD21">
    <cfRule type="colorScale" priority="4">
      <colorScale>
        <cfvo type="min"/>
        <cfvo type="percentile" val="50"/>
        <cfvo type="max"/>
        <color rgb="FFF8696B"/>
        <color rgb="FFFCFCFF"/>
        <color rgb="FF5A8AC6"/>
      </colorScale>
    </cfRule>
  </conditionalFormatting>
  <conditionalFormatting sqref="AC24:AD24">
    <cfRule type="colorScale" priority="5">
      <colorScale>
        <cfvo type="min"/>
        <cfvo type="percentile" val="50"/>
        <cfvo type="max"/>
        <color rgb="FFF8696B"/>
        <color rgb="FFFCFCFF"/>
        <color rgb="FF5A8AC6"/>
      </colorScale>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9"/>
  <sheetViews>
    <sheetView zoomScale="115" zoomScaleNormal="115" workbookViewId="0">
      <pane ySplit="1" topLeftCell="A2" activePane="bottomLeft" state="frozen"/>
      <selection pane="bottomLeft" activeCell="J13" sqref="J13"/>
    </sheetView>
  </sheetViews>
  <sheetFormatPr baseColWidth="10" defaultColWidth="8.88671875" defaultRowHeight="14.4"/>
  <cols>
    <col min="1" max="1" width="27.88671875" customWidth="1"/>
    <col min="2" max="2" width="9.88671875" customWidth="1"/>
    <col min="3" max="3" width="9.6640625" customWidth="1"/>
    <col min="4" max="4" width="10.109375" customWidth="1"/>
    <col min="5" max="5" width="9.6640625" customWidth="1"/>
    <col min="6" max="6" width="9.88671875" customWidth="1"/>
    <col min="7" max="7" width="10.33203125" customWidth="1"/>
    <col min="8" max="8" width="11.109375" customWidth="1"/>
    <col min="9" max="9" width="9.6640625" customWidth="1"/>
    <col min="10" max="10" width="9.88671875" customWidth="1"/>
    <col min="11" max="12" width="10" customWidth="1"/>
  </cols>
  <sheetData>
    <row r="1" spans="1:12" s="1" customFormat="1">
      <c r="A1" s="1" t="s">
        <v>0</v>
      </c>
      <c r="B1" s="1" t="s">
        <v>8</v>
      </c>
      <c r="C1" s="1" t="s">
        <v>1</v>
      </c>
      <c r="D1" s="1" t="s">
        <v>2</v>
      </c>
      <c r="E1" s="1" t="s">
        <v>3</v>
      </c>
      <c r="F1" s="1" t="s">
        <v>4</v>
      </c>
      <c r="G1" s="1" t="s">
        <v>5</v>
      </c>
      <c r="H1" s="1" t="s">
        <v>244</v>
      </c>
      <c r="I1" s="1" t="s">
        <v>6</v>
      </c>
      <c r="J1" s="1" t="s">
        <v>190</v>
      </c>
      <c r="K1" s="1" t="s">
        <v>191</v>
      </c>
      <c r="L1" s="1" t="s">
        <v>7</v>
      </c>
    </row>
    <row r="2" spans="1:12" s="1" customFormat="1">
      <c r="A2" s="1" t="s">
        <v>281</v>
      </c>
      <c r="B2" s="32" t="s">
        <v>284</v>
      </c>
      <c r="C2" s="32"/>
      <c r="D2" s="32"/>
      <c r="E2" s="32"/>
      <c r="F2" s="32"/>
      <c r="G2" s="32"/>
      <c r="H2" s="32"/>
      <c r="I2" s="32"/>
      <c r="J2" s="32"/>
      <c r="K2" s="32"/>
      <c r="L2" s="32"/>
    </row>
    <row r="3" spans="1:12" s="1" customFormat="1">
      <c r="A3" s="1" t="s">
        <v>282</v>
      </c>
      <c r="B3" s="2" t="s">
        <v>283</v>
      </c>
    </row>
    <row r="4" spans="1:12" s="1" customFormat="1">
      <c r="B4" s="2"/>
    </row>
    <row r="5" spans="1:12" s="1" customFormat="1">
      <c r="A5" s="3" t="s">
        <v>127</v>
      </c>
      <c r="B5" s="2" t="s">
        <v>232</v>
      </c>
      <c r="C5" s="2" t="s">
        <v>232</v>
      </c>
      <c r="D5" s="2" t="s">
        <v>232</v>
      </c>
      <c r="E5" s="2" t="s">
        <v>232</v>
      </c>
      <c r="F5" s="2"/>
      <c r="G5" s="2" t="s">
        <v>128</v>
      </c>
      <c r="L5"/>
    </row>
    <row r="6" spans="1:12" s="1" customFormat="1">
      <c r="A6" s="3" t="s">
        <v>129</v>
      </c>
      <c r="B6" s="2" t="s">
        <v>232</v>
      </c>
      <c r="C6" s="2" t="s">
        <v>232</v>
      </c>
      <c r="D6" s="2" t="s">
        <v>232</v>
      </c>
      <c r="E6" s="2" t="s">
        <v>232</v>
      </c>
      <c r="F6" s="2"/>
      <c r="G6" s="2" t="s">
        <v>130</v>
      </c>
      <c r="L6"/>
    </row>
    <row r="7" spans="1:12" s="1" customFormat="1">
      <c r="A7" s="3" t="s">
        <v>131</v>
      </c>
      <c r="B7" s="2" t="s">
        <v>235</v>
      </c>
      <c r="C7" s="2" t="s">
        <v>236</v>
      </c>
      <c r="D7" s="2" t="s">
        <v>231</v>
      </c>
      <c r="E7" s="2" t="s">
        <v>234</v>
      </c>
      <c r="F7" s="2"/>
      <c r="G7" s="2" t="s">
        <v>132</v>
      </c>
      <c r="L7"/>
    </row>
    <row r="8" spans="1:12" s="1" customFormat="1">
      <c r="A8" s="3" t="s">
        <v>133</v>
      </c>
      <c r="B8" s="2" t="s">
        <v>233</v>
      </c>
      <c r="C8" s="2" t="s">
        <v>233</v>
      </c>
      <c r="D8" s="2" t="s">
        <v>233</v>
      </c>
      <c r="E8" s="2" t="s">
        <v>233</v>
      </c>
      <c r="F8" s="2"/>
      <c r="G8" s="2" t="s">
        <v>233</v>
      </c>
      <c r="L8"/>
    </row>
    <row r="9" spans="1:12" s="1" customFormat="1">
      <c r="A9" s="3" t="s">
        <v>134</v>
      </c>
      <c r="B9" s="2"/>
      <c r="C9" s="2"/>
      <c r="D9" s="2"/>
      <c r="E9" s="2"/>
      <c r="F9" s="2"/>
      <c r="G9" s="2" t="s">
        <v>135</v>
      </c>
      <c r="L9"/>
    </row>
    <row r="10" spans="1:12" s="1" customFormat="1">
      <c r="A10" s="3" t="s">
        <v>136</v>
      </c>
      <c r="B10" s="2" t="s">
        <v>1399</v>
      </c>
      <c r="C10" s="2" t="s">
        <v>1399</v>
      </c>
      <c r="D10" s="2"/>
      <c r="E10" s="2" t="s">
        <v>1399</v>
      </c>
      <c r="F10" s="2" t="s">
        <v>1399</v>
      </c>
      <c r="G10" s="2" t="s">
        <v>137</v>
      </c>
      <c r="L10"/>
    </row>
    <row r="11" spans="1:12" s="1" customFormat="1">
      <c r="A11" s="3" t="s">
        <v>138</v>
      </c>
      <c r="B11" s="2"/>
      <c r="C11" s="2"/>
      <c r="D11" s="2"/>
      <c r="E11" s="2"/>
      <c r="F11" s="2"/>
      <c r="G11" s="2" t="s">
        <v>139</v>
      </c>
      <c r="L11"/>
    </row>
    <row r="12" spans="1:12" s="1" customFormat="1">
      <c r="A12" s="3" t="s">
        <v>908</v>
      </c>
      <c r="B12" s="2" t="s">
        <v>2160</v>
      </c>
      <c r="C12" s="2" t="s">
        <v>2160</v>
      </c>
      <c r="D12" s="2" t="s">
        <v>2160</v>
      </c>
      <c r="E12" t="s">
        <v>936</v>
      </c>
      <c r="F12" s="2" t="s">
        <v>2160</v>
      </c>
      <c r="G12" s="2" t="s">
        <v>2160</v>
      </c>
      <c r="H12" s="2" t="s">
        <v>2160</v>
      </c>
      <c r="I12" s="2" t="s">
        <v>2160</v>
      </c>
      <c r="J12" s="2" t="s">
        <v>2281</v>
      </c>
      <c r="K12" s="2" t="s">
        <v>2160</v>
      </c>
      <c r="L12" s="2" t="s">
        <v>2160</v>
      </c>
    </row>
    <row r="13" spans="1:12" s="1" customFormat="1">
      <c r="A13" s="3" t="s">
        <v>237</v>
      </c>
      <c r="B13" t="s">
        <v>239</v>
      </c>
      <c r="C13" t="s">
        <v>240</v>
      </c>
      <c r="D13" t="s">
        <v>241</v>
      </c>
      <c r="E13" t="s">
        <v>238</v>
      </c>
      <c r="F13"/>
      <c r="G13" t="s">
        <v>242</v>
      </c>
      <c r="L13"/>
    </row>
    <row r="14" spans="1:12" s="1" customFormat="1">
      <c r="A14" s="1" t="s">
        <v>2045</v>
      </c>
      <c r="B14" s="2" t="s">
        <v>2046</v>
      </c>
      <c r="K14" s="2" t="s">
        <v>2044</v>
      </c>
    </row>
    <row r="15" spans="1:12">
      <c r="A15" s="3"/>
      <c r="B15" s="2"/>
      <c r="C15" s="2"/>
      <c r="D15" s="2"/>
      <c r="E15" s="2"/>
      <c r="F15" s="2"/>
      <c r="G15" s="2"/>
      <c r="H15" s="2"/>
      <c r="I15" s="2"/>
      <c r="J15" s="2"/>
      <c r="K15" s="2"/>
      <c r="L15" s="2"/>
    </row>
    <row r="16" spans="1:12">
      <c r="A16" s="3"/>
      <c r="B16" s="2"/>
      <c r="C16" s="2"/>
      <c r="D16" s="2"/>
      <c r="E16" s="2"/>
      <c r="F16" s="2"/>
      <c r="G16" s="2"/>
      <c r="H16" s="2"/>
      <c r="I16" s="2"/>
      <c r="J16" s="2"/>
      <c r="K16" s="2"/>
      <c r="L16" s="2"/>
    </row>
    <row r="17" spans="1:12">
      <c r="A17" s="3"/>
      <c r="B17" s="2"/>
      <c r="C17" s="2"/>
      <c r="D17" s="2"/>
      <c r="E17" s="2"/>
      <c r="F17" s="2"/>
      <c r="G17" s="2"/>
      <c r="H17" s="2"/>
      <c r="I17" s="2"/>
      <c r="J17" s="2"/>
      <c r="K17" s="2"/>
      <c r="L17" s="2"/>
    </row>
    <row r="18" spans="1:12">
      <c r="A18" s="3"/>
      <c r="B18" s="2"/>
      <c r="C18" s="2"/>
      <c r="D18" s="2"/>
      <c r="E18" s="2"/>
      <c r="F18" s="2"/>
      <c r="G18" s="2"/>
      <c r="H18" s="2"/>
      <c r="I18" s="2"/>
      <c r="J18" s="2"/>
      <c r="K18" s="2"/>
      <c r="L18" s="2"/>
    </row>
    <row r="19" spans="1:12">
      <c r="A19" s="3"/>
      <c r="B19" s="2"/>
      <c r="C19" s="2"/>
      <c r="D19" s="2"/>
      <c r="E19" s="2"/>
      <c r="F19" s="2"/>
      <c r="G19" s="2"/>
      <c r="H19" s="2"/>
      <c r="I19" s="2"/>
      <c r="J19" s="2"/>
      <c r="K19" s="2"/>
      <c r="L19" s="2"/>
    </row>
    <row r="20" spans="1:12">
      <c r="A20" s="3"/>
      <c r="B20" s="2"/>
      <c r="C20" s="2"/>
      <c r="D20" s="2"/>
      <c r="E20" s="2"/>
      <c r="F20" s="2"/>
      <c r="G20" s="2"/>
      <c r="H20" s="2"/>
      <c r="I20" s="2"/>
      <c r="J20" s="2"/>
      <c r="K20" s="2"/>
      <c r="L20" s="2"/>
    </row>
    <row r="21" spans="1:12">
      <c r="A21" s="3"/>
      <c r="B21" s="2"/>
      <c r="C21" s="2"/>
      <c r="D21" s="2"/>
      <c r="E21" s="2"/>
      <c r="F21" s="2"/>
      <c r="G21" s="2"/>
      <c r="H21" s="2"/>
      <c r="I21" s="2"/>
      <c r="J21" s="2"/>
      <c r="K21" s="2"/>
      <c r="L21" s="2"/>
    </row>
    <row r="22" spans="1:12">
      <c r="A22" s="3"/>
      <c r="B22" s="2"/>
      <c r="C22" s="2"/>
      <c r="D22" s="2"/>
      <c r="E22" s="2"/>
      <c r="F22" s="2"/>
      <c r="G22" s="2"/>
      <c r="H22" s="2"/>
      <c r="I22" s="2"/>
      <c r="J22" s="2"/>
      <c r="K22" s="2"/>
      <c r="L22" s="2"/>
    </row>
    <row r="23" spans="1:12">
      <c r="A23" s="3"/>
    </row>
    <row r="24" spans="1:12">
      <c r="A24" s="3"/>
    </row>
    <row r="25" spans="1:12">
      <c r="A25" s="16"/>
    </row>
    <row r="26" spans="1:12">
      <c r="A26" s="16"/>
    </row>
    <row r="27" spans="1:12">
      <c r="A27" s="3"/>
    </row>
    <row r="28" spans="1:12">
      <c r="A28" s="1"/>
    </row>
    <row r="29" spans="1:12">
      <c r="A29" s="3"/>
    </row>
    <row r="30" spans="1:12">
      <c r="A30" s="16"/>
    </row>
    <row r="31" spans="1:12">
      <c r="A31" s="16"/>
    </row>
    <row r="32" spans="1:12">
      <c r="A32" s="16"/>
      <c r="I32" s="1"/>
      <c r="J32" s="1"/>
      <c r="K32" s="1"/>
    </row>
    <row r="33" spans="1:12">
      <c r="A33" s="16"/>
    </row>
    <row r="34" spans="1:12">
      <c r="A34" s="16"/>
    </row>
    <row r="35" spans="1:12">
      <c r="A35" s="16"/>
    </row>
    <row r="36" spans="1:12">
      <c r="A36" s="3"/>
    </row>
    <row r="37" spans="1:12">
      <c r="A37" s="3"/>
    </row>
    <row r="38" spans="1:12">
      <c r="A38" s="3"/>
      <c r="B38" s="15"/>
      <c r="C38" s="15"/>
      <c r="D38" s="15"/>
      <c r="E38" s="15"/>
      <c r="F38" s="15"/>
      <c r="G38" s="15"/>
      <c r="H38" s="15"/>
      <c r="I38" s="15"/>
      <c r="J38" s="15"/>
      <c r="K38" s="15"/>
      <c r="L38" s="15"/>
    </row>
    <row r="39" spans="1:12">
      <c r="A39" s="3"/>
    </row>
    <row r="40" spans="1:12">
      <c r="A40" s="3"/>
    </row>
    <row r="41" spans="1:12">
      <c r="A41" s="1"/>
      <c r="B41" s="2"/>
      <c r="C41" s="2"/>
      <c r="D41" s="2"/>
      <c r="E41" s="2"/>
      <c r="F41" s="2"/>
      <c r="G41" s="2"/>
      <c r="H41" s="2"/>
      <c r="I41" s="2"/>
      <c r="J41" s="2"/>
      <c r="K41" s="2"/>
      <c r="L41" s="2"/>
    </row>
    <row r="42" spans="1:12">
      <c r="A42" s="1"/>
    </row>
    <row r="43" spans="1:12">
      <c r="A43" s="1"/>
    </row>
    <row r="44" spans="1:12">
      <c r="A44" s="1"/>
    </row>
    <row r="45" spans="1:12">
      <c r="A45" s="1"/>
      <c r="B45" s="26"/>
      <c r="C45" s="26"/>
      <c r="D45" s="26"/>
      <c r="E45" s="26"/>
      <c r="F45" s="26"/>
      <c r="G45" s="26"/>
      <c r="H45" s="26"/>
      <c r="I45" s="26"/>
      <c r="J45" s="26"/>
      <c r="K45" s="26"/>
      <c r="L45" s="26"/>
    </row>
    <row r="46" spans="1:12">
      <c r="A46" s="1"/>
      <c r="B46" s="26"/>
      <c r="C46" s="26"/>
      <c r="D46" s="26"/>
      <c r="E46" s="26"/>
      <c r="F46" s="26"/>
      <c r="G46" s="26"/>
      <c r="H46" s="26"/>
      <c r="I46" s="26"/>
      <c r="J46" s="26"/>
      <c r="K46" s="26"/>
      <c r="L46" s="26"/>
    </row>
    <row r="47" spans="1:12">
      <c r="A47" s="1"/>
      <c r="B47" s="26"/>
      <c r="C47" s="26"/>
      <c r="D47" s="26"/>
      <c r="E47" s="26"/>
      <c r="F47" s="26"/>
      <c r="G47" s="26"/>
      <c r="H47" s="26"/>
      <c r="I47" s="26"/>
      <c r="J47" s="26"/>
      <c r="K47" s="26"/>
      <c r="L47" s="26"/>
    </row>
    <row r="48" spans="1:12">
      <c r="A48" s="1"/>
      <c r="B48" s="26"/>
      <c r="C48" s="26"/>
      <c r="D48" s="26"/>
      <c r="E48" s="26"/>
      <c r="F48" s="26"/>
      <c r="G48" s="26"/>
      <c r="H48" s="26"/>
      <c r="I48" s="26"/>
      <c r="J48" s="26"/>
      <c r="K48" s="26"/>
      <c r="L48" s="26"/>
    </row>
    <row r="49" spans="1:12">
      <c r="A49" s="1"/>
      <c r="B49" s="26"/>
      <c r="C49" s="26"/>
      <c r="D49" s="26"/>
      <c r="E49" s="26"/>
      <c r="F49" s="26"/>
      <c r="G49" s="26"/>
      <c r="H49" s="26"/>
      <c r="I49" s="26"/>
      <c r="J49" s="26"/>
      <c r="K49" s="26"/>
      <c r="L49" s="26"/>
    </row>
    <row r="50" spans="1:12">
      <c r="A50" s="1"/>
      <c r="B50" s="26"/>
      <c r="C50" s="26"/>
      <c r="D50" s="26"/>
      <c r="E50" s="26"/>
      <c r="F50" s="26"/>
      <c r="G50" s="26"/>
      <c r="H50" s="26"/>
      <c r="I50" s="26"/>
      <c r="J50" s="26"/>
      <c r="K50" s="26"/>
      <c r="L50" s="26"/>
    </row>
    <row r="51" spans="1:12">
      <c r="A51" s="1"/>
      <c r="B51" s="26"/>
      <c r="C51" s="26"/>
      <c r="D51" s="26"/>
      <c r="E51" s="26"/>
      <c r="F51" s="26"/>
      <c r="G51" s="26"/>
      <c r="H51" s="26"/>
      <c r="I51" s="26"/>
      <c r="J51" s="26"/>
      <c r="K51" s="26"/>
      <c r="L51" s="26"/>
    </row>
    <row r="52" spans="1:12">
      <c r="A52" s="1"/>
      <c r="B52" s="26"/>
      <c r="C52" s="26"/>
      <c r="D52" s="26"/>
      <c r="E52" s="26"/>
      <c r="F52" s="26"/>
      <c r="G52" s="26"/>
      <c r="H52" s="26"/>
      <c r="I52" s="26"/>
      <c r="J52" s="26"/>
      <c r="K52" s="26"/>
      <c r="L52" s="26"/>
    </row>
    <row r="53" spans="1:12">
      <c r="A53" s="1"/>
      <c r="B53" s="26"/>
      <c r="C53" s="26"/>
      <c r="D53" s="26"/>
      <c r="E53" s="26"/>
      <c r="F53" s="26"/>
      <c r="G53" s="26"/>
      <c r="H53" s="26"/>
      <c r="I53" s="26"/>
      <c r="J53" s="26"/>
      <c r="K53" s="26"/>
      <c r="L53" s="26"/>
    </row>
    <row r="54" spans="1:12">
      <c r="A54" s="1"/>
      <c r="B54" s="27"/>
      <c r="C54" s="27"/>
      <c r="D54" s="27"/>
      <c r="E54" s="27"/>
      <c r="F54" s="27"/>
      <c r="G54" s="27"/>
      <c r="H54" s="27"/>
      <c r="I54" s="27"/>
      <c r="J54" s="27"/>
      <c r="K54" s="27"/>
      <c r="L54" s="27"/>
    </row>
    <row r="55" spans="1:12">
      <c r="A55" s="1"/>
      <c r="B55" s="26"/>
      <c r="C55" s="26"/>
      <c r="D55" s="26"/>
      <c r="E55" s="26"/>
      <c r="F55" s="26"/>
      <c r="G55" s="27"/>
      <c r="H55" s="27"/>
      <c r="I55" s="26"/>
      <c r="J55" s="26"/>
      <c r="K55" s="26"/>
      <c r="L55" s="27"/>
    </row>
    <row r="56" spans="1:12">
      <c r="A56" s="1"/>
      <c r="B56" s="26"/>
      <c r="C56" s="26"/>
      <c r="D56" s="26"/>
      <c r="E56" s="26"/>
      <c r="F56" s="26"/>
      <c r="G56" s="27"/>
      <c r="H56" s="27"/>
      <c r="I56" s="26"/>
      <c r="J56" s="26"/>
      <c r="K56" s="26"/>
      <c r="L56" s="27"/>
    </row>
    <row r="57" spans="1:12">
      <c r="A57" s="1"/>
      <c r="B57" s="27"/>
      <c r="C57" s="27"/>
      <c r="D57" s="27"/>
      <c r="E57" s="27"/>
      <c r="F57" s="27"/>
      <c r="G57" s="27"/>
      <c r="H57" s="27"/>
      <c r="I57" s="27"/>
      <c r="J57" s="27"/>
      <c r="K57" s="27"/>
      <c r="L57" s="27"/>
    </row>
    <row r="58" spans="1:12">
      <c r="A58" s="1"/>
      <c r="B58" s="27"/>
      <c r="C58" s="27"/>
      <c r="D58" s="27"/>
      <c r="E58" s="27"/>
      <c r="F58" s="27"/>
      <c r="G58" s="27"/>
      <c r="H58" s="27"/>
      <c r="I58" s="27"/>
      <c r="J58" s="27"/>
      <c r="K58" s="27"/>
      <c r="L58" s="27"/>
    </row>
    <row r="59" spans="1:12">
      <c r="A59" s="1"/>
      <c r="B59" s="27"/>
      <c r="C59" s="27"/>
      <c r="D59" s="27"/>
      <c r="E59" s="27"/>
      <c r="F59" s="27"/>
      <c r="G59" s="27"/>
      <c r="H59" s="27"/>
      <c r="I59" s="27"/>
      <c r="J59" s="27"/>
      <c r="K59" s="27"/>
      <c r="L59" s="27"/>
    </row>
    <row r="60" spans="1:12">
      <c r="A60" s="1"/>
      <c r="B60" s="27"/>
      <c r="C60" s="27"/>
      <c r="D60" s="27"/>
      <c r="E60" s="27"/>
      <c r="F60" s="27"/>
      <c r="G60" s="27"/>
      <c r="H60" s="27"/>
      <c r="I60" s="27"/>
      <c r="J60" s="27"/>
      <c r="K60" s="27"/>
      <c r="L60" s="27"/>
    </row>
    <row r="61" spans="1:12">
      <c r="A61" s="1"/>
      <c r="B61" s="27"/>
      <c r="C61" s="27"/>
      <c r="D61" s="27"/>
      <c r="E61" s="27"/>
      <c r="F61" s="27"/>
      <c r="G61" s="27"/>
      <c r="H61" s="27"/>
      <c r="I61" s="27"/>
      <c r="J61" s="27"/>
      <c r="K61" s="27"/>
      <c r="L61" s="27"/>
    </row>
    <row r="62" spans="1:12">
      <c r="A62" s="1"/>
      <c r="B62" s="27"/>
      <c r="C62" s="27"/>
      <c r="D62" s="27"/>
      <c r="E62" s="27"/>
      <c r="F62" s="27"/>
      <c r="G62" s="27"/>
      <c r="H62" s="27"/>
      <c r="I62" s="27"/>
      <c r="J62" s="27"/>
      <c r="K62" s="27"/>
      <c r="L62" s="27"/>
    </row>
    <row r="63" spans="1:12">
      <c r="A63" s="1"/>
      <c r="B63" s="28"/>
      <c r="C63" s="28"/>
      <c r="D63" s="28"/>
      <c r="E63" s="28"/>
      <c r="F63" s="28"/>
      <c r="G63" s="28"/>
      <c r="H63" s="28"/>
      <c r="I63" s="28"/>
      <c r="J63" s="28"/>
      <c r="K63" s="28"/>
      <c r="L63" s="28"/>
    </row>
    <row r="64" spans="1:12">
      <c r="A64" s="1"/>
      <c r="B64" s="27"/>
      <c r="C64" s="27"/>
      <c r="D64" s="27"/>
      <c r="E64" s="27"/>
      <c r="F64" s="27"/>
      <c r="G64" s="27"/>
      <c r="H64" s="27"/>
      <c r="I64" s="27"/>
      <c r="J64" s="27"/>
      <c r="K64" s="27"/>
      <c r="L64" s="27"/>
    </row>
    <row r="65" spans="1:12">
      <c r="A65" s="1"/>
      <c r="B65" s="27"/>
      <c r="C65" s="27"/>
      <c r="D65" s="27"/>
      <c r="E65" s="27"/>
      <c r="F65" s="27"/>
      <c r="G65" s="27"/>
      <c r="H65" s="27"/>
      <c r="I65" s="27"/>
      <c r="J65" s="27"/>
      <c r="K65" s="27"/>
      <c r="L65" s="27"/>
    </row>
    <row r="66" spans="1:12">
      <c r="A66" s="1"/>
      <c r="B66" s="27"/>
      <c r="C66" s="27"/>
      <c r="D66" s="27"/>
      <c r="E66" s="27"/>
      <c r="F66" s="27"/>
      <c r="G66" s="27"/>
      <c r="H66" s="27"/>
      <c r="I66" s="27"/>
      <c r="J66" s="27"/>
      <c r="K66" s="27"/>
      <c r="L66" s="27"/>
    </row>
    <row r="67" spans="1:12">
      <c r="A67" s="1"/>
      <c r="B67" s="26"/>
      <c r="C67" s="26"/>
      <c r="D67" s="26"/>
      <c r="E67" s="26"/>
      <c r="F67" s="26"/>
      <c r="G67" s="26"/>
      <c r="H67" s="26"/>
      <c r="I67" s="26"/>
      <c r="J67" s="26"/>
      <c r="K67" s="26"/>
      <c r="L67" s="26"/>
    </row>
    <row r="68" spans="1:12">
      <c r="A68" s="1"/>
      <c r="B68" s="26"/>
      <c r="C68" s="26"/>
      <c r="D68" s="26"/>
      <c r="E68" s="26"/>
      <c r="F68" s="26"/>
      <c r="G68" s="26"/>
      <c r="H68" s="26"/>
      <c r="I68" s="26"/>
      <c r="J68" s="26"/>
      <c r="K68" s="26"/>
      <c r="L68" s="26"/>
    </row>
    <row r="69" spans="1:12">
      <c r="A69" s="1"/>
      <c r="B69" s="26"/>
      <c r="C69" s="26"/>
      <c r="D69" s="26"/>
      <c r="E69" s="26"/>
      <c r="F69" s="26"/>
      <c r="G69" s="26"/>
      <c r="H69" s="26"/>
      <c r="I69" s="26"/>
      <c r="J69" s="26"/>
      <c r="K69" s="26"/>
      <c r="L69" s="26"/>
    </row>
    <row r="70" spans="1:12">
      <c r="A70" s="1"/>
      <c r="B70" s="26"/>
      <c r="C70" s="26"/>
      <c r="D70" s="26"/>
      <c r="E70" s="26"/>
      <c r="F70" s="26"/>
      <c r="G70" s="26"/>
      <c r="H70" s="26"/>
      <c r="I70" s="26"/>
      <c r="J70" s="26"/>
      <c r="K70" s="26"/>
      <c r="L70" s="26"/>
    </row>
    <row r="71" spans="1:12">
      <c r="A71" s="1"/>
      <c r="B71" s="26"/>
      <c r="C71" s="26"/>
      <c r="D71" s="26"/>
      <c r="E71" s="26"/>
      <c r="F71" s="26"/>
      <c r="G71" s="26"/>
      <c r="H71" s="26"/>
      <c r="I71" s="26"/>
      <c r="J71" s="26"/>
      <c r="K71" s="26"/>
      <c r="L71" s="26"/>
    </row>
    <row r="72" spans="1:12">
      <c r="A72" s="1"/>
      <c r="B72" s="26"/>
      <c r="C72" s="26"/>
      <c r="D72" s="26"/>
      <c r="E72" s="26"/>
      <c r="F72" s="26"/>
      <c r="G72" s="26"/>
      <c r="H72" s="26"/>
      <c r="I72" s="26"/>
      <c r="J72" s="26"/>
      <c r="K72" s="26"/>
      <c r="L72" s="26"/>
    </row>
    <row r="73" spans="1:12">
      <c r="A73" s="1"/>
      <c r="B73" s="26"/>
      <c r="C73" s="26"/>
      <c r="D73" s="26"/>
      <c r="E73" s="26"/>
      <c r="F73" s="26"/>
      <c r="G73" s="26"/>
      <c r="H73" s="26"/>
      <c r="I73" s="26"/>
      <c r="J73" s="26"/>
      <c r="K73" s="26"/>
      <c r="L73" s="26"/>
    </row>
    <row r="74" spans="1:12">
      <c r="A74" s="1"/>
      <c r="B74" s="26"/>
      <c r="C74" s="26"/>
      <c r="D74" s="26"/>
      <c r="E74" s="26"/>
      <c r="F74" s="26"/>
      <c r="G74" s="26"/>
      <c r="H74" s="26"/>
      <c r="I74" s="26"/>
      <c r="J74" s="26"/>
      <c r="K74" s="26"/>
      <c r="L74" s="26"/>
    </row>
    <row r="75" spans="1:12">
      <c r="A75" s="1"/>
      <c r="B75" s="26"/>
      <c r="C75" s="26"/>
      <c r="D75" s="26"/>
      <c r="E75" s="26"/>
      <c r="F75" s="26"/>
      <c r="G75" s="26"/>
      <c r="H75" s="26"/>
      <c r="I75" s="26"/>
      <c r="J75" s="26"/>
      <c r="K75" s="26"/>
      <c r="L75" s="26"/>
    </row>
    <row r="76" spans="1:12">
      <c r="A76" s="1"/>
      <c r="B76" s="29"/>
      <c r="C76" s="26"/>
      <c r="D76" s="26"/>
      <c r="E76" s="26"/>
      <c r="F76" s="26"/>
      <c r="G76" s="26"/>
      <c r="H76" s="26"/>
      <c r="I76" s="26"/>
      <c r="J76" s="26"/>
      <c r="K76" s="26"/>
      <c r="L76" s="29"/>
    </row>
    <row r="77" spans="1:12">
      <c r="A77" s="1"/>
      <c r="B77" s="26"/>
      <c r="C77" s="26"/>
      <c r="D77" s="26"/>
      <c r="E77" s="26"/>
      <c r="F77" s="26"/>
      <c r="G77" s="26"/>
      <c r="H77" s="26"/>
      <c r="I77" s="26"/>
      <c r="J77" s="26"/>
      <c r="K77" s="26"/>
      <c r="L77" s="26"/>
    </row>
    <row r="78" spans="1:12">
      <c r="A78" s="1"/>
      <c r="B78" s="26"/>
      <c r="C78" s="26"/>
      <c r="D78" s="26"/>
      <c r="E78" s="26"/>
      <c r="F78" s="26"/>
      <c r="G78" s="26"/>
      <c r="H78" s="26"/>
      <c r="I78" s="26"/>
      <c r="J78" s="26"/>
      <c r="K78" s="26"/>
      <c r="L78" s="26"/>
    </row>
    <row r="79" spans="1:12">
      <c r="A79" s="1"/>
      <c r="B79" s="26"/>
      <c r="C79" s="26"/>
      <c r="D79" s="26"/>
      <c r="E79" s="26"/>
      <c r="F79" s="26"/>
      <c r="G79" s="26"/>
      <c r="H79" s="26"/>
      <c r="I79" s="26"/>
      <c r="J79" s="26"/>
      <c r="K79" s="26"/>
      <c r="L79" s="26"/>
    </row>
    <row r="80" spans="1:12">
      <c r="A80" s="1"/>
      <c r="B80" s="26"/>
      <c r="C80" s="26"/>
      <c r="D80" s="26"/>
      <c r="E80" s="26"/>
      <c r="F80" s="26"/>
      <c r="G80" s="26"/>
      <c r="H80" s="26"/>
      <c r="I80" s="26"/>
      <c r="J80" s="26"/>
      <c r="K80" s="26"/>
      <c r="L80" s="26"/>
    </row>
    <row r="81" spans="1:12">
      <c r="A81" s="1"/>
      <c r="B81" s="26"/>
      <c r="C81" s="26"/>
      <c r="D81" s="26"/>
      <c r="E81" s="26"/>
      <c r="F81" s="26"/>
      <c r="G81" s="26"/>
      <c r="H81" s="26"/>
      <c r="I81" s="26"/>
      <c r="J81" s="26"/>
      <c r="K81" s="26"/>
      <c r="L81" s="26"/>
    </row>
    <row r="82" spans="1:12">
      <c r="A82" s="1"/>
      <c r="B82" s="26"/>
      <c r="C82" s="26"/>
      <c r="D82" s="26"/>
      <c r="E82" s="26"/>
      <c r="F82" s="26"/>
      <c r="G82" s="26"/>
      <c r="H82" s="26"/>
      <c r="I82" s="26"/>
      <c r="J82" s="26"/>
      <c r="K82" s="26"/>
      <c r="L82" s="26"/>
    </row>
    <row r="83" spans="1:12">
      <c r="A83" s="1"/>
      <c r="B83" s="26"/>
      <c r="C83" s="26"/>
      <c r="D83" s="26"/>
      <c r="E83" s="26"/>
      <c r="F83" s="26"/>
      <c r="G83" s="26"/>
      <c r="H83" s="26"/>
      <c r="I83" s="26"/>
      <c r="J83" s="26"/>
      <c r="K83" s="26"/>
      <c r="L83" s="26"/>
    </row>
    <row r="84" spans="1:12">
      <c r="A84" s="1"/>
      <c r="B84" s="26"/>
      <c r="C84" s="26"/>
      <c r="D84" s="26"/>
      <c r="E84" s="26"/>
      <c r="F84" s="26"/>
      <c r="G84" s="26"/>
      <c r="H84" s="26"/>
      <c r="I84" s="26"/>
      <c r="J84" s="26"/>
      <c r="K84" s="26"/>
      <c r="L84" s="26"/>
    </row>
    <row r="85" spans="1:12">
      <c r="A85" s="1"/>
      <c r="B85" s="26"/>
      <c r="C85" s="26"/>
      <c r="D85" s="26"/>
      <c r="E85" s="26"/>
      <c r="F85" s="26"/>
      <c r="G85" s="26"/>
      <c r="H85" s="26"/>
      <c r="I85" s="26"/>
      <c r="J85" s="26"/>
      <c r="K85" s="26"/>
      <c r="L85" s="26"/>
    </row>
    <row r="86" spans="1:12">
      <c r="A86" s="1"/>
      <c r="B86" s="26"/>
      <c r="C86" s="26"/>
      <c r="D86" s="26"/>
      <c r="E86" s="26"/>
      <c r="F86" s="26"/>
      <c r="G86" s="26"/>
      <c r="H86" s="26"/>
      <c r="I86" s="26"/>
      <c r="J86" s="26"/>
      <c r="K86" s="26"/>
      <c r="L86" s="26"/>
    </row>
    <row r="87" spans="1:12">
      <c r="A87" s="1"/>
      <c r="B87" s="26"/>
      <c r="C87" s="26"/>
      <c r="D87" s="26"/>
      <c r="E87" s="26"/>
      <c r="F87" s="26"/>
      <c r="G87" s="26"/>
      <c r="H87" s="26"/>
      <c r="I87" s="26"/>
      <c r="J87" s="26"/>
      <c r="K87" s="26"/>
      <c r="L87" s="26"/>
    </row>
    <row r="88" spans="1:12">
      <c r="A88" s="1"/>
      <c r="B88" s="26"/>
      <c r="C88" s="26"/>
      <c r="D88" s="26"/>
      <c r="E88" s="26"/>
      <c r="F88" s="26"/>
      <c r="G88" s="26"/>
      <c r="H88" s="26"/>
      <c r="I88" s="26"/>
      <c r="J88" s="26"/>
      <c r="K88" s="26"/>
      <c r="L88" s="26"/>
    </row>
    <row r="89" spans="1:12">
      <c r="A89" s="1"/>
      <c r="B89" s="26"/>
      <c r="C89" s="26"/>
      <c r="D89" s="26"/>
      <c r="E89" s="26"/>
      <c r="F89" s="26"/>
      <c r="G89" s="26"/>
      <c r="H89" s="26"/>
      <c r="I89" s="26"/>
      <c r="J89" s="26"/>
      <c r="K89" s="26"/>
      <c r="L89" s="26"/>
    </row>
    <row r="90" spans="1:12">
      <c r="A90" s="1"/>
      <c r="B90" s="26"/>
      <c r="C90" s="26"/>
      <c r="D90" s="26"/>
      <c r="E90" s="26"/>
      <c r="F90" s="26"/>
      <c r="G90" s="26"/>
      <c r="H90" s="26"/>
      <c r="I90" s="26"/>
      <c r="J90" s="26"/>
      <c r="K90" s="26"/>
      <c r="L90" s="26"/>
    </row>
    <row r="91" spans="1:12">
      <c r="A91" s="1"/>
      <c r="B91" s="26"/>
      <c r="C91" s="26"/>
      <c r="D91" s="26"/>
      <c r="E91" s="26"/>
      <c r="F91" s="26"/>
      <c r="G91" s="26"/>
      <c r="H91" s="26"/>
      <c r="I91" s="26"/>
      <c r="J91" s="26"/>
      <c r="K91" s="26"/>
      <c r="L91" s="26"/>
    </row>
    <row r="92" spans="1:12">
      <c r="A92" s="1"/>
      <c r="B92" s="26"/>
      <c r="C92" s="26"/>
      <c r="D92" s="26"/>
      <c r="E92" s="26"/>
      <c r="F92" s="26"/>
      <c r="G92" s="26"/>
      <c r="H92" s="26"/>
      <c r="I92" s="26"/>
      <c r="J92" s="26"/>
      <c r="K92" s="26"/>
      <c r="L92" s="26"/>
    </row>
    <row r="93" spans="1:12">
      <c r="A93" s="1"/>
      <c r="B93" s="26"/>
      <c r="C93" s="26"/>
      <c r="D93" s="26"/>
      <c r="E93" s="26"/>
      <c r="F93" s="26"/>
      <c r="G93" s="26"/>
      <c r="H93" s="26"/>
      <c r="I93" s="26"/>
      <c r="J93" s="26"/>
      <c r="K93" s="26"/>
      <c r="L93" s="26"/>
    </row>
    <row r="94" spans="1:12">
      <c r="A94" s="1"/>
      <c r="B94" s="26"/>
      <c r="C94" s="26"/>
      <c r="D94" s="26"/>
      <c r="E94" s="26"/>
      <c r="F94" s="26"/>
      <c r="G94" s="26"/>
      <c r="H94" s="26"/>
      <c r="I94" s="26"/>
      <c r="J94" s="26"/>
      <c r="K94" s="26"/>
      <c r="L94" s="26"/>
    </row>
    <row r="95" spans="1:12">
      <c r="A95" s="1"/>
      <c r="B95" s="26"/>
      <c r="C95" s="26"/>
      <c r="D95" s="26"/>
      <c r="E95" s="26"/>
      <c r="F95" s="26"/>
      <c r="G95" s="26"/>
      <c r="H95" s="26"/>
      <c r="I95" s="26"/>
      <c r="J95" s="26"/>
      <c r="K95" s="26"/>
      <c r="L95" s="26"/>
    </row>
    <row r="96" spans="1:12">
      <c r="A96" s="1"/>
      <c r="B96" s="26"/>
      <c r="C96" s="26"/>
      <c r="D96" s="26"/>
      <c r="E96" s="26"/>
      <c r="F96" s="26"/>
      <c r="G96" s="26"/>
      <c r="H96" s="26"/>
      <c r="I96" s="26"/>
      <c r="J96" s="26"/>
      <c r="K96" s="26"/>
      <c r="L96" s="26"/>
    </row>
    <row r="97" spans="1:12">
      <c r="A97" s="1"/>
      <c r="B97" s="26"/>
      <c r="C97" s="26"/>
      <c r="D97" s="26"/>
      <c r="E97" s="26"/>
      <c r="F97" s="26"/>
      <c r="G97" s="26"/>
      <c r="H97" s="26"/>
      <c r="I97" s="26"/>
      <c r="J97" s="26"/>
      <c r="K97" s="26"/>
      <c r="L97" s="26"/>
    </row>
    <row r="98" spans="1:12">
      <c r="A98" s="1"/>
      <c r="B98" s="26"/>
      <c r="C98" s="26"/>
      <c r="D98" s="26"/>
      <c r="E98" s="26"/>
      <c r="F98" s="26"/>
      <c r="G98" s="26"/>
      <c r="H98" s="26"/>
      <c r="I98" s="26"/>
      <c r="J98" s="26"/>
      <c r="K98" s="26"/>
      <c r="L98" s="26"/>
    </row>
    <row r="99" spans="1:12">
      <c r="A99" s="1"/>
      <c r="B99" s="26"/>
      <c r="C99" s="26"/>
      <c r="D99" s="26"/>
      <c r="E99" s="26"/>
      <c r="F99" s="26"/>
      <c r="G99" s="26"/>
      <c r="H99" s="26"/>
      <c r="I99" s="26"/>
      <c r="J99" s="26"/>
      <c r="K99" s="26"/>
      <c r="L99" s="26"/>
    </row>
  </sheetData>
  <conditionalFormatting sqref="B43:L43">
    <cfRule type="colorScale" priority="2">
      <colorScale>
        <cfvo type="num" val="0"/>
        <cfvo type="num" val="50"/>
        <cfvo type="num" val="100"/>
        <color rgb="FFC00000"/>
        <color theme="0"/>
        <color rgb="FF00B050"/>
      </colorScale>
    </cfRule>
  </conditionalFormatting>
  <conditionalFormatting sqref="D42:E42 G42:K42">
    <cfRule type="colorScale" priority="1">
      <colorScale>
        <cfvo type="num" val="0"/>
        <cfvo type="num" val="1600"/>
        <cfvo type="num" val="2000"/>
        <color rgb="FFFF0000"/>
        <color rgb="FFFFEB84"/>
        <color rgb="FF00B050"/>
      </colorScale>
    </cfRule>
  </conditionalFormatting>
  <conditionalFormatting sqref="B43:L43">
    <cfRule type="colorScale" priority="9">
      <colorScale>
        <cfvo type="min"/>
        <cfvo type="percentile" val="50"/>
        <cfvo type="max"/>
        <color rgb="FFF8696B"/>
        <color rgb="FFFCFCFF"/>
        <color rgb="FF63BE7B"/>
      </colorScale>
    </cfRule>
  </conditionalFormatting>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5"/>
  <sheetViews>
    <sheetView workbookViewId="0">
      <selection activeCell="E4" sqref="E4"/>
    </sheetView>
  </sheetViews>
  <sheetFormatPr baseColWidth="10" defaultRowHeight="14.4"/>
  <cols>
    <col min="2" max="2" width="19" customWidth="1"/>
  </cols>
  <sheetData>
    <row r="1" spans="1:8">
      <c r="A1" t="s">
        <v>298</v>
      </c>
      <c r="B1" t="s">
        <v>2165</v>
      </c>
      <c r="C1" t="s">
        <v>2166</v>
      </c>
      <c r="D1" t="s">
        <v>2167</v>
      </c>
      <c r="E1" t="s">
        <v>2168</v>
      </c>
      <c r="F1" t="s">
        <v>2169</v>
      </c>
      <c r="G1" t="s">
        <v>2251</v>
      </c>
      <c r="H1" t="s">
        <v>2252</v>
      </c>
    </row>
    <row r="2" spans="1:8">
      <c r="A2" t="s">
        <v>261</v>
      </c>
      <c r="B2" t="s">
        <v>683</v>
      </c>
      <c r="F2">
        <v>49.26</v>
      </c>
      <c r="H2" t="s">
        <v>2253</v>
      </c>
    </row>
    <row r="3" spans="1:8">
      <c r="A3" t="s">
        <v>261</v>
      </c>
      <c r="B3" t="s">
        <v>2170</v>
      </c>
      <c r="C3">
        <v>1</v>
      </c>
      <c r="D3">
        <v>1</v>
      </c>
      <c r="E3" t="s">
        <v>2170</v>
      </c>
      <c r="F3">
        <v>26.11</v>
      </c>
      <c r="G3" t="s">
        <v>2254</v>
      </c>
      <c r="H3" t="s">
        <v>2255</v>
      </c>
    </row>
    <row r="4" spans="1:8">
      <c r="A4" t="s">
        <v>261</v>
      </c>
      <c r="B4" t="s">
        <v>2171</v>
      </c>
      <c r="C4">
        <v>1</v>
      </c>
      <c r="D4">
        <v>0</v>
      </c>
      <c r="E4" t="s">
        <v>2171</v>
      </c>
      <c r="F4">
        <v>18.89</v>
      </c>
    </row>
    <row r="5" spans="1:8">
      <c r="A5" t="s">
        <v>261</v>
      </c>
      <c r="B5" t="s">
        <v>2172</v>
      </c>
      <c r="C5">
        <v>1</v>
      </c>
      <c r="D5">
        <v>2</v>
      </c>
      <c r="E5" t="s">
        <v>2172</v>
      </c>
      <c r="F5">
        <v>11.67</v>
      </c>
    </row>
    <row r="6" spans="1:8">
      <c r="A6" t="s">
        <v>261</v>
      </c>
      <c r="B6" t="s">
        <v>2173</v>
      </c>
      <c r="C6">
        <v>1</v>
      </c>
      <c r="D6">
        <v>2</v>
      </c>
      <c r="E6" t="s">
        <v>2173</v>
      </c>
      <c r="F6">
        <v>10.83</v>
      </c>
    </row>
    <row r="7" spans="1:8">
      <c r="A7" t="s">
        <v>261</v>
      </c>
      <c r="B7" t="s">
        <v>2174</v>
      </c>
      <c r="C7">
        <v>1</v>
      </c>
      <c r="D7">
        <v>1</v>
      </c>
      <c r="E7" t="s">
        <v>2174</v>
      </c>
      <c r="F7">
        <v>10.69</v>
      </c>
    </row>
    <row r="8" spans="1:8">
      <c r="A8" t="s">
        <v>261</v>
      </c>
      <c r="B8" t="s">
        <v>2175</v>
      </c>
      <c r="C8">
        <v>1</v>
      </c>
      <c r="D8">
        <v>0</v>
      </c>
      <c r="E8" t="s">
        <v>2175</v>
      </c>
      <c r="F8">
        <v>7.36</v>
      </c>
    </row>
    <row r="9" spans="1:8">
      <c r="A9" t="s">
        <v>261</v>
      </c>
      <c r="B9" t="s">
        <v>680</v>
      </c>
      <c r="C9">
        <v>1</v>
      </c>
      <c r="D9">
        <v>0</v>
      </c>
      <c r="E9" t="s">
        <v>680</v>
      </c>
      <c r="F9">
        <v>6.39</v>
      </c>
    </row>
    <row r="10" spans="1:8">
      <c r="A10" t="s">
        <v>261</v>
      </c>
      <c r="B10" t="s">
        <v>2176</v>
      </c>
      <c r="C10">
        <v>0</v>
      </c>
      <c r="D10">
        <v>2</v>
      </c>
      <c r="E10" t="s">
        <v>2176</v>
      </c>
      <c r="F10">
        <v>3.47</v>
      </c>
    </row>
    <row r="11" spans="1:8">
      <c r="A11" t="s">
        <v>261</v>
      </c>
      <c r="B11" t="s">
        <v>2177</v>
      </c>
      <c r="C11">
        <v>0</v>
      </c>
      <c r="E11" t="s">
        <v>2177</v>
      </c>
      <c r="F11">
        <v>4.58</v>
      </c>
    </row>
    <row r="12" spans="1:8">
      <c r="A12" t="s">
        <v>22</v>
      </c>
      <c r="B12" t="s">
        <v>683</v>
      </c>
      <c r="F12">
        <v>48.51</v>
      </c>
    </row>
    <row r="13" spans="1:8">
      <c r="A13" t="s">
        <v>22</v>
      </c>
      <c r="B13" t="s">
        <v>2178</v>
      </c>
      <c r="C13">
        <v>1</v>
      </c>
      <c r="D13">
        <v>2</v>
      </c>
      <c r="E13" t="s">
        <v>2172</v>
      </c>
      <c r="F13">
        <v>31.37</v>
      </c>
      <c r="G13" t="s">
        <v>2254</v>
      </c>
    </row>
    <row r="14" spans="1:8">
      <c r="A14" t="s">
        <v>22</v>
      </c>
      <c r="B14" t="s">
        <v>2179</v>
      </c>
      <c r="C14">
        <v>1</v>
      </c>
      <c r="D14">
        <v>1</v>
      </c>
      <c r="E14" t="s">
        <v>2174</v>
      </c>
      <c r="F14">
        <v>14.6</v>
      </c>
      <c r="H14" t="s">
        <v>2256</v>
      </c>
    </row>
    <row r="15" spans="1:8">
      <c r="A15" t="s">
        <v>22</v>
      </c>
      <c r="B15" t="s">
        <v>2180</v>
      </c>
      <c r="C15">
        <v>1</v>
      </c>
      <c r="D15">
        <v>0</v>
      </c>
      <c r="E15" t="s">
        <v>2171</v>
      </c>
      <c r="F15">
        <v>13.83</v>
      </c>
      <c r="H15" t="s">
        <v>2257</v>
      </c>
    </row>
    <row r="16" spans="1:8">
      <c r="A16" t="s">
        <v>22</v>
      </c>
      <c r="B16" t="s">
        <v>2181</v>
      </c>
      <c r="C16">
        <v>1</v>
      </c>
      <c r="D16">
        <v>0</v>
      </c>
      <c r="E16" t="s">
        <v>680</v>
      </c>
      <c r="F16">
        <v>9.89</v>
      </c>
    </row>
    <row r="17" spans="1:8">
      <c r="A17" t="s">
        <v>22</v>
      </c>
      <c r="B17" t="s">
        <v>2182</v>
      </c>
      <c r="C17">
        <v>1</v>
      </c>
      <c r="D17">
        <v>1</v>
      </c>
      <c r="E17" t="s">
        <v>2170</v>
      </c>
      <c r="F17">
        <v>7.25</v>
      </c>
    </row>
    <row r="18" spans="1:8">
      <c r="A18" t="s">
        <v>22</v>
      </c>
      <c r="B18" t="s">
        <v>2183</v>
      </c>
      <c r="C18">
        <v>1</v>
      </c>
      <c r="D18">
        <v>0</v>
      </c>
      <c r="E18" t="s">
        <v>2175</v>
      </c>
      <c r="F18">
        <v>5.5</v>
      </c>
    </row>
    <row r="19" spans="1:8">
      <c r="A19" t="s">
        <v>22</v>
      </c>
      <c r="B19" t="s">
        <v>2184</v>
      </c>
      <c r="C19">
        <v>1</v>
      </c>
      <c r="D19">
        <v>2</v>
      </c>
      <c r="E19" t="s">
        <v>2176</v>
      </c>
      <c r="F19">
        <v>5.47</v>
      </c>
      <c r="H19" t="s">
        <v>2258</v>
      </c>
    </row>
    <row r="20" spans="1:8">
      <c r="A20" t="s">
        <v>22</v>
      </c>
      <c r="B20" t="s">
        <v>2185</v>
      </c>
      <c r="C20">
        <v>0</v>
      </c>
      <c r="D20">
        <v>0</v>
      </c>
      <c r="E20" t="s">
        <v>680</v>
      </c>
      <c r="F20">
        <v>2.36</v>
      </c>
      <c r="H20" t="s">
        <v>2259</v>
      </c>
    </row>
    <row r="21" spans="1:8">
      <c r="A21" t="s">
        <v>22</v>
      </c>
      <c r="B21" t="s">
        <v>2186</v>
      </c>
      <c r="C21">
        <v>0</v>
      </c>
      <c r="D21">
        <v>1</v>
      </c>
      <c r="E21" t="s">
        <v>2177</v>
      </c>
      <c r="F21">
        <v>2.35</v>
      </c>
      <c r="H21" t="s">
        <v>2260</v>
      </c>
    </row>
    <row r="22" spans="1:8">
      <c r="A22" t="s">
        <v>22</v>
      </c>
      <c r="B22" t="s">
        <v>2187</v>
      </c>
      <c r="C22">
        <v>0</v>
      </c>
      <c r="D22">
        <v>0</v>
      </c>
      <c r="E22" t="s">
        <v>2177</v>
      </c>
      <c r="F22">
        <v>2</v>
      </c>
    </row>
    <row r="23" spans="1:8">
      <c r="A23" t="s">
        <v>22</v>
      </c>
      <c r="B23" t="s">
        <v>669</v>
      </c>
      <c r="C23">
        <v>1</v>
      </c>
      <c r="E23" t="s">
        <v>2177</v>
      </c>
      <c r="F23">
        <v>5.38</v>
      </c>
      <c r="H23" t="s">
        <v>2261</v>
      </c>
    </row>
    <row r="24" spans="1:8">
      <c r="A24" t="s">
        <v>17</v>
      </c>
      <c r="B24" t="s">
        <v>683</v>
      </c>
      <c r="F24">
        <v>17.5</v>
      </c>
      <c r="H24" t="s">
        <v>2262</v>
      </c>
    </row>
    <row r="25" spans="1:8">
      <c r="A25" t="s">
        <v>17</v>
      </c>
      <c r="B25" t="s">
        <v>2188</v>
      </c>
      <c r="C25">
        <v>1</v>
      </c>
      <c r="D25">
        <v>1</v>
      </c>
      <c r="E25" t="s">
        <v>2170</v>
      </c>
      <c r="F25">
        <v>32.1</v>
      </c>
    </row>
    <row r="26" spans="1:8">
      <c r="A26" t="s">
        <v>17</v>
      </c>
      <c r="B26" t="s">
        <v>2189</v>
      </c>
      <c r="C26">
        <v>1</v>
      </c>
      <c r="D26">
        <v>2</v>
      </c>
      <c r="E26" t="s">
        <v>2176</v>
      </c>
      <c r="F26">
        <v>20.6</v>
      </c>
      <c r="G26" t="s">
        <v>2263</v>
      </c>
    </row>
    <row r="27" spans="1:8">
      <c r="A27" t="s">
        <v>17</v>
      </c>
      <c r="B27" t="s">
        <v>2190</v>
      </c>
      <c r="C27">
        <v>1</v>
      </c>
      <c r="D27">
        <v>0</v>
      </c>
      <c r="E27" t="s">
        <v>2171</v>
      </c>
      <c r="F27">
        <v>20.100000000000001</v>
      </c>
    </row>
    <row r="28" spans="1:8">
      <c r="A28" t="s">
        <v>17</v>
      </c>
      <c r="B28" t="s">
        <v>2191</v>
      </c>
      <c r="C28">
        <v>1</v>
      </c>
      <c r="D28">
        <v>0</v>
      </c>
      <c r="E28" t="s">
        <v>2175</v>
      </c>
      <c r="F28">
        <v>11</v>
      </c>
    </row>
    <row r="29" spans="1:8">
      <c r="A29" t="s">
        <v>17</v>
      </c>
      <c r="B29" t="s">
        <v>2192</v>
      </c>
      <c r="C29">
        <v>1</v>
      </c>
      <c r="D29">
        <v>0</v>
      </c>
      <c r="E29" t="s">
        <v>680</v>
      </c>
      <c r="F29">
        <v>7.9</v>
      </c>
    </row>
    <row r="30" spans="1:8">
      <c r="A30" t="s">
        <v>17</v>
      </c>
      <c r="B30" t="s">
        <v>2193</v>
      </c>
      <c r="C30">
        <v>0</v>
      </c>
      <c r="D30">
        <v>0</v>
      </c>
      <c r="E30" t="s">
        <v>2177</v>
      </c>
      <c r="F30">
        <v>0.6</v>
      </c>
    </row>
    <row r="31" spans="1:8">
      <c r="A31" t="s">
        <v>17</v>
      </c>
      <c r="B31" t="s">
        <v>2194</v>
      </c>
      <c r="C31">
        <v>0</v>
      </c>
      <c r="D31">
        <v>1</v>
      </c>
      <c r="E31" t="s">
        <v>2174</v>
      </c>
      <c r="F31">
        <v>3.3</v>
      </c>
    </row>
    <row r="32" spans="1:8">
      <c r="A32" t="s">
        <v>17</v>
      </c>
      <c r="B32" t="s">
        <v>2195</v>
      </c>
      <c r="C32">
        <v>0</v>
      </c>
      <c r="D32">
        <v>1</v>
      </c>
      <c r="E32" t="s">
        <v>2174</v>
      </c>
      <c r="F32">
        <v>2.5</v>
      </c>
    </row>
    <row r="33" spans="1:8">
      <c r="A33" t="s">
        <v>17</v>
      </c>
      <c r="B33" t="s">
        <v>2196</v>
      </c>
      <c r="C33">
        <v>0</v>
      </c>
      <c r="D33">
        <v>0</v>
      </c>
      <c r="E33" t="s">
        <v>680</v>
      </c>
      <c r="F33">
        <v>0.2</v>
      </c>
    </row>
    <row r="34" spans="1:8">
      <c r="A34" t="s">
        <v>17</v>
      </c>
      <c r="B34" t="s">
        <v>2197</v>
      </c>
      <c r="C34">
        <v>0</v>
      </c>
      <c r="D34">
        <v>0</v>
      </c>
      <c r="E34" t="s">
        <v>2175</v>
      </c>
      <c r="F34">
        <v>0.8</v>
      </c>
    </row>
    <row r="35" spans="1:8">
      <c r="A35" t="s">
        <v>17</v>
      </c>
      <c r="B35" t="s">
        <v>2198</v>
      </c>
      <c r="C35">
        <v>0</v>
      </c>
      <c r="D35">
        <v>0</v>
      </c>
      <c r="E35" t="s">
        <v>2177</v>
      </c>
      <c r="F35">
        <v>0.2</v>
      </c>
    </row>
    <row r="36" spans="1:8">
      <c r="A36" t="s">
        <v>17</v>
      </c>
      <c r="B36" t="s">
        <v>669</v>
      </c>
      <c r="C36">
        <v>0</v>
      </c>
      <c r="E36" t="s">
        <v>2177</v>
      </c>
      <c r="F36">
        <v>0.7</v>
      </c>
      <c r="H36" t="s">
        <v>2264</v>
      </c>
    </row>
    <row r="37" spans="1:8">
      <c r="A37" t="s">
        <v>18</v>
      </c>
      <c r="B37" t="s">
        <v>683</v>
      </c>
      <c r="F37">
        <v>51.69</v>
      </c>
    </row>
    <row r="38" spans="1:8">
      <c r="A38" t="s">
        <v>18</v>
      </c>
      <c r="B38" t="s">
        <v>2199</v>
      </c>
      <c r="C38">
        <v>1</v>
      </c>
      <c r="D38">
        <v>2</v>
      </c>
      <c r="E38" t="s">
        <v>2173</v>
      </c>
      <c r="F38">
        <v>28.75</v>
      </c>
      <c r="G38" t="s">
        <v>2254</v>
      </c>
    </row>
    <row r="39" spans="1:8">
      <c r="A39" t="s">
        <v>18</v>
      </c>
      <c r="B39" t="s">
        <v>2200</v>
      </c>
      <c r="C39">
        <v>1</v>
      </c>
      <c r="D39">
        <v>0</v>
      </c>
      <c r="E39" t="s">
        <v>2171</v>
      </c>
      <c r="F39">
        <v>24.11</v>
      </c>
    </row>
    <row r="40" spans="1:8">
      <c r="A40" t="s">
        <v>18</v>
      </c>
      <c r="B40" t="s">
        <v>2201</v>
      </c>
      <c r="C40">
        <v>1</v>
      </c>
      <c r="D40">
        <v>0</v>
      </c>
      <c r="E40" t="s">
        <v>680</v>
      </c>
      <c r="F40">
        <v>9.98</v>
      </c>
    </row>
    <row r="41" spans="1:8">
      <c r="A41" t="s">
        <v>18</v>
      </c>
      <c r="B41" t="s">
        <v>2202</v>
      </c>
      <c r="C41">
        <v>1</v>
      </c>
      <c r="D41">
        <v>1</v>
      </c>
      <c r="E41" t="s">
        <v>2170</v>
      </c>
      <c r="F41">
        <v>9.58</v>
      </c>
    </row>
    <row r="42" spans="1:8">
      <c r="A42" t="s">
        <v>18</v>
      </c>
      <c r="B42" t="s">
        <v>2203</v>
      </c>
      <c r="C42">
        <v>1</v>
      </c>
      <c r="D42">
        <v>2</v>
      </c>
      <c r="E42" t="s">
        <v>2172</v>
      </c>
      <c r="F42">
        <v>8.9700000000000006</v>
      </c>
    </row>
    <row r="43" spans="1:8">
      <c r="A43" t="s">
        <v>18</v>
      </c>
      <c r="B43" t="s">
        <v>2204</v>
      </c>
      <c r="C43">
        <v>1</v>
      </c>
      <c r="D43">
        <v>0</v>
      </c>
      <c r="E43" t="s">
        <v>2175</v>
      </c>
      <c r="F43">
        <v>6.79</v>
      </c>
    </row>
    <row r="44" spans="1:8">
      <c r="A44" t="s">
        <v>18</v>
      </c>
      <c r="B44" t="s">
        <v>2205</v>
      </c>
      <c r="C44">
        <v>0</v>
      </c>
      <c r="D44">
        <v>1</v>
      </c>
      <c r="E44" t="s">
        <v>2174</v>
      </c>
      <c r="F44">
        <v>3.78</v>
      </c>
    </row>
    <row r="45" spans="1:8">
      <c r="A45" t="s">
        <v>18</v>
      </c>
      <c r="B45" t="s">
        <v>2206</v>
      </c>
      <c r="C45">
        <v>0</v>
      </c>
      <c r="D45">
        <v>1</v>
      </c>
      <c r="E45" t="s">
        <v>2174</v>
      </c>
      <c r="F45">
        <v>3.36</v>
      </c>
    </row>
    <row r="46" spans="1:8">
      <c r="A46" t="s">
        <v>18</v>
      </c>
      <c r="B46" t="s">
        <v>2207</v>
      </c>
      <c r="C46">
        <v>0</v>
      </c>
      <c r="D46">
        <v>0</v>
      </c>
      <c r="E46" t="s">
        <v>680</v>
      </c>
      <c r="F46">
        <v>2.21</v>
      </c>
    </row>
    <row r="47" spans="1:8">
      <c r="A47" t="s">
        <v>18</v>
      </c>
      <c r="B47" t="s">
        <v>2208</v>
      </c>
      <c r="C47">
        <v>0</v>
      </c>
      <c r="D47">
        <v>2</v>
      </c>
      <c r="E47" t="s">
        <v>2177</v>
      </c>
      <c r="F47">
        <v>1.22</v>
      </c>
    </row>
    <row r="48" spans="1:8">
      <c r="A48" t="s">
        <v>18</v>
      </c>
      <c r="B48" t="s">
        <v>669</v>
      </c>
      <c r="C48">
        <v>0</v>
      </c>
      <c r="E48" t="s">
        <v>2177</v>
      </c>
      <c r="F48">
        <v>0.57999999999999996</v>
      </c>
    </row>
    <row r="49" spans="1:8">
      <c r="A49" t="s">
        <v>19</v>
      </c>
      <c r="B49" t="s">
        <v>683</v>
      </c>
      <c r="F49">
        <v>40.65</v>
      </c>
    </row>
    <row r="50" spans="1:8">
      <c r="A50" t="s">
        <v>19</v>
      </c>
      <c r="B50" t="s">
        <v>2209</v>
      </c>
      <c r="C50">
        <v>1</v>
      </c>
      <c r="D50">
        <v>1</v>
      </c>
      <c r="E50" t="s">
        <v>2170</v>
      </c>
      <c r="F50">
        <v>37.06</v>
      </c>
      <c r="G50" t="s">
        <v>2254</v>
      </c>
    </row>
    <row r="51" spans="1:8">
      <c r="A51" t="s">
        <v>19</v>
      </c>
      <c r="B51" t="s">
        <v>2210</v>
      </c>
      <c r="C51">
        <v>1</v>
      </c>
      <c r="D51">
        <v>2</v>
      </c>
      <c r="E51" t="s">
        <v>2173</v>
      </c>
      <c r="F51">
        <v>36.159999999999997</v>
      </c>
    </row>
    <row r="52" spans="1:8">
      <c r="A52" t="s">
        <v>19</v>
      </c>
      <c r="B52" t="s">
        <v>2211</v>
      </c>
      <c r="C52">
        <v>1</v>
      </c>
      <c r="D52">
        <v>2</v>
      </c>
      <c r="E52" t="s">
        <v>2176</v>
      </c>
      <c r="F52">
        <v>12.08</v>
      </c>
    </row>
    <row r="53" spans="1:8">
      <c r="A53" t="s">
        <v>19</v>
      </c>
      <c r="B53" t="s">
        <v>2280</v>
      </c>
      <c r="C53">
        <v>1</v>
      </c>
      <c r="D53">
        <v>1</v>
      </c>
      <c r="E53" t="s">
        <v>2170</v>
      </c>
      <c r="F53">
        <v>6.91</v>
      </c>
      <c r="H53" t="s">
        <v>2265</v>
      </c>
    </row>
    <row r="54" spans="1:8">
      <c r="A54" t="s">
        <v>19</v>
      </c>
      <c r="B54" t="s">
        <v>2279</v>
      </c>
      <c r="C54">
        <v>0</v>
      </c>
      <c r="D54">
        <v>1</v>
      </c>
      <c r="E54" t="s">
        <v>2170</v>
      </c>
      <c r="F54">
        <v>0</v>
      </c>
    </row>
    <row r="55" spans="1:8">
      <c r="A55" t="s">
        <v>19</v>
      </c>
      <c r="B55" t="s">
        <v>2278</v>
      </c>
      <c r="C55">
        <v>1</v>
      </c>
      <c r="D55">
        <v>0</v>
      </c>
      <c r="E55" t="s">
        <v>2171</v>
      </c>
      <c r="F55">
        <v>6.3</v>
      </c>
      <c r="H55" t="s">
        <v>2266</v>
      </c>
    </row>
    <row r="56" spans="1:8">
      <c r="A56" t="s">
        <v>19</v>
      </c>
      <c r="B56" t="s">
        <v>669</v>
      </c>
      <c r="C56">
        <v>0</v>
      </c>
      <c r="E56" t="s">
        <v>2177</v>
      </c>
      <c r="F56">
        <v>0.56000000000000005</v>
      </c>
    </row>
    <row r="57" spans="1:8">
      <c r="A57" t="s">
        <v>262</v>
      </c>
      <c r="B57" t="s">
        <v>683</v>
      </c>
      <c r="F57">
        <v>53.61</v>
      </c>
    </row>
    <row r="58" spans="1:8">
      <c r="A58" t="s">
        <v>262</v>
      </c>
      <c r="B58" t="s">
        <v>2212</v>
      </c>
      <c r="C58">
        <v>1</v>
      </c>
      <c r="D58">
        <v>1</v>
      </c>
      <c r="E58" t="s">
        <v>2170</v>
      </c>
      <c r="F58">
        <v>34.21</v>
      </c>
      <c r="G58" t="s">
        <v>2254</v>
      </c>
    </row>
    <row r="59" spans="1:8">
      <c r="A59" t="s">
        <v>262</v>
      </c>
      <c r="B59" t="s">
        <v>2213</v>
      </c>
      <c r="C59">
        <v>1</v>
      </c>
      <c r="D59">
        <v>0</v>
      </c>
      <c r="E59" t="s">
        <v>2171</v>
      </c>
      <c r="F59">
        <v>30.19</v>
      </c>
    </row>
    <row r="60" spans="1:8">
      <c r="A60" t="s">
        <v>262</v>
      </c>
      <c r="B60" t="s">
        <v>2214</v>
      </c>
      <c r="C60">
        <v>1</v>
      </c>
      <c r="D60">
        <v>2</v>
      </c>
      <c r="E60" t="s">
        <v>2172</v>
      </c>
      <c r="F60">
        <v>9.6300000000000008</v>
      </c>
    </row>
    <row r="61" spans="1:8">
      <c r="A61" t="s">
        <v>262</v>
      </c>
      <c r="B61" t="s">
        <v>2215</v>
      </c>
      <c r="C61">
        <v>0</v>
      </c>
      <c r="D61">
        <v>0</v>
      </c>
      <c r="E61" t="s">
        <v>2175</v>
      </c>
      <c r="F61">
        <v>4.91</v>
      </c>
    </row>
    <row r="62" spans="1:8">
      <c r="A62" t="s">
        <v>262</v>
      </c>
      <c r="B62" t="s">
        <v>2216</v>
      </c>
      <c r="C62">
        <v>0</v>
      </c>
      <c r="D62">
        <v>0</v>
      </c>
      <c r="E62" t="s">
        <v>2175</v>
      </c>
      <c r="F62">
        <v>4.67</v>
      </c>
    </row>
    <row r="63" spans="1:8">
      <c r="A63" t="s">
        <v>262</v>
      </c>
      <c r="B63" t="s">
        <v>2217</v>
      </c>
      <c r="C63">
        <v>0</v>
      </c>
      <c r="D63">
        <v>2</v>
      </c>
      <c r="E63" t="s">
        <v>2173</v>
      </c>
      <c r="F63">
        <v>4.58</v>
      </c>
    </row>
    <row r="64" spans="1:8">
      <c r="A64" t="s">
        <v>262</v>
      </c>
      <c r="B64" t="s">
        <v>2218</v>
      </c>
      <c r="C64">
        <v>0</v>
      </c>
      <c r="D64">
        <v>0</v>
      </c>
      <c r="E64" t="s">
        <v>680</v>
      </c>
      <c r="F64">
        <v>3.3</v>
      </c>
    </row>
    <row r="65" spans="1:7">
      <c r="A65" t="s">
        <v>262</v>
      </c>
      <c r="B65" t="s">
        <v>2219</v>
      </c>
      <c r="C65">
        <v>0</v>
      </c>
      <c r="D65">
        <v>1</v>
      </c>
      <c r="E65" t="s">
        <v>2177</v>
      </c>
      <c r="F65">
        <v>2.52</v>
      </c>
    </row>
    <row r="66" spans="1:7">
      <c r="A66" t="s">
        <v>262</v>
      </c>
      <c r="B66" t="s">
        <v>2220</v>
      </c>
      <c r="C66">
        <v>0</v>
      </c>
      <c r="D66">
        <v>1</v>
      </c>
      <c r="E66" t="s">
        <v>2174</v>
      </c>
      <c r="F66">
        <v>1.63</v>
      </c>
    </row>
    <row r="67" spans="1:7">
      <c r="A67" t="s">
        <v>262</v>
      </c>
      <c r="B67" t="s">
        <v>669</v>
      </c>
      <c r="C67">
        <v>0</v>
      </c>
      <c r="E67" t="s">
        <v>2177</v>
      </c>
      <c r="F67">
        <v>4.3600000000000003</v>
      </c>
    </row>
    <row r="68" spans="1:7">
      <c r="A68" t="s">
        <v>263</v>
      </c>
      <c r="B68" t="s">
        <v>683</v>
      </c>
      <c r="F68">
        <v>40.299999999999997</v>
      </c>
    </row>
    <row r="69" spans="1:7">
      <c r="A69" t="s">
        <v>263</v>
      </c>
      <c r="B69" t="s">
        <v>2221</v>
      </c>
      <c r="C69">
        <v>1</v>
      </c>
      <c r="D69">
        <v>0</v>
      </c>
      <c r="F69">
        <v>33.700000000000003</v>
      </c>
      <c r="G69" t="s">
        <v>2267</v>
      </c>
    </row>
    <row r="70" spans="1:7">
      <c r="A70" t="s">
        <v>263</v>
      </c>
      <c r="B70" t="s">
        <v>2222</v>
      </c>
      <c r="C70">
        <v>1</v>
      </c>
      <c r="D70">
        <v>1</v>
      </c>
      <c r="F70">
        <v>23.7</v>
      </c>
    </row>
    <row r="71" spans="1:7">
      <c r="A71" t="s">
        <v>263</v>
      </c>
      <c r="B71" t="s">
        <v>2223</v>
      </c>
      <c r="C71">
        <v>1</v>
      </c>
      <c r="D71">
        <v>2</v>
      </c>
      <c r="F71">
        <v>14.29</v>
      </c>
    </row>
    <row r="72" spans="1:7">
      <c r="A72" t="s">
        <v>263</v>
      </c>
      <c r="B72" t="s">
        <v>2224</v>
      </c>
      <c r="C72">
        <v>1</v>
      </c>
      <c r="D72">
        <v>1</v>
      </c>
      <c r="F72">
        <v>12.22</v>
      </c>
    </row>
    <row r="73" spans="1:7">
      <c r="A73" t="s">
        <v>263</v>
      </c>
      <c r="B73" t="s">
        <v>2225</v>
      </c>
      <c r="C73">
        <v>1</v>
      </c>
      <c r="D73">
        <v>0</v>
      </c>
      <c r="F73">
        <v>6.4</v>
      </c>
    </row>
    <row r="74" spans="1:7">
      <c r="A74" t="s">
        <v>263</v>
      </c>
      <c r="B74" t="s">
        <v>2226</v>
      </c>
      <c r="C74">
        <v>0</v>
      </c>
      <c r="D74">
        <v>0</v>
      </c>
      <c r="F74">
        <v>2.52</v>
      </c>
    </row>
    <row r="75" spans="1:7">
      <c r="A75" t="s">
        <v>263</v>
      </c>
      <c r="B75" t="s">
        <v>2227</v>
      </c>
      <c r="C75">
        <v>0</v>
      </c>
      <c r="D75">
        <v>0</v>
      </c>
      <c r="F75">
        <v>0.73</v>
      </c>
    </row>
    <row r="76" spans="1:7">
      <c r="A76" t="s">
        <v>263</v>
      </c>
      <c r="B76" t="s">
        <v>2228</v>
      </c>
      <c r="C76">
        <v>0</v>
      </c>
      <c r="D76">
        <v>0</v>
      </c>
      <c r="F76">
        <v>0.68</v>
      </c>
    </row>
    <row r="77" spans="1:7">
      <c r="A77" t="s">
        <v>263</v>
      </c>
      <c r="B77" t="s">
        <v>2229</v>
      </c>
      <c r="C77">
        <v>0</v>
      </c>
      <c r="D77">
        <v>2</v>
      </c>
      <c r="F77">
        <v>0.6</v>
      </c>
    </row>
    <row r="78" spans="1:7">
      <c r="A78" t="s">
        <v>263</v>
      </c>
      <c r="B78" t="s">
        <v>2230</v>
      </c>
      <c r="C78">
        <v>0</v>
      </c>
      <c r="D78">
        <v>1</v>
      </c>
      <c r="F78">
        <v>0.41</v>
      </c>
    </row>
    <row r="79" spans="1:7">
      <c r="A79" t="s">
        <v>263</v>
      </c>
      <c r="B79" t="s">
        <v>669</v>
      </c>
      <c r="C79">
        <v>0</v>
      </c>
      <c r="D79">
        <v>1</v>
      </c>
      <c r="F79">
        <v>2.1</v>
      </c>
    </row>
    <row r="80" spans="1:7">
      <c r="A80" t="s">
        <v>264</v>
      </c>
      <c r="B80" t="s">
        <v>683</v>
      </c>
      <c r="F80">
        <v>53.3</v>
      </c>
    </row>
    <row r="81" spans="1:8">
      <c r="A81" t="s">
        <v>264</v>
      </c>
      <c r="B81" t="s">
        <v>2231</v>
      </c>
      <c r="C81">
        <v>1</v>
      </c>
      <c r="D81">
        <v>2</v>
      </c>
      <c r="F81">
        <v>27.93</v>
      </c>
      <c r="G81" t="s">
        <v>2268</v>
      </c>
    </row>
    <row r="82" spans="1:8">
      <c r="A82" t="s">
        <v>264</v>
      </c>
      <c r="B82" t="s">
        <v>2232</v>
      </c>
      <c r="C82">
        <v>1</v>
      </c>
      <c r="D82">
        <v>0</v>
      </c>
      <c r="F82">
        <v>18.27</v>
      </c>
    </row>
    <row r="83" spans="1:8">
      <c r="A83" t="s">
        <v>264</v>
      </c>
      <c r="B83" t="s">
        <v>2233</v>
      </c>
      <c r="C83">
        <v>1</v>
      </c>
      <c r="D83">
        <v>1</v>
      </c>
      <c r="F83">
        <v>14.25</v>
      </c>
    </row>
    <row r="84" spans="1:8">
      <c r="A84" t="s">
        <v>264</v>
      </c>
      <c r="B84" t="s">
        <v>2234</v>
      </c>
      <c r="C84">
        <v>1</v>
      </c>
      <c r="D84">
        <v>1</v>
      </c>
      <c r="F84">
        <v>14.06</v>
      </c>
    </row>
    <row r="85" spans="1:8">
      <c r="A85" t="s">
        <v>264</v>
      </c>
      <c r="B85" t="s">
        <v>2235</v>
      </c>
      <c r="C85">
        <v>1</v>
      </c>
      <c r="D85">
        <v>0</v>
      </c>
      <c r="F85">
        <v>9.7799999999999994</v>
      </c>
    </row>
    <row r="86" spans="1:8">
      <c r="A86" t="s">
        <v>264</v>
      </c>
      <c r="B86" t="s">
        <v>2236</v>
      </c>
      <c r="C86">
        <v>1</v>
      </c>
      <c r="D86">
        <v>1</v>
      </c>
      <c r="F86">
        <v>7.55</v>
      </c>
    </row>
    <row r="87" spans="1:8">
      <c r="A87" t="s">
        <v>264</v>
      </c>
      <c r="B87" t="s">
        <v>2237</v>
      </c>
      <c r="C87">
        <v>0</v>
      </c>
      <c r="D87">
        <v>1</v>
      </c>
      <c r="F87">
        <v>1.95</v>
      </c>
    </row>
    <row r="88" spans="1:8">
      <c r="A88" t="s">
        <v>264</v>
      </c>
      <c r="B88" t="s">
        <v>2238</v>
      </c>
      <c r="C88">
        <v>0</v>
      </c>
      <c r="D88">
        <v>1</v>
      </c>
      <c r="F88">
        <v>1.23</v>
      </c>
    </row>
    <row r="89" spans="1:8">
      <c r="A89" t="s">
        <v>264</v>
      </c>
      <c r="B89" t="s">
        <v>669</v>
      </c>
      <c r="C89">
        <v>0</v>
      </c>
      <c r="F89">
        <v>2.84</v>
      </c>
    </row>
    <row r="90" spans="1:8">
      <c r="A90" t="s">
        <v>21</v>
      </c>
      <c r="B90" t="s">
        <v>683</v>
      </c>
      <c r="F90">
        <v>46.2</v>
      </c>
      <c r="G90" t="s">
        <v>2269</v>
      </c>
      <c r="H90" t="s">
        <v>2270</v>
      </c>
    </row>
    <row r="91" spans="1:8">
      <c r="A91" t="s">
        <v>21</v>
      </c>
      <c r="B91" t="s">
        <v>2239</v>
      </c>
      <c r="C91">
        <v>1</v>
      </c>
      <c r="D91">
        <v>1</v>
      </c>
      <c r="F91">
        <v>26.73</v>
      </c>
    </row>
    <row r="92" spans="1:8">
      <c r="A92" t="s">
        <v>21</v>
      </c>
      <c r="B92" t="s">
        <v>2240</v>
      </c>
      <c r="C92">
        <v>1</v>
      </c>
      <c r="D92">
        <v>0</v>
      </c>
      <c r="F92">
        <v>21.2</v>
      </c>
    </row>
    <row r="93" spans="1:8">
      <c r="A93" t="s">
        <v>21</v>
      </c>
      <c r="B93" t="s">
        <v>2241</v>
      </c>
      <c r="C93">
        <v>1</v>
      </c>
      <c r="D93">
        <v>1</v>
      </c>
      <c r="F93">
        <v>9.36</v>
      </c>
    </row>
    <row r="94" spans="1:8">
      <c r="A94" t="s">
        <v>21</v>
      </c>
      <c r="B94" t="s">
        <v>2242</v>
      </c>
      <c r="C94">
        <v>1</v>
      </c>
      <c r="D94">
        <v>1</v>
      </c>
      <c r="F94">
        <v>11.32</v>
      </c>
    </row>
    <row r="95" spans="1:8">
      <c r="A95" t="s">
        <v>21</v>
      </c>
      <c r="B95" t="s">
        <v>2243</v>
      </c>
      <c r="C95">
        <v>1</v>
      </c>
      <c r="D95">
        <v>1</v>
      </c>
      <c r="F95">
        <v>10.93</v>
      </c>
    </row>
    <row r="96" spans="1:8">
      <c r="A96" t="s">
        <v>21</v>
      </c>
      <c r="B96" t="s">
        <v>2244</v>
      </c>
      <c r="C96">
        <v>0</v>
      </c>
      <c r="D96">
        <v>0</v>
      </c>
      <c r="F96">
        <v>6.98</v>
      </c>
    </row>
    <row r="97" spans="1:8">
      <c r="A97" t="s">
        <v>21</v>
      </c>
      <c r="B97" t="s">
        <v>2245</v>
      </c>
      <c r="C97">
        <v>1</v>
      </c>
      <c r="D97">
        <v>0</v>
      </c>
      <c r="F97">
        <v>6.16</v>
      </c>
    </row>
    <row r="98" spans="1:8">
      <c r="A98" t="s">
        <v>21</v>
      </c>
      <c r="B98" t="s">
        <v>2246</v>
      </c>
      <c r="C98">
        <v>0</v>
      </c>
      <c r="D98">
        <v>2</v>
      </c>
      <c r="F98">
        <v>3.43</v>
      </c>
    </row>
    <row r="99" spans="1:8">
      <c r="A99" t="s">
        <v>21</v>
      </c>
      <c r="B99" t="s">
        <v>2247</v>
      </c>
      <c r="C99">
        <v>0</v>
      </c>
      <c r="D99">
        <v>2</v>
      </c>
      <c r="F99">
        <v>2.1</v>
      </c>
    </row>
    <row r="100" spans="1:8">
      <c r="A100" t="s">
        <v>21</v>
      </c>
      <c r="B100" t="s">
        <v>2248</v>
      </c>
      <c r="C100">
        <v>0</v>
      </c>
      <c r="D100">
        <v>0</v>
      </c>
      <c r="F100">
        <v>1.71</v>
      </c>
    </row>
    <row r="101" spans="1:8">
      <c r="A101" t="s">
        <v>21</v>
      </c>
      <c r="B101" t="s">
        <v>669</v>
      </c>
      <c r="C101">
        <v>0</v>
      </c>
      <c r="F101">
        <v>7.0000000000000007E-2</v>
      </c>
    </row>
    <row r="102" spans="1:8">
      <c r="A102" t="s">
        <v>7</v>
      </c>
      <c r="B102" t="s">
        <v>683</v>
      </c>
      <c r="F102">
        <v>36.5</v>
      </c>
      <c r="G102" t="s">
        <v>2271</v>
      </c>
      <c r="H102" t="s">
        <v>2272</v>
      </c>
    </row>
    <row r="103" spans="1:8">
      <c r="A103" t="s">
        <v>7</v>
      </c>
      <c r="B103" t="s">
        <v>2249</v>
      </c>
      <c r="C103">
        <v>0</v>
      </c>
      <c r="D103">
        <v>0</v>
      </c>
      <c r="F103">
        <v>48.3</v>
      </c>
      <c r="G103" t="s">
        <v>2273</v>
      </c>
    </row>
    <row r="104" spans="1:8">
      <c r="A104" t="s">
        <v>7</v>
      </c>
      <c r="B104" t="s">
        <v>2250</v>
      </c>
      <c r="C104">
        <v>1</v>
      </c>
      <c r="D104">
        <v>1</v>
      </c>
      <c r="F104">
        <v>49.9</v>
      </c>
    </row>
    <row r="105" spans="1:8">
      <c r="A105" t="s">
        <v>7</v>
      </c>
      <c r="B105" t="s">
        <v>669</v>
      </c>
      <c r="C105">
        <v>0</v>
      </c>
      <c r="F105">
        <v>1.8</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9"/>
  <sheetViews>
    <sheetView zoomScale="110" zoomScaleNormal="110" workbookViewId="0">
      <selection activeCell="H2" sqref="H2"/>
    </sheetView>
  </sheetViews>
  <sheetFormatPr baseColWidth="10" defaultRowHeight="14.4"/>
  <sheetData>
    <row r="1" spans="1:19">
      <c r="A1" t="s">
        <v>1064</v>
      </c>
      <c r="B1" s="1" t="s">
        <v>22</v>
      </c>
      <c r="C1" s="1" t="s">
        <v>17</v>
      </c>
      <c r="D1" s="1" t="s">
        <v>18</v>
      </c>
      <c r="E1" s="1" t="s">
        <v>19</v>
      </c>
      <c r="F1" s="1" t="s">
        <v>1260</v>
      </c>
      <c r="G1" s="1" t="s">
        <v>361</v>
      </c>
      <c r="H1" s="1" t="s">
        <v>1774</v>
      </c>
      <c r="I1" s="1" t="s">
        <v>364</v>
      </c>
      <c r="J1" s="1" t="s">
        <v>265</v>
      </c>
      <c r="K1" s="1" t="s">
        <v>1910</v>
      </c>
      <c r="L1" s="1" t="s">
        <v>360</v>
      </c>
      <c r="M1" s="1" t="s">
        <v>363</v>
      </c>
      <c r="N1" s="1" t="s">
        <v>359</v>
      </c>
      <c r="O1" s="1" t="s">
        <v>358</v>
      </c>
      <c r="P1" s="1" t="s">
        <v>338</v>
      </c>
      <c r="Q1" s="1" t="s">
        <v>362</v>
      </c>
      <c r="R1" s="1" t="s">
        <v>1948</v>
      </c>
    </row>
    <row r="2" spans="1:19">
      <c r="A2" t="s">
        <v>287</v>
      </c>
      <c r="B2" s="4">
        <f>income_raw!B2</f>
        <v>12997.222414165408</v>
      </c>
      <c r="C2" s="4">
        <f>income_raw!C2</f>
        <v>14190</v>
      </c>
      <c r="D2" s="4">
        <f>income_raw!D2</f>
        <v>9588.6275314022023</v>
      </c>
      <c r="E2" s="4">
        <f>income_raw!E2</f>
        <v>25323.510098041897</v>
      </c>
      <c r="F2" s="4">
        <f>income_raw!F2</f>
        <v>8391</v>
      </c>
      <c r="G2" s="4">
        <f>income_raw!G2</f>
        <v>13693.28097164294</v>
      </c>
      <c r="H2" s="4">
        <f>income_raw!H2</f>
        <v>40271.256418955687</v>
      </c>
      <c r="I2" s="4">
        <f>income_raw!I2</f>
        <v>1501467.1169903141</v>
      </c>
      <c r="J2" s="4">
        <f>income_raw!J2</f>
        <v>429398.94879175711</v>
      </c>
      <c r="K2" s="4">
        <v>10891.537903473718</v>
      </c>
      <c r="L2" s="4">
        <f>income_raw!K2</f>
        <v>10891.537903473718</v>
      </c>
      <c r="M2" s="4">
        <f>income_raw!L2</f>
        <v>16936.832688588009</v>
      </c>
      <c r="N2" s="4">
        <f>H2</f>
        <v>40271.256418955687</v>
      </c>
      <c r="O2" s="4">
        <f>H2</f>
        <v>40271.256418955687</v>
      </c>
      <c r="P2" s="4">
        <f>H2</f>
        <v>40271.256418955687</v>
      </c>
      <c r="Q2" s="4">
        <f>M2</f>
        <v>16936.832688588009</v>
      </c>
    </row>
    <row r="3" spans="1:19">
      <c r="A3" t="s">
        <v>288</v>
      </c>
      <c r="B3" s="4">
        <f>income_raw!B3</f>
        <v>16596.676527747786</v>
      </c>
      <c r="C3" s="4">
        <f>income_raw!C3</f>
        <v>18104</v>
      </c>
      <c r="D3" s="4">
        <f>income_raw!D3</f>
        <v>12588.946680338373</v>
      </c>
      <c r="E3" s="4">
        <f>income_raw!E3</f>
        <v>32307.597474146969</v>
      </c>
      <c r="F3" s="4">
        <f>income_raw!F3</f>
        <v>11687</v>
      </c>
      <c r="G3" s="4">
        <f>income_raw!G3</f>
        <v>17594.381257213285</v>
      </c>
      <c r="H3" s="4">
        <f>income_raw!H3</f>
        <v>50784.832770715147</v>
      </c>
      <c r="I3" s="4">
        <f>income_raw!I3</f>
        <v>2130928.3312979308</v>
      </c>
      <c r="J3" s="4">
        <f>income_raw!J3</f>
        <v>600779.80045330233</v>
      </c>
      <c r="K3" s="4">
        <v>32130.016600061484</v>
      </c>
      <c r="L3" s="4">
        <f>income_raw!K3</f>
        <v>32130.016600061484</v>
      </c>
      <c r="M3" s="4">
        <f>income_raw!L3</f>
        <v>30031.523210831721</v>
      </c>
      <c r="N3" s="4">
        <f t="shared" ref="N3:N14" si="0">H3</f>
        <v>50784.832770715147</v>
      </c>
      <c r="O3" s="4">
        <f t="shared" ref="O3:O12" si="1">H3</f>
        <v>50784.832770715147</v>
      </c>
      <c r="P3" s="4">
        <f t="shared" ref="P3:P12" si="2">H3</f>
        <v>50784.832770715147</v>
      </c>
      <c r="Q3" s="4">
        <f t="shared" ref="Q3:Q12" si="3">M3</f>
        <v>30031.523210831721</v>
      </c>
    </row>
    <row r="4" spans="1:19">
      <c r="A4" t="s">
        <v>292</v>
      </c>
      <c r="B4" s="4">
        <f>income_raw!B4</f>
        <v>18144.483264953575</v>
      </c>
      <c r="C4" s="4">
        <f>income_raw!C4</f>
        <v>19836</v>
      </c>
      <c r="D4" s="4">
        <f>income_raw!D4</f>
        <v>13979.111766213789</v>
      </c>
      <c r="E4" s="4">
        <f>income_raw!E4</f>
        <v>35237.941359473807</v>
      </c>
      <c r="F4" s="4">
        <f>income_raw!F4</f>
        <v>13090</v>
      </c>
      <c r="G4" s="4">
        <f>income_raw!G4</f>
        <v>19316.441811842469</v>
      </c>
      <c r="H4" s="4">
        <f>income_raw!H4</f>
        <v>55393.549721700743</v>
      </c>
      <c r="I4" s="4">
        <f>income_raw!I4</f>
        <v>2415052.1088043214</v>
      </c>
      <c r="J4" s="4">
        <f>income_raw!J4</f>
        <v>678890.35328776063</v>
      </c>
      <c r="K4" s="4">
        <v>35803.722348601288</v>
      </c>
      <c r="L4" s="4">
        <f>income_raw!K4</f>
        <v>35803.722348601288</v>
      </c>
      <c r="M4" s="4">
        <f>income_raw!L4</f>
        <v>36205.123307543523</v>
      </c>
      <c r="N4" s="4">
        <f t="shared" si="0"/>
        <v>55393.549721700743</v>
      </c>
      <c r="O4" s="4">
        <f t="shared" si="1"/>
        <v>55393.549721700743</v>
      </c>
      <c r="P4" s="4">
        <f t="shared" si="2"/>
        <v>55393.549721700743</v>
      </c>
      <c r="Q4" s="4">
        <f t="shared" si="3"/>
        <v>36205.123307543523</v>
      </c>
    </row>
    <row r="5" spans="1:19">
      <c r="A5" t="s">
        <v>289</v>
      </c>
      <c r="B5" s="4">
        <f>income_raw!B5</f>
        <v>19647.711509393219</v>
      </c>
      <c r="C5" s="4">
        <f>income_raw!C5</f>
        <v>21415</v>
      </c>
      <c r="D5" s="4">
        <f>income_raw!D5</f>
        <v>15190.600358882335</v>
      </c>
      <c r="E5" s="4">
        <f>income_raw!E5</f>
        <v>37805.27853160799</v>
      </c>
      <c r="F5" s="4">
        <f>income_raw!F5</f>
        <v>14387</v>
      </c>
      <c r="G5" s="4">
        <f>income_raw!G5</f>
        <v>21229.631268537079</v>
      </c>
      <c r="H5" s="4">
        <f>income_raw!H5</f>
        <v>59852.606613967168</v>
      </c>
      <c r="I5" s="4">
        <f>income_raw!I5</f>
        <v>2663660.4141224134</v>
      </c>
      <c r="J5" s="4">
        <f>income_raw!J5</f>
        <v>748917.20458496653</v>
      </c>
      <c r="K5" s="4">
        <v>41715.04703350753</v>
      </c>
      <c r="L5" s="4">
        <f>income_raw!K5</f>
        <v>41715.04703350753</v>
      </c>
      <c r="M5" s="4">
        <f>income_raw!L5</f>
        <v>43108.416344294004</v>
      </c>
      <c r="N5" s="4">
        <f t="shared" si="0"/>
        <v>59852.606613967168</v>
      </c>
      <c r="O5" s="4">
        <f t="shared" si="1"/>
        <v>59852.606613967168</v>
      </c>
      <c r="P5" s="4">
        <f t="shared" si="2"/>
        <v>59852.606613967168</v>
      </c>
      <c r="Q5" s="4">
        <f t="shared" si="3"/>
        <v>43108.416344294004</v>
      </c>
    </row>
    <row r="6" spans="1:19">
      <c r="A6" t="s">
        <v>290</v>
      </c>
      <c r="B6" s="4">
        <f>income_raw!B6</f>
        <v>22348.338803714101</v>
      </c>
      <c r="C6" s="4">
        <f>income_raw!C6</f>
        <v>24440</v>
      </c>
      <c r="D6" s="4">
        <f>income_raw!D6</f>
        <v>18000.882081517557</v>
      </c>
      <c r="E6" s="4">
        <f>income_raw!E6</f>
        <v>42734.687241396932</v>
      </c>
      <c r="F6" s="4">
        <f>income_raw!F6</f>
        <v>16887</v>
      </c>
      <c r="G6" s="4">
        <f>income_raw!G6</f>
        <v>25146.998215288375</v>
      </c>
      <c r="H6" s="4">
        <f>income_raw!H6</f>
        <v>68412.515572120014</v>
      </c>
      <c r="I6" s="4">
        <f>income_raw!I6</f>
        <v>3172715.5154880304</v>
      </c>
      <c r="J6" s="4">
        <f>income_raw!J6</f>
        <v>888108.55117730412</v>
      </c>
      <c r="K6" s="4">
        <v>49539.536919766368</v>
      </c>
      <c r="L6" s="4">
        <f>income_raw!K6</f>
        <v>49539.536919766368</v>
      </c>
      <c r="M6" s="4">
        <f>income_raw!L6</f>
        <v>56375.846228239847</v>
      </c>
      <c r="N6" s="4">
        <f t="shared" si="0"/>
        <v>68412.515572120014</v>
      </c>
      <c r="O6" s="4">
        <f t="shared" si="1"/>
        <v>68412.515572120014</v>
      </c>
      <c r="P6" s="4">
        <f t="shared" si="2"/>
        <v>68412.515572120014</v>
      </c>
      <c r="Q6" s="4">
        <f t="shared" si="3"/>
        <v>56375.846228239847</v>
      </c>
    </row>
    <row r="7" spans="1:19">
      <c r="A7" t="s">
        <v>291</v>
      </c>
      <c r="B7" s="4">
        <f>income_raw!B7</f>
        <v>25066.590153314621</v>
      </c>
      <c r="C7" s="4">
        <f>income_raw!C7</f>
        <v>27556</v>
      </c>
      <c r="D7" s="4">
        <f>income_raw!D7</f>
        <v>20469.302999230964</v>
      </c>
      <c r="E7" s="4">
        <f>income_raw!E7</f>
        <v>47609.493270092826</v>
      </c>
      <c r="F7" s="4">
        <f>income_raw!F7</f>
        <v>19307</v>
      </c>
      <c r="G7" s="4">
        <f>income_raw!G7</f>
        <v>29290.796526726746</v>
      </c>
      <c r="H7" s="4">
        <f>income_raw!H7</f>
        <v>77170.692676626612</v>
      </c>
      <c r="I7" s="4">
        <f>income_raw!I7</f>
        <v>3696991.5301233493</v>
      </c>
      <c r="J7" s="4">
        <f>income_raw!J7</f>
        <v>1040456.1426944376</v>
      </c>
      <c r="K7" s="4">
        <v>66571.033261604665</v>
      </c>
      <c r="L7" s="4">
        <f>income_raw!K7</f>
        <v>66571.033261604665</v>
      </c>
      <c r="M7" s="4">
        <f>income_raw!L7</f>
        <v>72097.221953578337</v>
      </c>
      <c r="N7" s="4">
        <f t="shared" si="0"/>
        <v>77170.692676626612</v>
      </c>
      <c r="O7" s="4">
        <f t="shared" si="1"/>
        <v>77170.692676626612</v>
      </c>
      <c r="P7" s="4">
        <f t="shared" si="2"/>
        <v>77170.692676626612</v>
      </c>
      <c r="Q7" s="4">
        <f t="shared" si="3"/>
        <v>72097.221953578337</v>
      </c>
    </row>
    <row r="8" spans="1:19">
      <c r="A8" t="s">
        <v>293</v>
      </c>
      <c r="B8" s="4">
        <f>income_raw!B8</f>
        <v>27997.366875404881</v>
      </c>
      <c r="C8" s="4">
        <f>income_raw!C8</f>
        <v>31182</v>
      </c>
      <c r="D8" s="4">
        <f>income_raw!D8</f>
        <v>23439.670597282744</v>
      </c>
      <c r="E8" s="4">
        <f>income_raw!E8</f>
        <v>52935.276998186848</v>
      </c>
      <c r="F8" s="4">
        <f>income_raw!F8</f>
        <v>22172</v>
      </c>
      <c r="G8" s="4">
        <f>income_raw!G8</f>
        <v>34405.8690375445</v>
      </c>
      <c r="H8" s="4">
        <f>income_raw!H8</f>
        <v>87947.711484992687</v>
      </c>
      <c r="I8" s="4">
        <f>income_raw!I8</f>
        <v>4321049.1162430262</v>
      </c>
      <c r="J8" s="4">
        <f>income_raw!J8</f>
        <v>1202691.2954956281</v>
      </c>
      <c r="K8" s="4">
        <v>84381.420719335991</v>
      </c>
      <c r="L8" s="4">
        <f>income_raw!K8</f>
        <v>84381.420719335991</v>
      </c>
      <c r="M8" s="4">
        <f>income_raw!L8</f>
        <v>91173.928916827848</v>
      </c>
      <c r="N8" s="4">
        <f t="shared" si="0"/>
        <v>87947.711484992687</v>
      </c>
      <c r="O8" s="4">
        <f t="shared" si="1"/>
        <v>87947.711484992687</v>
      </c>
      <c r="P8" s="4">
        <f t="shared" si="2"/>
        <v>87947.711484992687</v>
      </c>
      <c r="Q8" s="4">
        <f t="shared" si="3"/>
        <v>91173.928916827848</v>
      </c>
    </row>
    <row r="9" spans="1:19">
      <c r="A9" t="s">
        <v>294</v>
      </c>
      <c r="B9" s="4">
        <f>income_raw!B9</f>
        <v>31759.584323040381</v>
      </c>
      <c r="C9" s="4">
        <f>income_raw!C9</f>
        <v>35572</v>
      </c>
      <c r="D9" s="4">
        <f>income_raw!D9</f>
        <v>26792.178672135346</v>
      </c>
      <c r="E9" s="4">
        <f>income_raw!E9</f>
        <v>59704.998292963661</v>
      </c>
      <c r="F9" s="4">
        <f>income_raw!F9</f>
        <v>25381</v>
      </c>
      <c r="G9" s="4">
        <f>income_raw!G9</f>
        <v>40289.162541109457</v>
      </c>
      <c r="H9" s="4">
        <f>income_raw!H9</f>
        <v>99976.469129256671</v>
      </c>
      <c r="I9" s="4">
        <f>income_raw!I9</f>
        <v>4972166.106361839</v>
      </c>
      <c r="J9" s="4">
        <f>income_raw!J9</f>
        <v>1417186.4033321112</v>
      </c>
      <c r="K9" s="4">
        <v>111648.57325545652</v>
      </c>
      <c r="L9" s="4">
        <f>income_raw!K9</f>
        <v>111648.57325545652</v>
      </c>
      <c r="M9" s="4">
        <f>income_raw!L9</f>
        <v>114965.89700193424</v>
      </c>
      <c r="N9" s="4">
        <f t="shared" si="0"/>
        <v>99976.469129256671</v>
      </c>
      <c r="O9" s="4">
        <f t="shared" si="1"/>
        <v>99976.469129256671</v>
      </c>
      <c r="P9" s="4">
        <f t="shared" si="2"/>
        <v>99976.469129256671</v>
      </c>
      <c r="Q9" s="4">
        <f t="shared" si="3"/>
        <v>114965.89700193424</v>
      </c>
    </row>
    <row r="10" spans="1:19">
      <c r="A10" t="s">
        <v>295</v>
      </c>
      <c r="B10" s="4">
        <f>income_raw!B10</f>
        <v>34020.646944504428</v>
      </c>
      <c r="C10" s="4">
        <f>income_raw!C10</f>
        <v>38196</v>
      </c>
      <c r="D10" s="4">
        <f>income_raw!D10</f>
        <v>28889.820046142009</v>
      </c>
      <c r="E10" s="4">
        <f>income_raw!E10</f>
        <v>63657.625707643652</v>
      </c>
      <c r="F10" s="4">
        <f>income_raw!F10</f>
        <v>27399</v>
      </c>
      <c r="G10" s="4">
        <f>income_raw!G10</f>
        <v>43783.717403374263</v>
      </c>
      <c r="H10" s="4">
        <f>income_raw!H10</f>
        <v>107184.46482220349</v>
      </c>
      <c r="I10" s="4">
        <f>income_raw!I10</f>
        <v>5493059.6984568881</v>
      </c>
      <c r="J10" s="4">
        <f>income_raw!J10</f>
        <v>1549032.3668821231</v>
      </c>
      <c r="K10" s="4">
        <v>131363.23123270826</v>
      </c>
      <c r="L10" s="4">
        <f>income_raw!K10</f>
        <v>131363.23123270826</v>
      </c>
      <c r="M10" s="4">
        <f>income_raw!L10</f>
        <v>129898.95309477756</v>
      </c>
      <c r="N10" s="4">
        <f t="shared" si="0"/>
        <v>107184.46482220349</v>
      </c>
      <c r="O10" s="4">
        <f t="shared" si="1"/>
        <v>107184.46482220349</v>
      </c>
      <c r="P10" s="4">
        <f t="shared" si="2"/>
        <v>107184.46482220349</v>
      </c>
      <c r="Q10" s="4">
        <f t="shared" si="3"/>
        <v>129898.95309477756</v>
      </c>
    </row>
    <row r="11" spans="1:19">
      <c r="A11" t="s">
        <v>296</v>
      </c>
      <c r="B11" s="4">
        <f>income_raw!B11</f>
        <v>36659.071690779529</v>
      </c>
      <c r="C11" s="4">
        <f>income_raw!C11</f>
        <v>41370</v>
      </c>
      <c r="D11" s="4">
        <f>income_raw!D11</f>
        <v>31440.86593181235</v>
      </c>
      <c r="E11" s="4">
        <f>income_raw!E11</f>
        <v>69100.704084011624</v>
      </c>
      <c r="F11" s="4">
        <f>income_raw!F11</f>
        <v>29828</v>
      </c>
      <c r="G11" s="4">
        <f>income_raw!G11</f>
        <v>47988.094442563757</v>
      </c>
      <c r="H11" s="4">
        <f>income_raw!H11</f>
        <v>116904.01819424664</v>
      </c>
      <c r="I11" s="4">
        <f>income_raw!I11</f>
        <v>6031053.3274551239</v>
      </c>
      <c r="J11" s="4">
        <f>income_raw!J11</f>
        <v>1726676.5219998294</v>
      </c>
      <c r="K11" s="4">
        <v>154737.24217645251</v>
      </c>
      <c r="L11" s="4">
        <f>income_raw!K11</f>
        <v>154737.24217645251</v>
      </c>
      <c r="M11" s="4">
        <f>income_raw!L11</f>
        <v>149695.93085106384</v>
      </c>
      <c r="N11" s="4">
        <f t="shared" si="0"/>
        <v>116904.01819424664</v>
      </c>
      <c r="O11" s="4">
        <f t="shared" si="1"/>
        <v>116904.01819424664</v>
      </c>
      <c r="P11" s="4">
        <f t="shared" si="2"/>
        <v>116904.01819424664</v>
      </c>
      <c r="Q11" s="4">
        <f t="shared" si="3"/>
        <v>149695.93085106384</v>
      </c>
    </row>
    <row r="12" spans="1:19">
      <c r="A12" t="s">
        <v>297</v>
      </c>
      <c r="B12" s="4">
        <f>income_raw!B12</f>
        <v>45688.808248758367</v>
      </c>
      <c r="C12" s="4">
        <f>income_raw!C12</f>
        <v>51810</v>
      </c>
      <c r="D12" s="4">
        <f>income_raw!D12</f>
        <v>39493.701871315039</v>
      </c>
      <c r="E12" s="4">
        <f>income_raw!E12</f>
        <v>85005.251693502956</v>
      </c>
      <c r="F12" s="4">
        <f>income_raw!F12</f>
        <v>37303</v>
      </c>
      <c r="G12" s="4">
        <f>income_raw!G12</f>
        <v>62682.79691055177</v>
      </c>
      <c r="H12" s="4">
        <f>income_raw!H12</f>
        <v>146643.92003772949</v>
      </c>
      <c r="I12" s="4">
        <f>income_raw!I12</f>
        <v>7623988.0297548193</v>
      </c>
      <c r="J12" s="4">
        <f>income_raw!J12</f>
        <v>2256393.462643845</v>
      </c>
      <c r="K12" s="4">
        <v>286259.87015063019</v>
      </c>
      <c r="L12" s="4">
        <f>income_raw!K12</f>
        <v>286259.87015063019</v>
      </c>
      <c r="M12" s="4">
        <f>income_raw!L12</f>
        <v>212538.51063829788</v>
      </c>
      <c r="N12" s="4">
        <f t="shared" si="0"/>
        <v>146643.92003772949</v>
      </c>
      <c r="O12" s="4">
        <f t="shared" si="1"/>
        <v>146643.92003772949</v>
      </c>
      <c r="P12" s="4">
        <f t="shared" si="2"/>
        <v>146643.92003772949</v>
      </c>
      <c r="Q12" s="4">
        <f t="shared" si="3"/>
        <v>212538.51063829788</v>
      </c>
    </row>
    <row r="13" spans="1:19">
      <c r="A13" t="s">
        <v>366</v>
      </c>
      <c r="B13" s="6">
        <v>12</v>
      </c>
      <c r="C13" s="6">
        <v>12</v>
      </c>
      <c r="D13" s="6">
        <v>12</v>
      </c>
      <c r="E13" s="6">
        <v>12</v>
      </c>
      <c r="F13" s="6">
        <v>12</v>
      </c>
      <c r="G13" s="6">
        <v>1</v>
      </c>
      <c r="H13" s="6">
        <v>1</v>
      </c>
      <c r="I13" s="6">
        <v>10000</v>
      </c>
      <c r="J13" s="6">
        <v>12</v>
      </c>
      <c r="K13" s="6">
        <v>12</v>
      </c>
      <c r="L13" s="6">
        <v>12</v>
      </c>
      <c r="M13" s="6">
        <v>1</v>
      </c>
      <c r="N13" s="4">
        <f t="shared" si="0"/>
        <v>1</v>
      </c>
      <c r="O13" s="6">
        <v>1</v>
      </c>
      <c r="P13" s="4">
        <v>1</v>
      </c>
      <c r="Q13" s="6">
        <v>1</v>
      </c>
    </row>
    <row r="14" spans="1:19">
      <c r="A14" t="s">
        <v>1022</v>
      </c>
      <c r="B14" s="6">
        <v>50</v>
      </c>
      <c r="C14" s="6">
        <v>50</v>
      </c>
      <c r="D14" s="6">
        <v>50</v>
      </c>
      <c r="E14" s="6">
        <v>50</v>
      </c>
      <c r="F14" s="6">
        <v>50</v>
      </c>
      <c r="G14" s="6">
        <v>500</v>
      </c>
      <c r="H14" s="6">
        <v>1000</v>
      </c>
      <c r="I14" s="6">
        <v>1</v>
      </c>
      <c r="J14" s="6">
        <v>1000</v>
      </c>
      <c r="K14" s="6">
        <v>50</v>
      </c>
      <c r="L14" s="6">
        <v>50</v>
      </c>
      <c r="M14" s="6">
        <v>1000</v>
      </c>
      <c r="N14" s="4">
        <f t="shared" si="0"/>
        <v>1000</v>
      </c>
      <c r="O14" s="6">
        <v>1000</v>
      </c>
      <c r="P14" s="4">
        <f>J14</f>
        <v>1000</v>
      </c>
      <c r="Q14" s="6">
        <v>1000</v>
      </c>
    </row>
    <row r="15" spans="1:19">
      <c r="A15" t="s">
        <v>1023</v>
      </c>
      <c r="B15" t="s">
        <v>1024</v>
      </c>
      <c r="C15" t="s">
        <v>1024</v>
      </c>
      <c r="D15" t="s">
        <v>1024</v>
      </c>
      <c r="E15" t="s">
        <v>1024</v>
      </c>
      <c r="F15" t="s">
        <v>1024</v>
      </c>
      <c r="G15" t="s">
        <v>1025</v>
      </c>
      <c r="H15" t="s">
        <v>1024</v>
      </c>
      <c r="I15" t="s">
        <v>1025</v>
      </c>
      <c r="J15" t="s">
        <v>1024</v>
      </c>
      <c r="K15" t="s">
        <v>1025</v>
      </c>
      <c r="L15" t="s">
        <v>1025</v>
      </c>
      <c r="M15" t="s">
        <v>1025</v>
      </c>
      <c r="N15" t="s">
        <v>1024</v>
      </c>
      <c r="O15" t="s">
        <v>1024</v>
      </c>
      <c r="P15" t="s">
        <v>1024</v>
      </c>
      <c r="Q15" t="s">
        <v>1025</v>
      </c>
    </row>
    <row r="16" spans="1:19">
      <c r="A16" s="2" t="s">
        <v>1048</v>
      </c>
      <c r="B16" s="19" t="s">
        <v>1039</v>
      </c>
      <c r="C16" s="19" t="s">
        <v>1944</v>
      </c>
      <c r="D16" s="19" t="s">
        <v>1041</v>
      </c>
      <c r="E16" s="19" t="s">
        <v>1041</v>
      </c>
      <c r="F16" s="19" t="s">
        <v>1042</v>
      </c>
      <c r="G16" s="19" t="s">
        <v>1040</v>
      </c>
      <c r="H16" s="19" t="s">
        <v>1040</v>
      </c>
      <c r="I16" s="19" t="s">
        <v>1047</v>
      </c>
      <c r="J16" s="19" t="s">
        <v>1043</v>
      </c>
      <c r="K16" s="19" t="s">
        <v>1040</v>
      </c>
      <c r="L16" t="s">
        <v>1474</v>
      </c>
      <c r="M16" s="19" t="s">
        <v>1040</v>
      </c>
      <c r="N16" s="19" t="s">
        <v>1044</v>
      </c>
      <c r="O16" s="19" t="s">
        <v>1945</v>
      </c>
      <c r="P16" s="19" t="s">
        <v>1045</v>
      </c>
      <c r="Q16" s="19" t="s">
        <v>1046</v>
      </c>
      <c r="R16" s="12"/>
      <c r="S16" s="12"/>
    </row>
    <row r="17" spans="1:17">
      <c r="A17" t="s">
        <v>1063</v>
      </c>
      <c r="B17" t="s">
        <v>1026</v>
      </c>
      <c r="C17" t="s">
        <v>1027</v>
      </c>
      <c r="D17" t="s">
        <v>1028</v>
      </c>
      <c r="E17" s="2" t="s">
        <v>1029</v>
      </c>
      <c r="F17" t="s">
        <v>1030</v>
      </c>
      <c r="G17" t="s">
        <v>166</v>
      </c>
      <c r="H17" t="s">
        <v>166</v>
      </c>
      <c r="I17" t="s">
        <v>1034</v>
      </c>
      <c r="J17" t="s">
        <v>1035</v>
      </c>
      <c r="K17" t="s">
        <v>144</v>
      </c>
      <c r="L17" t="s">
        <v>1036</v>
      </c>
      <c r="M17" t="s">
        <v>166</v>
      </c>
      <c r="N17" t="s">
        <v>1037</v>
      </c>
      <c r="O17" t="s">
        <v>1031</v>
      </c>
      <c r="P17" t="s">
        <v>1032</v>
      </c>
      <c r="Q17" t="s">
        <v>1033</v>
      </c>
    </row>
    <row r="18" spans="1:17">
      <c r="A18" t="s">
        <v>1049</v>
      </c>
      <c r="B18" t="s">
        <v>1062</v>
      </c>
      <c r="C18" t="s">
        <v>1056</v>
      </c>
      <c r="D18" t="s">
        <v>1057</v>
      </c>
      <c r="E18" t="s">
        <v>1054</v>
      </c>
      <c r="F18" t="s">
        <v>1058</v>
      </c>
      <c r="G18" t="s">
        <v>1050</v>
      </c>
      <c r="H18" t="s">
        <v>1050</v>
      </c>
      <c r="I18" t="s">
        <v>1060</v>
      </c>
      <c r="J18" t="s">
        <v>1059</v>
      </c>
      <c r="K18" t="s">
        <v>1050</v>
      </c>
      <c r="L18" t="s">
        <v>1061</v>
      </c>
      <c r="M18" t="s">
        <v>1050</v>
      </c>
      <c r="N18" t="s">
        <v>1055</v>
      </c>
      <c r="O18" t="s">
        <v>1053</v>
      </c>
      <c r="P18" t="s">
        <v>1052</v>
      </c>
      <c r="Q18" t="s">
        <v>1051</v>
      </c>
    </row>
    <row r="19" spans="1:17">
      <c r="A19" t="s">
        <v>1184</v>
      </c>
      <c r="G19" t="s">
        <v>13</v>
      </c>
      <c r="I19" s="4"/>
      <c r="K19" t="s">
        <v>1911</v>
      </c>
      <c r="L19" t="s">
        <v>1192</v>
      </c>
      <c r="M19" t="s">
        <v>15</v>
      </c>
      <c r="Q19" t="s">
        <v>15</v>
      </c>
    </row>
    <row r="20" spans="1:17">
      <c r="A20" t="s">
        <v>1185</v>
      </c>
      <c r="B20" t="s">
        <v>1187</v>
      </c>
      <c r="C20" t="s">
        <v>1187</v>
      </c>
      <c r="D20" t="s">
        <v>1187</v>
      </c>
      <c r="E20" t="s">
        <v>1189</v>
      </c>
      <c r="F20" t="s">
        <v>1187</v>
      </c>
      <c r="G20" t="s">
        <v>1186</v>
      </c>
      <c r="H20" t="s">
        <v>1188</v>
      </c>
      <c r="I20" t="s">
        <v>1190</v>
      </c>
      <c r="J20" t="s">
        <v>1191</v>
      </c>
      <c r="K20" t="s">
        <v>1024</v>
      </c>
      <c r="L20" t="s">
        <v>1186</v>
      </c>
      <c r="M20" t="s">
        <v>1186</v>
      </c>
      <c r="N20" t="s">
        <v>1188</v>
      </c>
      <c r="O20" t="s">
        <v>1188</v>
      </c>
      <c r="P20" t="s">
        <v>1188</v>
      </c>
      <c r="Q20" t="s">
        <v>1186</v>
      </c>
    </row>
    <row r="21" spans="1:17">
      <c r="I21" s="4"/>
    </row>
    <row r="23" spans="1:17">
      <c r="I23" s="4"/>
    </row>
    <row r="24" spans="1:17">
      <c r="I24" s="4"/>
    </row>
    <row r="25" spans="1:17">
      <c r="I25" s="4"/>
    </row>
    <row r="26" spans="1:17">
      <c r="I26" s="4"/>
    </row>
    <row r="27" spans="1:17">
      <c r="I27" s="4"/>
    </row>
    <row r="28" spans="1:17">
      <c r="I28" s="4"/>
    </row>
    <row r="29" spans="1:17">
      <c r="I29" s="4"/>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6"/>
  <sheetViews>
    <sheetView workbookViewId="0">
      <selection activeCell="A16" sqref="A16"/>
    </sheetView>
  </sheetViews>
  <sheetFormatPr baseColWidth="10" defaultRowHeight="14.4"/>
  <cols>
    <col min="1" max="1" width="14.6640625" customWidth="1"/>
    <col min="2" max="2" width="4" style="48" customWidth="1"/>
    <col min="3" max="3" width="40.33203125" style="48" customWidth="1"/>
    <col min="4" max="4" width="3.33203125" customWidth="1"/>
    <col min="5" max="5" width="38" customWidth="1"/>
    <col min="6" max="6" width="3.33203125" style="48" customWidth="1"/>
    <col min="7" max="7" width="33.44140625" customWidth="1"/>
    <col min="8" max="8" width="3.44140625" customWidth="1"/>
    <col min="9" max="9" width="46.6640625" customWidth="1"/>
    <col min="10" max="10" width="3.6640625" customWidth="1"/>
    <col min="11" max="11" width="30.33203125" customWidth="1"/>
    <col min="12" max="12" width="4.33203125" customWidth="1"/>
    <col min="13" max="13" width="27.44140625" customWidth="1"/>
    <col min="14" max="14" width="3.44140625" customWidth="1"/>
    <col min="15" max="15" width="37" customWidth="1"/>
    <col min="16" max="16" width="3.6640625" customWidth="1"/>
    <col min="17" max="17" width="35.6640625" customWidth="1"/>
    <col min="18" max="18" width="3.44140625" customWidth="1"/>
  </cols>
  <sheetData>
    <row r="1" spans="1:19">
      <c r="A1" s="37" t="s">
        <v>298</v>
      </c>
      <c r="B1" s="37" t="s">
        <v>22</v>
      </c>
      <c r="C1" s="37" t="s">
        <v>1652</v>
      </c>
      <c r="D1" s="37" t="s">
        <v>17</v>
      </c>
      <c r="E1" s="37" t="s">
        <v>1653</v>
      </c>
      <c r="F1" s="2" t="s">
        <v>18</v>
      </c>
      <c r="G1" s="2" t="s">
        <v>1654</v>
      </c>
      <c r="H1" s="2" t="s">
        <v>19</v>
      </c>
      <c r="I1" s="2" t="s">
        <v>1655</v>
      </c>
      <c r="J1" s="2" t="s">
        <v>262</v>
      </c>
      <c r="K1" s="2" t="s">
        <v>1656</v>
      </c>
      <c r="L1" s="2" t="s">
        <v>263</v>
      </c>
      <c r="M1" s="2" t="s">
        <v>361</v>
      </c>
      <c r="N1" s="2" t="s">
        <v>21</v>
      </c>
      <c r="O1" s="2" t="s">
        <v>2467</v>
      </c>
      <c r="P1" s="2" t="s">
        <v>7</v>
      </c>
      <c r="Q1" s="2" t="s">
        <v>2468</v>
      </c>
      <c r="R1" s="2" t="s">
        <v>264</v>
      </c>
      <c r="S1" s="2" t="s">
        <v>1774</v>
      </c>
    </row>
    <row r="2" spans="1:19">
      <c r="A2" s="37" t="s">
        <v>2456</v>
      </c>
      <c r="B2" s="37">
        <v>1</v>
      </c>
      <c r="C2" s="37" t="s">
        <v>2107</v>
      </c>
      <c r="D2" s="37">
        <v>1</v>
      </c>
      <c r="E2" s="37" t="s">
        <v>1660</v>
      </c>
      <c r="F2" s="37">
        <v>1</v>
      </c>
      <c r="G2" s="37" t="s">
        <v>1661</v>
      </c>
      <c r="H2" s="37">
        <v>1</v>
      </c>
      <c r="I2" s="37" t="s">
        <v>1662</v>
      </c>
      <c r="J2" s="37">
        <v>1</v>
      </c>
      <c r="K2" s="37" t="s">
        <v>1664</v>
      </c>
      <c r="L2" s="37">
        <v>1</v>
      </c>
      <c r="M2" s="37" t="s">
        <v>1428</v>
      </c>
      <c r="N2" s="37">
        <v>1</v>
      </c>
      <c r="O2" s="37" t="s">
        <v>1666</v>
      </c>
      <c r="P2" s="37">
        <v>2</v>
      </c>
      <c r="Q2" s="37" t="s">
        <v>1413</v>
      </c>
      <c r="R2" s="2">
        <v>2</v>
      </c>
      <c r="S2" s="2" t="s">
        <v>1777</v>
      </c>
    </row>
    <row r="3" spans="1:19">
      <c r="A3" s="37" t="s">
        <v>2457</v>
      </c>
      <c r="B3" s="37">
        <v>0</v>
      </c>
      <c r="C3" s="37" t="s">
        <v>2108</v>
      </c>
      <c r="D3" s="37">
        <v>1</v>
      </c>
      <c r="E3" s="37" t="s">
        <v>1669</v>
      </c>
      <c r="F3" s="37">
        <v>1</v>
      </c>
      <c r="G3" s="37" t="s">
        <v>1670</v>
      </c>
      <c r="H3" s="37">
        <v>1</v>
      </c>
      <c r="I3" s="37" t="s">
        <v>1671</v>
      </c>
      <c r="J3" s="37">
        <v>0</v>
      </c>
      <c r="K3" s="37" t="s">
        <v>1672</v>
      </c>
      <c r="L3" s="37">
        <v>1</v>
      </c>
      <c r="M3" s="37" t="s">
        <v>1455</v>
      </c>
      <c r="N3" s="37">
        <v>1</v>
      </c>
      <c r="O3" s="37" t="s">
        <v>1673</v>
      </c>
      <c r="P3" s="37">
        <v>1</v>
      </c>
      <c r="Q3" s="37" t="s">
        <v>1414</v>
      </c>
      <c r="R3" s="2">
        <v>2</v>
      </c>
      <c r="S3" s="2" t="s">
        <v>1781</v>
      </c>
    </row>
    <row r="4" spans="1:19">
      <c r="A4" s="37" t="s">
        <v>2458</v>
      </c>
      <c r="B4" s="37">
        <v>0</v>
      </c>
      <c r="C4" s="37" t="s">
        <v>2109</v>
      </c>
      <c r="D4" s="37">
        <v>1</v>
      </c>
      <c r="E4" s="37" t="s">
        <v>1675</v>
      </c>
      <c r="F4" s="2">
        <v>1</v>
      </c>
      <c r="G4" s="2" t="s">
        <v>1676</v>
      </c>
      <c r="H4" s="2"/>
      <c r="I4" s="2"/>
      <c r="J4" s="2">
        <v>1</v>
      </c>
      <c r="K4" s="2" t="s">
        <v>1678</v>
      </c>
      <c r="L4" s="2">
        <v>1</v>
      </c>
      <c r="M4" s="2" t="s">
        <v>1429</v>
      </c>
      <c r="N4" s="2"/>
      <c r="O4" s="2"/>
      <c r="P4" s="2">
        <v>1</v>
      </c>
      <c r="Q4" s="2" t="s">
        <v>1415</v>
      </c>
      <c r="R4" s="2">
        <v>1</v>
      </c>
      <c r="S4" s="2" t="s">
        <v>1783</v>
      </c>
    </row>
    <row r="5" spans="1:19">
      <c r="A5" s="37" t="s">
        <v>2459</v>
      </c>
      <c r="B5" s="37"/>
      <c r="C5" s="37"/>
      <c r="D5" s="37"/>
      <c r="E5" s="37"/>
      <c r="F5" s="37">
        <v>0</v>
      </c>
      <c r="G5" s="37" t="s">
        <v>1679</v>
      </c>
      <c r="H5" s="37"/>
      <c r="I5" s="37"/>
      <c r="J5" s="37"/>
      <c r="K5" s="37"/>
      <c r="L5" s="37">
        <v>0</v>
      </c>
      <c r="M5" s="37" t="s">
        <v>2434</v>
      </c>
      <c r="N5" s="37"/>
      <c r="O5" s="37"/>
      <c r="P5" s="37"/>
      <c r="Q5" s="37"/>
      <c r="R5" s="2"/>
      <c r="S5" s="2"/>
    </row>
    <row r="6" spans="1:19">
      <c r="A6" s="37" t="s">
        <v>2460</v>
      </c>
      <c r="B6" s="37">
        <v>2</v>
      </c>
      <c r="C6" s="2" t="s">
        <v>2110</v>
      </c>
      <c r="D6" s="37">
        <v>1</v>
      </c>
      <c r="E6" s="37" t="s">
        <v>1684</v>
      </c>
      <c r="F6" s="37">
        <v>2</v>
      </c>
      <c r="G6" s="37" t="s">
        <v>1685</v>
      </c>
      <c r="H6" s="37">
        <v>0</v>
      </c>
      <c r="I6" s="37" t="s">
        <v>1686</v>
      </c>
      <c r="J6" s="37">
        <v>1</v>
      </c>
      <c r="K6" s="37" t="s">
        <v>1688</v>
      </c>
      <c r="L6" s="37">
        <v>2</v>
      </c>
      <c r="M6" s="37" t="s">
        <v>1431</v>
      </c>
      <c r="N6" s="37">
        <v>1</v>
      </c>
      <c r="O6" s="37" t="s">
        <v>1690</v>
      </c>
      <c r="P6" s="37">
        <v>2</v>
      </c>
      <c r="Q6" s="37" t="s">
        <v>1417</v>
      </c>
      <c r="R6" s="2">
        <v>1</v>
      </c>
      <c r="S6" s="2" t="s">
        <v>1785</v>
      </c>
    </row>
    <row r="7" spans="1:19">
      <c r="A7" s="37" t="s">
        <v>2461</v>
      </c>
      <c r="B7" s="37">
        <v>1</v>
      </c>
      <c r="C7" s="37" t="s">
        <v>1692</v>
      </c>
      <c r="D7" s="37">
        <v>1</v>
      </c>
      <c r="E7" s="37" t="s">
        <v>1693</v>
      </c>
      <c r="F7" s="37">
        <v>0</v>
      </c>
      <c r="G7" s="37" t="s">
        <v>2435</v>
      </c>
      <c r="H7" s="37">
        <v>0</v>
      </c>
      <c r="I7" s="37" t="s">
        <v>1696</v>
      </c>
      <c r="J7" s="37">
        <v>1</v>
      </c>
      <c r="K7" s="37" t="s">
        <v>1698</v>
      </c>
      <c r="L7" s="37">
        <v>1</v>
      </c>
      <c r="M7" s="37" t="s">
        <v>1432</v>
      </c>
      <c r="N7" s="37">
        <v>0</v>
      </c>
      <c r="O7" s="37" t="s">
        <v>1700</v>
      </c>
      <c r="P7" s="37">
        <v>0</v>
      </c>
      <c r="Q7" s="37" t="s">
        <v>1418</v>
      </c>
      <c r="R7" s="83">
        <v>2</v>
      </c>
      <c r="S7" s="83" t="s">
        <v>2021</v>
      </c>
    </row>
    <row r="8" spans="1:19">
      <c r="A8" s="37" t="s">
        <v>2462</v>
      </c>
      <c r="B8" s="37">
        <v>1</v>
      </c>
      <c r="C8" s="37" t="s">
        <v>1702</v>
      </c>
      <c r="D8" s="37">
        <v>2</v>
      </c>
      <c r="E8" s="37" t="s">
        <v>2436</v>
      </c>
      <c r="F8" s="37">
        <v>1</v>
      </c>
      <c r="G8" s="37" t="s">
        <v>1704</v>
      </c>
      <c r="H8" s="37">
        <v>1</v>
      </c>
      <c r="I8" s="37" t="s">
        <v>1705</v>
      </c>
      <c r="J8" s="37">
        <v>2</v>
      </c>
      <c r="K8" s="37" t="s">
        <v>1707</v>
      </c>
      <c r="L8" s="37">
        <v>1</v>
      </c>
      <c r="M8" s="37" t="s">
        <v>2437</v>
      </c>
      <c r="N8" s="37">
        <v>1</v>
      </c>
      <c r="O8" s="37" t="s">
        <v>2438</v>
      </c>
      <c r="P8" s="37">
        <v>1</v>
      </c>
      <c r="Q8" s="37" t="s">
        <v>2124</v>
      </c>
      <c r="R8" s="2">
        <v>1</v>
      </c>
      <c r="S8" s="2" t="s">
        <v>1789</v>
      </c>
    </row>
    <row r="9" spans="1:19">
      <c r="A9" s="37" t="s">
        <v>2463</v>
      </c>
      <c r="B9" s="37"/>
      <c r="C9" s="37"/>
      <c r="D9" s="37"/>
      <c r="E9" s="37"/>
      <c r="F9" s="37"/>
      <c r="G9" s="37"/>
      <c r="H9" s="37"/>
      <c r="I9" s="37"/>
      <c r="J9" s="37"/>
      <c r="K9" s="37"/>
      <c r="L9" s="37"/>
      <c r="M9" s="37"/>
      <c r="N9" s="37">
        <v>1</v>
      </c>
      <c r="O9" s="37" t="s">
        <v>1710</v>
      </c>
      <c r="P9" s="37">
        <v>1</v>
      </c>
      <c r="Q9" s="37" t="s">
        <v>1456</v>
      </c>
      <c r="R9" s="2"/>
      <c r="S9" s="2"/>
    </row>
    <row r="10" spans="1:19">
      <c r="A10" s="37" t="s">
        <v>2454</v>
      </c>
      <c r="B10" s="2">
        <v>1</v>
      </c>
      <c r="C10" s="37" t="s">
        <v>1714</v>
      </c>
      <c r="D10" s="37">
        <v>2</v>
      </c>
      <c r="E10" s="37" t="s">
        <v>1716</v>
      </c>
      <c r="F10" s="37">
        <v>2</v>
      </c>
      <c r="G10" s="37" t="s">
        <v>2439</v>
      </c>
      <c r="H10" s="37">
        <v>0</v>
      </c>
      <c r="I10" s="37" t="s">
        <v>1718</v>
      </c>
      <c r="J10" s="37">
        <v>1</v>
      </c>
      <c r="K10" s="37" t="s">
        <v>1720</v>
      </c>
      <c r="L10" s="37">
        <v>1</v>
      </c>
      <c r="M10" s="37" t="s">
        <v>2440</v>
      </c>
      <c r="N10" s="37">
        <v>1</v>
      </c>
      <c r="O10" s="37" t="s">
        <v>1722</v>
      </c>
      <c r="P10" s="37">
        <v>0</v>
      </c>
      <c r="Q10" s="37" t="s">
        <v>1419</v>
      </c>
      <c r="R10" s="2">
        <v>1</v>
      </c>
      <c r="S10" s="2" t="s">
        <v>1790</v>
      </c>
    </row>
    <row r="11" spans="1:19">
      <c r="A11" s="37" t="s">
        <v>2455</v>
      </c>
      <c r="B11" s="2">
        <v>1</v>
      </c>
      <c r="C11" s="37" t="s">
        <v>2111</v>
      </c>
      <c r="D11" s="37">
        <v>0</v>
      </c>
      <c r="E11" s="37" t="s">
        <v>2441</v>
      </c>
      <c r="F11" s="37">
        <v>1</v>
      </c>
      <c r="G11" s="37" t="s">
        <v>1724</v>
      </c>
      <c r="H11" s="37">
        <v>0</v>
      </c>
      <c r="I11" s="37" t="s">
        <v>2442</v>
      </c>
      <c r="J11" s="37">
        <v>1</v>
      </c>
      <c r="K11" s="37" t="s">
        <v>1726</v>
      </c>
      <c r="L11" s="37">
        <v>0</v>
      </c>
      <c r="M11" s="37" t="s">
        <v>1434</v>
      </c>
      <c r="N11" s="37">
        <v>0</v>
      </c>
      <c r="O11" s="37" t="s">
        <v>1727</v>
      </c>
      <c r="P11" s="37">
        <v>2</v>
      </c>
      <c r="Q11" s="37" t="s">
        <v>1420</v>
      </c>
      <c r="R11" s="2">
        <v>1</v>
      </c>
      <c r="S11" s="2" t="s">
        <v>1793</v>
      </c>
    </row>
    <row r="12" spans="1:19">
      <c r="A12" s="37" t="s">
        <v>2450</v>
      </c>
      <c r="B12" s="37">
        <v>1</v>
      </c>
      <c r="C12" s="37" t="s">
        <v>2443</v>
      </c>
      <c r="D12" s="37">
        <v>1</v>
      </c>
      <c r="E12" s="37" t="s">
        <v>1731</v>
      </c>
      <c r="F12" s="37">
        <v>1</v>
      </c>
      <c r="G12" s="37" t="s">
        <v>2444</v>
      </c>
      <c r="H12" s="2">
        <v>1</v>
      </c>
      <c r="I12" s="2" t="s">
        <v>2445</v>
      </c>
      <c r="J12" s="2">
        <v>0</v>
      </c>
      <c r="K12" s="2" t="s">
        <v>1735</v>
      </c>
      <c r="L12" s="37">
        <v>1</v>
      </c>
      <c r="M12" s="37" t="s">
        <v>2446</v>
      </c>
      <c r="N12" s="37">
        <v>0</v>
      </c>
      <c r="O12" s="37" t="s">
        <v>2072</v>
      </c>
      <c r="P12" s="37">
        <v>0</v>
      </c>
      <c r="Q12" s="37" t="s">
        <v>2002</v>
      </c>
      <c r="R12" s="2">
        <v>1</v>
      </c>
      <c r="S12" s="2" t="s">
        <v>1796</v>
      </c>
    </row>
    <row r="13" spans="1:19">
      <c r="A13" s="64" t="s">
        <v>2451</v>
      </c>
      <c r="B13" s="37">
        <v>1</v>
      </c>
      <c r="C13" s="37" t="s">
        <v>2115</v>
      </c>
      <c r="D13" s="37">
        <v>2</v>
      </c>
      <c r="E13" s="37" t="s">
        <v>1737</v>
      </c>
      <c r="F13" s="37">
        <v>2</v>
      </c>
      <c r="G13" s="2" t="s">
        <v>1739</v>
      </c>
      <c r="H13" s="2">
        <v>1</v>
      </c>
      <c r="I13" s="2" t="s">
        <v>2070</v>
      </c>
      <c r="J13" s="2">
        <v>2</v>
      </c>
      <c r="K13" s="2" t="s">
        <v>1741</v>
      </c>
      <c r="L13" s="2">
        <v>1</v>
      </c>
      <c r="M13" s="2" t="s">
        <v>2023</v>
      </c>
      <c r="N13" s="2">
        <v>1</v>
      </c>
      <c r="O13" s="2" t="s">
        <v>2447</v>
      </c>
      <c r="P13" s="2">
        <v>0</v>
      </c>
      <c r="Q13" s="2" t="s">
        <v>2125</v>
      </c>
      <c r="R13" s="2">
        <v>0</v>
      </c>
      <c r="S13" s="2" t="s">
        <v>1799</v>
      </c>
    </row>
    <row r="14" spans="1:19">
      <c r="A14" s="64" t="s">
        <v>2452</v>
      </c>
      <c r="B14" s="37">
        <v>0</v>
      </c>
      <c r="C14" s="37" t="s">
        <v>2114</v>
      </c>
      <c r="D14" s="37">
        <v>2</v>
      </c>
      <c r="E14" s="37" t="s">
        <v>1979</v>
      </c>
      <c r="F14" s="37"/>
      <c r="G14" s="2"/>
      <c r="H14" s="2">
        <v>1</v>
      </c>
      <c r="I14" s="2" t="s">
        <v>1745</v>
      </c>
      <c r="J14" s="2">
        <v>1</v>
      </c>
      <c r="K14" s="2" t="s">
        <v>1747</v>
      </c>
      <c r="L14" s="83">
        <v>1</v>
      </c>
      <c r="M14" s="83" t="s">
        <v>2024</v>
      </c>
      <c r="N14" s="2">
        <v>1</v>
      </c>
      <c r="O14" s="2" t="s">
        <v>1749</v>
      </c>
      <c r="P14" s="2">
        <v>2</v>
      </c>
      <c r="Q14" s="2" t="s">
        <v>1421</v>
      </c>
      <c r="R14" s="2">
        <v>1</v>
      </c>
      <c r="S14" s="2" t="s">
        <v>1801</v>
      </c>
    </row>
    <row r="15" spans="1:19" ht="15.75" customHeight="1">
      <c r="A15" s="38" t="s">
        <v>2453</v>
      </c>
      <c r="B15" s="37">
        <v>0</v>
      </c>
      <c r="C15" s="37" t="s">
        <v>2116</v>
      </c>
      <c r="D15" s="37">
        <v>1</v>
      </c>
      <c r="E15" s="2" t="s">
        <v>2119</v>
      </c>
      <c r="F15" s="37"/>
      <c r="G15" s="2"/>
      <c r="H15" s="2"/>
      <c r="I15" s="2"/>
      <c r="J15" s="2"/>
      <c r="K15" s="2"/>
      <c r="L15" s="2"/>
      <c r="M15" s="2"/>
      <c r="N15" s="2"/>
      <c r="O15" s="2"/>
      <c r="P15" s="2"/>
      <c r="Q15" s="2"/>
      <c r="R15" s="2"/>
      <c r="S15" s="2"/>
    </row>
    <row r="16" spans="1:19">
      <c r="A16" s="37" t="s">
        <v>2464</v>
      </c>
      <c r="B16" s="37">
        <v>1</v>
      </c>
      <c r="C16" s="37" t="s">
        <v>2448</v>
      </c>
      <c r="D16" s="37">
        <v>1</v>
      </c>
      <c r="E16" s="37" t="s">
        <v>2448</v>
      </c>
      <c r="F16" s="37">
        <v>1</v>
      </c>
      <c r="G16" s="2" t="s">
        <v>2448</v>
      </c>
      <c r="H16" s="2">
        <v>1</v>
      </c>
      <c r="I16" s="2" t="s">
        <v>2448</v>
      </c>
      <c r="J16" s="2">
        <v>1</v>
      </c>
      <c r="K16" s="2" t="s">
        <v>2448</v>
      </c>
      <c r="L16" s="2">
        <v>1</v>
      </c>
      <c r="M16" s="2" t="s">
        <v>2448</v>
      </c>
      <c r="N16" s="2">
        <v>1</v>
      </c>
      <c r="O16" s="2" t="s">
        <v>2448</v>
      </c>
      <c r="P16" s="2">
        <v>1</v>
      </c>
      <c r="Q16" s="2" t="s">
        <v>2448</v>
      </c>
      <c r="R16" s="2">
        <v>1</v>
      </c>
      <c r="S16" s="2" t="s">
        <v>2448</v>
      </c>
    </row>
    <row r="17" spans="1:19">
      <c r="A17" s="37" t="s">
        <v>2465</v>
      </c>
      <c r="B17" s="37">
        <v>1</v>
      </c>
      <c r="C17" s="37" t="s">
        <v>1423</v>
      </c>
      <c r="D17" s="37">
        <v>1</v>
      </c>
      <c r="E17" s="37" t="s">
        <v>1423</v>
      </c>
      <c r="F17" s="37">
        <v>1</v>
      </c>
      <c r="G17" s="2" t="s">
        <v>1423</v>
      </c>
      <c r="H17" s="2">
        <v>1</v>
      </c>
      <c r="I17" s="2" t="s">
        <v>1423</v>
      </c>
      <c r="J17" s="2">
        <v>1</v>
      </c>
      <c r="K17" s="2" t="s">
        <v>1423</v>
      </c>
      <c r="L17" s="2">
        <v>1</v>
      </c>
      <c r="M17" s="2" t="s">
        <v>1423</v>
      </c>
      <c r="N17" s="2">
        <v>1</v>
      </c>
      <c r="O17" s="2" t="s">
        <v>1423</v>
      </c>
      <c r="P17" s="2">
        <v>1</v>
      </c>
      <c r="Q17" s="2" t="s">
        <v>1423</v>
      </c>
      <c r="R17" s="2">
        <v>1</v>
      </c>
      <c r="S17" s="2" t="s">
        <v>1423</v>
      </c>
    </row>
    <row r="18" spans="1:19">
      <c r="A18" s="37" t="s">
        <v>2466</v>
      </c>
      <c r="B18" s="2">
        <v>1</v>
      </c>
      <c r="C18" s="37" t="s">
        <v>1760</v>
      </c>
      <c r="D18" s="37">
        <v>1</v>
      </c>
      <c r="E18" s="37" t="s">
        <v>1762</v>
      </c>
      <c r="F18" s="2">
        <v>1</v>
      </c>
      <c r="G18" s="2" t="s">
        <v>1763</v>
      </c>
      <c r="H18" s="2">
        <v>2</v>
      </c>
      <c r="I18" s="2" t="s">
        <v>1764</v>
      </c>
      <c r="J18" s="2">
        <v>1</v>
      </c>
      <c r="K18" s="2" t="s">
        <v>1766</v>
      </c>
      <c r="L18" s="2">
        <v>2</v>
      </c>
      <c r="M18" s="2" t="s">
        <v>2449</v>
      </c>
      <c r="N18" s="2">
        <v>1</v>
      </c>
      <c r="O18" s="2" t="s">
        <v>1768</v>
      </c>
      <c r="P18" s="2">
        <v>2</v>
      </c>
      <c r="Q18" s="2" t="s">
        <v>1424</v>
      </c>
      <c r="R18" s="2">
        <v>0</v>
      </c>
      <c r="S18" s="2" t="s">
        <v>1804</v>
      </c>
    </row>
    <row r="19" spans="1:19">
      <c r="A19" s="37" t="s">
        <v>299</v>
      </c>
      <c r="B19" s="37">
        <v>1</v>
      </c>
      <c r="C19" s="37" t="s">
        <v>299</v>
      </c>
      <c r="D19" s="37">
        <v>1</v>
      </c>
      <c r="E19" s="2" t="s">
        <v>299</v>
      </c>
      <c r="F19" s="2">
        <v>1</v>
      </c>
      <c r="G19" s="2" t="s">
        <v>299</v>
      </c>
      <c r="H19" s="2">
        <v>1</v>
      </c>
      <c r="I19" s="2" t="s">
        <v>299</v>
      </c>
      <c r="J19" s="2">
        <v>1</v>
      </c>
      <c r="K19" s="2" t="s">
        <v>299</v>
      </c>
      <c r="L19" s="2">
        <v>1</v>
      </c>
      <c r="M19" s="2" t="s">
        <v>299</v>
      </c>
      <c r="N19" s="2">
        <v>1</v>
      </c>
      <c r="O19" s="2" t="s">
        <v>299</v>
      </c>
      <c r="P19" s="2">
        <v>1</v>
      </c>
      <c r="Q19" s="2" t="s">
        <v>299</v>
      </c>
      <c r="R19" s="2">
        <v>1</v>
      </c>
      <c r="S19" s="2" t="s">
        <v>299</v>
      </c>
    </row>
    <row r="20" spans="1:19">
      <c r="A20" s="37"/>
      <c r="B20" s="65"/>
      <c r="C20" s="82"/>
      <c r="D20" s="22"/>
      <c r="E20" s="22"/>
      <c r="F20" s="8"/>
      <c r="G20" s="1"/>
      <c r="H20" s="1"/>
      <c r="I20" s="1"/>
      <c r="J20" s="1"/>
      <c r="K20" s="1"/>
      <c r="L20" s="1"/>
      <c r="M20" s="1"/>
      <c r="N20" s="1"/>
      <c r="O20" s="1"/>
      <c r="P20" s="1"/>
      <c r="Q20" s="1"/>
      <c r="R20" s="1"/>
      <c r="S20" s="1"/>
    </row>
    <row r="21" spans="1:19">
      <c r="A21" s="37"/>
      <c r="B21" s="65"/>
      <c r="C21" s="82"/>
      <c r="D21" s="22"/>
      <c r="E21" s="1"/>
      <c r="F21" s="8"/>
      <c r="G21" s="1"/>
      <c r="H21" s="1"/>
      <c r="I21" s="1"/>
      <c r="J21" s="1"/>
      <c r="K21" s="1"/>
      <c r="L21" s="1"/>
      <c r="M21" s="1"/>
      <c r="N21" s="1"/>
      <c r="O21" s="1"/>
      <c r="P21" s="1"/>
      <c r="Q21" s="1"/>
      <c r="R21" s="1"/>
      <c r="S21" s="1"/>
    </row>
    <row r="22" spans="1:19">
      <c r="A22" s="37"/>
      <c r="B22" s="65"/>
      <c r="C22" s="65"/>
      <c r="D22" s="37"/>
      <c r="E22" s="2"/>
      <c r="G22" s="2"/>
      <c r="H22" s="2"/>
      <c r="I22" s="2"/>
      <c r="J22" s="2"/>
      <c r="K22" s="2"/>
      <c r="L22" s="2"/>
      <c r="M22" s="2"/>
      <c r="N22" s="2"/>
      <c r="O22" s="2"/>
      <c r="P22" s="2"/>
      <c r="Q22" s="2"/>
    </row>
    <row r="23" spans="1:19">
      <c r="A23" s="37"/>
      <c r="B23" s="65"/>
      <c r="C23" s="65"/>
      <c r="D23" s="37"/>
      <c r="E23" s="2"/>
      <c r="G23" s="2"/>
      <c r="H23" s="2"/>
      <c r="I23" s="2"/>
      <c r="J23" s="2"/>
      <c r="K23" s="2"/>
      <c r="L23" s="2"/>
      <c r="M23" s="2"/>
      <c r="N23" s="2"/>
      <c r="O23" s="2"/>
      <c r="P23" s="2"/>
      <c r="Q23" s="2"/>
    </row>
    <row r="24" spans="1:19">
      <c r="A24" s="37"/>
      <c r="B24" s="65"/>
      <c r="C24" s="65"/>
      <c r="D24" s="37"/>
      <c r="E24" s="2"/>
      <c r="G24" s="2"/>
      <c r="H24" s="2"/>
      <c r="I24" s="2"/>
      <c r="J24" s="2"/>
      <c r="K24" s="2"/>
      <c r="L24" s="2"/>
      <c r="M24" s="2"/>
      <c r="N24" s="2"/>
      <c r="O24" s="2"/>
      <c r="P24" s="2"/>
      <c r="Q24" s="2"/>
    </row>
    <row r="25" spans="1:19">
      <c r="A25" s="37"/>
      <c r="B25" s="65"/>
      <c r="C25" s="65"/>
      <c r="D25" s="37"/>
      <c r="E25" s="2"/>
      <c r="G25" s="2"/>
      <c r="H25" s="2"/>
      <c r="I25" s="2"/>
      <c r="J25" s="2"/>
      <c r="K25" s="2"/>
      <c r="L25" s="2"/>
      <c r="M25" s="2"/>
      <c r="N25" s="2"/>
      <c r="O25" s="2"/>
      <c r="P25" s="2"/>
      <c r="Q25" s="2"/>
    </row>
    <row r="26" spans="1:19">
      <c r="A26" s="37"/>
      <c r="B26" s="65"/>
      <c r="C26" s="65"/>
      <c r="D26" s="37"/>
      <c r="E26" s="2"/>
      <c r="G26" s="2"/>
      <c r="H26" s="2"/>
      <c r="I26" s="2"/>
      <c r="J26" s="2"/>
      <c r="K26" s="2"/>
      <c r="L26" s="2"/>
      <c r="M26" s="2"/>
      <c r="N26" s="2"/>
      <c r="O26" s="2"/>
      <c r="P26" s="2"/>
      <c r="Q26" s="2"/>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7"/>
  <sheetViews>
    <sheetView workbookViewId="0">
      <selection activeCell="K28" sqref="K28"/>
    </sheetView>
  </sheetViews>
  <sheetFormatPr baseColWidth="10" defaultRowHeight="14.4"/>
  <cols>
    <col min="1" max="1" width="27.88671875" customWidth="1"/>
    <col min="2" max="2" width="27" style="48" customWidth="1"/>
    <col min="3" max="3" width="27.109375" style="48" customWidth="1"/>
    <col min="4" max="4" width="26.5546875" customWidth="1"/>
    <col min="5" max="5" width="23.33203125" customWidth="1"/>
    <col min="6" max="6" width="11.44140625" style="48"/>
  </cols>
  <sheetData>
    <row r="1" spans="1:20">
      <c r="A1" s="37" t="s">
        <v>298</v>
      </c>
      <c r="B1" s="65" t="s">
        <v>22</v>
      </c>
      <c r="C1" s="65" t="s">
        <v>1652</v>
      </c>
      <c r="D1" s="37" t="s">
        <v>17</v>
      </c>
      <c r="E1" s="37" t="s">
        <v>1653</v>
      </c>
      <c r="F1" s="48" t="s">
        <v>18</v>
      </c>
      <c r="G1" s="2" t="s">
        <v>1654</v>
      </c>
      <c r="H1" s="2" t="s">
        <v>19</v>
      </c>
      <c r="I1" s="2" t="s">
        <v>1655</v>
      </c>
      <c r="J1" s="2" t="s">
        <v>1260</v>
      </c>
      <c r="K1" s="2" t="s">
        <v>1656</v>
      </c>
      <c r="L1" s="2" t="s">
        <v>361</v>
      </c>
      <c r="M1" s="2" t="s">
        <v>364</v>
      </c>
      <c r="N1" s="2" t="s">
        <v>1657</v>
      </c>
      <c r="O1" s="2" t="s">
        <v>363</v>
      </c>
      <c r="P1" s="2" t="s">
        <v>362</v>
      </c>
      <c r="Q1" t="s">
        <v>359</v>
      </c>
      <c r="R1" t="s">
        <v>358</v>
      </c>
      <c r="S1" t="s">
        <v>1774</v>
      </c>
      <c r="T1" t="s">
        <v>338</v>
      </c>
    </row>
    <row r="2" spans="1:20">
      <c r="A2" s="37" t="s">
        <v>300</v>
      </c>
      <c r="B2" s="65" t="s">
        <v>301</v>
      </c>
      <c r="C2" s="65" t="s">
        <v>334</v>
      </c>
      <c r="D2" s="37" t="s">
        <v>302</v>
      </c>
      <c r="E2" s="37" t="s">
        <v>334</v>
      </c>
      <c r="F2" s="65" t="s">
        <v>1658</v>
      </c>
      <c r="G2" s="37" t="s">
        <v>334</v>
      </c>
      <c r="H2" s="37" t="s">
        <v>1437</v>
      </c>
      <c r="I2" s="37" t="s">
        <v>334</v>
      </c>
      <c r="J2" s="37" t="s">
        <v>303</v>
      </c>
      <c r="K2" s="37" t="s">
        <v>334</v>
      </c>
      <c r="L2" s="37" t="s">
        <v>334</v>
      </c>
      <c r="M2" s="37" t="s">
        <v>1950</v>
      </c>
      <c r="N2" s="37" t="s">
        <v>334</v>
      </c>
      <c r="O2" s="37" t="s">
        <v>334</v>
      </c>
      <c r="P2" s="37" t="s">
        <v>303</v>
      </c>
      <c r="Q2" t="s">
        <v>301</v>
      </c>
      <c r="R2" t="s">
        <v>302</v>
      </c>
      <c r="S2" t="s">
        <v>334</v>
      </c>
      <c r="T2" t="s">
        <v>1658</v>
      </c>
    </row>
    <row r="3" spans="1:20">
      <c r="A3" s="37" t="s">
        <v>304</v>
      </c>
      <c r="B3" s="65" t="s">
        <v>2018</v>
      </c>
      <c r="C3" s="65" t="s">
        <v>2107</v>
      </c>
      <c r="D3" s="37" t="s">
        <v>1659</v>
      </c>
      <c r="E3" s="37" t="s">
        <v>1660</v>
      </c>
      <c r="F3" s="65" t="s">
        <v>1951</v>
      </c>
      <c r="G3" s="37" t="s">
        <v>1661</v>
      </c>
      <c r="H3" s="37" t="s">
        <v>1438</v>
      </c>
      <c r="I3" s="37" t="s">
        <v>1662</v>
      </c>
      <c r="J3" s="37" t="s">
        <v>1663</v>
      </c>
      <c r="K3" s="37" t="s">
        <v>1664</v>
      </c>
      <c r="L3" s="37" t="s">
        <v>1428</v>
      </c>
      <c r="M3" s="37" t="s">
        <v>1665</v>
      </c>
      <c r="N3" s="37" t="s">
        <v>1666</v>
      </c>
      <c r="O3" s="37" t="s">
        <v>1413</v>
      </c>
      <c r="P3" s="37" t="s">
        <v>2003</v>
      </c>
      <c r="Q3" t="s">
        <v>1775</v>
      </c>
      <c r="R3" t="s">
        <v>1776</v>
      </c>
      <c r="S3" t="s">
        <v>1777</v>
      </c>
      <c r="T3" t="s">
        <v>1778</v>
      </c>
    </row>
    <row r="4" spans="1:20">
      <c r="A4" s="37" t="s">
        <v>305</v>
      </c>
      <c r="B4" s="65" t="s">
        <v>1667</v>
      </c>
      <c r="C4" s="65" t="s">
        <v>2108</v>
      </c>
      <c r="D4" s="37" t="s">
        <v>1668</v>
      </c>
      <c r="E4" s="37" t="s">
        <v>1669</v>
      </c>
      <c r="F4" s="65" t="s">
        <v>1952</v>
      </c>
      <c r="G4" s="37" t="s">
        <v>1670</v>
      </c>
      <c r="H4" s="37" t="s">
        <v>1439</v>
      </c>
      <c r="I4" s="37" t="s">
        <v>1671</v>
      </c>
      <c r="J4" s="37" t="s">
        <v>2123</v>
      </c>
      <c r="K4" s="37" t="s">
        <v>1672</v>
      </c>
      <c r="L4" s="37" t="s">
        <v>1455</v>
      </c>
      <c r="M4" s="37" t="s">
        <v>1953</v>
      </c>
      <c r="N4" s="37" t="s">
        <v>1673</v>
      </c>
      <c r="O4" s="37" t="s">
        <v>1414</v>
      </c>
      <c r="P4" s="37" t="s">
        <v>2004</v>
      </c>
      <c r="Q4" t="s">
        <v>1779</v>
      </c>
      <c r="R4" t="s">
        <v>1780</v>
      </c>
      <c r="S4" t="s">
        <v>1781</v>
      </c>
      <c r="T4" t="s">
        <v>1954</v>
      </c>
    </row>
    <row r="5" spans="1:20">
      <c r="A5" s="37" t="s">
        <v>306</v>
      </c>
      <c r="B5" s="65" t="s">
        <v>1674</v>
      </c>
      <c r="C5" s="65" t="s">
        <v>2109</v>
      </c>
      <c r="D5" s="37" t="s">
        <v>2117</v>
      </c>
      <c r="E5" s="37" t="s">
        <v>1675</v>
      </c>
      <c r="F5" s="48" t="s">
        <v>1955</v>
      </c>
      <c r="G5" s="2" t="s">
        <v>1676</v>
      </c>
      <c r="H5" s="2" t="s">
        <v>299</v>
      </c>
      <c r="I5" s="2" t="s">
        <v>299</v>
      </c>
      <c r="J5" s="2" t="s">
        <v>1677</v>
      </c>
      <c r="K5" s="2" t="s">
        <v>1678</v>
      </c>
      <c r="L5" s="2" t="s">
        <v>1429</v>
      </c>
      <c r="M5" s="2" t="s">
        <v>299</v>
      </c>
      <c r="N5" s="2" t="s">
        <v>299</v>
      </c>
      <c r="O5" s="2" t="s">
        <v>1415</v>
      </c>
      <c r="P5" s="2" t="s">
        <v>2005</v>
      </c>
      <c r="Q5" t="s">
        <v>1782</v>
      </c>
      <c r="R5" t="s">
        <v>1956</v>
      </c>
      <c r="S5" t="s">
        <v>1783</v>
      </c>
      <c r="T5" t="s">
        <v>1957</v>
      </c>
    </row>
    <row r="6" spans="1:20">
      <c r="A6" s="37" t="s">
        <v>307</v>
      </c>
      <c r="B6" s="65" t="s">
        <v>299</v>
      </c>
      <c r="C6" s="65" t="s">
        <v>299</v>
      </c>
      <c r="D6" s="37" t="s">
        <v>299</v>
      </c>
      <c r="E6" s="37" t="s">
        <v>299</v>
      </c>
      <c r="F6" s="65" t="s">
        <v>1958</v>
      </c>
      <c r="G6" s="37" t="s">
        <v>1679</v>
      </c>
      <c r="H6" s="37"/>
      <c r="I6" s="37"/>
      <c r="J6" s="37" t="s">
        <v>299</v>
      </c>
      <c r="K6" s="37" t="s">
        <v>299</v>
      </c>
      <c r="L6" s="37" t="s">
        <v>1430</v>
      </c>
      <c r="M6" s="37"/>
      <c r="N6" s="37"/>
      <c r="O6" s="37" t="s">
        <v>299</v>
      </c>
      <c r="P6" s="37" t="s">
        <v>299</v>
      </c>
      <c r="Q6" t="s">
        <v>299</v>
      </c>
      <c r="R6" t="s">
        <v>299</v>
      </c>
      <c r="S6" t="s">
        <v>299</v>
      </c>
      <c r="T6" t="s">
        <v>299</v>
      </c>
    </row>
    <row r="7" spans="1:20">
      <c r="A7" s="37">
        <v>21</v>
      </c>
      <c r="B7" s="65"/>
      <c r="C7" s="65"/>
      <c r="D7" s="37"/>
      <c r="E7" s="37"/>
      <c r="F7" s="65" t="s">
        <v>299</v>
      </c>
      <c r="G7" s="37" t="s">
        <v>299</v>
      </c>
      <c r="H7" s="37"/>
      <c r="I7" s="37"/>
      <c r="J7" s="37"/>
      <c r="K7" s="37"/>
      <c r="L7" s="37" t="s">
        <v>299</v>
      </c>
      <c r="M7" s="37"/>
      <c r="N7" s="37"/>
      <c r="O7" s="37"/>
      <c r="P7" s="37"/>
    </row>
    <row r="8" spans="1:20">
      <c r="A8" s="37" t="s">
        <v>308</v>
      </c>
      <c r="B8" s="65" t="s">
        <v>1680</v>
      </c>
      <c r="C8" s="48" t="s">
        <v>1416</v>
      </c>
      <c r="D8" s="37" t="s">
        <v>309</v>
      </c>
      <c r="E8" s="37" t="s">
        <v>1416</v>
      </c>
      <c r="F8" s="65" t="s">
        <v>1681</v>
      </c>
      <c r="G8" s="37" t="s">
        <v>1416</v>
      </c>
      <c r="H8" s="37" t="s">
        <v>1440</v>
      </c>
      <c r="I8" s="37" t="s">
        <v>1416</v>
      </c>
      <c r="J8" s="37" t="s">
        <v>310</v>
      </c>
      <c r="K8" s="37" t="s">
        <v>1416</v>
      </c>
      <c r="L8" s="37" t="s">
        <v>1416</v>
      </c>
      <c r="M8" s="37" t="s">
        <v>1959</v>
      </c>
      <c r="N8" s="37" t="s">
        <v>1416</v>
      </c>
      <c r="O8" s="37" t="s">
        <v>1416</v>
      </c>
      <c r="P8" s="37" t="s">
        <v>310</v>
      </c>
      <c r="Q8" t="s">
        <v>1680</v>
      </c>
      <c r="R8" t="s">
        <v>309</v>
      </c>
      <c r="S8" t="s">
        <v>1416</v>
      </c>
      <c r="T8" t="s">
        <v>1681</v>
      </c>
    </row>
    <row r="9" spans="1:20">
      <c r="A9" s="37" t="s">
        <v>311</v>
      </c>
      <c r="B9" s="65" t="s">
        <v>1682</v>
      </c>
      <c r="C9" s="48" t="s">
        <v>2110</v>
      </c>
      <c r="D9" s="37" t="s">
        <v>1683</v>
      </c>
      <c r="E9" s="37" t="s">
        <v>1684</v>
      </c>
      <c r="F9" s="65" t="s">
        <v>1960</v>
      </c>
      <c r="G9" s="37" t="s">
        <v>1685</v>
      </c>
      <c r="H9" s="37" t="s">
        <v>1441</v>
      </c>
      <c r="I9" s="37" t="s">
        <v>1686</v>
      </c>
      <c r="J9" s="37" t="s">
        <v>1687</v>
      </c>
      <c r="K9" s="37" t="s">
        <v>1688</v>
      </c>
      <c r="L9" s="37" t="s">
        <v>1431</v>
      </c>
      <c r="M9" s="37" t="s">
        <v>1689</v>
      </c>
      <c r="N9" s="37" t="s">
        <v>1690</v>
      </c>
      <c r="O9" s="37" t="s">
        <v>1417</v>
      </c>
      <c r="P9" s="37" t="s">
        <v>2006</v>
      </c>
      <c r="Q9" t="s">
        <v>1784</v>
      </c>
      <c r="R9" t="s">
        <v>1961</v>
      </c>
      <c r="S9" t="s">
        <v>1785</v>
      </c>
      <c r="T9" t="s">
        <v>1962</v>
      </c>
    </row>
    <row r="10" spans="1:20">
      <c r="A10" s="37" t="s">
        <v>312</v>
      </c>
      <c r="B10" s="65" t="s">
        <v>1691</v>
      </c>
      <c r="C10" s="65" t="s">
        <v>1692</v>
      </c>
      <c r="D10" s="37" t="s">
        <v>2118</v>
      </c>
      <c r="E10" s="37" t="s">
        <v>1693</v>
      </c>
      <c r="F10" s="65" t="s">
        <v>1694</v>
      </c>
      <c r="G10" s="37" t="s">
        <v>1695</v>
      </c>
      <c r="H10" s="37" t="s">
        <v>1442</v>
      </c>
      <c r="I10" s="37" t="s">
        <v>1696</v>
      </c>
      <c r="J10" s="37" t="s">
        <v>1697</v>
      </c>
      <c r="K10" s="37" t="s">
        <v>1698</v>
      </c>
      <c r="L10" s="37" t="s">
        <v>1432</v>
      </c>
      <c r="M10" s="37" t="s">
        <v>1699</v>
      </c>
      <c r="N10" s="37" t="s">
        <v>1700</v>
      </c>
      <c r="O10" s="37" t="s">
        <v>1418</v>
      </c>
      <c r="P10" s="37" t="s">
        <v>2007</v>
      </c>
      <c r="Q10" t="s">
        <v>2071</v>
      </c>
      <c r="R10" t="s">
        <v>2022</v>
      </c>
      <c r="S10" s="83" t="s">
        <v>2021</v>
      </c>
      <c r="T10" t="s">
        <v>2020</v>
      </c>
    </row>
    <row r="11" spans="1:20">
      <c r="A11" s="37" t="s">
        <v>1425</v>
      </c>
      <c r="B11" s="65" t="s">
        <v>1701</v>
      </c>
      <c r="C11" s="65" t="s">
        <v>1702</v>
      </c>
      <c r="D11" s="37" t="s">
        <v>1786</v>
      </c>
      <c r="E11" s="37" t="s">
        <v>1703</v>
      </c>
      <c r="F11" s="65" t="s">
        <v>1963</v>
      </c>
      <c r="G11" s="37" t="s">
        <v>1704</v>
      </c>
      <c r="H11" s="37" t="s">
        <v>1443</v>
      </c>
      <c r="I11" s="37" t="s">
        <v>1705</v>
      </c>
      <c r="J11" s="37" t="s">
        <v>1706</v>
      </c>
      <c r="K11" s="37" t="s">
        <v>1707</v>
      </c>
      <c r="L11" s="37" t="s">
        <v>1433</v>
      </c>
      <c r="M11" s="37" t="s">
        <v>1708</v>
      </c>
      <c r="N11" s="37" t="s">
        <v>1709</v>
      </c>
      <c r="O11" s="37" t="s">
        <v>2124</v>
      </c>
      <c r="P11" s="37" t="s">
        <v>2008</v>
      </c>
      <c r="Q11" t="s">
        <v>1787</v>
      </c>
      <c r="R11" t="s">
        <v>1788</v>
      </c>
      <c r="S11" t="s">
        <v>1789</v>
      </c>
      <c r="T11" t="s">
        <v>1964</v>
      </c>
    </row>
    <row r="12" spans="1:20">
      <c r="A12" s="37" t="s">
        <v>1426</v>
      </c>
      <c r="B12" s="65" t="s">
        <v>299</v>
      </c>
      <c r="C12" s="65" t="s">
        <v>299</v>
      </c>
      <c r="D12" s="37" t="s">
        <v>299</v>
      </c>
      <c r="E12" s="37" t="s">
        <v>299</v>
      </c>
      <c r="F12" s="65" t="s">
        <v>299</v>
      </c>
      <c r="G12" s="37" t="s">
        <v>299</v>
      </c>
      <c r="H12" s="37" t="s">
        <v>299</v>
      </c>
      <c r="I12" s="37" t="s">
        <v>299</v>
      </c>
      <c r="J12" s="37" t="s">
        <v>299</v>
      </c>
      <c r="K12" s="37" t="s">
        <v>299</v>
      </c>
      <c r="L12" s="37" t="s">
        <v>299</v>
      </c>
      <c r="M12" s="37" t="s">
        <v>1965</v>
      </c>
      <c r="N12" s="37" t="s">
        <v>1710</v>
      </c>
      <c r="O12" s="37" t="s">
        <v>1456</v>
      </c>
      <c r="P12" s="37" t="s">
        <v>2009</v>
      </c>
      <c r="Q12" t="s">
        <v>299</v>
      </c>
      <c r="R12" t="s">
        <v>299</v>
      </c>
      <c r="S12" t="s">
        <v>299</v>
      </c>
      <c r="T12" t="s">
        <v>299</v>
      </c>
    </row>
    <row r="13" spans="1:20">
      <c r="A13" s="37" t="s">
        <v>1711</v>
      </c>
      <c r="B13" s="65"/>
      <c r="C13" s="65"/>
      <c r="D13" s="2"/>
      <c r="E13" s="37"/>
      <c r="F13" s="65"/>
      <c r="G13" s="37"/>
      <c r="L13" s="37"/>
      <c r="M13" s="37" t="s">
        <v>299</v>
      </c>
      <c r="N13" s="37" t="s">
        <v>299</v>
      </c>
      <c r="O13" s="37" t="s">
        <v>299</v>
      </c>
      <c r="P13" s="37" t="s">
        <v>299</v>
      </c>
    </row>
    <row r="14" spans="1:20">
      <c r="A14" s="37" t="s">
        <v>313</v>
      </c>
      <c r="B14" s="65" t="s">
        <v>314</v>
      </c>
      <c r="C14" s="65" t="s">
        <v>335</v>
      </c>
      <c r="D14" s="37" t="s">
        <v>315</v>
      </c>
      <c r="E14" s="37" t="s">
        <v>335</v>
      </c>
      <c r="F14" s="65" t="s">
        <v>1712</v>
      </c>
      <c r="G14" s="37" t="s">
        <v>335</v>
      </c>
      <c r="H14" s="37" t="s">
        <v>1444</v>
      </c>
      <c r="I14" s="37" t="s">
        <v>335</v>
      </c>
      <c r="J14" s="37" t="s">
        <v>1966</v>
      </c>
      <c r="K14" s="37" t="s">
        <v>335</v>
      </c>
      <c r="L14" s="37" t="s">
        <v>335</v>
      </c>
      <c r="M14" s="37" t="s">
        <v>1967</v>
      </c>
      <c r="N14" s="37" t="s">
        <v>335</v>
      </c>
      <c r="O14" s="37" t="s">
        <v>335</v>
      </c>
      <c r="P14" s="37" t="s">
        <v>316</v>
      </c>
      <c r="Q14" t="s">
        <v>314</v>
      </c>
      <c r="R14" t="s">
        <v>315</v>
      </c>
      <c r="S14" t="s">
        <v>335</v>
      </c>
      <c r="T14" t="s">
        <v>1712</v>
      </c>
    </row>
    <row r="15" spans="1:20">
      <c r="A15" s="37" t="s">
        <v>317</v>
      </c>
      <c r="B15" s="48" t="s">
        <v>1713</v>
      </c>
      <c r="C15" s="65" t="s">
        <v>1714</v>
      </c>
      <c r="D15" s="37" t="s">
        <v>1715</v>
      </c>
      <c r="E15" s="37" t="s">
        <v>1716</v>
      </c>
      <c r="F15" s="65" t="s">
        <v>1968</v>
      </c>
      <c r="G15" s="37" t="s">
        <v>1717</v>
      </c>
      <c r="H15" s="37" t="s">
        <v>1445</v>
      </c>
      <c r="I15" s="37" t="s">
        <v>1718</v>
      </c>
      <c r="J15" s="37" t="s">
        <v>1719</v>
      </c>
      <c r="K15" s="37" t="s">
        <v>1720</v>
      </c>
      <c r="L15" s="37" t="s">
        <v>1457</v>
      </c>
      <c r="M15" s="37" t="s">
        <v>1721</v>
      </c>
      <c r="N15" s="37" t="s">
        <v>1722</v>
      </c>
      <c r="O15" s="37" t="s">
        <v>1419</v>
      </c>
      <c r="P15" s="37" t="s">
        <v>2010</v>
      </c>
      <c r="Q15" t="s">
        <v>2126</v>
      </c>
      <c r="R15" t="s">
        <v>1969</v>
      </c>
      <c r="S15" t="s">
        <v>1790</v>
      </c>
      <c r="T15" t="s">
        <v>1791</v>
      </c>
    </row>
    <row r="16" spans="1:20">
      <c r="A16" s="37" t="s">
        <v>318</v>
      </c>
      <c r="B16" s="48" t="s">
        <v>2112</v>
      </c>
      <c r="C16" s="65" t="s">
        <v>2111</v>
      </c>
      <c r="D16" s="37" t="s">
        <v>1794</v>
      </c>
      <c r="E16" s="37" t="s">
        <v>1728</v>
      </c>
      <c r="F16" s="65" t="s">
        <v>1723</v>
      </c>
      <c r="G16" s="37" t="s">
        <v>1724</v>
      </c>
      <c r="H16" s="37" t="s">
        <v>1446</v>
      </c>
      <c r="I16" s="37" t="s">
        <v>1725</v>
      </c>
      <c r="J16" s="37" t="s">
        <v>2122</v>
      </c>
      <c r="K16" s="37" t="s">
        <v>1726</v>
      </c>
      <c r="L16" s="37" t="s">
        <v>1434</v>
      </c>
      <c r="M16" s="37" t="s">
        <v>1970</v>
      </c>
      <c r="N16" s="37" t="s">
        <v>1727</v>
      </c>
      <c r="O16" s="37" t="s">
        <v>1420</v>
      </c>
      <c r="P16" s="37" t="s">
        <v>2011</v>
      </c>
      <c r="Q16" t="s">
        <v>1792</v>
      </c>
      <c r="R16" t="s">
        <v>1971</v>
      </c>
      <c r="S16" t="s">
        <v>1793</v>
      </c>
      <c r="T16" t="s">
        <v>1972</v>
      </c>
    </row>
    <row r="17" spans="1:20">
      <c r="A17" s="37" t="s">
        <v>319</v>
      </c>
      <c r="B17" s="65" t="s">
        <v>299</v>
      </c>
      <c r="C17" s="65" t="s">
        <v>299</v>
      </c>
      <c r="D17" s="37" t="s">
        <v>299</v>
      </c>
      <c r="E17" s="37" t="s">
        <v>299</v>
      </c>
      <c r="F17" s="65" t="s">
        <v>299</v>
      </c>
      <c r="G17" s="37" t="s">
        <v>299</v>
      </c>
      <c r="H17" s="37" t="s">
        <v>299</v>
      </c>
      <c r="I17" s="37" t="s">
        <v>299</v>
      </c>
      <c r="J17" s="37" t="s">
        <v>299</v>
      </c>
      <c r="K17" s="37" t="s">
        <v>299</v>
      </c>
      <c r="L17" s="37" t="s">
        <v>299</v>
      </c>
      <c r="M17" s="37" t="s">
        <v>299</v>
      </c>
      <c r="N17" s="37" t="s">
        <v>299</v>
      </c>
      <c r="O17" s="37" t="s">
        <v>299</v>
      </c>
      <c r="P17" s="37" t="s">
        <v>299</v>
      </c>
      <c r="Q17" t="s">
        <v>299</v>
      </c>
      <c r="R17" t="s">
        <v>299</v>
      </c>
      <c r="S17" t="s">
        <v>299</v>
      </c>
      <c r="T17" t="s">
        <v>299</v>
      </c>
    </row>
    <row r="18" spans="1:20">
      <c r="A18" s="37">
        <v>31</v>
      </c>
      <c r="B18" s="65"/>
      <c r="C18" s="65"/>
      <c r="F18" s="65"/>
      <c r="G18" s="37"/>
      <c r="H18" s="37"/>
      <c r="I18" s="37"/>
      <c r="J18" s="37"/>
      <c r="K18" s="37"/>
      <c r="L18" s="37"/>
      <c r="M18" s="37"/>
      <c r="N18" s="37"/>
      <c r="O18" s="37"/>
      <c r="P18" s="37"/>
    </row>
    <row r="19" spans="1:20">
      <c r="A19" s="37" t="s">
        <v>320</v>
      </c>
      <c r="B19" s="65" t="s">
        <v>321</v>
      </c>
      <c r="C19" s="65" t="s">
        <v>336</v>
      </c>
      <c r="D19" s="37" t="s">
        <v>322</v>
      </c>
      <c r="E19" s="37" t="s">
        <v>336</v>
      </c>
      <c r="F19" s="65" t="s">
        <v>1729</v>
      </c>
      <c r="G19" s="37" t="s">
        <v>336</v>
      </c>
      <c r="H19" s="37" t="s">
        <v>1447</v>
      </c>
      <c r="I19" s="37" t="s">
        <v>336</v>
      </c>
      <c r="J19" s="37" t="s">
        <v>323</v>
      </c>
      <c r="K19" s="37" t="s">
        <v>336</v>
      </c>
      <c r="L19" s="37" t="s">
        <v>336</v>
      </c>
      <c r="M19" s="37" t="s">
        <v>1973</v>
      </c>
      <c r="N19" s="37" t="s">
        <v>336</v>
      </c>
      <c r="O19" s="37" t="s">
        <v>336</v>
      </c>
      <c r="P19" s="37" t="s">
        <v>323</v>
      </c>
      <c r="Q19" t="s">
        <v>321</v>
      </c>
      <c r="R19" t="s">
        <v>322</v>
      </c>
      <c r="S19" t="s">
        <v>336</v>
      </c>
      <c r="T19" t="s">
        <v>1729</v>
      </c>
    </row>
    <row r="20" spans="1:20">
      <c r="A20" s="37" t="s">
        <v>324</v>
      </c>
      <c r="B20" s="65" t="s">
        <v>2113</v>
      </c>
      <c r="C20" s="65" t="s">
        <v>1730</v>
      </c>
      <c r="D20" s="37" t="s">
        <v>2120</v>
      </c>
      <c r="E20" s="37" t="s">
        <v>1731</v>
      </c>
      <c r="F20" s="65" t="s">
        <v>1974</v>
      </c>
      <c r="G20" s="37" t="s">
        <v>1732</v>
      </c>
      <c r="H20" s="2" t="s">
        <v>1448</v>
      </c>
      <c r="I20" s="2" t="s">
        <v>1733</v>
      </c>
      <c r="J20" s="2" t="s">
        <v>1734</v>
      </c>
      <c r="K20" s="2" t="s">
        <v>1735</v>
      </c>
      <c r="L20" s="37" t="s">
        <v>1435</v>
      </c>
      <c r="M20" s="37" t="s">
        <v>2089</v>
      </c>
      <c r="N20" s="37" t="s">
        <v>2072</v>
      </c>
      <c r="O20" s="37" t="s">
        <v>2002</v>
      </c>
      <c r="P20" s="37" t="s">
        <v>2012</v>
      </c>
      <c r="Q20" t="s">
        <v>1795</v>
      </c>
      <c r="R20" t="s">
        <v>1975</v>
      </c>
      <c r="S20" t="s">
        <v>1796</v>
      </c>
      <c r="T20" t="s">
        <v>1797</v>
      </c>
    </row>
    <row r="21" spans="1:20">
      <c r="A21" s="64" t="s">
        <v>325</v>
      </c>
      <c r="B21" s="65" t="s">
        <v>2105</v>
      </c>
      <c r="C21" s="65" t="s">
        <v>2115</v>
      </c>
      <c r="D21" s="37" t="s">
        <v>1736</v>
      </c>
      <c r="E21" s="37" t="s">
        <v>1737</v>
      </c>
      <c r="F21" s="65" t="s">
        <v>1738</v>
      </c>
      <c r="G21" s="2" t="s">
        <v>1739</v>
      </c>
      <c r="H21" s="2" t="s">
        <v>1449</v>
      </c>
      <c r="I21" s="2" t="s">
        <v>2070</v>
      </c>
      <c r="J21" s="2" t="s">
        <v>1740</v>
      </c>
      <c r="K21" s="2" t="s">
        <v>1741</v>
      </c>
      <c r="L21" s="2" t="s">
        <v>2023</v>
      </c>
      <c r="M21" s="2" t="s">
        <v>1742</v>
      </c>
      <c r="N21" s="2" t="s">
        <v>1743</v>
      </c>
      <c r="O21" s="2" t="s">
        <v>2125</v>
      </c>
      <c r="P21" s="2" t="s">
        <v>2013</v>
      </c>
      <c r="Q21" t="s">
        <v>1798</v>
      </c>
      <c r="R21" t="s">
        <v>1976</v>
      </c>
      <c r="S21" t="s">
        <v>1799</v>
      </c>
      <c r="T21" t="s">
        <v>1977</v>
      </c>
    </row>
    <row r="22" spans="1:20">
      <c r="A22" s="64" t="s">
        <v>1427</v>
      </c>
      <c r="B22" s="65" t="s">
        <v>1744</v>
      </c>
      <c r="C22" s="65" t="s">
        <v>2114</v>
      </c>
      <c r="D22" s="37" t="s">
        <v>1978</v>
      </c>
      <c r="E22" s="37" t="s">
        <v>1979</v>
      </c>
      <c r="F22" s="65" t="s">
        <v>299</v>
      </c>
      <c r="G22" s="2" t="s">
        <v>299</v>
      </c>
      <c r="H22" s="2" t="s">
        <v>1450</v>
      </c>
      <c r="I22" s="2" t="s">
        <v>1745</v>
      </c>
      <c r="J22" s="2" t="s">
        <v>1746</v>
      </c>
      <c r="K22" s="2" t="s">
        <v>1747</v>
      </c>
      <c r="L22" s="83" t="s">
        <v>2024</v>
      </c>
      <c r="M22" s="2" t="s">
        <v>1748</v>
      </c>
      <c r="N22" s="2" t="s">
        <v>1749</v>
      </c>
      <c r="O22" s="2" t="s">
        <v>1421</v>
      </c>
      <c r="P22" s="2" t="s">
        <v>2017</v>
      </c>
      <c r="Q22" t="s">
        <v>1800</v>
      </c>
      <c r="R22" t="s">
        <v>1980</v>
      </c>
      <c r="S22" t="s">
        <v>1801</v>
      </c>
      <c r="T22" t="s">
        <v>1802</v>
      </c>
    </row>
    <row r="23" spans="1:20" ht="15.75" customHeight="1">
      <c r="A23" s="38" t="s">
        <v>1750</v>
      </c>
      <c r="B23" s="65" t="s">
        <v>1751</v>
      </c>
      <c r="C23" s="65" t="s">
        <v>2116</v>
      </c>
      <c r="D23" s="37" t="s">
        <v>2019</v>
      </c>
      <c r="E23" t="s">
        <v>2119</v>
      </c>
      <c r="F23" s="65"/>
      <c r="G23" s="2"/>
      <c r="H23" s="2" t="s">
        <v>299</v>
      </c>
      <c r="I23" s="2" t="s">
        <v>299</v>
      </c>
      <c r="J23" s="2" t="s">
        <v>299</v>
      </c>
      <c r="K23" s="2" t="s">
        <v>299</v>
      </c>
      <c r="L23" s="2" t="s">
        <v>299</v>
      </c>
      <c r="M23" s="2" t="s">
        <v>299</v>
      </c>
      <c r="N23" s="2" t="s">
        <v>299</v>
      </c>
      <c r="O23" s="2" t="s">
        <v>299</v>
      </c>
      <c r="P23" s="2" t="s">
        <v>299</v>
      </c>
      <c r="Q23" t="s">
        <v>299</v>
      </c>
      <c r="R23" t="s">
        <v>299</v>
      </c>
      <c r="S23" t="s">
        <v>299</v>
      </c>
      <c r="T23" t="s">
        <v>299</v>
      </c>
    </row>
    <row r="24" spans="1:20">
      <c r="A24" s="37">
        <v>37</v>
      </c>
      <c r="B24" s="65" t="s">
        <v>299</v>
      </c>
      <c r="C24" s="65" t="s">
        <v>299</v>
      </c>
      <c r="D24" s="37" t="s">
        <v>299</v>
      </c>
      <c r="E24" s="37" t="s">
        <v>299</v>
      </c>
      <c r="F24" s="65"/>
      <c r="G24" s="2"/>
      <c r="H24" s="2"/>
      <c r="I24" s="2"/>
      <c r="J24" s="2"/>
      <c r="K24" s="2"/>
      <c r="L24" s="2"/>
      <c r="M24" s="2"/>
      <c r="N24" s="2"/>
      <c r="O24" s="2"/>
      <c r="P24" s="2"/>
    </row>
    <row r="25" spans="1:20">
      <c r="A25" s="37" t="s">
        <v>326</v>
      </c>
      <c r="B25" s="65" t="s">
        <v>327</v>
      </c>
      <c r="C25" s="65" t="s">
        <v>337</v>
      </c>
      <c r="D25" s="37" t="s">
        <v>328</v>
      </c>
      <c r="E25" s="37" t="s">
        <v>337</v>
      </c>
      <c r="F25" s="65" t="s">
        <v>1752</v>
      </c>
      <c r="G25" s="2" t="s">
        <v>337</v>
      </c>
      <c r="H25" s="2" t="s">
        <v>1451</v>
      </c>
      <c r="I25" s="2" t="s">
        <v>337</v>
      </c>
      <c r="J25" s="2" t="s">
        <v>329</v>
      </c>
      <c r="K25" s="2" t="s">
        <v>1981</v>
      </c>
      <c r="L25" s="2" t="s">
        <v>337</v>
      </c>
      <c r="M25" s="2" t="s">
        <v>1982</v>
      </c>
      <c r="N25" s="2" t="s">
        <v>337</v>
      </c>
      <c r="O25" s="2" t="s">
        <v>337</v>
      </c>
      <c r="P25" s="2" t="s">
        <v>329</v>
      </c>
      <c r="Q25" t="s">
        <v>327</v>
      </c>
      <c r="R25" t="s">
        <v>1983</v>
      </c>
      <c r="S25" t="s">
        <v>337</v>
      </c>
      <c r="T25" t="s">
        <v>1752</v>
      </c>
    </row>
    <row r="26" spans="1:20">
      <c r="A26" s="37" t="s">
        <v>330</v>
      </c>
      <c r="B26" s="65" t="s">
        <v>2106</v>
      </c>
      <c r="C26" s="65" t="s">
        <v>1422</v>
      </c>
      <c r="D26" s="37" t="s">
        <v>2121</v>
      </c>
      <c r="E26" s="37" t="s">
        <v>1422</v>
      </c>
      <c r="F26" s="65" t="s">
        <v>1984</v>
      </c>
      <c r="G26" s="2" t="s">
        <v>1422</v>
      </c>
      <c r="H26" t="s">
        <v>1452</v>
      </c>
      <c r="I26" t="s">
        <v>1422</v>
      </c>
      <c r="J26" t="s">
        <v>1754</v>
      </c>
      <c r="K26" t="s">
        <v>1422</v>
      </c>
      <c r="L26" s="2" t="s">
        <v>1422</v>
      </c>
      <c r="M26" s="2" t="s">
        <v>1985</v>
      </c>
      <c r="N26" s="2" t="s">
        <v>1422</v>
      </c>
      <c r="O26" s="2" t="s">
        <v>1422</v>
      </c>
      <c r="P26" s="2" t="s">
        <v>2014</v>
      </c>
      <c r="Q26" t="s">
        <v>1753</v>
      </c>
      <c r="R26" s="37" t="s">
        <v>2121</v>
      </c>
      <c r="S26" t="s">
        <v>1422</v>
      </c>
      <c r="T26" t="s">
        <v>1984</v>
      </c>
    </row>
    <row r="27" spans="1:20">
      <c r="A27" s="37" t="s">
        <v>332</v>
      </c>
      <c r="B27" s="65" t="s">
        <v>1755</v>
      </c>
      <c r="C27" s="65" t="s">
        <v>1423</v>
      </c>
      <c r="D27" s="37" t="s">
        <v>1756</v>
      </c>
      <c r="E27" s="37" t="s">
        <v>1423</v>
      </c>
      <c r="F27" s="65" t="s">
        <v>1757</v>
      </c>
      <c r="G27" s="2" t="s">
        <v>1423</v>
      </c>
      <c r="H27" s="2" t="s">
        <v>1453</v>
      </c>
      <c r="I27" s="2" t="s">
        <v>1423</v>
      </c>
      <c r="J27" s="2" t="s">
        <v>1758</v>
      </c>
      <c r="K27" s="2" t="s">
        <v>1423</v>
      </c>
      <c r="L27" s="2" t="s">
        <v>1423</v>
      </c>
      <c r="M27" s="2" t="s">
        <v>1986</v>
      </c>
      <c r="N27" s="2" t="s">
        <v>1423</v>
      </c>
      <c r="O27" s="2" t="s">
        <v>1423</v>
      </c>
      <c r="P27" s="2" t="s">
        <v>2015</v>
      </c>
      <c r="Q27" t="s">
        <v>1755</v>
      </c>
      <c r="R27" t="s">
        <v>1756</v>
      </c>
      <c r="S27" t="s">
        <v>1423</v>
      </c>
      <c r="T27" t="s">
        <v>1757</v>
      </c>
    </row>
    <row r="28" spans="1:20">
      <c r="A28" s="37" t="s">
        <v>333</v>
      </c>
      <c r="B28" s="48" t="s">
        <v>1759</v>
      </c>
      <c r="C28" s="65" t="s">
        <v>1760</v>
      </c>
      <c r="D28" s="37" t="s">
        <v>1761</v>
      </c>
      <c r="E28" s="37" t="s">
        <v>1762</v>
      </c>
      <c r="F28" s="48" t="s">
        <v>1987</v>
      </c>
      <c r="G28" s="2" t="s">
        <v>1763</v>
      </c>
      <c r="H28" s="2" t="s">
        <v>1454</v>
      </c>
      <c r="I28" s="2" t="s">
        <v>1764</v>
      </c>
      <c r="J28" s="2" t="s">
        <v>1765</v>
      </c>
      <c r="K28" s="2" t="s">
        <v>1766</v>
      </c>
      <c r="L28" s="2" t="s">
        <v>1436</v>
      </c>
      <c r="M28" s="2" t="s">
        <v>1767</v>
      </c>
      <c r="N28" s="2" t="s">
        <v>1768</v>
      </c>
      <c r="O28" s="2" t="s">
        <v>1424</v>
      </c>
      <c r="P28" s="2" t="s">
        <v>2016</v>
      </c>
      <c r="Q28" t="s">
        <v>1803</v>
      </c>
      <c r="R28" t="s">
        <v>1988</v>
      </c>
      <c r="S28" t="s">
        <v>1804</v>
      </c>
      <c r="T28" t="s">
        <v>1989</v>
      </c>
    </row>
    <row r="29" spans="1:20">
      <c r="A29" s="37" t="s">
        <v>1769</v>
      </c>
      <c r="B29" s="65" t="s">
        <v>299</v>
      </c>
      <c r="C29" s="65" t="s">
        <v>299</v>
      </c>
      <c r="D29" s="37" t="s">
        <v>299</v>
      </c>
      <c r="E29" s="37" t="s">
        <v>299</v>
      </c>
      <c r="F29" s="48" t="s">
        <v>299</v>
      </c>
      <c r="G29" s="2" t="s">
        <v>299</v>
      </c>
      <c r="H29" s="2" t="s">
        <v>299</v>
      </c>
      <c r="I29" s="2" t="s">
        <v>299</v>
      </c>
      <c r="J29" s="2" t="s">
        <v>299</v>
      </c>
      <c r="K29" s="2" t="s">
        <v>299</v>
      </c>
      <c r="L29" s="2" t="s">
        <v>299</v>
      </c>
      <c r="M29" s="2" t="s">
        <v>299</v>
      </c>
      <c r="N29" s="2" t="s">
        <v>299</v>
      </c>
      <c r="O29" s="2" t="s">
        <v>299</v>
      </c>
      <c r="P29" s="2" t="s">
        <v>299</v>
      </c>
      <c r="Q29" t="s">
        <v>299</v>
      </c>
      <c r="R29" t="s">
        <v>299</v>
      </c>
      <c r="S29" t="s">
        <v>299</v>
      </c>
      <c r="T29" t="s">
        <v>299</v>
      </c>
    </row>
    <row r="30" spans="1:20">
      <c r="A30" s="37"/>
      <c r="B30" s="65"/>
      <c r="C30" s="82"/>
      <c r="D30" s="22"/>
      <c r="E30" s="1"/>
      <c r="F30" s="8"/>
      <c r="G30" s="1"/>
      <c r="H30" s="1"/>
      <c r="I30" s="1"/>
      <c r="J30" s="1"/>
      <c r="K30" s="1"/>
      <c r="L30" s="1"/>
      <c r="M30" s="1"/>
      <c r="N30" s="1"/>
      <c r="O30" s="1"/>
      <c r="P30" s="1"/>
      <c r="Q30" s="1"/>
      <c r="R30" s="1"/>
      <c r="S30" s="1"/>
      <c r="T30" s="1"/>
    </row>
    <row r="31" spans="1:20">
      <c r="A31" s="37"/>
      <c r="B31" s="65"/>
      <c r="C31" s="82"/>
      <c r="D31" s="22"/>
      <c r="E31" s="22"/>
      <c r="F31" s="8"/>
      <c r="G31" s="1"/>
      <c r="H31" s="1"/>
      <c r="I31" s="1"/>
      <c r="J31" s="1"/>
      <c r="K31" s="1"/>
      <c r="L31" s="1"/>
      <c r="M31" s="1"/>
      <c r="N31" s="1"/>
      <c r="O31" s="1"/>
      <c r="P31" s="1"/>
      <c r="Q31" s="1"/>
      <c r="R31" s="1"/>
      <c r="S31" s="1"/>
      <c r="T31" s="1"/>
    </row>
    <row r="32" spans="1:20">
      <c r="A32" s="37"/>
      <c r="B32" s="65"/>
      <c r="C32" s="82"/>
      <c r="D32" s="22"/>
      <c r="E32" s="1"/>
      <c r="F32" s="8"/>
      <c r="G32" s="1"/>
      <c r="H32" s="1"/>
      <c r="I32" s="1"/>
      <c r="J32" s="1"/>
      <c r="K32" s="1"/>
      <c r="L32" s="1"/>
      <c r="M32" s="1"/>
      <c r="N32" s="1"/>
      <c r="O32" s="1"/>
      <c r="P32" s="1"/>
      <c r="Q32" s="1"/>
      <c r="R32" s="1"/>
      <c r="S32" s="1"/>
      <c r="T32" s="1"/>
    </row>
    <row r="33" spans="1:16">
      <c r="A33" s="37"/>
      <c r="B33" s="65"/>
      <c r="C33" s="65"/>
      <c r="D33" s="37"/>
      <c r="E33" s="2"/>
      <c r="G33" s="2"/>
      <c r="H33" s="2"/>
      <c r="I33" s="2"/>
      <c r="J33" s="2"/>
      <c r="K33" s="2"/>
      <c r="L33" s="2"/>
      <c r="M33" s="2"/>
      <c r="N33" s="2"/>
      <c r="O33" s="2"/>
      <c r="P33" s="2"/>
    </row>
    <row r="34" spans="1:16">
      <c r="A34" s="37"/>
      <c r="B34" s="65"/>
      <c r="C34" s="65"/>
      <c r="D34" s="37"/>
      <c r="E34" s="2"/>
      <c r="G34" s="2"/>
      <c r="H34" s="2"/>
      <c r="I34" s="2"/>
      <c r="J34" s="2"/>
      <c r="K34" s="2"/>
      <c r="L34" s="2"/>
      <c r="M34" s="2"/>
      <c r="N34" s="2"/>
      <c r="O34" s="2"/>
      <c r="P34" s="2"/>
    </row>
    <row r="35" spans="1:16">
      <c r="A35" s="37"/>
      <c r="B35" s="65"/>
      <c r="C35" s="65"/>
      <c r="D35" s="37"/>
      <c r="E35" s="2"/>
      <c r="G35" s="2"/>
      <c r="H35" s="2"/>
      <c r="I35" s="2"/>
      <c r="J35" s="2"/>
      <c r="K35" s="2"/>
      <c r="L35" s="2"/>
      <c r="M35" s="2"/>
      <c r="N35" s="2"/>
      <c r="O35" s="2"/>
      <c r="P35" s="2"/>
    </row>
    <row r="36" spans="1:16">
      <c r="A36" s="37"/>
      <c r="B36" s="65"/>
      <c r="C36" s="65"/>
      <c r="D36" s="37"/>
      <c r="E36" s="2"/>
      <c r="G36" s="2"/>
      <c r="H36" s="2"/>
      <c r="I36" s="2"/>
      <c r="J36" s="2"/>
      <c r="K36" s="2"/>
      <c r="L36" s="2"/>
      <c r="M36" s="2"/>
      <c r="N36" s="2"/>
      <c r="O36" s="2"/>
      <c r="P36" s="2"/>
    </row>
    <row r="37" spans="1:16">
      <c r="A37" s="37"/>
      <c r="B37" s="65"/>
      <c r="C37" s="65"/>
      <c r="D37" s="37"/>
      <c r="E37" s="2"/>
      <c r="G37" s="2"/>
      <c r="H37" s="2"/>
      <c r="I37" s="2"/>
      <c r="J37" s="2"/>
      <c r="K37" s="2"/>
      <c r="L37" s="2"/>
      <c r="M37" s="2"/>
      <c r="N37" s="2"/>
      <c r="O37" s="2"/>
      <c r="P37" s="2"/>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5" sqref="A5:A6"/>
    </sheetView>
  </sheetViews>
  <sheetFormatPr baseColWidth="10" defaultColWidth="8.88671875" defaultRowHeight="14.4"/>
  <sheetData>
    <row r="1" spans="1:1">
      <c r="A1" t="s">
        <v>210</v>
      </c>
    </row>
    <row r="2" spans="1:1">
      <c r="A2" t="s">
        <v>230</v>
      </c>
    </row>
    <row r="5" spans="1:1">
      <c r="A5" t="s">
        <v>227</v>
      </c>
    </row>
    <row r="6" spans="1:1">
      <c r="A6" t="s">
        <v>228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14</vt:i4>
      </vt:variant>
    </vt:vector>
  </HeadingPairs>
  <TitlesOfParts>
    <vt:vector size="14" baseType="lpstr">
      <vt:lpstr>Figures</vt:lpstr>
      <vt:lpstr>features</vt:lpstr>
      <vt:lpstr>Quotas</vt:lpstr>
      <vt:lpstr>Sources</vt:lpstr>
      <vt:lpstr>elections</vt:lpstr>
      <vt:lpstr>Income</vt:lpstr>
      <vt:lpstr>policies_leaning</vt:lpstr>
      <vt:lpstr>Policies</vt:lpstr>
      <vt:lpstr>ReadMe</vt:lpstr>
      <vt:lpstr>policies_sources</vt:lpstr>
      <vt:lpstr>Figures (2023)</vt:lpstr>
      <vt:lpstr>educ</vt:lpstr>
      <vt:lpstr>income_raw</vt:lpstr>
      <vt:lpstr>features_custom_redistr</vt:lpstr>
    </vt:vector>
  </TitlesOfParts>
  <Company>ETH Zuerich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Fabre  Adrien</dc:creator>
  <cp:lastModifiedBy>fabre</cp:lastModifiedBy>
  <cp:lastPrinted>2025-02-14T15:34:27Z</cp:lastPrinted>
  <dcterms:created xsi:type="dcterms:W3CDTF">2021-07-28T19:55:14Z</dcterms:created>
  <dcterms:modified xsi:type="dcterms:W3CDTF">2025-09-27T17:23:10Z</dcterms:modified>
</cp:coreProperties>
</file>